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comments2.xml" ContentType="application/vnd.openxmlformats-officedocument.spreadsheetml.comments+xml"/>
  <Override PartName="/xl/threadedComments/threadedComment2.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225"/>
  <workbookPr/>
  <mc:AlternateContent xmlns:mc="http://schemas.openxmlformats.org/markup-compatibility/2006">
    <mc:Choice Requires="x15">
      <x15ac:absPath xmlns:x15ac="http://schemas.microsoft.com/office/spreadsheetml/2010/11/ac" url="C:\Users\DAVD\Downloads\"/>
    </mc:Choice>
  </mc:AlternateContent>
  <xr:revisionPtr revIDLastSave="0" documentId="13_ncr:1_{971E623A-4F2E-4C25-84B4-F4B2F5909190}" xr6:coauthVersionLast="47" xr6:coauthVersionMax="47" xr10:uidLastSave="{00000000-0000-0000-0000-000000000000}"/>
  <bookViews>
    <workbookView xWindow="-108" yWindow="-108" windowWidth="23256" windowHeight="12456" tabRatio="609" firstSheet="1" activeTab="2" xr2:uid="{00000000-000D-0000-FFFF-FFFF00000000}"/>
  </bookViews>
  <sheets>
    <sheet name="Listas" sheetId="15" state="hidden" r:id="rId1"/>
    <sheet name="Ayudas diligenciamiento" sheetId="16" r:id="rId2"/>
    <sheet name="Inventario" sheetId="32" r:id="rId3"/>
    <sheet name="Fórmula" sheetId="17" state="hidden" r:id="rId4"/>
    <sheet name="Riesgos de corrupción" sheetId="34" r:id="rId5"/>
    <sheet name="Planeación y D Estratégico" sheetId="11" r:id="rId6"/>
    <sheet name="G. Comunicaciones" sheetId="23" r:id="rId7"/>
    <sheet name="Explotación JSA AP" sheetId="19" r:id="rId8"/>
    <sheet name="Explotación JSA Loterías" sheetId="20" r:id="rId9"/>
    <sheet name="Recaudo" sheetId="22" r:id="rId10"/>
    <sheet name="Control, Ins y Fisca" sheetId="24" r:id="rId11"/>
    <sheet name="Atención al cliente" sheetId="25" r:id="rId12"/>
    <sheet name="G TH" sheetId="26" r:id="rId13"/>
    <sheet name="G. Financiera" sheetId="21" r:id="rId14"/>
    <sheet name="Gestión ByS" sheetId="27" r:id="rId15"/>
    <sheet name="G. Documental" sheetId="28" r:id="rId16"/>
    <sheet name="G. TIC" sheetId="29" r:id="rId17"/>
    <sheet name="G Jurídica" sheetId="30" r:id="rId18"/>
    <sheet name="Evaluación Independiente G" sheetId="31" r:id="rId19"/>
    <sheet name="Hoja1" sheetId="33" state="hidden" r:id="rId20"/>
  </sheets>
  <definedNames>
    <definedName name="_xlnm._FilterDatabase" localSheetId="7" hidden="1">'Explotación JSA AP'!$A$1:$BQ$20</definedName>
    <definedName name="_xlnm._FilterDatabase" localSheetId="8" hidden="1">'Explotación JSA Loterías'!$A$1:$BK$22</definedName>
    <definedName name="_xlnm._FilterDatabase" localSheetId="17" hidden="1">'G Jurídica'!$A$1:$BK$12</definedName>
    <definedName name="_xlnm._FilterDatabase" localSheetId="2" hidden="1">Inventario!$B$3:$I$35</definedName>
    <definedName name="_xlnm._FilterDatabase" localSheetId="5" hidden="1">'Planeación y D Estratégico'!$A$1:$BQ$16</definedName>
    <definedName name="_xlnm._FilterDatabase" localSheetId="4" hidden="1">'Riesgos de corrupción'!$A$1:$BQ$12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 xmlns:xxlnp="http://schemas.microsoft.com/office/spreadsheetml/2019/extlinksprops" uri="{FCE6A71B-6B00-49CD-AB44-F6B1AE7CDE65}">
      <xxlnp:externalLinksPr autoRefresh="1"/>
    </ext>
  </extLst>
</workbook>
</file>

<file path=xl/calcChain.xml><?xml version="1.0" encoding="utf-8"?>
<calcChain xmlns="http://schemas.openxmlformats.org/spreadsheetml/2006/main">
  <c r="AH32" i="34" l="1"/>
  <c r="AI32" i="34" s="1"/>
  <c r="AF32" i="34"/>
  <c r="AW31" i="34"/>
  <c r="AH31" i="34"/>
  <c r="AI31" i="34" s="1"/>
  <c r="AU31" i="34" s="1"/>
  <c r="AV31" i="34" s="1"/>
  <c r="AF31" i="34"/>
  <c r="AA31" i="34"/>
  <c r="V31" i="34"/>
  <c r="R31" i="34"/>
  <c r="P31" i="34"/>
  <c r="U31" i="34" s="1"/>
  <c r="X31" i="34" s="1"/>
  <c r="N31" i="34"/>
  <c r="L31" i="34"/>
  <c r="AH30" i="34"/>
  <c r="AI30" i="34" s="1"/>
  <c r="AF30" i="34"/>
  <c r="AI29" i="34"/>
  <c r="AH29" i="34"/>
  <c r="AF29" i="34"/>
  <c r="AH28" i="34"/>
  <c r="AF28" i="34"/>
  <c r="AI28" i="34" s="1"/>
  <c r="AI27" i="34"/>
  <c r="AH27" i="34"/>
  <c r="AF27" i="34"/>
  <c r="AW26" i="34"/>
  <c r="AI26" i="34"/>
  <c r="AU26" i="34" s="1"/>
  <c r="AH26" i="34"/>
  <c r="AF26" i="34"/>
  <c r="AA26" i="34"/>
  <c r="AV26" i="34" s="1"/>
  <c r="R26" i="34"/>
  <c r="P26" i="34"/>
  <c r="N26" i="34"/>
  <c r="U26" i="34" s="1"/>
  <c r="X26" i="34" s="1"/>
  <c r="L26" i="34"/>
  <c r="V26" i="34" s="1"/>
  <c r="AH25" i="34"/>
  <c r="AI25" i="34" s="1"/>
  <c r="AF25" i="34"/>
  <c r="AW24" i="34"/>
  <c r="AH24" i="34"/>
  <c r="AI24" i="34" s="1"/>
  <c r="AU24" i="34" s="1"/>
  <c r="AF24" i="34"/>
  <c r="AA24" i="34"/>
  <c r="AV24" i="34" s="1"/>
  <c r="Y24" i="34"/>
  <c r="R24" i="34"/>
  <c r="P24" i="34"/>
  <c r="U24" i="34" s="1"/>
  <c r="N24" i="34"/>
  <c r="L24" i="34"/>
  <c r="V24" i="34" s="1"/>
  <c r="W24" i="34" s="1"/>
  <c r="AH23" i="34"/>
  <c r="AI23" i="34" s="1"/>
  <c r="AF23" i="34"/>
  <c r="AI22" i="34"/>
  <c r="AH22" i="34"/>
  <c r="AF22" i="34"/>
  <c r="AI21" i="34"/>
  <c r="AH21" i="34"/>
  <c r="AF21" i="34"/>
  <c r="AH20" i="34"/>
  <c r="AF20" i="34"/>
  <c r="AI20" i="34" s="1"/>
  <c r="AW19" i="34"/>
  <c r="AI19" i="34"/>
  <c r="AU19" i="34" s="1"/>
  <c r="AH19" i="34"/>
  <c r="AF19" i="34"/>
  <c r="AA19" i="34"/>
  <c r="AV19" i="34" s="1"/>
  <c r="Y19" i="34"/>
  <c r="R19" i="34"/>
  <c r="U19" i="34" s="1"/>
  <c r="P19" i="34"/>
  <c r="N19" i="34"/>
  <c r="L19" i="34"/>
  <c r="V19" i="34" s="1"/>
  <c r="W19" i="34" s="1"/>
  <c r="AT18" i="34"/>
  <c r="AR18" i="34"/>
  <c r="AK18" i="34"/>
  <c r="AJ18" i="34"/>
  <c r="AI18" i="34"/>
  <c r="AH18" i="34"/>
  <c r="AF18" i="34"/>
  <c r="AI17" i="34"/>
  <c r="AH17" i="34"/>
  <c r="AF17" i="34"/>
  <c r="AW16" i="34"/>
  <c r="AH16" i="34"/>
  <c r="AF16" i="34"/>
  <c r="AI16" i="34" s="1"/>
  <c r="Y16" i="34"/>
  <c r="R16" i="34"/>
  <c r="P16" i="34"/>
  <c r="U16" i="34" s="1"/>
  <c r="N16" i="34"/>
  <c r="L16" i="34"/>
  <c r="V16" i="34" s="1"/>
  <c r="AW15" i="34"/>
  <c r="AH15" i="34"/>
  <c r="AI15" i="34" s="1"/>
  <c r="AF15" i="34"/>
  <c r="AA15" i="34"/>
  <c r="Y15" i="34"/>
  <c r="R15" i="34"/>
  <c r="P15" i="34"/>
  <c r="N15" i="34"/>
  <c r="U15" i="34" s="1"/>
  <c r="L15" i="34"/>
  <c r="V15" i="34" s="1"/>
  <c r="W15" i="34" s="1"/>
  <c r="AH14" i="34"/>
  <c r="AI14" i="34" s="1"/>
  <c r="AF14" i="34"/>
  <c r="AW13" i="34"/>
  <c r="AH13" i="34"/>
  <c r="AI13" i="34" s="1"/>
  <c r="AF13" i="34"/>
  <c r="AA13" i="34"/>
  <c r="AU13" i="34" s="1"/>
  <c r="AV13" i="34" s="1"/>
  <c r="Y13" i="34"/>
  <c r="V13" i="34"/>
  <c r="W13" i="34" s="1"/>
  <c r="R13" i="34"/>
  <c r="P13" i="34"/>
  <c r="N13" i="34"/>
  <c r="U13" i="34" s="1"/>
  <c r="L13" i="34"/>
  <c r="AH12" i="34"/>
  <c r="AF12" i="34"/>
  <c r="AH11" i="34"/>
  <c r="AI11" i="34" s="1"/>
  <c r="AF11" i="34"/>
  <c r="AH10" i="34"/>
  <c r="AF10" i="34"/>
  <c r="R10" i="34"/>
  <c r="P10" i="34"/>
  <c r="N10" i="34"/>
  <c r="L10" i="34"/>
  <c r="V10" i="34" s="1"/>
  <c r="BD9" i="34"/>
  <c r="BA9" i="34"/>
  <c r="AW9" i="34"/>
  <c r="AH9" i="34"/>
  <c r="AF9" i="34"/>
  <c r="AA9" i="34"/>
  <c r="Y9" i="34"/>
  <c r="R9" i="34"/>
  <c r="P9" i="34"/>
  <c r="N9" i="34"/>
  <c r="L9" i="34"/>
  <c r="V9" i="34" s="1"/>
  <c r="W9" i="34" s="1"/>
  <c r="BD8" i="34"/>
  <c r="BA8" i="34"/>
  <c r="AH8" i="34"/>
  <c r="AF8" i="34"/>
  <c r="BD7" i="34"/>
  <c r="BA7" i="34"/>
  <c r="AH7" i="34"/>
  <c r="AF7" i="34"/>
  <c r="AI7" i="34" s="1"/>
  <c r="BD6" i="34"/>
  <c r="BA6" i="34"/>
  <c r="AH6" i="34"/>
  <c r="AF6" i="34"/>
  <c r="BD5" i="34"/>
  <c r="BA5" i="34"/>
  <c r="AH5" i="34"/>
  <c r="AF5" i="34"/>
  <c r="BD4" i="34"/>
  <c r="BA4" i="34"/>
  <c r="AW4" i="34"/>
  <c r="AH4" i="34"/>
  <c r="AF4" i="34"/>
  <c r="R4" i="34"/>
  <c r="P4" i="34"/>
  <c r="N4" i="34"/>
  <c r="L4" i="34"/>
  <c r="V4" i="34" s="1"/>
  <c r="Y11" i="19"/>
  <c r="BH5" i="21"/>
  <c r="BH6" i="21"/>
  <c r="BH4" i="22"/>
  <c r="BH14" i="21"/>
  <c r="BH13" i="21"/>
  <c r="BF9" i="22"/>
  <c r="BH8" i="22"/>
  <c r="BH7" i="22"/>
  <c r="BH9" i="22" s="1"/>
  <c r="BD7" i="20"/>
  <c r="D35" i="32"/>
  <c r="AH6" i="25"/>
  <c r="AF6" i="25"/>
  <c r="R6" i="25"/>
  <c r="P6" i="25"/>
  <c r="N6" i="25"/>
  <c r="U6" i="25" s="1"/>
  <c r="X6" i="25" s="1"/>
  <c r="Y6" i="25" s="1"/>
  <c r="L6" i="25"/>
  <c r="V6" i="25" s="1"/>
  <c r="L13" i="11"/>
  <c r="V13" i="11" s="1"/>
  <c r="L11" i="11"/>
  <c r="L15" i="11"/>
  <c r="V15" i="11" s="1"/>
  <c r="BA16" i="11"/>
  <c r="AH16" i="11"/>
  <c r="AF16" i="11"/>
  <c r="AH15" i="11"/>
  <c r="AF15" i="11"/>
  <c r="R15" i="11"/>
  <c r="P15" i="11"/>
  <c r="N15" i="11"/>
  <c r="AW15" i="22"/>
  <c r="BA14" i="11"/>
  <c r="AH14" i="11"/>
  <c r="AF14" i="11"/>
  <c r="BA13" i="11"/>
  <c r="AH13" i="11"/>
  <c r="AF13" i="11"/>
  <c r="R13" i="11"/>
  <c r="P13" i="11"/>
  <c r="N13" i="11"/>
  <c r="AH16" i="31"/>
  <c r="AF16" i="31"/>
  <c r="AH15" i="31"/>
  <c r="AF15" i="31"/>
  <c r="AH14" i="31"/>
  <c r="AF14" i="31"/>
  <c r="AA14" i="31"/>
  <c r="R14" i="31"/>
  <c r="P14" i="31"/>
  <c r="N14" i="31"/>
  <c r="L14" i="31"/>
  <c r="V14" i="31" s="1"/>
  <c r="AV32" i="34" l="1"/>
  <c r="AU32" i="34"/>
  <c r="AU27" i="34"/>
  <c r="AV27" i="34" s="1"/>
  <c r="AU25" i="34"/>
  <c r="AV25" i="34" s="1"/>
  <c r="AU20" i="34"/>
  <c r="AV20" i="34"/>
  <c r="Z16" i="34"/>
  <c r="AA16" i="34" s="1"/>
  <c r="W16" i="34"/>
  <c r="AU15" i="34"/>
  <c r="AV15" i="34" s="1"/>
  <c r="AU14" i="34"/>
  <c r="AV14" i="34" s="1"/>
  <c r="U9" i="34"/>
  <c r="AI9" i="34"/>
  <c r="AI10" i="34"/>
  <c r="U10" i="34"/>
  <c r="X10" i="34" s="1"/>
  <c r="Y10" i="34" s="1"/>
  <c r="AI12" i="34"/>
  <c r="U4" i="34"/>
  <c r="X4" i="34" s="1"/>
  <c r="Y4" i="34" s="1"/>
  <c r="AI5" i="34"/>
  <c r="AU9" i="34"/>
  <c r="AV9" i="34" s="1"/>
  <c r="AI4" i="34"/>
  <c r="AI6" i="34"/>
  <c r="AI8" i="34"/>
  <c r="W10" i="34"/>
  <c r="W4" i="34"/>
  <c r="AI15" i="11"/>
  <c r="AI16" i="11"/>
  <c r="AI6" i="25"/>
  <c r="Z6" i="25"/>
  <c r="AA6" i="25" s="1"/>
  <c r="W6" i="25"/>
  <c r="U15" i="11"/>
  <c r="X15" i="11" s="1"/>
  <c r="Y15" i="11" s="1"/>
  <c r="W15" i="11"/>
  <c r="AI14" i="11"/>
  <c r="AI13" i="11"/>
  <c r="U13" i="11"/>
  <c r="X13" i="11" s="1"/>
  <c r="Y13" i="11" s="1"/>
  <c r="W13" i="11"/>
  <c r="AI14" i="31"/>
  <c r="AU14" i="31" s="1"/>
  <c r="AV14" i="31" s="1"/>
  <c r="AI15" i="31"/>
  <c r="AI16" i="31"/>
  <c r="U14" i="31"/>
  <c r="X14" i="31" s="1"/>
  <c r="AU15" i="31"/>
  <c r="AV15" i="31"/>
  <c r="AU28" i="34" l="1"/>
  <c r="AV28" i="34" s="1"/>
  <c r="AU21" i="34"/>
  <c r="AV21" i="34" s="1"/>
  <c r="AU16" i="34"/>
  <c r="AV16" i="34" s="1"/>
  <c r="Z10" i="34"/>
  <c r="AA10" i="34" s="1"/>
  <c r="AU10" i="34" s="1"/>
  <c r="AV10" i="34" s="1"/>
  <c r="AW10" i="34" s="1"/>
  <c r="Z4" i="34"/>
  <c r="AA4" i="34" s="1"/>
  <c r="AU4" i="34" s="1"/>
  <c r="AU6" i="25"/>
  <c r="AV6" i="25" s="1"/>
  <c r="AW6" i="25" s="1"/>
  <c r="Z15" i="11"/>
  <c r="AA15" i="11" s="1"/>
  <c r="AU15" i="11" s="1"/>
  <c r="Z13" i="11"/>
  <c r="AA13" i="11" s="1"/>
  <c r="AU16" i="31"/>
  <c r="AV16" i="31" s="1"/>
  <c r="AW14" i="31" s="1"/>
  <c r="AU29" i="34" l="1"/>
  <c r="AV29" i="34" s="1"/>
  <c r="AU22" i="34"/>
  <c r="AV22" i="34" s="1"/>
  <c r="AV17" i="34"/>
  <c r="AU17" i="34"/>
  <c r="AV4" i="34"/>
  <c r="AU5" i="34" s="1"/>
  <c r="AV5" i="34" s="1"/>
  <c r="AV15" i="11"/>
  <c r="AU16" i="11" s="1"/>
  <c r="AV16" i="11" s="1"/>
  <c r="AW15" i="11" s="1"/>
  <c r="AU13" i="11"/>
  <c r="AV13" i="11" s="1"/>
  <c r="AH20" i="27"/>
  <c r="AF20" i="27"/>
  <c r="AH19" i="27"/>
  <c r="AF19" i="27"/>
  <c r="R19" i="27"/>
  <c r="P19" i="27"/>
  <c r="N19" i="27"/>
  <c r="L19" i="27"/>
  <c r="V19" i="27" s="1"/>
  <c r="W19" i="27" s="1"/>
  <c r="AW13" i="21"/>
  <c r="AT14" i="21"/>
  <c r="AT13" i="21"/>
  <c r="AR14" i="21"/>
  <c r="AR13" i="21"/>
  <c r="AK14" i="21"/>
  <c r="AJ14" i="21"/>
  <c r="AH14" i="21"/>
  <c r="AF14" i="21"/>
  <c r="AK13" i="21"/>
  <c r="AJ13" i="21"/>
  <c r="AH13" i="21"/>
  <c r="AF13" i="21"/>
  <c r="R13" i="21"/>
  <c r="P13" i="21"/>
  <c r="N13" i="21"/>
  <c r="U13" i="21" s="1"/>
  <c r="X13" i="21" s="1"/>
  <c r="Y13" i="21" s="1"/>
  <c r="AH20" i="19"/>
  <c r="AF20" i="19"/>
  <c r="AH19" i="19"/>
  <c r="AF19" i="19"/>
  <c r="AU30" i="34" l="1"/>
  <c r="AV30" i="34" s="1"/>
  <c r="AU23" i="34"/>
  <c r="AV23" i="34" s="1"/>
  <c r="AV18" i="34"/>
  <c r="AU18" i="34"/>
  <c r="AU6" i="34"/>
  <c r="AV6" i="34" s="1"/>
  <c r="AU14" i="11"/>
  <c r="AI19" i="19"/>
  <c r="AI20" i="19"/>
  <c r="U19" i="27"/>
  <c r="X19" i="27" s="1"/>
  <c r="Y19" i="27" s="1"/>
  <c r="AI19" i="27"/>
  <c r="AI20" i="27"/>
  <c r="AI14" i="21"/>
  <c r="AI13" i="21"/>
  <c r="R16" i="19"/>
  <c r="R19" i="19"/>
  <c r="P19" i="19"/>
  <c r="N19" i="19"/>
  <c r="AU7" i="34" l="1"/>
  <c r="AV7" i="34" s="1"/>
  <c r="AV14" i="11"/>
  <c r="AW13" i="11" s="1"/>
  <c r="U19" i="19"/>
  <c r="X19" i="19" s="1"/>
  <c r="Y19" i="19" s="1"/>
  <c r="H9" i="32"/>
  <c r="H8" i="32"/>
  <c r="H13" i="32" s="1"/>
  <c r="L19" i="19"/>
  <c r="V19" i="19" s="1"/>
  <c r="W19" i="19" s="1"/>
  <c r="AH18" i="19"/>
  <c r="AF18" i="19"/>
  <c r="AH17" i="19"/>
  <c r="AF17" i="19"/>
  <c r="L13" i="21"/>
  <c r="V13" i="21" s="1"/>
  <c r="AH16" i="19"/>
  <c r="AF16" i="19"/>
  <c r="P16" i="19"/>
  <c r="N16" i="19"/>
  <c r="L16" i="19"/>
  <c r="V16" i="19" s="1"/>
  <c r="AH15" i="22"/>
  <c r="AF15" i="22"/>
  <c r="R15" i="22"/>
  <c r="P15" i="22"/>
  <c r="N15" i="22"/>
  <c r="L15" i="22"/>
  <c r="V15" i="22" s="1"/>
  <c r="Z11" i="23"/>
  <c r="X11" i="23"/>
  <c r="R11" i="23"/>
  <c r="P11" i="23"/>
  <c r="N11" i="23"/>
  <c r="U11" i="23" s="1"/>
  <c r="V8" i="23"/>
  <c r="R8" i="23"/>
  <c r="R4" i="23"/>
  <c r="P8" i="23"/>
  <c r="P4" i="23"/>
  <c r="N8" i="23"/>
  <c r="U8" i="23" s="1"/>
  <c r="N4" i="23"/>
  <c r="U4" i="23" s="1"/>
  <c r="Y4" i="23" s="1"/>
  <c r="Z4" i="23" s="1"/>
  <c r="AH22" i="20"/>
  <c r="AF22" i="20"/>
  <c r="AH21" i="20"/>
  <c r="AF21" i="20"/>
  <c r="R21" i="20"/>
  <c r="P21" i="20"/>
  <c r="N21" i="20"/>
  <c r="U21" i="20" s="1"/>
  <c r="X21" i="20" s="1"/>
  <c r="Y21" i="20" s="1"/>
  <c r="L21" i="20"/>
  <c r="V21" i="20" s="1"/>
  <c r="AH15" i="29"/>
  <c r="AF15" i="29"/>
  <c r="R15" i="29"/>
  <c r="P15" i="29"/>
  <c r="N15" i="29"/>
  <c r="U15" i="29" s="1"/>
  <c r="L15" i="29"/>
  <c r="V15" i="29" s="1"/>
  <c r="AU8" i="34" l="1"/>
  <c r="AV8" i="34" s="1"/>
  <c r="W13" i="21"/>
  <c r="U15" i="22"/>
  <c r="Y15" i="22" s="1"/>
  <c r="U16" i="19"/>
  <c r="X16" i="19" s="1"/>
  <c r="Y16" i="19" s="1"/>
  <c r="AI18" i="19"/>
  <c r="AI17" i="19"/>
  <c r="Y8" i="23"/>
  <c r="Z8" i="23" s="1"/>
  <c r="W16" i="19"/>
  <c r="AI16" i="19"/>
  <c r="W15" i="22"/>
  <c r="AI15" i="22"/>
  <c r="X8" i="23"/>
  <c r="W21" i="20"/>
  <c r="AI21" i="20"/>
  <c r="AI22" i="20"/>
  <c r="AI15" i="29"/>
  <c r="P8" i="24"/>
  <c r="P6" i="24"/>
  <c r="R8" i="24"/>
  <c r="N8" i="24"/>
  <c r="AA15" i="22" l="1"/>
  <c r="U8" i="24"/>
  <c r="AU15" i="22" l="1"/>
  <c r="AV15" i="22" s="1"/>
  <c r="AH14" i="29"/>
  <c r="AF14" i="29"/>
  <c r="R14" i="29"/>
  <c r="P14" i="29"/>
  <c r="N14" i="29"/>
  <c r="U14" i="29" s="1"/>
  <c r="X14" i="29" s="1"/>
  <c r="L14" i="29"/>
  <c r="V14" i="29" s="1"/>
  <c r="AH9" i="24"/>
  <c r="AF9" i="24"/>
  <c r="AH8" i="24"/>
  <c r="AF8" i="24"/>
  <c r="L8" i="24"/>
  <c r="V8" i="24" s="1"/>
  <c r="AW11" i="28"/>
  <c r="R11" i="28"/>
  <c r="P11" i="28"/>
  <c r="N11" i="28"/>
  <c r="AH11" i="28"/>
  <c r="AF11" i="28"/>
  <c r="L11" i="28"/>
  <c r="V11" i="28" s="1"/>
  <c r="AH10" i="28"/>
  <c r="AF10" i="28"/>
  <c r="AH9" i="28"/>
  <c r="AF9" i="28"/>
  <c r="R9" i="28"/>
  <c r="P9" i="28"/>
  <c r="N9" i="28"/>
  <c r="U9" i="28" s="1"/>
  <c r="L9" i="28"/>
  <c r="V9" i="28" s="1"/>
  <c r="AH8" i="28"/>
  <c r="AF8" i="28"/>
  <c r="AH7" i="28"/>
  <c r="AF7" i="28"/>
  <c r="AH6" i="28"/>
  <c r="AF6" i="28"/>
  <c r="AH5" i="28"/>
  <c r="AF5" i="28"/>
  <c r="AW4" i="28"/>
  <c r="AH4" i="28"/>
  <c r="AF4" i="28"/>
  <c r="R4" i="28"/>
  <c r="P4" i="28"/>
  <c r="N4" i="28"/>
  <c r="U4" i="28" s="1"/>
  <c r="L4" i="28"/>
  <c r="V4" i="28" s="1"/>
  <c r="AI14" i="29" l="1"/>
  <c r="X4" i="28"/>
  <c r="X9" i="28"/>
  <c r="AI4" i="28"/>
  <c r="AI5" i="28"/>
  <c r="AI6" i="28"/>
  <c r="AI7" i="28"/>
  <c r="AI8" i="28"/>
  <c r="AI9" i="28"/>
  <c r="AI10" i="28"/>
  <c r="AI11" i="28"/>
  <c r="AI8" i="24"/>
  <c r="AI9" i="24"/>
  <c r="X8" i="24"/>
  <c r="Y8" i="24" s="1"/>
  <c r="AA14" i="29"/>
  <c r="W8" i="24"/>
  <c r="U11" i="28"/>
  <c r="X11" i="28" s="1"/>
  <c r="AA4" i="28"/>
  <c r="AU4" i="28" l="1"/>
  <c r="AV4" i="28" s="1"/>
  <c r="AA11" i="28"/>
  <c r="AU14" i="29"/>
  <c r="AV14" i="29" s="1"/>
  <c r="AW14" i="29" s="1"/>
  <c r="AA9" i="28"/>
  <c r="AU11" i="28" l="1"/>
  <c r="AV11" i="28" s="1"/>
  <c r="AU12" i="28" s="1"/>
  <c r="AU9" i="28"/>
  <c r="AV9" i="28" s="1"/>
  <c r="AU10" i="28" s="1"/>
  <c r="AU5" i="28"/>
  <c r="AV5" i="28" s="1"/>
  <c r="AU6" i="28" l="1"/>
  <c r="AV6" i="28" s="1"/>
  <c r="AV10" i="28"/>
  <c r="AW9" i="28" s="1"/>
  <c r="AU7" i="28" l="1"/>
  <c r="AV7" i="28" s="1"/>
  <c r="AU8" i="28" l="1"/>
  <c r="AV8" i="28" s="1"/>
  <c r="AW11" i="30" l="1"/>
  <c r="AH12" i="30"/>
  <c r="AH11" i="30"/>
  <c r="AH10" i="30"/>
  <c r="AH9" i="30"/>
  <c r="AH8" i="30"/>
  <c r="AH7" i="30"/>
  <c r="AF12" i="30"/>
  <c r="AF11" i="30"/>
  <c r="AF10" i="30"/>
  <c r="AF9" i="30"/>
  <c r="R11" i="30"/>
  <c r="R9" i="30"/>
  <c r="P11" i="30"/>
  <c r="P9" i="30"/>
  <c r="N11" i="30"/>
  <c r="N9" i="30"/>
  <c r="L11" i="30"/>
  <c r="V11" i="30" s="1"/>
  <c r="L9" i="30"/>
  <c r="V9" i="30" s="1"/>
  <c r="L7" i="30"/>
  <c r="AF8" i="30"/>
  <c r="AF7" i="30"/>
  <c r="R7" i="30"/>
  <c r="P7" i="30"/>
  <c r="N7" i="30"/>
  <c r="U7" i="30" s="1"/>
  <c r="AH6" i="30"/>
  <c r="AF6" i="30"/>
  <c r="AH5" i="30"/>
  <c r="AF5" i="30"/>
  <c r="AH4" i="30"/>
  <c r="AF4" i="30"/>
  <c r="AI4" i="30" s="1"/>
  <c r="R4" i="30"/>
  <c r="P4" i="30"/>
  <c r="N4" i="30"/>
  <c r="L4" i="30"/>
  <c r="V4" i="30" s="1"/>
  <c r="AH13" i="31"/>
  <c r="AF13" i="31"/>
  <c r="AI13" i="31" s="1"/>
  <c r="BD12" i="31"/>
  <c r="AH12" i="31"/>
  <c r="AF12" i="31"/>
  <c r="BD11" i="31"/>
  <c r="AH11" i="31"/>
  <c r="AF11" i="31"/>
  <c r="R11" i="31"/>
  <c r="P11" i="31"/>
  <c r="N11" i="31"/>
  <c r="U11" i="31" s="1"/>
  <c r="X11" i="31" s="1"/>
  <c r="L11" i="31"/>
  <c r="V11" i="31" s="1"/>
  <c r="AH10" i="31"/>
  <c r="AF10" i="31"/>
  <c r="AH9" i="31"/>
  <c r="AF9" i="31"/>
  <c r="AH8" i="31"/>
  <c r="AF8" i="31"/>
  <c r="AH7" i="31"/>
  <c r="AF7" i="31"/>
  <c r="AI7" i="31" s="1"/>
  <c r="R7" i="31"/>
  <c r="P7" i="31"/>
  <c r="N7" i="31"/>
  <c r="U7" i="31" s="1"/>
  <c r="X7" i="31" s="1"/>
  <c r="L7" i="31"/>
  <c r="V7" i="31" s="1"/>
  <c r="AH6" i="31"/>
  <c r="AF6" i="31"/>
  <c r="BD5" i="31"/>
  <c r="AH5" i="31"/>
  <c r="AF5" i="31"/>
  <c r="BD4" i="31"/>
  <c r="AH4" i="31"/>
  <c r="AF4" i="31"/>
  <c r="R4" i="31"/>
  <c r="P4" i="31"/>
  <c r="N4" i="31"/>
  <c r="U4" i="31" s="1"/>
  <c r="X4" i="31" s="1"/>
  <c r="L4" i="31"/>
  <c r="V4" i="31" s="1"/>
  <c r="AI4" i="31" l="1"/>
  <c r="AI5" i="31"/>
  <c r="AI6" i="31"/>
  <c r="AI8" i="31"/>
  <c r="AI9" i="31"/>
  <c r="AI10" i="31"/>
  <c r="AI11" i="31"/>
  <c r="AI12" i="31"/>
  <c r="AI5" i="30"/>
  <c r="AI6" i="30"/>
  <c r="AI7" i="30"/>
  <c r="AI8" i="30"/>
  <c r="AI9" i="30"/>
  <c r="AI10" i="30"/>
  <c r="AI11" i="30"/>
  <c r="AI12" i="30"/>
  <c r="U11" i="30"/>
  <c r="X11" i="30" s="1"/>
  <c r="AA11" i="30" s="1"/>
  <c r="U9" i="30"/>
  <c r="X9" i="30" s="1"/>
  <c r="AA9" i="30" s="1"/>
  <c r="X7" i="30"/>
  <c r="U4" i="30"/>
  <c r="X4" i="30" s="1"/>
  <c r="V7" i="30"/>
  <c r="AA4" i="31"/>
  <c r="AA7" i="31"/>
  <c r="AU7" i="31" s="1"/>
  <c r="AA11" i="31"/>
  <c r="AU9" i="30" l="1"/>
  <c r="AV9" i="30" s="1"/>
  <c r="AU11" i="30"/>
  <c r="AV11" i="30" s="1"/>
  <c r="AA7" i="30"/>
  <c r="AA4" i="30"/>
  <c r="AU4" i="30" s="1"/>
  <c r="AV4" i="30" s="1"/>
  <c r="AU11" i="31"/>
  <c r="AV11" i="31" s="1"/>
  <c r="AV7" i="31"/>
  <c r="AU4" i="31"/>
  <c r="AV4" i="31" s="1"/>
  <c r="AU12" i="30" l="1"/>
  <c r="AV12" i="30" s="1"/>
  <c r="AU10" i="30"/>
  <c r="AV10" i="30" s="1"/>
  <c r="AW9" i="30" s="1"/>
  <c r="AU7" i="30"/>
  <c r="AV7" i="30" s="1"/>
  <c r="AU5" i="30"/>
  <c r="AV5" i="30" s="1"/>
  <c r="AU5" i="31"/>
  <c r="AV5" i="31" s="1"/>
  <c r="AU12" i="31"/>
  <c r="AV12" i="31" s="1"/>
  <c r="AU8" i="31"/>
  <c r="AV8" i="31" s="1"/>
  <c r="AU8" i="30" l="1"/>
  <c r="AV8" i="30" s="1"/>
  <c r="AW7" i="30" s="1"/>
  <c r="AU6" i="30"/>
  <c r="AV6" i="30" s="1"/>
  <c r="AW4" i="30" s="1"/>
  <c r="AU6" i="31"/>
  <c r="AV6" i="31" s="1"/>
  <c r="AW4" i="31" s="1"/>
  <c r="AU13" i="31"/>
  <c r="AV13" i="31" s="1"/>
  <c r="AW11" i="31" s="1"/>
  <c r="AU9" i="31"/>
  <c r="AV9" i="31" s="1"/>
  <c r="AU10" i="31" l="1"/>
  <c r="AV10" i="31" s="1"/>
  <c r="AW7" i="31" s="1"/>
  <c r="BD13" i="20" l="1"/>
  <c r="BA13" i="20"/>
  <c r="L6" i="20"/>
  <c r="L4" i="20"/>
  <c r="AD14" i="26"/>
  <c r="AH13" i="29" l="1"/>
  <c r="AF13" i="29"/>
  <c r="AH12" i="21"/>
  <c r="AF12" i="21"/>
  <c r="AI12" i="21" s="1"/>
  <c r="AH11" i="21"/>
  <c r="AF11" i="21"/>
  <c r="AH10" i="21"/>
  <c r="AF10" i="21"/>
  <c r="R10" i="21"/>
  <c r="P10" i="21"/>
  <c r="N10" i="21"/>
  <c r="L10" i="21"/>
  <c r="V10" i="21" s="1"/>
  <c r="W10" i="21" s="1"/>
  <c r="BA12" i="11"/>
  <c r="AH12" i="11"/>
  <c r="AF12" i="11"/>
  <c r="BA11" i="11"/>
  <c r="AH11" i="11"/>
  <c r="AF11" i="11"/>
  <c r="R11" i="11"/>
  <c r="P11" i="11"/>
  <c r="N11" i="11"/>
  <c r="V11" i="11"/>
  <c r="AI13" i="29" l="1"/>
  <c r="AI10" i="21"/>
  <c r="AI11" i="21"/>
  <c r="U10" i="21"/>
  <c r="X10" i="21" s="1"/>
  <c r="Y10" i="21" s="1"/>
  <c r="AI12" i="11"/>
  <c r="AI11" i="11"/>
  <c r="U11" i="11"/>
  <c r="X11" i="11" s="1"/>
  <c r="Y11" i="11" s="1"/>
  <c r="W11" i="11"/>
  <c r="L4" i="29" l="1"/>
  <c r="L7" i="21"/>
  <c r="L8" i="22" l="1"/>
  <c r="L4" i="22"/>
  <c r="L11" i="19"/>
  <c r="BA5" i="19"/>
  <c r="AH5" i="19"/>
  <c r="AF5" i="19"/>
  <c r="AI5" i="19" l="1"/>
  <c r="L10" i="29"/>
  <c r="V10" i="29" s="1"/>
  <c r="W10" i="29" s="1"/>
  <c r="V4" i="29"/>
  <c r="W4" i="29" s="1"/>
  <c r="L14" i="27"/>
  <c r="V14" i="27" s="1"/>
  <c r="W14" i="27" s="1"/>
  <c r="L12" i="27"/>
  <c r="V12" i="27" s="1"/>
  <c r="W12" i="27" s="1"/>
  <c r="L9" i="27"/>
  <c r="V9" i="27" s="1"/>
  <c r="W9" i="27" s="1"/>
  <c r="L4" i="27"/>
  <c r="V4" i="27" s="1"/>
  <c r="W4" i="27" s="1"/>
  <c r="L16" i="26"/>
  <c r="V16" i="26" s="1"/>
  <c r="W16" i="26" s="1"/>
  <c r="L14" i="26"/>
  <c r="V14" i="26" s="1"/>
  <c r="L11" i="26"/>
  <c r="V11" i="26" s="1"/>
  <c r="W11" i="26" s="1"/>
  <c r="L7" i="26"/>
  <c r="V7" i="26" s="1"/>
  <c r="W7" i="26" s="1"/>
  <c r="L4" i="26"/>
  <c r="V4" i="26" s="1"/>
  <c r="W4" i="26" s="1"/>
  <c r="L4" i="25"/>
  <c r="V4" i="25" s="1"/>
  <c r="W4" i="25" s="1"/>
  <c r="L6" i="24"/>
  <c r="V6" i="24" s="1"/>
  <c r="W6" i="24" s="1"/>
  <c r="L4" i="24"/>
  <c r="V4" i="24" s="1"/>
  <c r="W4" i="24" s="1"/>
  <c r="L4" i="23"/>
  <c r="L13" i="22"/>
  <c r="V13" i="22" s="1"/>
  <c r="L10" i="22"/>
  <c r="V10" i="22" s="1"/>
  <c r="V8" i="22"/>
  <c r="V4" i="22"/>
  <c r="V7" i="21"/>
  <c r="L4" i="21"/>
  <c r="V4" i="21" s="1"/>
  <c r="AA27" i="16"/>
  <c r="AA28" i="16"/>
  <c r="AA29" i="16"/>
  <c r="AA26" i="16"/>
  <c r="Z27" i="16"/>
  <c r="Z28" i="16"/>
  <c r="Z29" i="16"/>
  <c r="Z26" i="16"/>
  <c r="L17" i="20"/>
  <c r="V17" i="20" s="1"/>
  <c r="V11" i="20"/>
  <c r="V6" i="20"/>
  <c r="V4" i="20"/>
  <c r="L15" i="19"/>
  <c r="V15" i="19" s="1"/>
  <c r="L12" i="19"/>
  <c r="V12" i="19" s="1"/>
  <c r="V11" i="19"/>
  <c r="L6" i="19"/>
  <c r="V6" i="19" s="1"/>
  <c r="L4" i="19"/>
  <c r="V4" i="19" s="1"/>
  <c r="L8" i="11"/>
  <c r="V8" i="11" s="1"/>
  <c r="L6" i="11"/>
  <c r="V6" i="11" s="1"/>
  <c r="L4" i="11"/>
  <c r="V4" i="11" s="1"/>
  <c r="R10" i="29"/>
  <c r="P10" i="29"/>
  <c r="N10" i="29"/>
  <c r="R4" i="29"/>
  <c r="P4" i="29"/>
  <c r="N4" i="29"/>
  <c r="R14" i="27"/>
  <c r="P14" i="27"/>
  <c r="N14" i="27"/>
  <c r="R12" i="27"/>
  <c r="P12" i="27"/>
  <c r="N12" i="27"/>
  <c r="R9" i="27"/>
  <c r="P9" i="27"/>
  <c r="N9" i="27"/>
  <c r="R4" i="27"/>
  <c r="P4" i="27"/>
  <c r="N4" i="27"/>
  <c r="R16" i="26"/>
  <c r="P16" i="26"/>
  <c r="N16" i="26"/>
  <c r="R14" i="26"/>
  <c r="P14" i="26"/>
  <c r="N14" i="26"/>
  <c r="U14" i="26" s="1"/>
  <c r="X14" i="26" s="1"/>
  <c r="R11" i="26"/>
  <c r="P11" i="26"/>
  <c r="N11" i="26"/>
  <c r="R7" i="26"/>
  <c r="P7" i="26"/>
  <c r="N7" i="26"/>
  <c r="N4" i="26"/>
  <c r="R4" i="26"/>
  <c r="P4" i="26"/>
  <c r="R4" i="25"/>
  <c r="P4" i="25"/>
  <c r="N4" i="25"/>
  <c r="R6" i="24"/>
  <c r="N6" i="24"/>
  <c r="R4" i="24"/>
  <c r="P4" i="24"/>
  <c r="N4" i="24"/>
  <c r="R13" i="22"/>
  <c r="P13" i="22"/>
  <c r="N13" i="22"/>
  <c r="P10" i="22"/>
  <c r="N10" i="22"/>
  <c r="R10" i="22"/>
  <c r="R8" i="22"/>
  <c r="P8" i="22"/>
  <c r="N8" i="22"/>
  <c r="R4" i="22"/>
  <c r="P4" i="22"/>
  <c r="N4" i="22"/>
  <c r="N7" i="21"/>
  <c r="P7" i="21"/>
  <c r="R7" i="21"/>
  <c r="R4" i="21"/>
  <c r="P4" i="21"/>
  <c r="N4" i="21"/>
  <c r="R17" i="20"/>
  <c r="P17" i="20"/>
  <c r="N17" i="20"/>
  <c r="R11" i="20"/>
  <c r="P11" i="20"/>
  <c r="N11" i="20"/>
  <c r="R6" i="20"/>
  <c r="P6" i="20"/>
  <c r="N6" i="20"/>
  <c r="N4" i="20"/>
  <c r="P4" i="20"/>
  <c r="R4" i="20"/>
  <c r="R15" i="19"/>
  <c r="P15" i="19"/>
  <c r="N15" i="19"/>
  <c r="R12" i="19"/>
  <c r="P12" i="19"/>
  <c r="N12" i="19"/>
  <c r="R11" i="19"/>
  <c r="P11" i="19"/>
  <c r="N11" i="19"/>
  <c r="R6" i="19"/>
  <c r="N6" i="19"/>
  <c r="P6" i="19"/>
  <c r="R4" i="19"/>
  <c r="R4" i="11"/>
  <c r="P4" i="19"/>
  <c r="P4" i="11"/>
  <c r="N4" i="19"/>
  <c r="N8" i="11"/>
  <c r="R8" i="11"/>
  <c r="P8" i="11"/>
  <c r="R6" i="11"/>
  <c r="P6" i="11"/>
  <c r="N6" i="11"/>
  <c r="N4" i="11"/>
  <c r="AH12" i="29"/>
  <c r="AF12" i="29"/>
  <c r="AH11" i="29"/>
  <c r="AF11" i="29"/>
  <c r="AH10" i="29"/>
  <c r="AF10" i="29"/>
  <c r="AH9" i="29"/>
  <c r="AF9" i="29"/>
  <c r="AH8" i="29"/>
  <c r="AF8" i="29"/>
  <c r="AH7" i="29"/>
  <c r="AF7" i="29"/>
  <c r="AH6" i="29"/>
  <c r="AF6" i="29"/>
  <c r="AH5" i="29"/>
  <c r="AF5" i="29"/>
  <c r="AH4" i="29"/>
  <c r="AF4" i="29"/>
  <c r="BD18" i="27"/>
  <c r="BA18" i="27"/>
  <c r="AH18" i="27"/>
  <c r="AF18" i="27"/>
  <c r="BD17" i="27"/>
  <c r="BA17" i="27"/>
  <c r="AH17" i="27"/>
  <c r="AF17" i="27"/>
  <c r="BD16" i="27"/>
  <c r="BA16" i="27"/>
  <c r="AH16" i="27"/>
  <c r="AF16" i="27"/>
  <c r="BD15" i="27"/>
  <c r="BA15" i="27"/>
  <c r="AH15" i="27"/>
  <c r="AF15" i="27"/>
  <c r="BD14" i="27"/>
  <c r="BA14" i="27"/>
  <c r="AH14" i="27"/>
  <c r="AF14" i="27"/>
  <c r="AH13" i="27"/>
  <c r="AF13" i="27"/>
  <c r="AH12" i="27"/>
  <c r="AF12" i="27"/>
  <c r="AH11" i="27"/>
  <c r="AF11" i="27"/>
  <c r="AH10" i="27"/>
  <c r="AF10" i="27"/>
  <c r="AH9" i="27"/>
  <c r="AF9" i="27"/>
  <c r="AH8" i="27"/>
  <c r="AF8" i="27"/>
  <c r="AH7" i="27"/>
  <c r="AF7" i="27"/>
  <c r="AH6" i="27"/>
  <c r="AF6" i="27"/>
  <c r="AH5" i="27"/>
  <c r="AF5" i="27"/>
  <c r="AH4" i="27"/>
  <c r="AF4" i="27"/>
  <c r="BA16" i="26"/>
  <c r="BD16" i="26"/>
  <c r="AH16" i="26"/>
  <c r="AF16" i="26"/>
  <c r="AQ14" i="26"/>
  <c r="AP14" i="26"/>
  <c r="AS14" i="26"/>
  <c r="AL14" i="26"/>
  <c r="AC14" i="26"/>
  <c r="AH15" i="26"/>
  <c r="AF15" i="26"/>
  <c r="AH14" i="26"/>
  <c r="AF14" i="26"/>
  <c r="W14" i="26"/>
  <c r="AQ11" i="26"/>
  <c r="AP12" i="26"/>
  <c r="AP11" i="26"/>
  <c r="AS12" i="26"/>
  <c r="AS11" i="26"/>
  <c r="AC11" i="26"/>
  <c r="AH13" i="26"/>
  <c r="AF13" i="26"/>
  <c r="AH12" i="26"/>
  <c r="AF12" i="26"/>
  <c r="AH11" i="26"/>
  <c r="AF11" i="26"/>
  <c r="AH10" i="26"/>
  <c r="AF10" i="26"/>
  <c r="AH9" i="26"/>
  <c r="AF9" i="26"/>
  <c r="AH8" i="26"/>
  <c r="AF8" i="26"/>
  <c r="AH7" i="26"/>
  <c r="AF7" i="26"/>
  <c r="AH6" i="26"/>
  <c r="AF6" i="26"/>
  <c r="AH5" i="26"/>
  <c r="AF5" i="26"/>
  <c r="AH4" i="26"/>
  <c r="AF4" i="26"/>
  <c r="AH5" i="25"/>
  <c r="AF5" i="25"/>
  <c r="AH4" i="25"/>
  <c r="AF4" i="25"/>
  <c r="AH7" i="24"/>
  <c r="AF7" i="24"/>
  <c r="AH6" i="24"/>
  <c r="AF6" i="24"/>
  <c r="AH5" i="24"/>
  <c r="AF5" i="24"/>
  <c r="AH4" i="24"/>
  <c r="AF4" i="24"/>
  <c r="BE6" i="23"/>
  <c r="BE5" i="23"/>
  <c r="BB6" i="23"/>
  <c r="AI7" i="23"/>
  <c r="AG7" i="23"/>
  <c r="AI6" i="23"/>
  <c r="AG6" i="23"/>
  <c r="AI5" i="23"/>
  <c r="AG5" i="23"/>
  <c r="AI4" i="23"/>
  <c r="AG4" i="23"/>
  <c r="V4" i="23" l="1"/>
  <c r="U17" i="20"/>
  <c r="X17" i="20" s="1"/>
  <c r="U6" i="24"/>
  <c r="X6" i="24" s="1"/>
  <c r="Y6" i="24" s="1"/>
  <c r="U16" i="26"/>
  <c r="X16" i="26" s="1"/>
  <c r="Y16" i="26" s="1"/>
  <c r="U4" i="22"/>
  <c r="X4" i="22" s="1"/>
  <c r="AI11" i="29"/>
  <c r="U4" i="29"/>
  <c r="X4" i="29" s="1"/>
  <c r="Y4" i="29" s="1"/>
  <c r="U4" i="27"/>
  <c r="AA4" i="27" s="1"/>
  <c r="U14" i="27"/>
  <c r="X14" i="27" s="1"/>
  <c r="U9" i="27"/>
  <c r="X9" i="27" s="1"/>
  <c r="Y9" i="27" s="1"/>
  <c r="U12" i="27"/>
  <c r="Y12" i="27" s="1"/>
  <c r="U4" i="26"/>
  <c r="X4" i="26" s="1"/>
  <c r="U7" i="26"/>
  <c r="X7" i="26" s="1"/>
  <c r="Y7" i="26" s="1"/>
  <c r="U11" i="26"/>
  <c r="X11" i="26" s="1"/>
  <c r="Y11" i="26" s="1"/>
  <c r="U4" i="25"/>
  <c r="X4" i="25" s="1"/>
  <c r="U4" i="24"/>
  <c r="X4" i="24" s="1"/>
  <c r="U4" i="11"/>
  <c r="X4" i="11" s="1"/>
  <c r="U13" i="22"/>
  <c r="X13" i="22" s="1"/>
  <c r="U10" i="22"/>
  <c r="X10" i="22" s="1"/>
  <c r="U7" i="21"/>
  <c r="U6" i="20"/>
  <c r="X6" i="20" s="1"/>
  <c r="U11" i="20"/>
  <c r="X11" i="20" s="1"/>
  <c r="U4" i="20"/>
  <c r="U12" i="19"/>
  <c r="X12" i="19" s="1"/>
  <c r="U6" i="19"/>
  <c r="X6" i="19" s="1"/>
  <c r="U15" i="19"/>
  <c r="X15" i="19" s="1"/>
  <c r="U11" i="19"/>
  <c r="U4" i="19"/>
  <c r="X4" i="19" s="1"/>
  <c r="U6" i="11"/>
  <c r="X6" i="11" s="1"/>
  <c r="U10" i="29"/>
  <c r="AI12" i="29"/>
  <c r="AI9" i="29"/>
  <c r="AI17" i="27"/>
  <c r="AI12" i="27"/>
  <c r="AI16" i="27"/>
  <c r="AI15" i="27"/>
  <c r="AI14" i="27"/>
  <c r="AI18" i="27"/>
  <c r="Y14" i="26"/>
  <c r="Y4" i="26"/>
  <c r="AI6" i="24"/>
  <c r="AI7" i="24"/>
  <c r="AJ7" i="23"/>
  <c r="AJ6" i="23"/>
  <c r="U8" i="22"/>
  <c r="X8" i="22" s="1"/>
  <c r="U4" i="21"/>
  <c r="X4" i="21" s="1"/>
  <c r="U8" i="11"/>
  <c r="X8" i="11" s="1"/>
  <c r="AI10" i="29"/>
  <c r="AI7" i="29"/>
  <c r="AI6" i="29"/>
  <c r="AI8" i="29"/>
  <c r="AI5" i="29"/>
  <c r="AI4" i="29"/>
  <c r="AI9" i="27"/>
  <c r="AI13" i="27"/>
  <c r="AI11" i="27"/>
  <c r="AI10" i="27"/>
  <c r="AI5" i="27"/>
  <c r="AI4" i="27"/>
  <c r="AI6" i="27"/>
  <c r="AI8" i="27"/>
  <c r="AI7" i="27"/>
  <c r="AI10" i="26"/>
  <c r="AI14" i="26"/>
  <c r="AI8" i="26"/>
  <c r="AI11" i="26"/>
  <c r="AI16" i="26"/>
  <c r="AI15" i="26"/>
  <c r="AI13" i="26"/>
  <c r="AI12" i="26"/>
  <c r="AI6" i="26"/>
  <c r="AI9" i="26"/>
  <c r="AI4" i="26"/>
  <c r="AI7" i="26"/>
  <c r="AI5" i="26"/>
  <c r="AI5" i="25"/>
  <c r="AI4" i="25"/>
  <c r="AI4" i="24"/>
  <c r="AI5" i="24"/>
  <c r="AJ4" i="23"/>
  <c r="AJ5" i="23"/>
  <c r="X4" i="23" l="1"/>
  <c r="W4" i="23"/>
  <c r="X10" i="29"/>
  <c r="X15" i="29"/>
  <c r="Y4" i="27"/>
  <c r="AA12" i="27"/>
  <c r="AU12" i="27" s="1"/>
  <c r="AV12" i="27" s="1"/>
  <c r="AU13" i="27" s="1"/>
  <c r="AV13" i="27" s="1"/>
  <c r="AW12" i="27" s="1"/>
  <c r="Y14" i="27"/>
  <c r="AU4" i="27"/>
  <c r="AV4" i="27" s="1"/>
  <c r="AU5" i="27" s="1"/>
  <c r="AV5" i="27" s="1"/>
  <c r="Y4" i="25"/>
  <c r="Y4" i="24"/>
  <c r="Y10" i="29"/>
  <c r="AA15" i="29" l="1"/>
  <c r="AU6" i="27"/>
  <c r="AV6" i="27" s="1"/>
  <c r="AU15" i="29" l="1"/>
  <c r="AV15" i="29" s="1"/>
  <c r="AW15" i="29" s="1"/>
  <c r="AU7" i="27"/>
  <c r="AV7" i="27" s="1"/>
  <c r="AU8" i="27" l="1"/>
  <c r="AV8" i="27" s="1"/>
  <c r="AW4" i="27" s="1"/>
  <c r="AH14" i="22" l="1"/>
  <c r="AF14" i="22"/>
  <c r="AH13" i="22"/>
  <c r="AF13" i="22"/>
  <c r="Y13" i="22"/>
  <c r="W13" i="22"/>
  <c r="BD11" i="22"/>
  <c r="BD10" i="22"/>
  <c r="BA11" i="22"/>
  <c r="BA10" i="22"/>
  <c r="AH12" i="22"/>
  <c r="AF12" i="22"/>
  <c r="AH11" i="22"/>
  <c r="AF11" i="22"/>
  <c r="AH10" i="22"/>
  <c r="AF10" i="22"/>
  <c r="Y10" i="22"/>
  <c r="W10" i="22"/>
  <c r="BD8" i="22"/>
  <c r="AH9" i="22"/>
  <c r="AF9" i="22"/>
  <c r="AH8" i="22"/>
  <c r="AF8" i="22"/>
  <c r="Y8" i="22"/>
  <c r="W8" i="22"/>
  <c r="AI14" i="22" l="1"/>
  <c r="AI8" i="22"/>
  <c r="AI13" i="22"/>
  <c r="AI12" i="22"/>
  <c r="AI10" i="22"/>
  <c r="AI9" i="22"/>
  <c r="AI11" i="22"/>
  <c r="AH7" i="22" l="1"/>
  <c r="AF7" i="22"/>
  <c r="AH6" i="22"/>
  <c r="AF6" i="22"/>
  <c r="AH5" i="22"/>
  <c r="AF5" i="22"/>
  <c r="AH4" i="22"/>
  <c r="AF4" i="22"/>
  <c r="Y4" i="22"/>
  <c r="W4" i="22"/>
  <c r="AT9" i="21"/>
  <c r="AT12" i="21" s="1"/>
  <c r="AR9" i="21"/>
  <c r="AR12" i="21" s="1"/>
  <c r="AK9" i="21"/>
  <c r="AK12" i="21" s="1"/>
  <c r="AJ9" i="21"/>
  <c r="AJ12" i="21" s="1"/>
  <c r="AH9" i="21"/>
  <c r="AF9" i="21"/>
  <c r="AH8" i="21"/>
  <c r="AF8" i="21"/>
  <c r="AH7" i="21"/>
  <c r="AF7" i="21"/>
  <c r="Y7" i="21"/>
  <c r="W7" i="21"/>
  <c r="BD6" i="21"/>
  <c r="BA6" i="21"/>
  <c r="AH6" i="21"/>
  <c r="AF6" i="21"/>
  <c r="BD5" i="21"/>
  <c r="AH5" i="21"/>
  <c r="AF5" i="21"/>
  <c r="BD4" i="21"/>
  <c r="BA4" i="21"/>
  <c r="AH4" i="21"/>
  <c r="AF4" i="21"/>
  <c r="Y4" i="21"/>
  <c r="W4" i="21"/>
  <c r="AH20" i="20"/>
  <c r="AF20" i="20"/>
  <c r="AH19" i="20"/>
  <c r="AF19" i="20"/>
  <c r="AH18" i="20"/>
  <c r="AF18" i="20"/>
  <c r="AH17" i="20"/>
  <c r="AF17" i="20"/>
  <c r="Y17" i="20"/>
  <c r="W17" i="20"/>
  <c r="BD16" i="20"/>
  <c r="BD15" i="20"/>
  <c r="AH16" i="20"/>
  <c r="AF16" i="20"/>
  <c r="AH15" i="20"/>
  <c r="AF15" i="20"/>
  <c r="BD14" i="20"/>
  <c r="AH14" i="20"/>
  <c r="AF14" i="20"/>
  <c r="AH13" i="20"/>
  <c r="AF13" i="20"/>
  <c r="AH12" i="20"/>
  <c r="AF12" i="20"/>
  <c r="AH11" i="20"/>
  <c r="AF11" i="20"/>
  <c r="Y11" i="20"/>
  <c r="W11" i="20"/>
  <c r="BA8" i="20"/>
  <c r="AH10" i="20"/>
  <c r="AF10" i="20"/>
  <c r="BD9" i="20"/>
  <c r="BA9" i="20"/>
  <c r="AH9" i="20"/>
  <c r="AF9" i="20"/>
  <c r="BD8" i="20"/>
  <c r="AH8" i="20"/>
  <c r="AF8" i="20"/>
  <c r="AH7" i="20"/>
  <c r="AF7" i="20"/>
  <c r="AH6" i="20"/>
  <c r="AF6" i="20"/>
  <c r="Y6" i="20"/>
  <c r="W6" i="20"/>
  <c r="AH5" i="20"/>
  <c r="AF5" i="20"/>
  <c r="AH4" i="20"/>
  <c r="AF4" i="20"/>
  <c r="AA4" i="20"/>
  <c r="Y4" i="20"/>
  <c r="W4" i="20"/>
  <c r="BD15" i="19"/>
  <c r="BA15" i="19"/>
  <c r="AH15" i="19"/>
  <c r="AF15" i="19"/>
  <c r="Y15" i="19"/>
  <c r="W15" i="19"/>
  <c r="BD8" i="11"/>
  <c r="BD6" i="11"/>
  <c r="BD4" i="11"/>
  <c r="BD14" i="19"/>
  <c r="AT14" i="19"/>
  <c r="BA14" i="19"/>
  <c r="AR14" i="19"/>
  <c r="AK14" i="19"/>
  <c r="AJ14" i="19"/>
  <c r="AH14" i="19"/>
  <c r="AF14" i="19"/>
  <c r="BA13" i="19"/>
  <c r="AH13" i="19"/>
  <c r="AF13" i="19"/>
  <c r="BA12" i="19"/>
  <c r="AH12" i="19"/>
  <c r="AF12" i="19"/>
  <c r="Y12" i="19"/>
  <c r="W12" i="19"/>
  <c r="BD11" i="19"/>
  <c r="BA11" i="19"/>
  <c r="AH11" i="19"/>
  <c r="AF11" i="19"/>
  <c r="AA11" i="19"/>
  <c r="W11" i="19"/>
  <c r="BD10" i="19"/>
  <c r="BD9" i="19"/>
  <c r="BD8" i="19"/>
  <c r="BD7" i="19"/>
  <c r="BD6" i="19"/>
  <c r="BA10" i="19"/>
  <c r="BA9" i="19"/>
  <c r="BA8" i="19"/>
  <c r="BA6" i="19"/>
  <c r="AW6" i="19"/>
  <c r="AH10" i="19"/>
  <c r="AH9" i="19"/>
  <c r="AH8" i="19"/>
  <c r="AF10" i="19"/>
  <c r="AF9" i="19"/>
  <c r="AF8" i="19"/>
  <c r="BD4" i="19"/>
  <c r="BA7" i="19"/>
  <c r="BA6" i="11"/>
  <c r="BA8" i="11"/>
  <c r="BA5" i="11"/>
  <c r="BA4" i="11"/>
  <c r="BA4" i="19"/>
  <c r="AI18" i="20" l="1"/>
  <c r="AI13" i="19"/>
  <c r="AI5" i="22"/>
  <c r="AI7" i="22"/>
  <c r="AI6" i="22"/>
  <c r="AI4" i="22"/>
  <c r="AI4" i="21"/>
  <c r="AI5" i="21"/>
  <c r="AI7" i="21"/>
  <c r="AI9" i="21"/>
  <c r="AI8" i="21"/>
  <c r="AI6" i="21"/>
  <c r="AI11" i="20"/>
  <c r="AI12" i="20"/>
  <c r="AI14" i="20"/>
  <c r="AI8" i="20"/>
  <c r="AI15" i="20"/>
  <c r="AI17" i="20"/>
  <c r="AI20" i="20"/>
  <c r="AI19" i="20"/>
  <c r="AI16" i="20"/>
  <c r="AI10" i="20"/>
  <c r="AI13" i="20"/>
  <c r="AI7" i="20"/>
  <c r="AI6" i="20"/>
  <c r="AI9" i="20"/>
  <c r="AI5" i="20"/>
  <c r="AI4" i="20"/>
  <c r="AU4" i="20" s="1"/>
  <c r="AV4" i="20" s="1"/>
  <c r="AI15" i="19"/>
  <c r="AI14" i="19"/>
  <c r="AI12" i="19"/>
  <c r="AI11" i="19"/>
  <c r="AU11" i="19" s="1"/>
  <c r="AV11" i="19" s="1"/>
  <c r="AI10" i="19"/>
  <c r="AI9" i="19"/>
  <c r="AI8" i="19"/>
  <c r="AU5" i="20" l="1"/>
  <c r="AV5" i="20" s="1"/>
  <c r="AW4" i="20" s="1"/>
  <c r="AW11" i="19"/>
  <c r="AH7" i="19" l="1"/>
  <c r="AF7" i="19"/>
  <c r="AH6" i="19"/>
  <c r="AF6" i="19"/>
  <c r="Y6" i="19"/>
  <c r="W6" i="19"/>
  <c r="AH4" i="19"/>
  <c r="AF4" i="19"/>
  <c r="Y4" i="19"/>
  <c r="W4" i="19"/>
  <c r="AF4" i="11"/>
  <c r="AI7" i="19" l="1"/>
  <c r="AI6" i="19"/>
  <c r="AI4" i="19"/>
  <c r="AQ10" i="11"/>
  <c r="AP10" i="11"/>
  <c r="AH9" i="11"/>
  <c r="AH10" i="11"/>
  <c r="AH5" i="11"/>
  <c r="AH6" i="11"/>
  <c r="AH7" i="11"/>
  <c r="AH8" i="11"/>
  <c r="AF6" i="11"/>
  <c r="AF5" i="11"/>
  <c r="AH4" i="11"/>
  <c r="AF9" i="11"/>
  <c r="AF10" i="11"/>
  <c r="AF8" i="11"/>
  <c r="AF7" i="11"/>
  <c r="AI6" i="11" l="1"/>
  <c r="AI7" i="11"/>
  <c r="AI5" i="11"/>
  <c r="AI8" i="11"/>
  <c r="AI10" i="11"/>
  <c r="AI9" i="11"/>
  <c r="AI4" i="11"/>
  <c r="Y8" i="11" l="1"/>
  <c r="Y6" i="11"/>
  <c r="Y4" i="11"/>
  <c r="W6" i="11"/>
  <c r="W4" i="11"/>
  <c r="W8" i="11"/>
  <c r="C26" i="17"/>
  <c r="C3" i="17"/>
  <c r="C4" i="17"/>
  <c r="C5" i="17"/>
  <c r="C6" i="17"/>
  <c r="C7" i="17"/>
  <c r="C8" i="17"/>
  <c r="C9" i="17"/>
  <c r="C10" i="17"/>
  <c r="C11" i="17"/>
  <c r="C12" i="17"/>
  <c r="C13" i="17"/>
  <c r="C14" i="17"/>
  <c r="C15" i="17"/>
  <c r="C16" i="17"/>
  <c r="C17" i="17"/>
  <c r="C18" i="17"/>
  <c r="C19" i="17"/>
  <c r="C20" i="17"/>
  <c r="C21" i="17"/>
  <c r="C22" i="17"/>
  <c r="C23" i="17"/>
  <c r="C24" i="17"/>
  <c r="C25" i="17"/>
  <c r="C2" i="17"/>
  <c r="Z19" i="27" l="1"/>
  <c r="AA19" i="27" s="1"/>
  <c r="AU19" i="27" s="1"/>
  <c r="AV19" i="27" s="1"/>
  <c r="AA11" i="23"/>
  <c r="AB11" i="23" s="1"/>
  <c r="Z13" i="21"/>
  <c r="AA13" i="21" s="1"/>
  <c r="Z19" i="19"/>
  <c r="AA19" i="19" s="1"/>
  <c r="AU19" i="19" s="1"/>
  <c r="AV19" i="19" s="1"/>
  <c r="AU20" i="19" s="1"/>
  <c r="AV20" i="19" s="1"/>
  <c r="AW19" i="19" s="1"/>
  <c r="AA8" i="23"/>
  <c r="AB8" i="23" s="1"/>
  <c r="Z21" i="20"/>
  <c r="AA21" i="20" s="1"/>
  <c r="AU21" i="20" s="1"/>
  <c r="AV21" i="20" s="1"/>
  <c r="AU22" i="20" s="1"/>
  <c r="AV22" i="20" s="1"/>
  <c r="AW21" i="20" s="1"/>
  <c r="Z16" i="19"/>
  <c r="AA16" i="19" s="1"/>
  <c r="AU16" i="19" s="1"/>
  <c r="AV16" i="19" s="1"/>
  <c r="AW16" i="19" s="1"/>
  <c r="Z8" i="24"/>
  <c r="AA8" i="24" s="1"/>
  <c r="AU8" i="24" s="1"/>
  <c r="AV8" i="24" s="1"/>
  <c r="AU9" i="24" s="1"/>
  <c r="AV9" i="24" s="1"/>
  <c r="AW8" i="24" s="1"/>
  <c r="Z10" i="21"/>
  <c r="AA10" i="21" s="1"/>
  <c r="AU10" i="21" s="1"/>
  <c r="AV10" i="21" s="1"/>
  <c r="AU11" i="21" s="1"/>
  <c r="AV11" i="21" s="1"/>
  <c r="AU12" i="21" s="1"/>
  <c r="AV12" i="21" s="1"/>
  <c r="AW10" i="21" s="1"/>
  <c r="Z11" i="11"/>
  <c r="AA11" i="11" s="1"/>
  <c r="AU11" i="11" s="1"/>
  <c r="AV11" i="11" s="1"/>
  <c r="AU12" i="11" s="1"/>
  <c r="AV12" i="11" s="1"/>
  <c r="AW11" i="11" s="1"/>
  <c r="Z14" i="26"/>
  <c r="AA14" i="26" s="1"/>
  <c r="AU14" i="26" s="1"/>
  <c r="AV14" i="26" s="1"/>
  <c r="AU15" i="26" s="1"/>
  <c r="AV15" i="26" s="1"/>
  <c r="AW14" i="26" s="1"/>
  <c r="Z4" i="24"/>
  <c r="AA4" i="24" s="1"/>
  <c r="AU4" i="24" s="1"/>
  <c r="AV4" i="24" s="1"/>
  <c r="AU5" i="24" s="1"/>
  <c r="AV5" i="24" s="1"/>
  <c r="AW4" i="24" s="1"/>
  <c r="Z4" i="25"/>
  <c r="AA4" i="25" s="1"/>
  <c r="AU4" i="25" s="1"/>
  <c r="AV4" i="25" s="1"/>
  <c r="AU5" i="25" s="1"/>
  <c r="AV5" i="25" s="1"/>
  <c r="AW4" i="25" s="1"/>
  <c r="Z4" i="26"/>
  <c r="AA4" i="26" s="1"/>
  <c r="AU4" i="26" s="1"/>
  <c r="AV4" i="26" s="1"/>
  <c r="AU5" i="26" s="1"/>
  <c r="AV5" i="26" s="1"/>
  <c r="AU6" i="26" s="1"/>
  <c r="AV6" i="26" s="1"/>
  <c r="AW4" i="26" s="1"/>
  <c r="Z14" i="27"/>
  <c r="AA14" i="27" s="1"/>
  <c r="AU14" i="27" s="1"/>
  <c r="AV14" i="27" s="1"/>
  <c r="AU15" i="27" s="1"/>
  <c r="AV15" i="27" s="1"/>
  <c r="AU16" i="27" s="1"/>
  <c r="AV16" i="27" s="1"/>
  <c r="AU17" i="27" s="1"/>
  <c r="AV17" i="27" s="1"/>
  <c r="AU18" i="27" s="1"/>
  <c r="AV18" i="27" s="1"/>
  <c r="AW14" i="27" s="1"/>
  <c r="AA4" i="23"/>
  <c r="AB4" i="23" s="1"/>
  <c r="AV4" i="23" s="1"/>
  <c r="AW4" i="23" s="1"/>
  <c r="AV5" i="23" s="1"/>
  <c r="AW5" i="23" s="1"/>
  <c r="AV6" i="23" s="1"/>
  <c r="AW6" i="23" s="1"/>
  <c r="AV7" i="23" s="1"/>
  <c r="AW7" i="23" s="1"/>
  <c r="AX4" i="23" s="1"/>
  <c r="Z6" i="24"/>
  <c r="AA6" i="24" s="1"/>
  <c r="AU6" i="24" s="1"/>
  <c r="AV6" i="24" s="1"/>
  <c r="AU7" i="24" s="1"/>
  <c r="AV7" i="24" s="1"/>
  <c r="AW6" i="24" s="1"/>
  <c r="Z16" i="26"/>
  <c r="AA16" i="26" s="1"/>
  <c r="AU16" i="26" s="1"/>
  <c r="AV16" i="26" s="1"/>
  <c r="AW16" i="26" s="1"/>
  <c r="Z4" i="29"/>
  <c r="AA4" i="29" s="1"/>
  <c r="AU4" i="29" s="1"/>
  <c r="AV4" i="29" s="1"/>
  <c r="AU5" i="29" s="1"/>
  <c r="AV5" i="29" s="1"/>
  <c r="AU6" i="29" s="1"/>
  <c r="AV6" i="29" s="1"/>
  <c r="AU7" i="29" s="1"/>
  <c r="AV7" i="29" s="1"/>
  <c r="AU8" i="29" s="1"/>
  <c r="AV8" i="29" s="1"/>
  <c r="Z9" i="27"/>
  <c r="AA9" i="27" s="1"/>
  <c r="AU9" i="27" s="1"/>
  <c r="AV9" i="27" s="1"/>
  <c r="AU10" i="27" s="1"/>
  <c r="AV10" i="27" s="1"/>
  <c r="AU11" i="27" s="1"/>
  <c r="AV11" i="27" s="1"/>
  <c r="AW9" i="27" s="1"/>
  <c r="Z7" i="26"/>
  <c r="AA7" i="26" s="1"/>
  <c r="AU7" i="26" s="1"/>
  <c r="AV7" i="26" s="1"/>
  <c r="AU8" i="26" s="1"/>
  <c r="AV8" i="26" s="1"/>
  <c r="AU9" i="26" s="1"/>
  <c r="AV9" i="26" s="1"/>
  <c r="AU10" i="26" s="1"/>
  <c r="AV10" i="26" s="1"/>
  <c r="AW7" i="26" s="1"/>
  <c r="Z11" i="26"/>
  <c r="AA11" i="26" s="1"/>
  <c r="AU11" i="26" s="1"/>
  <c r="AV11" i="26" s="1"/>
  <c r="AU12" i="26" s="1"/>
  <c r="AV12" i="26" s="1"/>
  <c r="AU13" i="26" s="1"/>
  <c r="AV13" i="26" s="1"/>
  <c r="AW11" i="26" s="1"/>
  <c r="Z10" i="29"/>
  <c r="AA10" i="29" s="1"/>
  <c r="AU10" i="29" s="1"/>
  <c r="AV10" i="29" s="1"/>
  <c r="AU11" i="29" s="1"/>
  <c r="AV11" i="29" s="1"/>
  <c r="AU12" i="29" s="1"/>
  <c r="AV12" i="29" s="1"/>
  <c r="AU13" i="29" s="1"/>
  <c r="AV13" i="29" s="1"/>
  <c r="AW10" i="29" s="1"/>
  <c r="Z13" i="22"/>
  <c r="AA13" i="22" s="1"/>
  <c r="AU13" i="22" s="1"/>
  <c r="AV13" i="22" s="1"/>
  <c r="AU14" i="22" s="1"/>
  <c r="AV14" i="22" s="1"/>
  <c r="AW13" i="22" s="1"/>
  <c r="Z10" i="22"/>
  <c r="AA10" i="22" s="1"/>
  <c r="AU10" i="22" s="1"/>
  <c r="AV10" i="22" s="1"/>
  <c r="AU11" i="22" s="1"/>
  <c r="AV11" i="22" s="1"/>
  <c r="AU12" i="22" s="1"/>
  <c r="AV12" i="22" s="1"/>
  <c r="AW10" i="22" s="1"/>
  <c r="Z8" i="22"/>
  <c r="AA8" i="22" s="1"/>
  <c r="AU8" i="22" s="1"/>
  <c r="AV8" i="22" s="1"/>
  <c r="AU9" i="22" s="1"/>
  <c r="AV9" i="22" s="1"/>
  <c r="AW8" i="22" s="1"/>
  <c r="Z4" i="22"/>
  <c r="AA4" i="22" s="1"/>
  <c r="AU4" i="22" s="1"/>
  <c r="AV4" i="22" s="1"/>
  <c r="AU5" i="22" s="1"/>
  <c r="AV5" i="22" s="1"/>
  <c r="AU6" i="22" s="1"/>
  <c r="AV6" i="22" s="1"/>
  <c r="AU7" i="22" s="1"/>
  <c r="AV7" i="22" s="1"/>
  <c r="AW4" i="22" s="1"/>
  <c r="Z7" i="21"/>
  <c r="AA7" i="21" s="1"/>
  <c r="AU7" i="21" s="1"/>
  <c r="AV7" i="21" s="1"/>
  <c r="AU8" i="21" s="1"/>
  <c r="AV8" i="21" s="1"/>
  <c r="Z4" i="21"/>
  <c r="AA4" i="21" s="1"/>
  <c r="AU4" i="21" s="1"/>
  <c r="AV4" i="21" s="1"/>
  <c r="AU5" i="21" s="1"/>
  <c r="AV5" i="21" s="1"/>
  <c r="AU6" i="21" s="1"/>
  <c r="AV6" i="21" s="1"/>
  <c r="AW4" i="21" s="1"/>
  <c r="Z17" i="20"/>
  <c r="AA17" i="20" s="1"/>
  <c r="AU17" i="20" s="1"/>
  <c r="AV17" i="20" s="1"/>
  <c r="AU18" i="20" s="1"/>
  <c r="AV18" i="20" s="1"/>
  <c r="AU19" i="20" s="1"/>
  <c r="AV19" i="20" s="1"/>
  <c r="AU20" i="20" s="1"/>
  <c r="AV20" i="20" s="1"/>
  <c r="AW17" i="20" s="1"/>
  <c r="Z11" i="20"/>
  <c r="AA11" i="20" s="1"/>
  <c r="AU11" i="20" s="1"/>
  <c r="AV11" i="20" s="1"/>
  <c r="AU12" i="20" s="1"/>
  <c r="AV12" i="20" s="1"/>
  <c r="AU13" i="20" s="1"/>
  <c r="AV13" i="20" s="1"/>
  <c r="AU14" i="20" s="1"/>
  <c r="AV14" i="20" s="1"/>
  <c r="AU15" i="20" s="1"/>
  <c r="AV15" i="20" s="1"/>
  <c r="Z6" i="20"/>
  <c r="AA6" i="20" s="1"/>
  <c r="AU6" i="20" s="1"/>
  <c r="AV6" i="20" s="1"/>
  <c r="AU7" i="20" s="1"/>
  <c r="AV7" i="20" s="1"/>
  <c r="AU8" i="20" s="1"/>
  <c r="AV8" i="20" s="1"/>
  <c r="AU9" i="20" s="1"/>
  <c r="AV9" i="20" s="1"/>
  <c r="AU10" i="20" s="1"/>
  <c r="AV10" i="20" s="1"/>
  <c r="AW6" i="20" s="1"/>
  <c r="Z15" i="19"/>
  <c r="AA15" i="19" s="1"/>
  <c r="AU15" i="19" s="1"/>
  <c r="AV15" i="19" s="1"/>
  <c r="AW15" i="19" s="1"/>
  <c r="Z12" i="19"/>
  <c r="AA12" i="19" s="1"/>
  <c r="AU12" i="19" s="1"/>
  <c r="AV12" i="19" s="1"/>
  <c r="Z6" i="19"/>
  <c r="AA6" i="19" s="1"/>
  <c r="AU6" i="19" s="1"/>
  <c r="AV6" i="19" s="1"/>
  <c r="AU7" i="19" s="1"/>
  <c r="AV7" i="19" s="1"/>
  <c r="AU8" i="19" s="1"/>
  <c r="AV8" i="19" s="1"/>
  <c r="Z4" i="19"/>
  <c r="AA4" i="19" s="1"/>
  <c r="AU4" i="19" s="1"/>
  <c r="AV4" i="19" s="1"/>
  <c r="Z4" i="11"/>
  <c r="AA4" i="11" s="1"/>
  <c r="AU4" i="11" s="1"/>
  <c r="AV4" i="11" s="1"/>
  <c r="AU9" i="19"/>
  <c r="AV9" i="19" s="1"/>
  <c r="Z8" i="11"/>
  <c r="AA8" i="11" s="1"/>
  <c r="Z6" i="11"/>
  <c r="AA6" i="11" s="1"/>
  <c r="AU5" i="19" l="1"/>
  <c r="AV5" i="19" s="1"/>
  <c r="AW5" i="19" s="1"/>
  <c r="AW4" i="19"/>
  <c r="AU13" i="19"/>
  <c r="AV13" i="19"/>
  <c r="AU14" i="19" s="1"/>
  <c r="AV14" i="19" s="1"/>
  <c r="AW12" i="19" s="1"/>
  <c r="AW11" i="20"/>
  <c r="AV16" i="20"/>
  <c r="AU9" i="21"/>
  <c r="AW7" i="21" s="1"/>
  <c r="AV9" i="21"/>
  <c r="AV9" i="29"/>
  <c r="AW4" i="29"/>
  <c r="AU13" i="21"/>
  <c r="AV13" i="21" s="1"/>
  <c r="AU20" i="27"/>
  <c r="AV20" i="27"/>
  <c r="AU10" i="19"/>
  <c r="AV10" i="19" s="1"/>
  <c r="AU8" i="11"/>
  <c r="AV8" i="11" s="1"/>
  <c r="AU6" i="11"/>
  <c r="AV6" i="11" s="1"/>
  <c r="AU7" i="11" s="1"/>
  <c r="AV7" i="11" s="1"/>
  <c r="AW6" i="11" s="1"/>
  <c r="AU5" i="11"/>
  <c r="AV5" i="11" s="1"/>
  <c r="AW4" i="11" s="1"/>
  <c r="AW19" i="27" l="1"/>
  <c r="AU14" i="21"/>
  <c r="AV14" i="21"/>
  <c r="AU9" i="11"/>
  <c r="AV9" i="11" s="1"/>
  <c r="AD10" i="11"/>
  <c r="AJ10" i="11"/>
  <c r="AK10" i="11"/>
  <c r="AN10" i="11"/>
  <c r="AR10" i="11"/>
  <c r="AS10" i="11"/>
  <c r="AT10" i="11"/>
  <c r="AU10" i="11" l="1"/>
  <c r="AV10" i="11" s="1"/>
  <c r="AW8" i="1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tc={7F8EE01D-4651-4F5F-844E-42BE027ACABF}</author>
  </authors>
  <commentList>
    <comment ref="AZ6" authorId="0" shapeId="0" xr:uid="{7F8EE01D-4651-4F5F-844E-42BE027ACABF}">
      <text>
        <t>[Comentario encadenado]
Su versión de Excel le permite leer este comentario encadenado; sin embargo, las ediciones que se apliquen se quitarán si el archivo se abre en una versión más reciente de Excel. Más información: https://go.microsoft.com/fwlink/?linkid=870924
Comentario:
    Informe no es mensual</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tc={79DB2931-D7EA-49B7-A864-8FCE3CBE6643}</author>
  </authors>
  <commentList>
    <comment ref="AL6" authorId="0" shapeId="0" xr:uid="{00000000-0006-0000-0E00-000001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Consultar con Yenifer</t>
      </text>
    </comment>
  </commentList>
</comments>
</file>

<file path=xl/sharedStrings.xml><?xml version="1.0" encoding="utf-8"?>
<sst xmlns="http://schemas.openxmlformats.org/spreadsheetml/2006/main" count="6096" uniqueCount="1769">
  <si>
    <t>Área de impacto</t>
  </si>
  <si>
    <t>Factor de riesgo</t>
  </si>
  <si>
    <t>Clasificación del riesgo</t>
  </si>
  <si>
    <t>Probabilidad</t>
  </si>
  <si>
    <t>Nivel de impacto</t>
  </si>
  <si>
    <t>Tipo de control</t>
  </si>
  <si>
    <t>Tipo de riesgo</t>
  </si>
  <si>
    <t>Documentación</t>
  </si>
  <si>
    <t>Frecuencia</t>
  </si>
  <si>
    <t>Tratamiento</t>
  </si>
  <si>
    <t>Activo de información</t>
  </si>
  <si>
    <t>Criterio afectado</t>
  </si>
  <si>
    <t>Procesos</t>
  </si>
  <si>
    <t>Afectación económica</t>
  </si>
  <si>
    <t>Afectación reputacional</t>
  </si>
  <si>
    <t>Interrupción de la operación</t>
  </si>
  <si>
    <t>Periodicidad</t>
  </si>
  <si>
    <t>Evento externo</t>
  </si>
  <si>
    <t>Daños a activos fijos / eventos externos</t>
  </si>
  <si>
    <t>Muy baja</t>
  </si>
  <si>
    <t>Leve</t>
  </si>
  <si>
    <t>Correctivo</t>
  </si>
  <si>
    <t>Ambiental</t>
  </si>
  <si>
    <t>Documentado</t>
  </si>
  <si>
    <t>Continua</t>
  </si>
  <si>
    <t>Aceptar</t>
  </si>
  <si>
    <t>Hardware</t>
  </si>
  <si>
    <t>Confidencialidad</t>
  </si>
  <si>
    <t>Atención y Servicio al Cliente</t>
  </si>
  <si>
    <t>Menor al 1% del patrimonio de la Lotería de Bogotá</t>
  </si>
  <si>
    <t>El riesgo afecta la imagen de algún área de la organización</t>
  </si>
  <si>
    <t>Interrupción de la operación por menos de un día</t>
  </si>
  <si>
    <t>Diaria</t>
  </si>
  <si>
    <t>Financiero</t>
  </si>
  <si>
    <t>Ejecución y administración de procesos</t>
  </si>
  <si>
    <t>Baja</t>
  </si>
  <si>
    <t>Menor</t>
  </si>
  <si>
    <t>Detectivo</t>
  </si>
  <si>
    <t>Contractual</t>
  </si>
  <si>
    <t>Sin documentar</t>
  </si>
  <si>
    <t>Aleatoria</t>
  </si>
  <si>
    <t>Evitar</t>
  </si>
  <si>
    <t>Software</t>
  </si>
  <si>
    <t>Disponibilidad</t>
  </si>
  <si>
    <t>Control, Inspección y Fiscalización</t>
  </si>
  <si>
    <t>Entre el 1% y el 3% del patrimonio de la Lotería de Bogotá</t>
  </si>
  <si>
    <t>El riesgo afecta la imagen de la entidad internamente, de conocimiento general nivel interno, de junta directiva y accionistas y/o de proveedores</t>
  </si>
  <si>
    <t>Interrupción de la operación por un día completo</t>
  </si>
  <si>
    <t>Semanal</t>
  </si>
  <si>
    <t>Afectación económica y reputacional</t>
  </si>
  <si>
    <t>Infraestructura</t>
  </si>
  <si>
    <t>Fallas tecnológicas</t>
  </si>
  <si>
    <t>Media</t>
  </si>
  <si>
    <t>Moderado</t>
  </si>
  <si>
    <t>Preventivo</t>
  </si>
  <si>
    <t>Corrupción</t>
  </si>
  <si>
    <t>Mitigar</t>
  </si>
  <si>
    <t>Servicios</t>
  </si>
  <si>
    <t>Integridad</t>
  </si>
  <si>
    <t>Evaluación Independiente y Control a la Gestión</t>
  </si>
  <si>
    <t>Entre el 3% y el 6% del patrimonio de la Lotería de Bogotá</t>
  </si>
  <si>
    <t>El riesgo afecta la imagen de la entidad con algunos usuarios de relevancia frente al logro de los objetivos</t>
  </si>
  <si>
    <t>Interrupción de la operación mayor a 1 día y menor a 2 días</t>
  </si>
  <si>
    <t>Mensual</t>
  </si>
  <si>
    <t>Fraude externo</t>
  </si>
  <si>
    <t>Alta</t>
  </si>
  <si>
    <t>Mayor</t>
  </si>
  <si>
    <t>Estratégico</t>
  </si>
  <si>
    <t>Reducir</t>
  </si>
  <si>
    <t>Documental</t>
  </si>
  <si>
    <t>NA</t>
  </si>
  <si>
    <t>Explotación de JSA</t>
  </si>
  <si>
    <t>Entre el 6% y el 10% del patrimonio de la Lotería de Bogotá</t>
  </si>
  <si>
    <t>El riesgo afecta la imagen de la entidad con efecto publicitario sostenido a nivel de sector administrativo, nivel departamental o municipal</t>
  </si>
  <si>
    <t>Interrupción de la operación por dos días completos</t>
  </si>
  <si>
    <t>Bimestral</t>
  </si>
  <si>
    <t>Talento humano</t>
  </si>
  <si>
    <t>Fraude interno</t>
  </si>
  <si>
    <t>Muy alta</t>
  </si>
  <si>
    <t>Catastrófico</t>
  </si>
  <si>
    <t>Transferir</t>
  </si>
  <si>
    <t>Confidencialidad e integridad</t>
  </si>
  <si>
    <t>Gestión de Bienes y Servicios</t>
  </si>
  <si>
    <t>Mayor al 10% del patrimonio de la Lotería de Bogotá</t>
  </si>
  <si>
    <t>El riesgo afecta la imagen de la entidad a nivel nacional, con efecto publicitario sostenido a nivel país</t>
  </si>
  <si>
    <t>Interrupción de la operación por más de dos días</t>
  </si>
  <si>
    <t>Trimestral</t>
  </si>
  <si>
    <t>Tecnología</t>
  </si>
  <si>
    <t>Relaciones laborales</t>
  </si>
  <si>
    <t>Gestión</t>
  </si>
  <si>
    <t>Hardware y software</t>
  </si>
  <si>
    <t>Gestión de Comunicaciones</t>
  </si>
  <si>
    <t>Semestral</t>
  </si>
  <si>
    <t>Usuarios, productos y prácticas</t>
  </si>
  <si>
    <t>Hardware, software y servicios</t>
  </si>
  <si>
    <t>Gestión del Talento Humano</t>
  </si>
  <si>
    <t>Anual</t>
  </si>
  <si>
    <t>Fraude interno y externo</t>
  </si>
  <si>
    <t>Seguridad de la información</t>
  </si>
  <si>
    <t>Gestión Documental</t>
  </si>
  <si>
    <t>Seguridad y Salud en el Trabajo</t>
  </si>
  <si>
    <t>Gestión Financiera y Contable</t>
  </si>
  <si>
    <t>Tecnológico</t>
  </si>
  <si>
    <t>Gestión Jurídica</t>
  </si>
  <si>
    <t>Soborno</t>
  </si>
  <si>
    <t>Gestión Tecnologías e Información</t>
  </si>
  <si>
    <t>Planeación y Direccionamiento Estratégico</t>
  </si>
  <si>
    <t>Recaudo</t>
  </si>
  <si>
    <r>
      <rPr>
        <b/>
        <sz val="11"/>
        <color theme="1"/>
        <rFont val="Calibri"/>
        <family val="2"/>
        <scheme val="minor"/>
      </rPr>
      <t>Nota:</t>
    </r>
    <r>
      <rPr>
        <sz val="11"/>
        <color theme="1"/>
        <rFont val="Calibri"/>
        <family val="2"/>
        <scheme val="minor"/>
      </rPr>
      <t xml:space="preserve"> La siguiente información fue tomada de la Guía para la administración del riesgo y el diseño de controles en entidades públicas del Departamento Administrativo de la Función Pública (2020) en su versión 5:</t>
    </r>
  </si>
  <si>
    <t>1) Identificación del riesgo:</t>
  </si>
  <si>
    <t>2) Valoración del riesgo:</t>
  </si>
  <si>
    <t>2.1. Análisis de riesgos:</t>
  </si>
  <si>
    <t>2.2. Evaluación de riesgos:</t>
  </si>
  <si>
    <t>1.1. Factores de riesgo:</t>
  </si>
  <si>
    <t>1.2. Clasificación del riesgo:</t>
  </si>
  <si>
    <t>2.1.1. Determinar la probabilidad:</t>
  </si>
  <si>
    <t>2.1.2. Definir el nivel de impacto:</t>
  </si>
  <si>
    <t>2.2.1. Valoración de riesgo inherente:</t>
  </si>
  <si>
    <t>2.2.1. Valoración de controles:</t>
  </si>
  <si>
    <t>2.2.2. Tratamiento del riesgo:</t>
  </si>
  <si>
    <r>
      <rPr>
        <b/>
        <sz val="11"/>
        <color theme="1"/>
        <rFont val="Calibri"/>
        <family val="2"/>
        <scheme val="minor"/>
      </rPr>
      <t xml:space="preserve">Nota: </t>
    </r>
    <r>
      <rPr>
        <sz val="11"/>
        <color theme="1"/>
        <rFont val="Calibri"/>
        <family val="2"/>
        <scheme val="minor"/>
      </rPr>
      <t>Se presentan estados financieros con corte a 2020 y marzo de 2021 como guía:</t>
    </r>
  </si>
  <si>
    <t>2021-03</t>
  </si>
  <si>
    <t>Patrimonio Lotería de Bogotá</t>
  </si>
  <si>
    <t>TIPO DE RIESGOS POR PROCESO</t>
  </si>
  <si>
    <t>RESUMEN TIPO DE RIESGOS LOTERÍA DE BOGOTÁ</t>
  </si>
  <si>
    <t>Proceso</t>
  </si>
  <si>
    <t>Cantidad</t>
  </si>
  <si>
    <t>Responsable</t>
  </si>
  <si>
    <t>Cantidad 2022</t>
  </si>
  <si>
    <t>Profesional II Planeación</t>
  </si>
  <si>
    <t>Subgerente General - Profesional I Comunicaciones y Mercadeo</t>
  </si>
  <si>
    <t>Explotación JSA Apuestas Permanentes</t>
  </si>
  <si>
    <t>Jefe Unidad de Apuestas y Control de Juegos</t>
  </si>
  <si>
    <t>Explotación JSA Loterías</t>
  </si>
  <si>
    <t>Jefe Unidad de Loterías</t>
  </si>
  <si>
    <t>Seguridad de la Información</t>
  </si>
  <si>
    <t>TOTAL</t>
  </si>
  <si>
    <t>Gestión de Recaudo</t>
  </si>
  <si>
    <t>Jefe Unidad Financiera y Contable - Profesional I de Cartera</t>
  </si>
  <si>
    <t>Profesional III Atención al Cliente</t>
  </si>
  <si>
    <t>Gestión de Talento Humano</t>
  </si>
  <si>
    <t>Jefe Unidad de Talento Humano</t>
  </si>
  <si>
    <t>Jefe Unidad Financiera y Contable</t>
  </si>
  <si>
    <t>Secretaria General - Jefe Unidad de Recursos Físicos</t>
  </si>
  <si>
    <t>Jefe Unidad de Recursos Físicos - Profesional de Gestión Documental</t>
  </si>
  <si>
    <t>Gestión de las Tecnologías y la Información</t>
  </si>
  <si>
    <t>Profesional Especializado Sistemas - Profesional de Seguridad de la Información</t>
  </si>
  <si>
    <t>Secretaria General</t>
  </si>
  <si>
    <t>Jefe Oficina de Control Interno</t>
  </si>
  <si>
    <t>Riesgo inherente</t>
  </si>
  <si>
    <t>%</t>
  </si>
  <si>
    <t>Bajo</t>
  </si>
  <si>
    <t>Alto</t>
  </si>
  <si>
    <t>Extremo</t>
  </si>
  <si>
    <t>IDENTIFICACIÓN DEL RIESGO</t>
  </si>
  <si>
    <t>VALORACIÓN RIESGO INHERENTE</t>
  </si>
  <si>
    <t>VALORACIÓN DE CONTROLES</t>
  </si>
  <si>
    <t>RIESGO RESIDUAL</t>
  </si>
  <si>
    <t>PLANES DE ACCIÓN</t>
  </si>
  <si>
    <t>Control</t>
  </si>
  <si>
    <t>Descripción del control</t>
  </si>
  <si>
    <t>Atributos de eficiencia</t>
  </si>
  <si>
    <t>Valoración control</t>
  </si>
  <si>
    <t>Atributos informativos</t>
  </si>
  <si>
    <t>Riesgo residual</t>
  </si>
  <si>
    <t>Plan de Acción</t>
  </si>
  <si>
    <t>Fecha Inicio</t>
  </si>
  <si>
    <t>Fecha Fin</t>
  </si>
  <si>
    <t>Entregable</t>
  </si>
  <si>
    <t>Seguimiento y monitoreo</t>
  </si>
  <si>
    <t>Objetivo Estratégico</t>
  </si>
  <si>
    <t>Causas</t>
  </si>
  <si>
    <t>Descripción del riesgo</t>
  </si>
  <si>
    <t>Consecuencias</t>
  </si>
  <si>
    <t>Nivel de ocurrencia (Por año)</t>
  </si>
  <si>
    <t>Porcentaje de probabilidad</t>
  </si>
  <si>
    <t>Activo de información afectado</t>
  </si>
  <si>
    <t>% Impacto</t>
  </si>
  <si>
    <t>Probabilidad inherente</t>
  </si>
  <si>
    <t>Impacto inherente</t>
  </si>
  <si>
    <t>Zona de riesgo Inherente</t>
  </si>
  <si>
    <t>Justificación de valoración en probabilidad e impacto</t>
  </si>
  <si>
    <t>Peso</t>
  </si>
  <si>
    <t>Implementación</t>
  </si>
  <si>
    <t>¿Información confiable?</t>
  </si>
  <si>
    <t>Decisión sobre desviaciones</t>
  </si>
  <si>
    <t>Soporte</t>
  </si>
  <si>
    <t>¿Tiene autoridad y función ?</t>
  </si>
  <si>
    <t>Fecha de corte</t>
  </si>
  <si>
    <t>Avance cualitativo</t>
  </si>
  <si>
    <t>Enlace de evidencias</t>
  </si>
  <si>
    <t>SI</t>
  </si>
  <si>
    <t>1. Desconocimiento sobre gestión de proyectos y procesos.
2. Desarticulación entre el Plan Estratégico, los proyectos y los procesos de la Lotería de Bogotá.
3.Desconocimiento del Plan Estratégico por parte del talento humano de la empresa.
4. Bajos niveles de conocimiento por parte del talento humano para ejecutar los proyectos estratégicos
5. Debilidad en formulación y seguimiento de indicadores estratégicos.
6. Bajo nivel de implementación de acciones correctivas ante el incumplimiento de metas</t>
  </si>
  <si>
    <t>RE-01</t>
  </si>
  <si>
    <t>Posibilidad de afectación económica y reputacional por incumplimiento del Plan Estratégico debido a desconocimiento sobre gestión de proyectos y procesos</t>
  </si>
  <si>
    <t>1. Perdidas financieras.
2. Ajustes a las metas del plan estratégico
3. Replanteamiento de estrategias y acciones en el plan de acción
4. Planes de mejoramiento</t>
  </si>
  <si>
    <t>Se escoge periodicidad trimestral debido a que se realizan seguimientos con esta periodicidad, para el nivel de ocurrencia, se toma el sugerido por la Política de Administración del Riesgo de la Lotería de Bogotá.
Frente al impacto, se estableció afectación económica leve, debido a la disminución de ventas, como meta del Plan Estratégico, y afectación reputacional menor, debido a las instancias ante quienes se afectaría la imagen de la Lotería de Bogotá.</t>
  </si>
  <si>
    <t>Seguimiento trimestral al reporte de indicadores de gestión estratégica.</t>
  </si>
  <si>
    <t>Trimestralmente la Oficina de Planeación Estratégica y de Negocios debe consolidar y analizar cada uno de los informes de indicadores reportado con el fin de generar un informe que visualice el estado general de cumplimiento de cada uno de los objetivos estratégicos y generar las alertas pertinentes frente a los incumplimientos y desviaciones.
Una vez tenga finalizado dicho informe debe convocar a sesión del Comité Institucional de Gestión y Desempeño.
El CIGYD debe revisar el estado de cumplimiento de los objetivos estratégicos, con el fin de identificar las acciones de mejoramiento pertinentes que le permitan a la Lotería de Bogotá corregir cualquier incumplimiento.</t>
  </si>
  <si>
    <t>Manual</t>
  </si>
  <si>
    <t>Confiable</t>
  </si>
  <si>
    <t>De acuerdo a las decisiones tomadas, la Oficina de Planeación Estratégica y de Negocios formaliza ante el plan de mejoramiento cada una de las acciones definidas con fechas y responsables.</t>
  </si>
  <si>
    <t>Procedimiento Plan Estratégico PRO-332-187</t>
  </si>
  <si>
    <t>Cuadro de mando de indicadores
Acta Comité Institucional de Gestión y Desempeño</t>
  </si>
  <si>
    <t>Asignado</t>
  </si>
  <si>
    <t>Profesional de Planeación
Comité Institucional de Gestión y Desempeño</t>
  </si>
  <si>
    <t>Adecuado</t>
  </si>
  <si>
    <t>Presentar el Cuadro de mando de indicadores y el Acta Comité Institucional de Gestión y Desempeño trimestralmente</t>
  </si>
  <si>
    <t>En el CIGYD llevado a cabo el 15 de febrero de 2022, en el marco de los informes a rendir ante la Contraloría Distrital, la Oficina de Planeación Estratégica socializó el Informe de Indicadores de Gestión con corte a 31 de diciembre de 2021, código CB0404.</t>
  </si>
  <si>
    <t>Se elaboró el informe de seguimiento a Indicadores Estratégicos con corte a 31 de marzo de 2022.</t>
  </si>
  <si>
    <t>https://loteriadebogota.com/wp-content/uploads/Informe-de-Indicadores-I-TRIMESTRE-2022.pdf</t>
  </si>
  <si>
    <t>Proceso de gestión de riesgos estratégicos</t>
  </si>
  <si>
    <t>Durante el ejercicio de dimensionamiento de los objetivos es necesario realizar la identicación, análisis, valoración y tratamiento de aquellos riesgos que puedan afectar los objetivos estratégicos.
Anualmente cada líder de proceso debe realizar una revisión y actualización a su matriz de riegos con el objetivo de analizar si existen nuevos riesgos por identificar y tratar. Esta revisión y actualización debe realizarse en compañía de la Oficina de Planeación Estratégica y de Negocios.</t>
  </si>
  <si>
    <t>A cada riesgo identificado en las matrices de riesgos, se realizará seguimiento por parte de las tres líneas de defensa, si se llega a materializar un riesgo, se procederá con lo dispuesto en el Procedimiento Registro Eventos de Riesgo.</t>
  </si>
  <si>
    <t>Procedimiento Plan Estratégico PRO-332-187
Procedimiento Administración del Riesgo PRO-102-256
Procedimiento Registro Eventos de Riesgo</t>
  </si>
  <si>
    <t>Matriz de riesgos por proceso</t>
  </si>
  <si>
    <t>Profesional de Planeación
Líderes y facilitadores de proceso</t>
  </si>
  <si>
    <t>Presentar la matriz de riesgos institucional actualizada</t>
  </si>
  <si>
    <t>Matriz de riesgos por proceso
Seguimiento realizado a matrices de riesgos por las tres líneas de defensa</t>
  </si>
  <si>
    <t>En el Comité Institucional de Coordinación de Control Interno llevado a cabo el 31 de enero  se presentó la matriz de riesgos actualizada para la vigencia 2022, y a petición de la Gerente General se incluyeron nuevos riesgos, a saber:
- Posibilidad de afectación económica y reputacional debido a no presentar, o presentar informes por fuera de los términos establecidos, debido al desconocimiento de plazos para la presentación.
- Posibilidad de afectación reputacional envío de correspondencia a un correo electrónico incorrecto.</t>
  </si>
  <si>
    <t>1. Mala planeación en la definción de los proyectos y actividades del plan de acción.
2. Ajustes presupuestales autorizados pero no formalmente documentados, para el respectivo ajuste presupuestal.</t>
  </si>
  <si>
    <t>RF-01</t>
  </si>
  <si>
    <t>Posibilidad de afectación económico debido a baja ejecución financiera por mala planeación en definición de proyectos y actividades</t>
  </si>
  <si>
    <t>1. Hallazgos de los entes de control
2. Incumplimiento de metas</t>
  </si>
  <si>
    <t>Se estableció periodicidad mensual, debido a la frecuencia con que se realiza seguimiento a la ejecución presupuestal, nivel de ocurrencia 3, debido a que en vigencias anteriores se ha ejecutado todo el presupuesto, pero con cuentas por pagar para vigencias posteriores.
Frente al impacto, se estableció afectación economica menor, debido a que no ejecutar el 100% del presupuesto por parte de la entidad repercute en reducción de presupuesto para la próxima vigencia; de igual modo, se estableció afectación reputacional menor, debido a las instancias ante quienes se afectaría la imagen de la Lotería de Bogotá.</t>
  </si>
  <si>
    <t>Trimestralmente el área de planeación debe consolidar y analizar cada uno de los informes de indicadores reportado con el fin  de generar un informe que visualice el estado general de cumplimiento de cada uno de los objetivos estratégicos y generar las alertas pertinentes frente a los incumplimientos y desviaciones.
Una vez tenga finalizado dicho informe debe convocar a sesión del Comité Institucional de Gestión y Desempeño.
El CIGYD debe revisar el estado de cumplimiento de los objetivos estratégicos, con el fin de identificar las acciones de mejoramiento pertinentes que le permitan a la Empresa corregir cualquier incumplimiento.</t>
  </si>
  <si>
    <t>De acuerdo a las decisiones tomadas, la Oficina de Planeación Estratégica y de Neogicos formula el plan de mejoramiento cada una de las acciones definidas con fechas y responsables.</t>
  </si>
  <si>
    <t>Presentar plan de mejoramiento y tablero de indicadores</t>
  </si>
  <si>
    <t>En el CIGYD llevado a cabo el 15 de febrero de 2022, en el marco de los informes a rendir ante la Contraloría Distrital, la Oficina de Planeación Estratégica socializó el Informe de Indicadores de Gestión con corte a 31 de diciembre de 2021, código CB0404.
El informe de seguimiento a indicadores estratégicos 2022 se realizará en el mes de abril.</t>
  </si>
  <si>
    <t>Control y seguimiento a la ejecución del Plan Anual de Adquisiciones.</t>
  </si>
  <si>
    <t>La Unidad de Recursos Físicos  hará una verificación del cumplimiento del Plan Anual de Adquisiciones, como mínimo cada tres meses después de su aprobación, y remitirá a las dependencias memorando recordando el cumplimiento del Plan Anual de Adquisiciones.
A más tardar el último día hábil del mes de octubre de cada vigencia fiscal, la Unidad de Recursos Físicos informará a las dependencias el porcentaje de ejecución del Plan Anual de Adquisiciones a fin de que procedan a cumplirlo en su totalidad.</t>
  </si>
  <si>
    <t>En caso de que el proceso de contratación no se encuentre incluido en el PAA o se encuentre diferente (en valor o tiempo estimado) al aprobado, el área encargada, deberá solicitar, por medio de Memorando  impreso a la Secretaria General  la modificación del mismo, esta última se encargará de remitir a la Unidad de Recursos Físicos para que sea consolidado aprobado y firmado. 
Finalmente, la Unidad de Recursos Físicos se encargará de la publicación del plan modificado de acuerdo con lo señalado en la tarea No. 6 del presente procedimiento.</t>
  </si>
  <si>
    <t>Procedimiento Elaboración del Plan Anual de Adquisiciones PRO-330-236</t>
  </si>
  <si>
    <t>Ejecución PAA</t>
  </si>
  <si>
    <t>Almacenista - Unidad de recursos físicos</t>
  </si>
  <si>
    <t xml:space="preserve">Informar a las dependencias el porcentaje de ejecución del Plan Anual de Adquisiciones </t>
  </si>
  <si>
    <t>Unidad de recursos físicos</t>
  </si>
  <si>
    <t>Correo o documento mediante el cual se informa a dependencias sobre la ejecución del PAA</t>
  </si>
  <si>
    <t>La actividad se realizará posteriormente, toda vez que es muy pronto para reportar avance de ejecución del Plan Anual de Aduqisiciones.</t>
  </si>
  <si>
    <t>NO</t>
  </si>
  <si>
    <t>1. Desconocimiento del entorno de la empresa
2. Fijar objetivos y metas con poca capacidad de medición y objetividad.
3. Desconocimiento de la normatividad aplicable a la Lotería de Bogotá
4. Desconocimiento de método de reconocido valor técnico para la formulación de la estrategia
5. Entorno y condiciones de mercado cambiantes
6. Desarticulación del Plan Estratégico con el Plan de Desarrollo Distrital</t>
  </si>
  <si>
    <t>RE-02</t>
  </si>
  <si>
    <t>Posibilidad de afectación económica por desconocimiento del entorno de la Lotería de Bogotá al realizar una inadecuada definición de objetivos, recursos y metas estratégicas</t>
  </si>
  <si>
    <t>1. Incumplimiento del Plan Estratégico
2. Baja ejecución presupuestal</t>
  </si>
  <si>
    <t>La definición de metas se realiza de manera anual, y se establece el nivel de ocurrencia en 1, como sugerida por la Política de Administración del Riesgo.
Frente al impacto, se estableció afectación económica leve, debido al cumplimiento del indicador "Nivel de cumplimiento de proyección de ingresos", de igual modo, se estableció afectación reputacional menor, debido a las instancias ante quienes se afectaría la imagen de la Lotería de Bogotá.</t>
  </si>
  <si>
    <t>Presentación y revisión del diagnóstico organizacional ante el Comité Institucional de Gestión y Desempeño</t>
  </si>
  <si>
    <t>Con el líderazgo de la Gerencia y la Oficina de Planeación Estratégica y de Negocios, la Lotería de Bogotá debe determinar los factores internos y externos que afectan positiva y negativamente la gestión.
Este ejercicio debe realizarse cada vez que:
1. La Gerencia lo defina.
2. Mínimo cada 4 años
Este ejercicio sin importar la metodología que se utilice debe garantizar una participación de todos los niveles de la organización. Una vez se tenga el ejercicio consolidado y análizado la Oficina de Planeación Estratégica y de Negocios debe convocar el comité de gestión y desempeño para la respectiva presentación.
En la sesión del comité se debe revisar y aprobar el respectivo diagnóstico bajo los siguientes parámetros:
1. Que el ejercicio adelantado muestre la participación de todos los niveles y áreas funcionales de la organización
2. Que se hayan tenido en cuenta factores internos y externos a la organización.
3. Que la información de entrada como mínimo hubiese estado compuesta por:
a. Diagnósticos anteriores
b. Matriz de riesgos
c. Informe de gestión
d. Estudios de mercado (si existen)</t>
  </si>
  <si>
    <t>Si el comité determina que el diagnóstico debe ser ajustado, este debe ser corregido bajos los apectos que se quieran fortalecer.</t>
  </si>
  <si>
    <t>4 años</t>
  </si>
  <si>
    <t>Diagnóstico organizacional
Aprobado</t>
  </si>
  <si>
    <t>Profesional Planeación</t>
  </si>
  <si>
    <t>Presentar el diagnóstico organizacional, y acta respectiva de presentación ante el Comité Institucional de Gestión y Desempeño</t>
  </si>
  <si>
    <t>El diagnóstico organizacional se presentará en CIGYD de marzo para aprobación del Plan Estratégico 2022-2026.</t>
  </si>
  <si>
    <t>Presentación y revisión del cuadro de mando estratégico ante el Comité Institucional de Gestión y Desempeño</t>
  </si>
  <si>
    <t>En la sesión del CIGyD se debe revisar y aprobar el respectivo cuadro de mando estratégico bajo los siguientes parámetros:
1. Que los objetivos cumplan con las caracteristicas estandar para la construcción de objetivos.
2. La metas estén desagregadas por cada anualidad del periodo que se definio de alcance del plan estratégico.
3. Las metas estén acordes a los recursos asignados y a la linea base de cada una.
4. Que la frecuencia de los indicadores este acorde para realizar un adecuado seguimiento, análisis y toma de decisiones.</t>
  </si>
  <si>
    <t>Si el comité determina que el CME debe ser ajustado, este debe ser corregido bajos los apectos que se quieran fortalecer.</t>
  </si>
  <si>
    <t>Cuado de mando estratégico
Aprobado</t>
  </si>
  <si>
    <t>1. Formular el proyecto de inversión con plazos inadecuados de ejecución
2. Falta de gestión por parte de los responsables de ejecutar el proyecto
3. Falta de seguimiento y generación de alertas oportunas a la ejecución del proyecto</t>
  </si>
  <si>
    <t>RE-03</t>
  </si>
  <si>
    <t>Posibilidad de afectación económica por incumplimiento del proyecto de inversión asociado al Plan Estratégico debido a falta de gestion por parte de los responsables de ejecución</t>
  </si>
  <si>
    <t>Baja ejecución presupuestal
Incumplimiento de metas del Plan Estratégico y del Plan de Desarrollo Distrital
Afectación en la gestión institucional.
Investigaciones disciplinarias y fiscales</t>
  </si>
  <si>
    <t>Se escoge periodicidad mensual debido ha que se realizan seguimientos con esta periodicidad por parte de la Oficina de Planeación Estratégica y de Negocios, nivel de ocurrencia en tres, debido a que en la vigencia 2020 se ejecutó el 100% del presupuesto, pero quedaron productos del proyecto pendientes por entregar en la vigencia 2022.
Frente al impacto, se escoge afectación económica menor, debido a que para la vigencia 2022 el presupuesto vigente del proyecto de inversion es de $470.000.000 (MCTE).
Frente a la afectación reputacional, se escoge de acuerdo a las instancias donde se afectaría la imagen de la entidad, en caso de materializarse el riesgo.</t>
  </si>
  <si>
    <t>Presentar el avance en la ejecución del proyecto de inversión en el Comité Institucional de Gestión y Desempeño</t>
  </si>
  <si>
    <t>Mensualmente, en el Comité Institucional de Gestión y Desempeño, la profesional de Planeación presenta los avances en ejecución del proyecto de inversión, generando las alertas oportunas a los responsables.</t>
  </si>
  <si>
    <t>Procedimiento PRO332-189-7 Formulación Proyecto de Inversión.</t>
  </si>
  <si>
    <t>Actas del CIGYD</t>
  </si>
  <si>
    <t>Presentar mensualmente el seguimiento a la ejecución del proyecto de inversión en el CIGYD.</t>
  </si>
  <si>
    <t>Actas del CIGYD
Presentación utilizada en el CIGYD</t>
  </si>
  <si>
    <t>En sesión del CIGYD llevada a cabo el 31 de enero, la Oficina de Planeación Estratégica presentó la ejecución del proyecto de inversi{on con corte a 31 de diciembre de 2021.</t>
  </si>
  <si>
    <t>Formular y realizar seguimiento a la ejecución del proyecto de inversión</t>
  </si>
  <si>
    <t>Para formular el proyecto de inversión, la Oficina de Planeación Estratégica y de Negocios deberá solicitar a cada unos de los responsables de liderar los proyectos y los responsables de la segregación de metas la información por medio de la cual se debe formular el proyecto, tanto en presupuesto como en fechas probales de realización y ejecución de contratos.
El seguimiento a la ejecución del proyecto se registra en el Sistema de Seguimiento de la Inversión Distrital (SEGPLAN) de manera trimestral.</t>
  </si>
  <si>
    <t>Si se presentan atrasos en la ejecución del proyecto de inversión, se generan las alertas oportunas en el CIGYD.</t>
  </si>
  <si>
    <t>Procedimiento PRO332-189-7 Formulación Proyecto de Inversión</t>
  </si>
  <si>
    <t>Formulación: anual
Seguimiento: Trimestral</t>
  </si>
  <si>
    <t>Proyecto formulado y con seguimiento realizado en SEGPLAN</t>
  </si>
  <si>
    <t>Realizar seguimiento trimestralmente a la ejecución del proyecto en SEGPLAN</t>
  </si>
  <si>
    <t>Soporte de seguimiento trimestral realizado en SEGPLAN</t>
  </si>
  <si>
    <t>En enero de 2022 se realizó seguimiento en SEGPLAN al proyecto de inversión de la Lotería de Bogotá, con corte a 31 de diciembre de 2021.</t>
  </si>
  <si>
    <t>1. Baja cultura de administración del riesgo por parte del talento humano de la empresa
2. Desconocimiento de metodologia de administración del riesgo</t>
  </si>
  <si>
    <t>RP-01</t>
  </si>
  <si>
    <t>Posibilidad de afectación económica, reputacional y de operación debido a que el sistema de administración del riesgo no corresponda a las necesidades de la empresa.</t>
  </si>
  <si>
    <t>1. Materialización de riesgos
2. Inadecuada identificación y valoración de riesgos
3. Afectación en la operación de la empresa</t>
  </si>
  <si>
    <t xml:space="preserve">Se escoge periodicidad semanal debido a que los riesgos se pueden materializar en cualquier momento de la operación; la afectación es económica, reputacional y de la operación debido a la posible materialización de riesgos </t>
  </si>
  <si>
    <t>Actualizar la matriz de riesgos institucional por lo menos una vez al año</t>
  </si>
  <si>
    <t>A más tardar el 31 de enero de cada vigencia el profesional de planeación presentará ante el CICCI la matriz de riesgos institucional para cada vigencia.</t>
  </si>
  <si>
    <t>Acta del CICCI</t>
  </si>
  <si>
    <t>Presentar para aprobación del CICCI la matriz de riesgos institucional</t>
  </si>
  <si>
    <t>En el Comité Institucional de Coordinación de Control Interno llevado a cabo el 31 de enero se presentó la matriz de riesgos actualizada para la vigencia 2022, y a petición de la Gerente General se incluyeron nuevos riesgos, a saber:
- Posibilidad de afectación económica y reputacional debido a no presentar, o presentar informes por fuera de los términos establecidos, debido al desconocimiento de plazos para la presentación.
- Posibilidad de afectación reputacional envío de correspondencia a un correo electrónico incorrecto.</t>
  </si>
  <si>
    <t>Realizar seguimiento a la materialización de riesgos y estado de controles</t>
  </si>
  <si>
    <t>Bimestralmente, los líderes de proceso realizarán seguimiento al estado de controles de sus procesos, así como de la materialización de riesgos, siguiendo el procedimiento dispuesto para tal fin, con estos insumos, la Oficina de Planeación Estratégica realizará informes de seguimiento a matrices de riesgos</t>
  </si>
  <si>
    <t>Si la Oficina de Planeación Estratégica identifica que algún proceso no ha cargado la información pertinente, solicitará al líder de proceso y facilitador responsables la información</t>
  </si>
  <si>
    <t>Procedimiento PRO102-256-8 Administración del Riesgo</t>
  </si>
  <si>
    <t>Bimestralmente</t>
  </si>
  <si>
    <t>Informes de seguimiento a matrices de riesgos</t>
  </si>
  <si>
    <t>Realizar seguimiento bimestralmente a las matrices de riesgos</t>
  </si>
  <si>
    <t>Informes de seguimiento a matrices de riesgo</t>
  </si>
  <si>
    <t>No aplica para el periodo reportado</t>
  </si>
  <si>
    <t>1. Desconocimiento de plazos para presentación de informes
2. Falta de gestión por parte de los líderes de proceso para la presentación de informes.
3. Alto volumen de trabajo que dificulta la elaboración de informes</t>
  </si>
  <si>
    <t>RG-01</t>
  </si>
  <si>
    <t>Posibilidad de afectación económica y reputacional debido a no presentar, o presentar informes por fuera de los términos establecidos, debido al desconocimiento de plazos para la presentación</t>
  </si>
  <si>
    <t>1. Incumplimiento de plazos ante entes de control.
2. Investigaciones fiscales y/o disciplinarias</t>
  </si>
  <si>
    <t>Se escoge periodicidad mensual, debido a la periodicidad promedio de los informes de la Lotería de Bogotá, se incluye afectación económica y reputacional.</t>
  </si>
  <si>
    <t>Elaborar inventario de todos los informes que deben elaborar los procesos de la Lotería de Bogotá</t>
  </si>
  <si>
    <t>La Oficial de Cumplimiento realizará el informe de riesgos, a partir de la información que envíe cada proceso</t>
  </si>
  <si>
    <t>Inventario de informes</t>
  </si>
  <si>
    <t>Oficial de Cumplimiento</t>
  </si>
  <si>
    <t>Realizar una auditoría especial al seguimiento a presentación de informes a entes externos</t>
  </si>
  <si>
    <t>Informe de auditoría - Planes de mejoramiento</t>
  </si>
  <si>
    <t>La Oficina de Control Interno realió la auditoría entre el 16 y 25 de febrero de 2022 de la siguiente manera:
- Revisión y análisis de información sobre la matriz de comunicaciones de la entidad para las vigencias 2020 y 2021, la normatividad aplicable para la presentación de informes y la matriz de riesgos de la entidad. 
- Entrevistas con los líderes y/o responsables del proceso para validación de la presentación de informes; para dicha actividad, en la reunión de aviso de inicio de auditoría llevada a cabo el 14 de febrero del 2022 se socializó el cronograma inicialmente planteado por la Oficina de Control Interno, al cual se le realizaron modificaciones atendiendo las solicitudes de los líderes de los procesos y posteriormente enviado mediante correo electrónico.</t>
  </si>
  <si>
    <t>Realizar seguimiento a los informes que elaboran y se deben publicar en la página web.</t>
  </si>
  <si>
    <t>Semestralmente, la Oficina de Planeación Estratégica y de Negocios realizará seguimiento a los informes que se deben publicar en la página web, verificando la oportunidad en divulgación de la información</t>
  </si>
  <si>
    <t>Política de Transparencia y Acceso a la Información Pública</t>
  </si>
  <si>
    <t>Semestralmente</t>
  </si>
  <si>
    <t>Informe de seguimiento a enlace de transparencia</t>
  </si>
  <si>
    <t>Realizar seguimiento semestralmente al enlace de transparencia</t>
  </si>
  <si>
    <t>1. Convocatoria insuficiente sobre la audiencia pública de rendición de cuentas (no se invitan a todos los segmentos de interés).
2. Falta de interés por parte de las partes interesadas .
3. Canales de comunicación no pertinentes.
4. Falta de planeación y diseño de la estrategia de rendición de cuentas.
5. Falta de divulgación, apropiación y liderazgo por parte de los Jefes de Unidad sobre la estrategia de rendición de cuentas.
6. Falta de asignación de recursos para implementar la estrategia de rendición de cuentas.</t>
  </si>
  <si>
    <t>RG-02</t>
  </si>
  <si>
    <t>Posibilidad de afectación reputacional por incumplimiento de la estrategia de rendición de cuentas debido a falta de divulgación, apropiación y liderazgo por parte de los Jefes de Unidad sobre la estrategia</t>
  </si>
  <si>
    <t>1. Desconocimiento en la gestion de la entidad.
2. Incumplimiento a la normatividad, y posibles faltas disciplinarias.
3. Baja recepción de aportes o ideas por parte de las partes interesadas para el diseño de estrategias futuras.
4. Informe incompleto</t>
  </si>
  <si>
    <t>La probabilidad se definió de carácter semestral debido a la audiencia pública de rendición de cuentas y el seguimiento semestral a la estrategia, y el nivel de ocurrencia en cero, debido a que el riesgo no se ha materializado.
En caso de materializarse el riesgo, únicamente habría afectación reputacional, se estableció en moderado debido a la imagen afectada de la Lotería de Bogotá, y ante quién se vería afectada dicha imagen.</t>
  </si>
  <si>
    <t>Identificación y actualización de las diferentes partes interesadas en la Lotería</t>
  </si>
  <si>
    <t>Cada dos años, el área de Planeación debe coordinar con los líderes de proceso la revisión y actualización de la caracterización de las partes interesadas, esto con el fin de garantizar que se identifican los cambios de comportamiento e información frente a todos los involucrados que tengan relación con la Lotería de Bogotá.</t>
  </si>
  <si>
    <t>Si se identifican cambios en la caracterización como:
1. Cambios en las características de alguna parte interesada existente.
2. Necesidad de ampliar la información que describe las características de una parte interesada.
3. Identificación de una parte interesada no documentada.
La matriz de caracterización de partes interesadas debe ser actualizada y socializada.</t>
  </si>
  <si>
    <t>Cada dos años</t>
  </si>
  <si>
    <t>Caracterización de partes interesadas</t>
  </si>
  <si>
    <t>Líderes de proceso</t>
  </si>
  <si>
    <t>Actualizar la caracterización de grupos de valor</t>
  </si>
  <si>
    <t>Área de Planeación
Comité Institucional de Gestión y Desempeño</t>
  </si>
  <si>
    <t>Lineamiento diseñado</t>
  </si>
  <si>
    <t>Se adelantó la caracterización de grupos de valor, y se presentará para aprobación del CIGYD en el segundo bimestre de la vigencia.</t>
  </si>
  <si>
    <t>La actividad se ejecutará en el transcurso de la vigencia, acorde a lo programado en el Plan de Mejoramiento formulado por la Oficina de Planeación Estratégica, en el marco de la auditoría realizada al proceso de Comunicaciones.</t>
  </si>
  <si>
    <t>Diseñar y revisar estrategia de rendición de cuentas</t>
  </si>
  <si>
    <t>Anualmente el área de Planeación debe coordinar con los líderes de proceso, el diseño, revisión y aprobación de la estrategia de rendición de cuentas, que  contenga los lineamientos de la normatividad vigente para los procesos de rendición de cuentas, en los diferentes ejercicios</t>
  </si>
  <si>
    <t>La estrategia de rendición de cuentas anual debe estar ajustada a los requerimientos normativos y legales vigentes.</t>
  </si>
  <si>
    <t>Procedimiento Rendición de Cuentas PRO 332-341-2
Estrategia de Rendición de Cuentas</t>
  </si>
  <si>
    <t>Anualmente</t>
  </si>
  <si>
    <t>Estrategía de rendición de cuentas aprobada</t>
  </si>
  <si>
    <t>Líderes de proceso
Comité Institucional de Gestión de Desempeño</t>
  </si>
  <si>
    <t>Realizar seguimiento a Plan de Rendición de Cuentas</t>
  </si>
  <si>
    <t>Profesional de Planeación</t>
  </si>
  <si>
    <t>Se realizó seguimiento a la Estrategia de Rendición de Cuentas para el segundo semestre de 2021, así como al componente 3: Rendición de Cuentas, del Pla Anticorrupción y de Atención al Ciudadano.</t>
  </si>
  <si>
    <t>No aplica para el periodo de reporte</t>
  </si>
  <si>
    <t>Seguimiento a la implementación del plan de rendición de cuentas</t>
  </si>
  <si>
    <t>El área de Planeación semestralmente debe realizar seguimiento a las dierentes tareas definidas en el plan de rendición de cuentas, con el fin de identificar atrasos u omisiones significativas que puedan afectar el cumplimiento del ejercicio de rendición de cuentas.</t>
  </si>
  <si>
    <t>Se deben implementar las acciones que permitan cumplir con la estrategia de rendición de cuentas.
Si los reponsables de las actividades planteadas en la estrategia no suministran la información de manera oportuna, se debe informar a la Oficina de Control Interno, para que tome las medidas pertinentes.</t>
  </si>
  <si>
    <t>Informe de rendición de cuentas</t>
  </si>
  <si>
    <t>Evaluar la efectividad de las estrategias de rendición de cuentas y su cubrimiento</t>
  </si>
  <si>
    <t>Se realizó seguimiento a la Estrategia de Rendición de Cuentas para el segundo semestre de 2021.</t>
  </si>
  <si>
    <t>Evaluar le efectividad de las estrategias de rendición de cuentas y su cubrimiento</t>
  </si>
  <si>
    <t>El área de Planeación debe realizar un análisis, medición y seguimiento al resultado final de la rendición de cuentas con el objetivo de realizar evaluación del proceso de rendición de cuentas. Esta evaluación pretende verificar la efectividad de las estrategias utilizadas para saber si se logró:
1. Cubrimiento de los temas inicialmente planteados
2. Nivel de participación</t>
  </si>
  <si>
    <t>Si el resultado final del proceso de rendición de cuentas se evidencian desviaciones significativas frente a lo planeado se deben documentar acciones que permitan ajustar las estrategias y plan de la próxima vigencia.
Si los reponsables de las actividades planteadas en la estrategia no suministran la información de manera oportuna, se debe informar a la Oficina de Control Interno, para que tome las medidas pertinentes.</t>
  </si>
  <si>
    <t>Procedimiento Rendición de Cuentas PRO 332-341-2</t>
  </si>
  <si>
    <t>Informe anual de rendición de cuentas</t>
  </si>
  <si>
    <t xml:space="preserve">1. Desconocimiento del manual de marca.
2. Desconocimiento del manual de comunicacions. 3. Emitir documentación o piezas sin solicitar la aprobacion del area de Comunicaciones y Mercadeo. </t>
  </si>
  <si>
    <t>RG-03</t>
  </si>
  <si>
    <t>Posibilidad de afectación reputacional por uso incorrecto de la marca corporativa debido al desconocimiento del Manual de Marca.</t>
  </si>
  <si>
    <t>1. Demandas por derechos de autor, uso inapropiada de la marca, uso incorrecto del lenguaje o disciminación a poblaciones.
2. Desfiguracion de la marca y los mensajes.</t>
  </si>
  <si>
    <t>La probabilidad se definió de carácter anual, ya que puede ocurrir en cualquier momento, el nivel de ocurrencia en cero, debido a que el riesgo no se ha materializado.
En caso de materializarse el riesgo, únicamente habría afectación reputacional, se estableció en bajo debido a la imagen afectada de la Lotería de Bogotá, y ante quién se vería afectada dicha imagen.</t>
  </si>
  <si>
    <t>Manual de marca corporativa actualizado.</t>
  </si>
  <si>
    <t>Los profesionales del área de comunicaciones cada vez que la entidad lo requiera debe realizar una revisión y actualización de los documentos:
1. Manual de marca corporativa.
2. Manual de comunicaciones.
Estos documentos reflejan los lineamientos para el uso, aplicación y correcta difusión y construcción de la marca, una vez sean actualizados estos documentos deben ser socializados a todos los funcionarios de la Lotería y puestos a disposición en la Intranet de la Entidad.</t>
  </si>
  <si>
    <t>No aplica</t>
  </si>
  <si>
    <t>1. Manual de marca corporativa
2. Manual de comunicaciones</t>
  </si>
  <si>
    <t>Cada vez que se requiera</t>
  </si>
  <si>
    <t>Manual de Marca y de comunicaciones</t>
  </si>
  <si>
    <t>Profesionales área de comunicaciones</t>
  </si>
  <si>
    <t>0.1</t>
  </si>
  <si>
    <t>Realizar revisión de pieza gráfica o material de merchandising de comunicación propia o de terceros</t>
  </si>
  <si>
    <t>Subgerencia General</t>
  </si>
  <si>
    <t>Correos electrónicos de aprobación y/o
Informe de ejecución del contrato de agencia digital</t>
  </si>
  <si>
    <t>Se han ejecutado y aprobado en el contrato con la agencia de publicidad (Fenix) el siguiente material:
ENERO
88 Piezas
FEBRERO
133 piezas-1 video (Como consultar resultados)
Se reviso y aprobo via correo electronico el siguiente material interno:
ENERO
2 piezas Oficial Cumplimiento.
FEBRERO
2 piezas Oficial Cumplimiento.</t>
  </si>
  <si>
    <t>Se han ejecutado y aprobado en el contrato con la agencia de publicidad (Fenix) el siguiente material:
MARZO
172 Piezas - 1 Cuña
ABRIL
152 piezas - 4 Cuñas y 3 Videos (Madres-Premio Mayor-Sorteo 28 abril)
Se reviso y aprobo via correo electronico el siguiente material interno:
MARZO
2 piezas Oficial Cumplimiento.
ABRIL
1 pieza Planeación: 1 Mayo dia del trabajo (correo funcionarios)
NO SE MATERIALIZO NINGUN RIESGO.</t>
  </si>
  <si>
    <t>C:\Users\androd\OneDrive\LOTERIA DE BOGOTA\CARPETAS COMPARTIDAS - Andres Rodriguez\CONTRATACION\Agencia Digital\2021\Seguimiento
La aprobación de piezas internas se realiza por medio de correo electronico, por lo cual esta evidencia esta en el correo electronico del Profesional del Area de Comunicaciones.</t>
  </si>
  <si>
    <t>Se han ejecutado y aprobado en el contrato con la agencia de publicidad (Fenix) el siguiente material:
MAYO
207 Piezas - 3 Cuña y  3 Videos (Padres hijos-Padres hijas-Dron Fachada)
JUNIO
xxx piezas - x Cuñas y x Videos (xxx)
Se reviso y aprobo via correo electronico el siguiente material interno:
MAYO
1 pieza Planeación: 17 Mayo dia Transfobia (RRSS)
JUNIO
1 pieza Oficial de Cumplimiento
NO SE MATERIALIZO NINGUN RIESGO.</t>
  </si>
  <si>
    <t>Revisión de piezas de comunicación</t>
  </si>
  <si>
    <t>Cualquier pieza gráfica o material de merchandising de comunicación propia o de terceros que se desarrolle bajo la marca Lotería de Bogotá, debe estar debidamente aprobada por el área de comunicaciones y mercadeo. La pieza gráfica debe ser remitida vía correo electrónico a los profesionales del área de comunicaciones y mercadeo de la Lotería de Bogotá para ser revisada, si requiere cambios se informaran por este medio los mismos, de lo contrario se dará la respectiva aprobación o una vez se hayan realizado los cambios.
Las piezas desarrolladas por la agencia de publicidad contratada por la lotería de Bogotá serán aprobadas directamente por el supervisor del contrato.</t>
  </si>
  <si>
    <t>Cuando existe incumplimiento de algún lineamiento del manejo del isologo en cuanto a tamaños, fondos, texturas permitidos, así como el manejo de la paleta de colores, variables, tipografía y usos indebidos, estos deben ser corregidos por el área involucrada.</t>
  </si>
  <si>
    <t>Documento metodológico de revisión de piezas de comunicación</t>
  </si>
  <si>
    <t>0.06</t>
  </si>
  <si>
    <t>Realizar monitoreo de medios</t>
  </si>
  <si>
    <t>Correos de Google alerts o si se paga monitoreo de medios informes del contrato</t>
  </si>
  <si>
    <t>Al migrar de gmail a office 365, se perdio la cuenta gratuita que teniamos para el monitoreo de medios por que ya no tenemos gmail empresarial, se esta gestionando una nueva configuración.</t>
  </si>
  <si>
    <t>Al migrar de gmail a office 365, se perdio la cuenta gratuita que teniamos para el monitoreo de medios, se configuro de nuevo en el mes de marzo en el correo administrador de la cuenta de Youtube: loteriadebogotadc@gmail.com, quien es monitoreado por la contratistra Natalia Blanco. En el informe contractual del mes de abril, se incluye informe de monitoreo de alertas.
NO SE MATERIALIZO NINGUN RIESGO.</t>
  </si>
  <si>
    <t>C:\Users\androd\OneDrive\LOTERIA DE BOGOTA\CARPETAS COMPARTIDAS - Andres Rodriguez\CONTRATACION\CM Natalia Blanco\2022</t>
  </si>
  <si>
    <t>En el informe contractual de los meses de mayo y junio del contrato 80 de 2021, se incluye informe de monitoreo de alertas.
NO SE MATERIALIZO NINGUN RIESGO.</t>
  </si>
  <si>
    <t>Revisión de las alertas que envía "Google Alerts" de monitoreo de medio digitales</t>
  </si>
  <si>
    <t>Los profesionales del área cada vez que llegue una alerta de Google deberan verificar la la información tanto positivas como negativa, con el objetivo de identificar que está pasando en el mercado.</t>
  </si>
  <si>
    <t>Se debe revisar la fuente de información o nota negativa, si se detecta información errada o falsa, se debe solicitar la rectificación de los errores por el mismo medio o realizar un comunicado oficial por medios donde se de la corrección o alcance del hecho presentado.</t>
  </si>
  <si>
    <t>Correo electronico</t>
  </si>
  <si>
    <t>Cada vez que llegue una alerta</t>
  </si>
  <si>
    <t>0.027</t>
  </si>
  <si>
    <t>El manual de marca y manual de comunicaciones no presentaron ajustes
NO SE MATERIALIZO NINGUN RIESGO.</t>
  </si>
  <si>
    <t>Esta evidencia esta en el correo electronico del Profesional del Area de Comunicaciones.</t>
  </si>
  <si>
    <t>Se socializo a todos los funcionarios por correo electronico el manual de marca y manual de comunicaciones vigente.
NO SE MATERIALIZO NINGUN RIESGO.</t>
  </si>
  <si>
    <t>1. Vocero no autorizado por la entidad para realizar comunicaciones oficiales.
2. Comunicación no aprobada, ni gestionada por el area de Comunicaciones y Mercadeo
3. Vocero no se apega al manual de comuniaciones de la entidad.
4. Desconocimiento de los lineamientos en materia de comunicaciones por parte de algún funcionarios.</t>
  </si>
  <si>
    <t>RG-04</t>
  </si>
  <si>
    <t>Posibilidad de afectación reputacional por gestión inadecuada del mensaje.</t>
  </si>
  <si>
    <t>1. Crisis de Marca y/o reputación on line.
2. Demandas.
3. Afectar reputación de la marca y los productos de la entidad.
4. Afectar la percepción del servicio.</t>
  </si>
  <si>
    <t>Manual de comunicaciones</t>
  </si>
  <si>
    <t xml:space="preserve">Existe un manual de comunicaciones en la Lotería que permite alcanzar un lenguaje adaptado a los usuarios para crear y mantener una comunicación fluida con los clientes. En digital: Brindaremos respuestas creando una línea de comunicación efectiva y personalizada con cada usuario. De esta manera podremos asistir a nuestra comunidad con la información adecuada. 
En ATL y BTL: La comunicación debe ser cercana, utilizando un lenguaje sencillo y cercano a los clientes, teniendo en cuenta sus requerimientos. </t>
  </si>
  <si>
    <t>Es el mismo plan de acción de la fila 8, el avance se encuentra alli, para no repetirlo.</t>
  </si>
  <si>
    <t>Revisión de piezas y contenidos de comunicación</t>
  </si>
  <si>
    <t>Cualquier pieza gráfica o material de merchandising de comunicación propia o de terceros que se desarrolle bajo la marca Lotería de Bogotá, la cual debe estar debidamente aprobada por el área de comunicaciones y mercadeo. La pieza gráfica debe ser remitida vía correo electrónico a los profesionales del área de comunicaciones y mercadeo de la Lotería de Bogotá para ser revisada, si requiere cambios se informaran por este medio los mismos, de lo contrario se dará la respectiva aprobación o una vez se hayan realizado los cambios.
Las piezas desarrolladas por la agencia de publicidad contratada por la lotería de Bogotá serán aprobadas directamente por el supervisor del contrato.</t>
  </si>
  <si>
    <t>1. Desconocimiento de la ciudadanía respecto de la normatividad existente en la realización de Juegos Promocionales y Rifas, los cuales requieren de cumplir con ciertos requisitos, pagar unos valores por su realización y obtener una autorización previa.
2. Falta de publicidad y/o campañas de mercadeo sobre los juegos promocionales y rifas, a posibles gestores y comunidad en general.
3. Plataforma de Juegos Promocionales y Rifas con deficiencias.
4. La situación de emergencia sanitaria a nivel nacional.</t>
  </si>
  <si>
    <t>RG-05</t>
  </si>
  <si>
    <t>Posibilidad de afectación económica y reputacional debido a disminución de solicitudes de promocionales y rifas</t>
  </si>
  <si>
    <t>1. Disminución de los ingresos a la Lotería y transferencias al sector salud.</t>
  </si>
  <si>
    <t>El riesgo afecta la imagen de la entidad con efecto publicitario sistenido a nivel de sector administrativo, nivel departamental o municipal</t>
  </si>
  <si>
    <t>La probabilidad se diligenció teniendo en cuenta la línea base que ofrece la Política de Riesgos de la Lotería.
El impacto se calculó teniendo en cuenta que la Lotería de Bogotá es la responsable de hacer control ilegal de JSA en Bogotá, y si disminuyen las solicitudes de promocionales y rifas, puede dar indicios de que el juego ilegal está aumentando.</t>
  </si>
  <si>
    <t>Seguimiento permanente al cumplimiento en la proyección de ingresos.</t>
  </si>
  <si>
    <t>El profesional  de Unidad de Apuestas mensualmente, debe generar un reporte de ingresos de derechos explotación y gastos de administración y utilización de resultados. Este reporte es  generado a traves del sistema. Se compara con la proyección de ingresos y se establece un cumplimiento.
Esta información está estructurada en el cuadro de mando al seguimiento del cumplimiento estratégico.</t>
  </si>
  <si>
    <t>El comité instiucional de gestión y desempeño debe revisar el estado de cumplimiento de los objetivos estratégicos, con el fin de identificar las acciones de mejoramiento pertinentes que le permitan a la Empresa corregir cualquier incumplimiento o desviación.</t>
  </si>
  <si>
    <t>Procedimiento Plan estratégico PRO-332-187</t>
  </si>
  <si>
    <t>Comparación entre proyección de ingresos y reporte de ingresos de derechos explotación y gastos de administración y utilización de resultados.</t>
  </si>
  <si>
    <t>Profesional unidad de apuestas</t>
  </si>
  <si>
    <t>Realizar comparación entre proyección de ingresos y reporte de ingresos de derechos explotación y gastos de administración y utilización de resultados.</t>
  </si>
  <si>
    <t>La unidad de apuestas realiza conciliación frente a lo reportado y lo generado en los auxiliares contables de la unidad financiera, estos datos también son incluidos en el indicador estratégico Código IE-10, donde se observa el porcentaje de cumplimiento frente a los ingresos proyectados para el año de manera mensual.</t>
  </si>
  <si>
    <t xml:space="preserve"> La unidad de apuestas realiza mensualmente las concialiaciones frente a lo reportado y lo generado en los auxiliares contables de la unidad financiera. Donde no se ha presentado eventualidades y/o anomalias. </t>
  </si>
  <si>
    <t>Diseñar e implementar campañas de sensibilización sobre el juego ilegal en rifas y promocionales.</t>
  </si>
  <si>
    <t>La Unidad de Apuestas, en conjunto con el área de Mercadeo y Comunicaciones, diseñarán las campañas de sensibilización sobre juego ilegal en rifas y promocionales.</t>
  </si>
  <si>
    <t>Realizar ajustes a campañas de sensibilización contra el juego ilegal de rifas y promocionales</t>
  </si>
  <si>
    <t>Soportes de campañas de sensibilización</t>
  </si>
  <si>
    <t>Piezas publicitarias, listados de asistencia y soportes de las campañas de sensibilización</t>
  </si>
  <si>
    <t>Diseñar la estrategia de sensibilización sobre juego ilegal de rifas y promocionales.</t>
  </si>
  <si>
    <t>Estrategia de sensibilización diseñada</t>
  </si>
  <si>
    <t>Se diseño estrategia o Conceptualización de la campaña Rifas y Promocionales, se desarrollaron piezas graficas y cuña radial para la Fase I y Fase II. 
Durante el periodo comprendido del 01 de enero al 28 de febrero se realizaron publicaciones de la fase II de la campaña de promocionales (tramites y requisitos) en redes sociales como Facebook, Instagram e twitter, de igual manera se creo una landing page: https://loteriadebogota.com/juegospromocionales/ y se realizo plan de medios (pauta) del 8 de febrero al 21 de marzo.</t>
  </si>
  <si>
    <t>Durante el periodo comprendido del 01 de marzo al 30 de abril se realizaron publicaciones de la fase II de la campaña de promocionales en redes sociales como Facebook, Instagram e twitter con link a la landing page y se realizo plan de medios (pauta) del 8 de febrero al 21 de marzo.
Durante el mes de marzo y abril se trabajo en los Key visual de la tercera y ultima fase de la campaña de Promocionales (Consecuencias) y se realizaron publicaciones y plan de medios del 28 de mayo al 30 de junio, se actualizo la landing page de juego legal promocionales.</t>
  </si>
  <si>
    <t>Landin Page promocionales: https://loteriadebogota.com/juegospromocionales/ 
Piezas y conceptualización: C:\Users\androd\OneDrive\LOTERIA DE BOGOTA\CARPETAS COMPARTIDAS - Andres Rodriguez\CONTRATACION\Agencia Digital\2021\Seguimiento</t>
  </si>
  <si>
    <t>Se realizaron publicaciones y plan de medios de la campaña Promocionales (Fase III Consecuencias) del 28 de mayo al 30 de junio.
Durante el mes de junio se trabajo en los Key visual de la primera fase de la campaña de Rifas (Que hacer y que no) y se realizaron publicaciones y plan de medios del xx de xx al xx de xx, se actualizo la landing page de juego legal rifas.</t>
  </si>
  <si>
    <t>1. Falta de claridad, coherencia y objetividad de los estudios previos y pliego de condiciones.
2. Ausencia de rigurosidad en los controles en la evaluación y adjudicación del proceso licitatorio.
3. Ofrecimiento de dádivas en la adjudicación.
4. Presiones indebídas de terceros con poder político y/o económico.</t>
  </si>
  <si>
    <t>RC-01</t>
  </si>
  <si>
    <t>Posibilidad de afectación reputacional y economica por otorgar contrato de concesión para operar el chance con incumplimiento de requisitos con el fin de beneficiar a un tercero</t>
  </si>
  <si>
    <t>1. Demandas al proceso licitatorio.
2. Procesos disciplinarios, fiscales y penales.
3. No explotación del chance (Quedarse sin contrato).
4. Disminución de ingresos y transferencias a la salud.</t>
  </si>
  <si>
    <t>El riesgo afecta la imagen de la entidad a nivel nacional, con efecto publicitario sistenido a nivel país</t>
  </si>
  <si>
    <t>La probabilidad se diligenció teniendo en cuenta la línea base que ofrece la Política de Riesgos de la Lotería.
El impacto se calculó teniendo en cuenta que el 1% del valor del contrato es mayor al 10% del patrimonio de la Lotería de Bogotá.
Debido al posible escándalo de corrupción, la afectación reputacional es catastrófica, y la materialización del riesgo puede interrumpir la operación por más de dos días.</t>
  </si>
  <si>
    <t>Revisión de los estudios, documentos previos y pre pliegos.</t>
  </si>
  <si>
    <t>La subgerencia General y la Secretaría General, en apoyo con las áreas de Apuestas , Sistemas y CONTROL INTERNO deben presentar ante el Comité de Contratación, los  estudios previos y los Pliegos de Condiciones, los cuales  deberán contener como mínimo la siguiente información:
1. La descripción técnica, detallada y completa del bien, obra o servicio objeto del contrato, y el alcance del objeto.
2. Presupuesto, valor estimado de la contratación, el plazo, la forma de pago y la determinación de si debe haber lugar a la entrega de anticipo. 
3. Modalidad de Contratación. no aplica para los contratos por tienda virtual.
4. Los criterios de idoneidad y/o de calificación, así como la metodología de los mismos.
5. Las garantías exigidas en el Proceso de Contratación, en caso de que aplique, y sus condiciones.
6. Los términos y condiciones de ejecución del contrato. 
7. El cronograma. 
8. Anexos del proceso, entre otros: (i) Carta de presentación de la oferta, (ii) Presentación de información financiera, (iii) Presentación de oferta económica, (vi) Las declaraciones de lavado de activos, (v) la conformación de consorcio, o unión temporal, (vi) Cumplimiento de especificaciones técnicas (cuando aplique).</t>
  </si>
  <si>
    <t>El líder del área dueño de le necesidad debe solicitar a su equipo 
Para los procesos igual o mayor a 1000SMMLV se debe contar con la aprobación del Gerente General.</t>
  </si>
  <si>
    <t>Manual de Contratación
Procedimiento de Licitación</t>
  </si>
  <si>
    <t>Cada vez que se elaboran estudios previos y pliego de condiciones</t>
  </si>
  <si>
    <t>Acta del CIGD donde se presentaron estudios previos y pliegos de condiciones</t>
  </si>
  <si>
    <t>Líder del área dueña de la necesidad</t>
  </si>
  <si>
    <t>Presentar en el CIGD los estudios previos y pliegos de condiciones, con mínimo los ítems establecidos en el control</t>
  </si>
  <si>
    <t>Actividad Cerrada, puesto que se realiza cada cinco (5) años para la concesión del juego de Apuestas Permanentes o Chance.</t>
  </si>
  <si>
    <t xml:space="preserve">La unidad solicita la eliminacion de este riesgo, ya que la actividad esta cerrada por la nueva concecion de juego de apuestas permantes o chance. </t>
  </si>
  <si>
    <t>Revisión de los pliegos de condiciones</t>
  </si>
  <si>
    <t>El Secretario General  de acuerdo con el manual de contratación realizará el control de legalidad, cualquier área podrá realizar observaciones a los pliegos.
Cualquier adenda que implique modificación a las condiciones iniciales de los pliegos deberá ser sometidos a Comité Institucional de Gestión y Desempeño, las cuales deben ser aprobadas por cada uno de los integrantes.</t>
  </si>
  <si>
    <t>Los procesos cuyo valor sea igual o mayor 1.000 S.M.M.L.V., deben contar con la previa aprobación del Gerente</t>
  </si>
  <si>
    <t>Correo electrónico sobre observaciones realizadas por las áreas</t>
  </si>
  <si>
    <t>Presentar ante el CIGD las propuestas a las adendas que impliquen modificación a las condiciones iniciales de los pliegos.</t>
  </si>
  <si>
    <t>Evaluar propuestas</t>
  </si>
  <si>
    <t>El Gerente General, Subgerente General o Secretario General designará el Comité Evaluador de acuerdo con lo establecido en la norma complementaria No. 4 del Manual de Contratación.  
El coordinador del Comité de Evaluación consolidará la evaluación y calificación de las propuestas en un informe de evaluación el cual deberá contener como mínimo la fecha de recibo de propuestas, la identificación de los proponentes, el consolidado de las evaluaciones técnicas, jurídicas y financieras y la calificación de las propuestas con el orden de elegibilidad y su recomendación de a quien contratar. 
El informe de las evaluaciones y calificaciones deberán ser entregadas a la Oficina de Control Interno.
Convocado el  Comité de Contratación, el Comité Evaluador presentará  informe y el Comité de Contratación, coadyuvará la recomendación de asignación efectuada por el Comité Evaluador y se publicará o comunicará a través de los mecanismos establecidos en la norma complementaria "Publicación y comunicación ". El Comité de Contratación coadyuvará los informes de evaluación de los procesos contractuales rendidos por el Comité Evaluador de manera previa a su publicación y/o comunicación. De otra parte conocerá y/o coadyuvará las respuestas a las observaciones presentadas al o los informes de evaluación de los procesos contractuales de manera previa a su publicación y/o comunicación, sólo en la medida en que cambie el resultado del respectivo informe producto de tales observaciones. Norma Complementaria 5 Comité de Contratación.</t>
  </si>
  <si>
    <t xml:space="preserve">Publicación de resultados evaluación en la página WEB. Los proponentes podrán presentar observaciones al informe a través del email corporativo dentro del término señalado en el cronograma.
El Comité Evaluador,  dará respuesta a las observaciones efectuadas por los porponentes (si aplica) y realizará el informe final de evaluación que contiene las respuestas a las mismas a través del documento que se  publicará en la  Página Web. </t>
  </si>
  <si>
    <t>Cada vez que se deba evaluar propuestas</t>
  </si>
  <si>
    <t>Informe de las evaluaciones y calificaciones
Actas del Comité de Contratación</t>
  </si>
  <si>
    <t>Comité evaluador</t>
  </si>
  <si>
    <t>Presentar ante la Oficina de Control Interno el informe de las evaluaciones y calificaciones</t>
  </si>
  <si>
    <t>Revisar y verificar documentación que soporta la contratación y la minuta del contrato</t>
  </si>
  <si>
    <t>Secretaría General debe revisar y verificar documentos que soportan la contratación y proyectar minuta del contrato, y remitirla a cada una de las áreas participantes o responsables, para su aprobación. 
Una vez cumplidos todos los requisitos se elabora la minuta del contrato</t>
  </si>
  <si>
    <t xml:space="preserve"> Si no se adjuntan los documentos para la elaboración del contrato se solicitarán al área interesada.</t>
  </si>
  <si>
    <t>Cada vez que se elabora un contrato</t>
  </si>
  <si>
    <t>Minuta del contrato</t>
  </si>
  <si>
    <t>Elaboración de minuta del contrato, a partir de documentos que soportan la contratación, y enviar minuta a áreas participantes.</t>
  </si>
  <si>
    <t>Revisar y aprobar póliza de garantía</t>
  </si>
  <si>
    <t>Secretaría General deberá revisar y aprobar la garantía de acuerdo con el contrato.</t>
  </si>
  <si>
    <t>Si la póliza no está conforme al contrato se requiere al contratista para que se aclare o modifique la póliza.</t>
  </si>
  <si>
    <t>Procedimiento Contratación abierta PRO.103.233
Procedimiento Contratación directa PRO.103.383
Procedimiento Contratación privada PRO.103.384</t>
  </si>
  <si>
    <t>Cada vez que se allega la políza de garantia al contrato</t>
  </si>
  <si>
    <t>Póliza de contrato</t>
  </si>
  <si>
    <t>Solicitud, revisión y aprobación de póliza contractual</t>
  </si>
  <si>
    <t>1. Ofrecimiento de dádivas en el trámite.
2. Presiones indebidas de terceros.
3. Soportes del trámite incompletos, adulterados.</t>
  </si>
  <si>
    <t>RC-02</t>
  </si>
  <si>
    <t>Posibilidad de afectación económica y reputacional por generar autorización de promocionales y rifas con incumplimiento de requisitos con el fin de beneficiar a un tercero</t>
  </si>
  <si>
    <t>1. Demandas al proceso.
2. Procesos disciplinarios, fiscales y penales.</t>
  </si>
  <si>
    <t>MODERADO</t>
  </si>
  <si>
    <t>En probabilidad se determina el riesgo de carácter semanal, y debido a que nunca se ha materializado, se califica su nivel de ocurrencia en cero.
Frente al impacto económico y reputacional, en ambos casos es leve, según las escalas de valoración del impacto.</t>
  </si>
  <si>
    <t>Revisión y validación de los documentos suministrados por el solicitante y verificar el cumplimiento de los requisitos exigidos por la ley</t>
  </si>
  <si>
    <t>El profesional  de la Unidad de Apuestas cada vez que se radica una solicitud debe revisar y validar cada uno de los documentos soporte de dicha solicitud. Esta revisión debe estar efectuada en terminos de completitud de acuerdo a la lista de chequeo vigente y en cuanto a su calidad se debe revisar los requisitos definidos en el marco legal y los expuestos en el respectivo instructivo.</t>
  </si>
  <si>
    <t>Si existen inconsistencias el profesional 3 de la unidad de apuestas debe requerir al solicitante las correcciones o aclaraciones pertinentes.</t>
  </si>
  <si>
    <t>Instructivo solicitud juegos promocionales y rifas (web) 
https://www.loteriadebogota.com/wp-content/uploads/files/promocionales/instructivo_solicitud.pdf
Decreto 1068 de 2015
Decreto 2104 de 2016
Procedimiento autorización y emisión de concepto PRO-420-191-10</t>
  </si>
  <si>
    <t>Cada vez que exista solicitud</t>
  </si>
  <si>
    <t>Plataforma de Juegos Promocionales y Rifas</t>
  </si>
  <si>
    <t>Profesional III de apuestas</t>
  </si>
  <si>
    <t>Desarrollar e implementar una mejora en el aplicativo de promocionales para que la revisión por parte de los funcionarios de la Lotería y los diferentes requerimientos al solicitante queden operados y registrados dentro del sistema o aplicativo.</t>
  </si>
  <si>
    <t xml:space="preserve">La plataforma de Juegos Promocionales y Rifas a la fecha está presentando un incidente respecto al envío de correos a los gestores, lo que ocasiona que no se ejecute un cambio de estado automático después de subsanar los promocionales, se solicitó a la unidad de sistemas arreglo al incidente el cual no ha sido solucionado. </t>
  </si>
  <si>
    <t xml:space="preserve">La plataforma de Juegos Promocionales y Rifas sigue presistiendo los  incidentes respecto al envío de correos a los gestores, lo que ocasiona que no se ejecute un cambio de estado automático después de subsanar los promocionales, se solicitó a la unidad de sistemas arreglo al incidente el cual no ha sido solucionado, tambien se  solicito unos arrelglos para que el gestor puede hacer el cargue de actas en diferentes fechas de acuerdo a la cantidad de sorteos autorizados, a la fecha seguimos en espera de la respuesta . </t>
  </si>
  <si>
    <t>1. Inexistencia del stock de formularios requeridos.
2. Demoras en la entrega de la firma impresora de los formularios.
3. Demoras o negligencia interna en el trámite administrativo de facturación de formularios.</t>
  </si>
  <si>
    <t>RG-06</t>
  </si>
  <si>
    <t>Posibilidad de afectación económica por incumplimiento en la entrega de formularios para la operación del chance debido a Inexistencia del stock de formularios requeridos</t>
  </si>
  <si>
    <t>1. Procesos disciplinarios, fiscales y penales.
2. Disminución de ingresos y transferencias a la salud.</t>
  </si>
  <si>
    <t>Se estableció la periodicidad de carácter mensual, debido a los pedidos y entregas, para el nivel de ocurrencia, se tuvo en cuenta la línea base sugerida por la Política de Administración del Riesgo.
Frente al impacto, se definió afectación económica leve, debido al valor en que incurriría la Lotería de Bogotá en caso de materializarse el riesgo.</t>
  </si>
  <si>
    <t>Visitas a las instalaciones del impresor para verificar la existencia de los formularios.</t>
  </si>
  <si>
    <t xml:space="preserve">El profesional designado semestralmente debe programar una visita al proveedor impresor con el fin de verificar el stock de las existencias de formularios impresos. </t>
  </si>
  <si>
    <t>Si el inventario no cumple dichas condiciones se debe realizar un oficio para requerir al proveedor y este a la mayor brevedad debe subsanar el inconveniente.</t>
  </si>
  <si>
    <t>Procedimiento Facturación de instrumentos del juego de apuestas permanentes o Chance PRO-420-193</t>
  </si>
  <si>
    <t>Control existencias de talonarios en bodega</t>
  </si>
  <si>
    <t>Profesional III de la Unidad de Apuestas</t>
  </si>
  <si>
    <t>Programar una visita al proveedor impresor con el fin de verificar el stock de las existencias de formularios impresos.</t>
  </si>
  <si>
    <t>Formato Control de existencias de formularios en bodega FRO-420-24 diligenciado</t>
  </si>
  <si>
    <t xml:space="preserve">La Unidad de Apuestas y Control de Juegos realiza la visita semestralmente, la cual está programada para el mes de junio del 2022. </t>
  </si>
  <si>
    <t xml:space="preserve">La  unidad de apuestas hasta el mes de junio realizara la visita al proovedor impresor. </t>
  </si>
  <si>
    <t>Reporte del impresor sobre la producción para establecer alertas tempranas sobre el control de las existencias.</t>
  </si>
  <si>
    <t>El contratista impresor debe reportar mensualmente el stock físico de talonarios y el profesional de unidad de apuestas debe revisar dicho stock con respecto a los pedidos radicados por el concesionario de apuestas y así garantizar existencias de los dos meses de consumo.
Cada uno de los pedidos recibidos por parte del concesionario deben ser facturados.</t>
  </si>
  <si>
    <t>Correo electrónico stock
Orden de pedido</t>
  </si>
  <si>
    <t>Responsable designado de la Unidad de Apuestas</t>
  </si>
  <si>
    <t>El contratista impresor debe reportar mensualmente el stock fisico de talonarios y el responsable designado debe revisar dicho stock con respecto a los pedidos radicados por el concesionario de apuestas y así garantizar existencias de los dos meses de consumo.</t>
  </si>
  <si>
    <t>Stock del proveedor en sistema
Orden de pedido del concesionario</t>
  </si>
  <si>
    <t>Dentro del periodo de seguimiento el contratista Thomas Greg &amp; Sons de Colombia S.A. realizó el cargue de la existencia de formularios del juego de apuestas permanentes o chance, en la plataforma de trazabilidad, la cual es verificada de manera mensual por la Unidad de Apuestas y Control de Juegos sin presentar anomalías.</t>
  </si>
  <si>
    <t>Requerimientos al impresor en caso de presentarse alguna no conformidad.</t>
  </si>
  <si>
    <t>El profesional designado debe tramitar cada vez que el concesionario de apuestas reporta anomalias de calidad y oportunidad en la entrega de formularios. Estas anomalías o producto no conforme debe ser gestionado de inmediato con un oficio de requerimento el impresor.</t>
  </si>
  <si>
    <t>Se debe realizar un oficio para requerir al proveedor y este a la mayor brevedad debe subsanar el inconveniente.</t>
  </si>
  <si>
    <t>Oficio de requerimiento</t>
  </si>
  <si>
    <t>Jefe de la Unidad de Apuestas</t>
  </si>
  <si>
    <t>El Jefe de la Unidad de Apuestas debe tramitar cada vez que el concesionario de apuestas reporta anomalías de calidad y oportunidad en la entrega de formularios. Estas anomalías o producto no conforme debe ser gestionado de inmediato con un oficio de requerimento el impresor.</t>
  </si>
  <si>
    <t>Durante el periodo de seguimiento no se ha reportado por parte del concesionario del juego de apuestas permanentes anomalías de calidad y oportunidad en la entrega de formularios del juego por parte del contratista Thomas Greg &amp; Sons de Colombia S.A.</t>
  </si>
  <si>
    <t>1. Desactualización del plan de contingencia del proceso del sorteo.
2. Fallas tecnológicas de las plataformas que intervienen.</t>
  </si>
  <si>
    <t>RG-07</t>
  </si>
  <si>
    <t>Posibilidad de afectación económica, reputacional y de operación por ocurrencia de fallas en la realización de los sorteos autorizados de apuestas permanentes.</t>
  </si>
  <si>
    <t>1. Retrasos en la realización del sorteo.
2. Afectación de la credibilidad de la Entidad.
3. Sanciones por parte de los entes de control.</t>
  </si>
  <si>
    <t>Elaboración, revisión y actualización del plan de contingencia</t>
  </si>
  <si>
    <t>La jefe de la unidad de apuestas anualmente debe revisar el plan de contingencia. Esta revisión debe identificar si existen cambios en las plataformas tecnológicas, cambios en las responsabilidades de emisión y transmisión del sorteo, esto con el fin de determinar los ajustes pertinentes al plan. La revisión y actialización de dicho plan se realiza en conjunto con todo el equipo de unidad de apuestas.
 Cada vez que sucede la materialización de un evento o problemática y en la ejecución del plan de contingencia se detecta la no eficacia del plan este debe ser revisado inmedatamente.</t>
  </si>
  <si>
    <t>Reuniones técnicas del grupo de trabajo cuando se presentas fallas en la ejecución del plan.</t>
  </si>
  <si>
    <t>Procedimiento Protocolo sorteos autorizados al concesionario de apuestas PRO-420-197.</t>
  </si>
  <si>
    <t>Plan de contingencia vigente
'Documento metodológico</t>
  </si>
  <si>
    <t>Jefe Unidad de Apuestas</t>
  </si>
  <si>
    <t xml:space="preserve">Definir y documentar los lineamientos que definen la manera en que se revisa y actualiza el plan de contingencia en Apuestas Permanentes. </t>
  </si>
  <si>
    <t>El equipo de la Unidad de Apuestas y Control de Juegos se encuentra en el proceso de revisión del Plan de Contingencia, con el fin de realizar las actualizaciones a que haya lugar.</t>
  </si>
  <si>
    <t xml:space="preserve">La unidad de apuestas coordino reunion con el concesionario para dia  el martes 10 de mayo del presente año, para revision de los combios pertinentes al plan de contingencia. </t>
  </si>
  <si>
    <t>1. Inadecuados controles en el seguimiento de utilización de formularios
2. Posibilidad de fallas tecnológicas en el aplicativo de reporte en línea y tiempo real (Chanseguro)</t>
  </si>
  <si>
    <t>RC-03</t>
  </si>
  <si>
    <t>Posibilidad de inadecuada utilización, pérdida y/o hurto de los formularios por parte del Concesionario con el fin de beneficio propio o de terceros</t>
  </si>
  <si>
    <t>1. Aumento del juego ilegal
2. Disminución de recursos para la salud
3. Terminación anticipada del contrato de concesión</t>
  </si>
  <si>
    <t>Se estableció periodicidad diaria, nivel de ocurrencia uno, ya que no se cuenta con línea base, afectación económica mayor, teniendo en cuenta la dificultad para cuantificar el mercado ilegal de juegos de suerte y azar, y afectación reputacional moderada, en tanto la imagen de la Lotería se vería afectada con algunos usuarios.</t>
  </si>
  <si>
    <t>Solicitar al concesionario un reporte trimestral del listado de los formularios usados en otros productos y servicios</t>
  </si>
  <si>
    <t>Trimestralmente, el profesional responsable de la Unidad de Apuestas Permanentes y Control de Juegos solicitará un reporte del listado de los formularios usados en otros productos y servicios, en el marco de las visitas de fiscalización.</t>
  </si>
  <si>
    <t>Si el concesionario no envía la información, se reitera la solicitud mediante oficio firmado por el supervisor del contrato</t>
  </si>
  <si>
    <t>Relación de documentos solicitados al concesionario, en las visitas de fiscalización</t>
  </si>
  <si>
    <t>Reponsable de la Unidad de Apuestas y Control de Juegos</t>
  </si>
  <si>
    <t>Dejar evidencia en el informe de fiscalización de la información recibida por parte del concesionario frente al listado de los formularios usados en otros productos y servicios</t>
  </si>
  <si>
    <t>Informe de Fiscalización</t>
  </si>
  <si>
    <t>El Sistema de auditoría Chanseguro registra la transaccionalidad en línea y tiempo real de las operaciones del chance y sus modalidades. En información preliminar previo a la fiscalización se solicita la relación y soportes de denuncias ante las autoridades competentes sobre perdida y/o hurto de los formularios. Se pretende integrar las plataformas de impresión y despacho de formularios con la plataforma de Chanseguro y la información que suministre el concesionario con relación a los productos y servicios autorizados diferentes al chance.</t>
  </si>
  <si>
    <t>Se le solicita a concesionario la informacion previa a la fiscalizacion realizada en el mes de marzo con relacion a los soportes de denuncias ante las autoridades competentes sobre perdida y/o hurto de los formularios, al igual forma el Sistema de auditoría Chanseguro registra la transaccionalidad en línea y tiempo real de las operaciones del chance y sus modalidades, igualmente Se pretende integrar las plataformas de impresión y despacho de formularios con la plataforma de Chanseguro y la información que suministre el concesionario con relación a los productos y servicios autorizados diferentes al chance.</t>
  </si>
  <si>
    <t>Reportar a la plataforma de auditoría la distribución y asignación de formularios</t>
  </si>
  <si>
    <t>Diariamente, se debe llevar el registro de los formularios entregados desde las bodegas a los satélites, y de los satélites a los colocadores, incluidos los empleados, este reporte se debe realizar al sistema de auditoría del concedente.</t>
  </si>
  <si>
    <t>Si el concesionario no envía la información, se verifica que no se debe a una falla tecnológica interna de la Lotería de Bogotá, si no se debe a esto, se envía solicitud mediante oficio firmado por el supervisor del contrato al concesionario.</t>
  </si>
  <si>
    <t>Reporte generado por plataforma de auditoría</t>
  </si>
  <si>
    <t>Diariamente</t>
  </si>
  <si>
    <t>Dejar evidencia en el informe de fiscalización si el concesionario reportó a la plataforma de auditoría la distribución y asignación de formularios del juego de apuestas permanentes o chance</t>
  </si>
  <si>
    <t xml:space="preserve">A la fecha la plataforma Chanseguro tiene un modulo denominado “Trazabilidad Papelería” donde se pueden encontrar tres reportes a. “Papelería Venta Chance”; 
b. “Asignación Papelería”; 
c. “Movimientos Papelería”. 
d. “Detalle Consumible Tiquetes”. 
e. “Papelería Venta”. 
f. “Ventas por Tipo de Papel”.
Con la información anterior se requiere que el sistema de auditoria confronte la información de cada uno de los formularios en sus diferentes estados: no utilizado, utilizado describiendo el producto o servicio, anulado, reportado perdido. El sistema deberá contar con alarmas en la que indique los formularios que no cuentan con descripción alguna. 
</t>
  </si>
  <si>
    <t xml:space="preserve">A la fecha la plataforma Chanseguro tiene un modulo denominado “Trazabilidad Papelería” donde se pueden encontrar tres reportes a. “Papelería Venta Chance”; 
b. “Asignación Papelería”; 
c. “Movimientos Papelería”. 
d. “Detalle Consumible Tiquetes”. 
e. “Papelería Venta”. 
f. “Ventas por Tipo de Papel”.
Con la información anterior se requiere que el sistema de auditoria confronte la información de cada uno de los formularios en sus diferentes estados: no utilizado, utilizado describiendo el producto o servicio, anulado, reportado perdido. El sistema deberá contar con alarmas en la que indique los formularios que no cuentan con descripción alguna. </t>
  </si>
  <si>
    <t>Solicitar al concesionario informar a la entidad concedente la pérdida y/o hurto de formulario, soportado con las denuncias ante entidades competentes</t>
  </si>
  <si>
    <t>Trimestralmente, el profesional responsable de la Unidad de Apuestas Permanentes y Control de Juegos solicitará al concesionario informar a la entidad concedente la pérdida y/o hurto de formulario, soportado con las denuncias ante entidades competentes, en el marco de las visitas de fiscalización.</t>
  </si>
  <si>
    <t>Dejar evidencia en el informe de fiscalización si el concesionario reportó la pérdida y/o hurto de formularios del juego de apuestas permanentes o chance</t>
  </si>
  <si>
    <t>El concesionario entregó listado de la perdida de formularios del juego de apuestas permanentes o chance del 01 de octubre del 2021 al 03 de febrero 2022, junto con las denuncias, la información respectiva hace parte del último informe de fiscalización del contrato 068 del 2016, el cual la visita se realiza a principios de mes de marzo.</t>
  </si>
  <si>
    <t xml:space="preserve">El concesionario entregó listado de la perdida de formularios del juego de apuestas permanentes o chance del 01 de octubre del 2021 al 03 de febrero 2022, junto con las denuncias, la información respectiva hace parte del último informe de fiscalización del contrato 068 del 2016, el cual se vera evidenciado en el ultimo informe de fiscalizacion. </t>
  </si>
  <si>
    <t>1. Desconocimiento del procedimiento de Planeación y Control Sorteos del Juego</t>
  </si>
  <si>
    <t>RG-08</t>
  </si>
  <si>
    <t>Posibilidad de afectación económica y reputacional por incurrir en fallas en el proceso de planificación del sorteo</t>
  </si>
  <si>
    <t>1. Realización del sorteo sin cumplimiento de requisitos normativos
2. Afectación de la imagen de la Lotería de Bogotá
3. Investigaciones disciplinarias y/o fiscales</t>
  </si>
  <si>
    <t>Se estableció periodicidad diaria, nivel de ocurrencia uno, ya que no se cuenta con línea base, afectación económica catastrófica, suponiendo el peor escenario donde no se realice el sorteo, y afectación reputacional también catastrófica, ya que la marca Lotería de Bogotá se vería afectada</t>
  </si>
  <si>
    <t>Capacitar a los trabajadores de la Unidad de Apuestas y Control de Juegos en la importancia de definir riesgos y controles que afecten el desarrollo del proceso.</t>
  </si>
  <si>
    <t>Efectuar semestralmente una capacitación con el fin de dar a conocer a los trabajadores de la Unidad, el procedimiento de planificacion del sorteo y la la importancia de definir riesgos y controles que afecten el desarrollo del proceso.</t>
  </si>
  <si>
    <t>El lidér del proceso deberá verficiar en los meses de junio y octubre, el cumplimiento en la realizacion de las capacitaciones y en el caso que no se hayan efectuado, deberá programarlas dentro del mes siguiente.</t>
  </si>
  <si>
    <t>Correo de invitación a la capacitacion</t>
  </si>
  <si>
    <t>Formato listado de asitencia a capacitación.</t>
  </si>
  <si>
    <t>Realizar capacitación con los trabajadores de la Unidad de Apuestas y Control de Juegos en la importancia de definir riesgos y controles que afecten el desarrollo del proceso.</t>
  </si>
  <si>
    <t xml:space="preserve">La unidad de apuestas se encuentra en programacion para la realizacion de capacitacion para arreglar, adicionar y definir riesgos, controles para la unidad. </t>
  </si>
  <si>
    <t>La unidad de apuestas se encuentra en reuniones semanales para los cambios, adicciones de los riesgos y controles que se ejecutan en la unidad</t>
  </si>
  <si>
    <t xml:space="preserve">Capacitación a los trabajadores que  participan como delegados de los sorteos de El Dorado en aspectos como protocolo del sorteo, plan de contingencia y reglamento de Delegados </t>
  </si>
  <si>
    <t xml:space="preserve">Efectuar semestralmente una capacitación desde la Unidad de Apuestas Permanentes a todos los delegados del Sorteo, sobre aspectos relacionados con protocolo del sorteo, plan de contingencia y reglamento de Delegados </t>
  </si>
  <si>
    <t>Realizar capacitación a los trabajadores que  participan como delegados de los sorteos de El Dorado en aspectos como protocolo del sorteo, plan de contingencia y reglamento de Delegados</t>
  </si>
  <si>
    <t xml:space="preserve">La capacitacion para los trabajadores que participan como delegados  en los sorteos el dorado se realizara el mes de Junio. </t>
  </si>
  <si>
    <t>1.Inconsistencias en el reporte de retenidos generado semanalmente.
2. Estados de cuenta incorrectos o desactualizados
3. Ofrecimiento de beneficios por parte de terceros
4. Seguimiento inadecuado al estado de las pólizas</t>
  </si>
  <si>
    <t>RC-04</t>
  </si>
  <si>
    <t>Posibilidad de afectación económica y reputacional por entrega o retención de billetería, o asignación de cupos a distribuidores con incumplimiento de requisitos con fin de favorecer a un tercero a cambio de beneficios.</t>
  </si>
  <si>
    <t>1. Incremento de cartera vencida
2. Pérdida de garantías en un cobro jurídico
3. Apertura de procesos disciplinarios
4. Hallazgos de entes de control</t>
  </si>
  <si>
    <t>Se estableció la periodicidad semanal, debido a que la distribución de la billetería se realiza semanalmente, y nivel de ocurrencia 1, porque el riesgo se materializó una vez en la vigencia 2020.
Frente al impacto, se definió una afectación económica por debajo del 1% del patrimonio de la Lotería de Bogotá (leve), pero la materialización del riesgo conllevaría a una afectación reputacional menor, debido al conocimiento de la Junta Directiva sobre la afectación de la imagen.</t>
  </si>
  <si>
    <t>Reporte semanal por parte de la Unidad Financiera y Contable de los distribuidotres retenidos.</t>
  </si>
  <si>
    <t>El profesional de cartera semanalmente realiza una revisión de los reportes de cartera y del estado de las garantías de los distribuidores con el propósito de identificar incumplimientos en los distribuidores para determinar a cuales de ellos se reteniene el despacho de billetería.</t>
  </si>
  <si>
    <t>Los distribuidores con incumplimiento en sus garantías  y/o pagos deben ser retenidos. No se debe realizar el despacho semanal de billetería</t>
  </si>
  <si>
    <t>Procedimiento Asignación y Distribución de Billetería PRO-410-199-9</t>
  </si>
  <si>
    <t>Memorandos sobre distribución y retención por parte de la Unidad Financiera</t>
  </si>
  <si>
    <t>Profesional de cartera de Unidad Financiera y Contable</t>
  </si>
  <si>
    <t>Actualizar el procedimiento de Asignación y distribución de billetería para fortalecer en descripción de criterios y lineamientos los controles del procedimiento e incorporar control correctivo de autorización de despacho.
Procedimiento Gestión de Cartera PRO-310-244
Este procedimiento debe ser revisado con cartera y actualizar retención de distribuidores virtuales
Contrato atípico</t>
  </si>
  <si>
    <t>Profesional de Cartera</t>
  </si>
  <si>
    <t>Procedimiento asignación y distribución de billetería
PRO-410-199</t>
  </si>
  <si>
    <t>Reporte semanal por parte de la Unidad de Loterías de las garantías.</t>
  </si>
  <si>
    <t>El profesional de la Unidad de Loterías semanalmente realiza una revisión del estado de las garantías de los distribuidores con el propósito de identificar incumplimientos en los distribuidores para determinar a cuales de ellos se reteniene el despacho de billetería.</t>
  </si>
  <si>
    <t>Correo electrónico sobre la retención de billetería por garantía</t>
  </si>
  <si>
    <t>Profesional de la Unidad de Loterías</t>
  </si>
  <si>
    <t xml:space="preserve">Actualizar el procedimiento de gestión de cartera para fortalecer en la descripción de criterios y lineamientos los controles e incorporar con claridad el Concepto de la Secertaría General sobre el estado de las garantias de los distribuidores.
Analizar, definir y documentar los lineamientos claros del concepto semanal del estado de las ganatias por parte de la Secretaría General. Se debe incorporar lineamientos de responsabilidad, frecuencia, horario, medios, soporte en ausencias.
Debe cambiarse el concepto de proporcionar un listado, por el de generar un concepto sobre el estado de las garantías con el fin que dentro de su campo y rol efectue un análisis y genere alertas sobre vencimientos.
El memorando UF  debe remitir antes 3:30 pm., así mismo el jefe de unidad Loterias debe revisar previo al despacho </t>
  </si>
  <si>
    <t>Procedimiento de cartera actualizado</t>
  </si>
  <si>
    <t>Resolucion de 2021 por la cual se modifico el reglamento para la distribucion de billeteria de la loteria de bogota y de los canales alternativos, de comercializacion adoptados por medio de la resolucion 105 de 2020.</t>
  </si>
  <si>
    <t>Se estan realizando mediante el comite de cupos, el cual es integrado por el subgerente general, la jefe de unidad de loterias, el jefe de launidad financiera y con voz pero sin voto la profesional especializada de sistemas, este comite tiene la responsabilidad de la asignacion o disminucion segun sea el caso de los distribuidores.</t>
  </si>
  <si>
    <t>1. Escasa inversión publicitaria
2. Desactualización de los estudios de mercado
3. Poco acceso a la información.
4. Cambio en la normatividad.</t>
  </si>
  <si>
    <t>RG-09</t>
  </si>
  <si>
    <t>Posibilidad de afectación económica y reputacional por pérdida de mercado de loterías / menores ventas de Lotería</t>
  </si>
  <si>
    <t>1. Disminución en las transferencias al sector salud
2. Disminución de la rentabilidad del negocio
3. Disminución y/o ajustes presupuestales a los costos y gastos proyectados</t>
  </si>
  <si>
    <t>Se estableció la periodicidad semanal, debido la periodicidad de los sorteos, y nivel de ocurrencia sugeridad por la Política de Administración del Riesgo, afectación económica moderada, teniendo en cuenta la dificultad para cuantificar el juego ilegal de suerte y azar, así como afectación económica menor</t>
  </si>
  <si>
    <t>Realización Plan comercial y de mercadeo</t>
  </si>
  <si>
    <t>La Subgerencia anualmente debe diseñar un plan comecial y de mercadeo con el apoyo del equipo de profesionales a cargo en el mes de enero de cada vigencia.
Este plan debe contener las estrategias màs apropiadas y viables para el crecimento y sostenimiento del mercado y ventas de la loterìa, estas estrategias debe estar acompañadas de un presupuesto, cronograma y cuales seràin los indicadores de gestiòn que permiten realizar el seguimiento mensual respectivo.</t>
  </si>
  <si>
    <t xml:space="preserve">Procedimiento Plan comercial y de mercadeo PRO-440-215
</t>
  </si>
  <si>
    <t>Plan comercial y mercadeo</t>
  </si>
  <si>
    <t>Actualizar, aprobar y socializar (la socialización se hará solo con los involucrados que defina la subgerencia general por ser un documento confidencial) el procedimiento Plan comercial y de mercadeo con el fin de incorporar y mejorar la descripciòn de las actividades en especial:
1. Linemientos de como se debe elaborar el plan y su respectivo contenido
2. Criterios y responsables claros para revisar y aprobar el plan
3. Descripción y lineamientos claros para el seguimiento mensual al cumplimiento del plan
4. Definir cómo se realiza la evaluaciòn de la efectividad comercial de las estrategías</t>
  </si>
  <si>
    <t>Subgerencia Comercial - Unidad de Loterías -Profesionales de mercadeo y comunicaciones</t>
  </si>
  <si>
    <t>Procedimiento plan comercial y de mercadeo actualizado PRO-440-215</t>
  </si>
  <si>
    <t>En reunión sostenida con la oficina de planeación se solicito eliminar este plan de acción ya que es viejo, y esto se ejecuto hace unos años, el plan comercial esta actualizado y contempla los puntos mencionados.</t>
  </si>
  <si>
    <t>Seguimiento mensual</t>
  </si>
  <si>
    <t>Profesionales del área de comunicaciones y mercadeo mensualmente deben realizar seguimiento al cumplimiento de las estrategias planteadas en el plan comercial y mercadeo en terminos de ejecución presupuestal, comparando lo ejecutado con lo programado.</t>
  </si>
  <si>
    <t>Se debe reportar y sustentar los motivos del porque no realiza o no se cumplen alguna de las estrategias o actividades definidas en el plan. La subgerencia debe tomar decisión frente al atraso o el incumplimiento.</t>
  </si>
  <si>
    <t>Carpeta del plan comercial y de mercadeo</t>
  </si>
  <si>
    <t>Profesional de comunicaciones</t>
  </si>
  <si>
    <t>Profesionales de Mercadeo y Comunicaciones</t>
  </si>
  <si>
    <t>Nunca se le informo a la subgerencia como jefe del area de Comunicaciones y Mercadeo, sobre este plan de acción (de hecho no hay plan de acción, solo entregable), incluirle tareas a las areas sin que ellos sepan, ni se les comunique lo que debe ser es un grave error, por otra parte dicho procedimiento no es de resorte del area de comunicaciones es de la unidad de loterias.</t>
  </si>
  <si>
    <t>Revisión el plan de premios mínimo una vez al año y de  de ser necesario modificar.</t>
  </si>
  <si>
    <t>La Gerencia y subgerencia debe revisar periodicamente de las variables que afectan el plan de premios y analizar la necesidad de ajustar de acuerdo a los recursos el respectivo plan de premios.</t>
  </si>
  <si>
    <t>Si la Junta Directiva de la entidad y/o CNJSA realizan observaciones se deberán analizar y si es procedente realizar los ajustes correpondientes y repetir el ciclo.</t>
  </si>
  <si>
    <t>Procedimiento Definiciòn Plan de premios PRO-410-202</t>
  </si>
  <si>
    <t>Plan de premios aprobado</t>
  </si>
  <si>
    <t>Gerente General
Subgerente General</t>
  </si>
  <si>
    <t>Seguimiento semanal a la ejecución de ventas a través de los indicadores</t>
  </si>
  <si>
    <t xml:space="preserve">El jefe de la unidad de loteria semanalmente (viernes) debe elaborar un reporte y medir la efectividad de las ventas vs las estrategias. Adicionalmente de manera mensual realizar informa comparativo con el mercado de loterias </t>
  </si>
  <si>
    <t>Revisar si es necesario cambiar las estrategias y analizar porque suceden las desviaciones.</t>
  </si>
  <si>
    <t>Reporte semanal de ventas
cuadro de mando</t>
  </si>
  <si>
    <t>Subgerente
Jefe Unidad Loterìas</t>
  </si>
  <si>
    <t xml:space="preserve">Participación en la formulación de nuevas normas aplicables a los productos de la entidad. </t>
  </si>
  <si>
    <t>Análisis interno de la normatividad y revisión conjunta con las entidades del sector</t>
  </si>
  <si>
    <t>No confiable</t>
  </si>
  <si>
    <t>No Asignado</t>
  </si>
  <si>
    <t>Subgerencia General -</t>
  </si>
  <si>
    <t xml:space="preserve">La Subgerencia General debe revisar los proyectos de modificación y analizar con el apoyo jurídico el contenido del mismo, generando las observaciones que se consideren pertientes, remitiendo dentro de la oportunidad señalada por ente reglamentador dichas observaciones y/o propuestas. </t>
  </si>
  <si>
    <t>Informe cuando se identifique el proyecto de norma.</t>
  </si>
  <si>
    <t xml:space="preserve">Se realiza el cambio en el reglalmento de distribuidores a través de la Resolución No. 206 de 2021, sin embargo , se está realizando una revisión integral del Reglamento de Distribuidores, para lo cual en el mes de febrero 2022 se realizó una reunión junto con Secretaría Genera, Unidad de Lotería y Subgerencia. </t>
  </si>
  <si>
    <t>Esta revision de la resolucion 206 de noviembre de 2021, del  reglamento distribuidores se realizo por las partes involucradas y no se ha realizado ninguna modificacion a la misma.</t>
  </si>
  <si>
    <t>1. Pérdida de los premios recibidos de los distribuidores.
2. Responsabilidad diluida de los funcionarios que intervienen, varios funcionarios intervienen en la manipulación de los premios.
3. Posibilidad de inconsistencia en la información reportada en las planillas enviadas por los distribuidores.
4. Inconsistencias en la recolección y entrega de los premios por parte de la transportadora.
5. Falta de ética profesional</t>
  </si>
  <si>
    <t>RS-01</t>
  </si>
  <si>
    <t>Posibilidad de afectación económica y reputacional por ocurrencia de soborno para realizar un inadecuado reconocimiento de premios con el fin de beneficiar un tercero.</t>
  </si>
  <si>
    <t>1. Estados de cuenta incorrectos
2. Apertura de procesos disciplinarios
3. Apertura de procesos penales</t>
  </si>
  <si>
    <t>La periodicidad se estableció en semanal, debido a la realización de los sorteos, nivel de ocurrencia en 10% debido a que se ha materilizado muy poco el riesgo.
Frente al impacto, se definió afectación económica leve, y afectación reputacional mayor debido a que se trata de un riesgo de corrupción.</t>
  </si>
  <si>
    <t>Control de recepción en la entrega de premios.</t>
  </si>
  <si>
    <t>El encargo de la Unidad de Lotería semanalmente recibe los paquetes de premios enviados por los distribuidores a través de la empresa transportadora. Inicialmente debe verificar la relación de paquetes registrados en la planilla de la transportadora frente a los paquetes de premios físicos. Si todo está correcto el funcionario sella la planilla del transportador.</t>
  </si>
  <si>
    <t>Verificar que lo relacionado en la planilla de la transportadora  corresponda con los paquetes físicos entrgados, en caso que en la planilla viene relacionado algún paquete que fisicamente no exista debe registrarse una nota en la planilla respectiva y si existe fisicamente y no en la planilla se  debe abrir el paquete para verificar el contenido del mismo y si es el caso devolverlo inmediatamente al transportador.
La Jefe de la Unidad de Loterías solicita a la empresa transportadora que recoja los paquetes donde se identificaron anomalías.</t>
  </si>
  <si>
    <t xml:space="preserve">Procedimiento Lectura de premios PRO-410-206
</t>
  </si>
  <si>
    <t>Planilla del transportador
Formato de premios a distribuidores FRO-410-30</t>
  </si>
  <si>
    <t>Responsable de la Unidad de Lotería</t>
  </si>
  <si>
    <t>Realizar el control de recepción en la entrega de premios</t>
  </si>
  <si>
    <t>Procedimiento asignación y distribución de billetería
PRO-410-206</t>
  </si>
  <si>
    <t xml:space="preserve">Se realiza semanalmente, toda vez que los premios llegan a la Lotería con dicha periodiciadad, se registra en el formato detallado para tal fin, en el caso en que el paquete recibido no corresponda a premios, se envía correo al distribidor informando lo sucedido.  El contro se realiza en el formato destinado. </t>
  </si>
  <si>
    <t>En la recepcion de los premios entregados por la transportadora, la persona responsable por parte de la unidad de loterias, revisa contra planilla de la transportadora el recibo a satisfaccion de los mismos, en la apertura de los mismos si algun paquete de premios no corresponde a la Loteria de Bogota, se comunica inmediatamente con la transportadora para que sea recojido los premios no correspondientes.</t>
  </si>
  <si>
    <t>Apertura de bolsas de premios.</t>
  </si>
  <si>
    <t>El encargado de la unidad de lotería semanalmente (miércoles, jueves y viernes) realiza la apertura de todos los paquetes de premio recibidos y verifica que los premios y/o billetes correspondan a la Lotería de Bogotá, posteriormente debe perforar las fracciones en un lugar que no dañe el código de barras.</t>
  </si>
  <si>
    <t xml:space="preserve">Si algún paquete de premios corresponde a otra loteria deben guardados bajo llave y ser notificados a la transportadora y al mismo tiempo al distribuidor respectivo (en el caso en que sea reconocido por la entidad). El auxiliar administrativo (secretaria) de la unidad de loteria debe elaborar un correo electrónico (con copia al jefe de la unidad) informando a la transportadora la inconsistencia, para que ellos envien un funcionario a recoger dichos paquetes.
Cuando el funcionario detecta que no es premio sino devolución debe registrar en la planilla, realizar evidencia fotográfica y fílmica, levantar acta y dar traslado al jefe del área para que este informe de manera inmediata al disribuidor. </t>
  </si>
  <si>
    <t>Procedimiento Validación y lectura de premios y promocionales PRO410-206</t>
  </si>
  <si>
    <t>Billete perforado
Correo Electrónico</t>
  </si>
  <si>
    <t>Realizar la apertura de todos los paquetes de premio recibidos</t>
  </si>
  <si>
    <t xml:space="preserve">Jefe Unidad de Loterías </t>
  </si>
  <si>
    <t>Lineamientos definidos y documentados</t>
  </si>
  <si>
    <t xml:space="preserve">Los premios recibidos por la trasportadora responsable, son abiertos y verificados por la Unidad de Loterías, esta verificación se realiza teniendo en cuenta las planillas adjuntas por cada distribuidor versus la planilla de entrega de la empresa transportadora; se identifica código del distribuidor y se relaciona el valor reportado en el formato "recibo de premios a distribuidores", en el cual se señala si se reciben: premios, promocionales, premios para pago por parte de la Lotería de Bogotá, liquidación u otro. </t>
  </si>
  <si>
    <t xml:space="preserve">Los premios recibidos por la trasportadora responsable, son abiertos y verificados en la Unidad de Loterías por la persona resposable, esta verificación se realiza teniendo en cuenta las planillas adjuntas por cada distribuidor versus la planilla de entrega de la empresa transportadora; se identifica código del distribuidor y se relaciona el valor reportado en el formato "recibo de premios a distribuidores", en el cual se señala si se reciben: premios, promocionales, premios para pago por parte de la Lotería de Bogotá, liquidación u otro, estos premios se estan recibiendo en la unidad de loterias por parte de la transportadora los dias miercoles, jueves y viernes. </t>
  </si>
  <si>
    <t>Control lectura de premios</t>
  </si>
  <si>
    <t>El funcionario asignado de la unidad de lotería semanalmente (miércoles, jueves y viernes) realiza la radicación de los paquetes de premios perforados en el aplicativo tecnologico comercial de la loteria, posteriormente los dos auxiliares (auxiliar administrativo y auxiliar ) de la unidad de lotería deben leer (lectura del código de barras de cada fracción) los premios, al finalizar la lectura de cada paquete por distribuidor se debe comparar el total del valor leido con respecto al total del valor reportado en la planilla del distribuidor.</t>
  </si>
  <si>
    <t>Si se detectan diferencias entre lo leido y lo reportado por el distribuidor se debe realizar una segunda lectura de premios (del paquete), si la inconsistencia se mantiene se debe notificar por oficio, correo o automaticamente por el sistema, al distribuidor, sobre las inconsistencias detectadas y solicitando el pago respectivo.  Este documento debe ser enviado con copia a la unidad financiera y contable. Y se debe realizar seguimiento.</t>
  </si>
  <si>
    <t>Planilla radicada</t>
  </si>
  <si>
    <t>Auxiliar y Auxiliar administrativo
Unidad de Lotería</t>
  </si>
  <si>
    <t xml:space="preserve">Solicitar ampliar la capacidad de resolución y cámaras en la Unidad  de Loterías que enfoquen a todos los colaboradores de la Unidad. </t>
  </si>
  <si>
    <t xml:space="preserve">Actualmente la Unidad de Loterias cuenta con cámaras de seguridad ubicadas extrategicamente en diferentes puntos tanto en los puestos de trabajo como en las diferentes entradas y salidas de la unidad, a las mismas se les realizó mantenimiento y verificación de funcionalidad por parte de la Unidad de recusos Fisicos. </t>
  </si>
  <si>
    <t>El 16 de marzo se realizo una visita de inspeccion por parte de la firma encargada de las camaras de seguridad de la entidad, se verificaron su normal funcionamiento de todas y en especial las correspondientes a la unidad de loterias. Encontrandose en perfecto funcionamiento</t>
  </si>
  <si>
    <t>Revisión reporte premios leidos con cartera</t>
  </si>
  <si>
    <t>El auxiliar de la unidad de lotería termina de leer todos los premios y emite un reporte, el cual consolida la totalidad de premios reconocidos al distribuidor. Con este reporte realiza una revisión conjunta con el profesional de cartera con el fin de comparar los premios renocidos vs las autoliquidaciones de cada distribuidor y su estado de cartera.</t>
  </si>
  <si>
    <t>Si se encuentra diferencias en el sorteo al cual se le reconocieron los premios el auxiliar de la unidad de lotería debe ajustar el reporte de lectura de premios conforme a los criterios del profesional de cartera.
Si se encuentra diferencias en los codigos (de los distribuidores) aplicados a los premios se debe realizar los ajustes respectivos por parte del auxiliar de la unidad de lotería.</t>
  </si>
  <si>
    <t>Reporte resumen de relaciones de premios leidos</t>
  </si>
  <si>
    <t>Auxiliar de la Unidad de Lotería
Profesional de cartera</t>
  </si>
  <si>
    <t>Realizar la revisión reporte premios leidos con cartera</t>
  </si>
  <si>
    <t xml:space="preserve">semanalmente se realiza la revisión de premios leídos por parte de la Unidad de Loterías con el área de Cartera, esto se realiza antes de realizar la verificaión de los premios, toda vez que con esta reunión se determina a qué sorteo se realizará el abono de los premios leídos por la Unidad de Lotería. Dicha revisión se realiza sobre el consolidado de lectura de premios descargado del sistema, para lo cual tanto el área de cartera como el auxiliar de Unidad de Lotería firman el informe. En caso en que se necesite realizar el cambio del sorteo abonado, el Auxiliar adminisytrativo realiza el cambio anes de pasar al Jefe de la Unidad para verificación. </t>
  </si>
  <si>
    <t>Validación y cargue al sistema financiero y contable de los premios</t>
  </si>
  <si>
    <r>
      <t>El jefe de la unidad de loterias diariamente</t>
    </r>
    <r>
      <rPr>
        <sz val="10"/>
        <color rgb="FFFF0000"/>
        <rFont val="Calibri"/>
        <family val="2"/>
        <scheme val="minor"/>
      </rPr>
      <t xml:space="preserve"> </t>
    </r>
    <r>
      <rPr>
        <sz val="10"/>
        <color theme="1"/>
        <rFont val="Calibri"/>
        <family val="2"/>
        <scheme val="minor"/>
      </rPr>
      <t xml:space="preserve"> debe revisar que las diferencias presentadas se encuentren justificadas en el reporte respectivo (Reporte resumen de relaciones de premios leidos). Si todo está correcto procede a validar y cargar en el sistema los premios. </t>
    </r>
  </si>
  <si>
    <t>Si existe una diferencia sin justificación el auxiliar de la unidad de loteria debe revisa el respectivo ajuste.</t>
  </si>
  <si>
    <t>Reporte resumen de relaciones de premios leidos
Procesado</t>
  </si>
  <si>
    <t>Jefe Unidad Lotería</t>
  </si>
  <si>
    <t>Realizar reporte resumen de relaciones de premios leidos</t>
  </si>
  <si>
    <t xml:space="preserve">Semanalmente se realiza la verificación de los premios, una vez se realiza la verificación con el área de Cartera, el jefe de la Unidad de Loterías verifica que los valores reportados en las planillas correspondan a los valores leídos, en caso en que se presenten diferencias, se verifica el motivo de la misma: Falta de fracciones, premios más liquidados, fracciones de más entre otros, se verifica cada una de las diferencias y en caso de ser necesario se informa al distribuidor para corrección y/o para cobro. </t>
  </si>
  <si>
    <t>Controles físicos de seguridad</t>
  </si>
  <si>
    <t>Existe un CCTV para el ingreso a la loteria y 4 cámaras más para la Unidad de Loterías.
Existe control de acceso (control biométrico) en las instalaciones físicas de la unidad de loterias para el personal que ingresa.</t>
  </si>
  <si>
    <t>Automático</t>
  </si>
  <si>
    <t>No existen lineamientos y políticas para el control de CCTV y la manera de solicitar copias para verificar</t>
  </si>
  <si>
    <t>Permanente</t>
  </si>
  <si>
    <t>Disco duro del CCTV</t>
  </si>
  <si>
    <t>Jefe Unidad de Recursos Físicos</t>
  </si>
  <si>
    <t>Definir y documentar los lineamientos sobre el uso, disposición y revisión del CCTV sobre el área protegida de unidad de lotería y el control de acceso del personal. Incluir en el protocolo que si se necesita dejar grabado algun tiempo especial se debe guardar copia.</t>
  </si>
  <si>
    <t>se registran con huella biometrica  a los funcionarios que hacen parte de la Unidad de Loterias, de igualmente se inhabilitan del ingreso a la unidad a los funcionarios que ya no hacen parte de la misma, el manejo de las grabaciones y control de camaras lo realiza la unidad de recursos fisicos.</t>
  </si>
  <si>
    <t>Se Actualiza cada vez que se requiera, la huella de un funcionario por traslado a la unidad, se reitera que la puerta de ingreso al area de lectura de premios debe permanecer cerrada y solo debe ingresar funcionarios autorizados con huella.</t>
  </si>
  <si>
    <t>1. Desactualización del plan de contingencia del proceso del sorteo.
2. Fallas tecnológicas de las plataformas que intervienen.
3. Fallas técnicas de los equipos utilizados.</t>
  </si>
  <si>
    <t>RG-10</t>
  </si>
  <si>
    <t>Posibilidad de afectación económica y reputacional por ocurrencia de fallas en la realización del sorteo</t>
  </si>
  <si>
    <t>Mantenimiento preventivo y correctivo de los equipos para la realización del sorteo</t>
  </si>
  <si>
    <t>Existe un firma especializada en equipos para realización de sorteos que se encarga de efectuar mantenimiento preventivo de manera semanal (todos los jueves a las 12:30 M) a todos los equipos involucrados en el sorteo a realizar. Las actividades de mantenimiento se realizan de acuerdo a la lista de chequeo diseñada para los equipos por parte de la empresa especializada. Una vez realizado el mantenimiento se deben realizar 10 pruebas con la cantidad de balotas exactas que se utilizan en el sorteo oficial. Estas pruebas de funcionamiento deben ser filmadas por la empresa contratada para latransmisión en vivo por televisión del sorteo.</t>
  </si>
  <si>
    <t>Si en la realización del mantenieminto y pruebas técnicas semanales se detectan fallas el proveedor debe realizar los correctivos técnico necesarios en el momento, para garantizar la realización del sorteo.
Si existen fallas graves en ciertos equipos la Lotería cuenta equipos y materiales de contingencia, los cuales se utilizaran hasta que el equipo principal se ajuste.</t>
  </si>
  <si>
    <t>Procedimiento revisión y mantenimiento de equipos de sorteo PRO-410-237
Lista de chequeo del tercero especializado
Contrato de Mantenimeinto debidamente legalizado</t>
  </si>
  <si>
    <t>Acta de mantenimiento semanal
Informe de mantenimeinto semanal
CD del registro filmico de las pruebas y mantenieminto</t>
  </si>
  <si>
    <t>Técnico especializado de la empresa contratada
Jefe Unidad Loterias y/o delegado</t>
  </si>
  <si>
    <t>Realizar actualización y aprobación al Plan de contingencia de Loteria. Periodicidad cada 6 meses o cuando una situación especial amerite su revisión.</t>
  </si>
  <si>
    <t>Jefe Unidad de Lotería</t>
  </si>
  <si>
    <t>Plande contingencia</t>
  </si>
  <si>
    <t xml:space="preserve">Control: Todos los jueves en horas de la mañana y mediante cuadro de turnos elaborado por la jefe de Unidad, esta designado un funcionario para asistir como delegado de la Loteria al mantenimiento de los equipos del sorteo, se cuentan con dos baloteras, una principal y una de contingencia, este mantenimiento tambien es acompañado por un delegado de la Secretaria de Gobierno y mensualmente por funcionario designado por la Oficina de Control Interno. 
Plan de Acción: El día 14 de Febrero se realizó la actualización del Plan de Contingencia relacinado con la ejecuión de los sorteos de la Lotería de Bogotá; el mismo fue revisado por Subgenrecia, Oficina de Sistemas, Unidad de Loterías, Unidad de recursos Fisicos. </t>
  </si>
  <si>
    <t xml:space="preserve">Se sigue realizando todos los jueves en horas de la mañana y mediante cuadro de turnos elaborado por la jefe de Unidad, esta designado un funcionario para asistir como delegado de la Loteria al mantenimiento de los equipos de baloteras del sorteo, se cuentan con dos baloteras, una principal y una de contingencia, este mantenimiento tambien es acompañado por un delegado de la Secretaria de Gobierno y mensualmente por funcionario designado por la Oficina de Control Interno. 
 </t>
  </si>
  <si>
    <t>Transmisión del sorteo</t>
  </si>
  <si>
    <t>Existe un proveedor permanente que se encarga de producir, grabar y emitir por televisión el sorteo semanal de la Lotería.</t>
  </si>
  <si>
    <t>El proveedor de la transmisión del sorteo debe tener un plan de contingencia debidamente diseñado y aprobado que permita respaladar la realización del sorteo.</t>
  </si>
  <si>
    <t>Procedimiento de realización del sorteo PRO-410-204
Contrato de transmisión del sorteo</t>
  </si>
  <si>
    <t>CD con la grabación del sorteo
Registro filmico a través de plataforma digital</t>
  </si>
  <si>
    <t>Proveedor asiganado
Jefe Unidad Loterias y/o delegado</t>
  </si>
  <si>
    <t>Socializar y capacitar en el plan de contingencia</t>
  </si>
  <si>
    <t>Lista de asistencia
Material de difusión</t>
  </si>
  <si>
    <t xml:space="preserve">Contro: Actualmente la realizacion de los sorteos de la Loteria de Bogota se efectúan en las instalacion de NTC en el centro comercial Dorado Plaza, para lo cual la empresa mediante la invitación privada No. 03 de 2021 presenta el plan de contingencia del canal. 
Plan de Acción: El día 15 de febrero de 2022 se realiza el envío del Plan de Contingencia a la Contraloría General. </t>
  </si>
  <si>
    <t>Actualmente se cuenta con el plan de contingencias actualizado, para la realizacion de los sorteos en las instalaciones de NTC, centro comercial dorado plaza y trasmitidos por el canal 1.</t>
  </si>
  <si>
    <t>Existe un plan de contingencia que identifica fallas y problemáticas de los temas centrales a la hora de efectuar el sorteo de la Lotería los temas centrales son: 1. sistemas, 2. fluido eléctrico, 3. funcionarios, 4. parte operativa y técnica y 5. Otras contingencias. Para cada problemática existe un procedimeinto de contingencia.
Nota: Sin embargo no existen linemientos claros sobre cada cuando se debe realizar la revisión y actialización del plan, de cuales son los mecanismos formales de revisión, aprobación y difusión, la decisiòn sobre ejercicios de pruebas para verificar la efectividad de ciertas contingencias, cuales son los responsables concretos de cada contingencia.</t>
  </si>
  <si>
    <t>Cada falla o problemática detectada que pueda afectar la realización del sorteo tiene una contingencia descrita para efectuar.</t>
  </si>
  <si>
    <t xml:space="preserve">Plan de contingencia vigente
</t>
  </si>
  <si>
    <t>Cada vez que se materialice cada una de las fallas o problemáticas identificadas en el Plan</t>
  </si>
  <si>
    <t>No existe un registro oficial sobre el uso de contingencias.</t>
  </si>
  <si>
    <t>Jefe Unidad Loterías</t>
  </si>
  <si>
    <t>Definir y documentar los lineamientos que definen la manera en que se revisa y actualiza el plan de contingencia en la Lotería</t>
  </si>
  <si>
    <t>Documento metodológico</t>
  </si>
  <si>
    <t>El plan de contingencias se encuentra actualizado al 2022, se tiene una presentacion en Power Point y en fisico, donde se tienen en cuenta las posibles contingencias y soluciones inmediatas para el buen desarrollo del sorteo de la Loteria de Bogota.</t>
  </si>
  <si>
    <t>Continuamente se esta dando a conocer las contingencias que se puedan presentar y las soluciones inmediatas a las mismas a los funcionarios que hacen parte de la realizacion de los sorteos.</t>
  </si>
  <si>
    <t>Acceso restringido a la boveda donde se custodia los equipos del sorteo</t>
  </si>
  <si>
    <t>Cada vez que se da inicio a la realización del sorteo el delegado de la secretaria de gobierno debe dar apertura de la bóveda de seguridad y así dar inicio al protocolo del sorteo de la Lotería de Bogotá.
El Delegado de la Gerencia debe confirmar que el número de los sellos que se encuentran en urna y bóveda corresponda a los registrados en el mantenimiento previo al sorteo, El  delegado de Gobierno debe entregar al delegado de Gerencia los sellos que se retiran de la urna, bóveda y maletines para ser destruidos posteriormente.</t>
  </si>
  <si>
    <t>No está definido que sucede si los sellos de seguridad no cumplen con los requisitos.</t>
  </si>
  <si>
    <t>Procedimiento realización sorteo Lotería PRO-410-204</t>
  </si>
  <si>
    <t>Cada sorteo</t>
  </si>
  <si>
    <t>Delegado de la secretaria de Gobierno del Distrito</t>
  </si>
  <si>
    <t>Acto administrativo</t>
  </si>
  <si>
    <t>1. Control inadecuado de los premios que llegan a la Lotería para ser leídos</t>
  </si>
  <si>
    <t>RG-11</t>
  </si>
  <si>
    <t>Posibilidad de afectación económica y reputacional por pérdida de billetería al llegar a la Lotería para lectura de premios</t>
  </si>
  <si>
    <t>1. Diferencias en cartera
2. Investigaciones disciplinarias y judiciales
3. Radicación de PQRSD por parte de los distribuidores
4. Pago doble de billetería</t>
  </si>
  <si>
    <t>La periodicidad se estableció en diario con un nivel de ocurrencia de 1%, toda vez que la Unidad de Loterías realiza la lectura de premios todos los días.
Se estableció afectación económica leve, debido a que el monto aproximado en caso de materializarse el riesgo es de 10 millones de pesos; frente a la afectación reputacional, se estableció en leve, debido a que la imagen de la Lotería solo se vería afectada ante los distribuidores.</t>
  </si>
  <si>
    <t>Recepción de la billetería</t>
  </si>
  <si>
    <t>La recepción de la billetería tiene un responsable, quien debe diligenciar el formato correspondiente y una vez que el mismo sea entregado para radicación y lectura de premios debe ser firmado por la persona que recibe; dicha recepción de billetería se realiza semanalmente los miércoles y jueves.</t>
  </si>
  <si>
    <t>Procedimiento Validación y lectura de premios promocionales PRO-410-206</t>
  </si>
  <si>
    <t>Semanalmente</t>
  </si>
  <si>
    <t>Formato Recibo de premios a distribuidores FRO-410-30</t>
  </si>
  <si>
    <t>Contratista y auxiliar administrativo</t>
  </si>
  <si>
    <t>El recibo de premios en la unidad de loterias por parte de la distribuidora Thomas Grec son los dias miercoles, jueves y viernes, premios que son debidamente verificados por el responsable de la unidad y registrados en el formato correspondiente, donde paso seguido se distribullen a los responsables del area de la lectura y verificacion del valor declarado en premios frente al valor registrado por la lectura del aplicatvo,</t>
  </si>
  <si>
    <t>Acceso y resguardo de billetería</t>
  </si>
  <si>
    <t>La Unidad de Loterías cuenta con una puerta de seguridad la cual tiene acceso biométrico; así, la entrada a la Unidad de Loterías se encuentra restringida. De igual modo, se cuenta con cámaras de seguridad, que monitorean la Unidad 24 horas. 
Adicionalmente se cuenta con una caja fuerte para el resguardo de los billetes con premios mayores.</t>
  </si>
  <si>
    <t>Los visitantes a la Unidad de Loterías deben contar con acompañamiento por parte del personal de la Unidad, todo el tiempo en que estén en la Oficina de la Unidad.</t>
  </si>
  <si>
    <t>Cada vez que llegue un visitante a la Unidad de Loterías</t>
  </si>
  <si>
    <t>Inspección de la Unidad de Loterías</t>
  </si>
  <si>
    <t>Equipo de la Unidad de Loterías</t>
  </si>
  <si>
    <t>Socializar al equipo de trabajo de la Unidad de Loterías que la entrada está restringida a personal externo.</t>
  </si>
  <si>
    <t>Soporte de socialización</t>
  </si>
  <si>
    <t>Esta puerta de abceso especificamente donde se realiza la recepcion y lectura de premios y cargue de los mismos, se mantiene por disposisciones de seguridad debidamente cerrada y solo pueden ingresar los funcionarios autorizados.</t>
  </si>
  <si>
    <t>Se Actualiza cada vez que se requiera, la huella de un funcionario por traslado a la unidad, se reitera que la puerta de ingreso al area de lectura de premios debe permanecer cerrada y solo debe ingresar funcionarios autorizados con huella, cada funcionario responsable de la lectura de premios maneja con eficiencia, eficacia y responsabilidad la recepcion de los mismos.</t>
  </si>
  <si>
    <t>1. Despachos de billetería a distribuidores con incumplimiento de pago de acuerdo a los lineamientos de pago
2. Falta de identificación (conciliación) de la consignación
3. No lectura oportuna de los premios y promocionales reportados por los distribuidores
4. Demoras en la logística de recolección de la billetería premiada en la sede de los distribuidores por parte del operador.
5. Falta de diligencia en los procesos de cobro persuasivo y coactivo.</t>
  </si>
  <si>
    <t>RG-12</t>
  </si>
  <si>
    <t>Posibilidad de afectación económica y reputacional por incremento de la cartera vencida, de Distribuidores.</t>
  </si>
  <si>
    <t>1. Aumento de rentención en el despacho de la billetería (Menos días de venta).
2. Desgaste administrativo (cobros jurídicos)
3. Disminución del flujo de caja
4. Afecta indicadores financieros de desempeño
5. Hallazgos de entes de control</t>
  </si>
  <si>
    <t>La probabilidad se calculó con todas las semanas del año, ya que el riesgo puede ocurrir semanalmente.
El impactó se calculó teniendo en cuenta que las deudas al finalizar el año son menores al 1% del patrimonio de la Lotería de Bogotá.
Y la materialización del riesgo podría afectar la imagen de la Unidad de Loterías y Unidad Financiera.</t>
  </si>
  <si>
    <t>Retención de distribuidores</t>
  </si>
  <si>
    <t>Todos los lunes (semanalmente) el Profesional de cartera debe revisar en el aplicativo comercial cada uno de los estados de cuenta de los distribuidores y se retienen los que no hayan pagado 2 sorteos atrás, así mismo debe revisar el estado de vigencia de las polizas de cada distribuidor y revisar el cruce de relación de premios reconocidos y así debe identificar que distribuidores estan en mora o con incumplimientos de requisitos para el despacho y elabora memorando con una relación de los distribuidores a ser retenidos para la firma del jefe de unidad financiera. El jefe de la unidad financiera corrobora la información de retenidos en el aplicativo, y se envia por Email dicho memorando al Jefe  y auxiliar de  la Unidad de Loterías.</t>
  </si>
  <si>
    <t>Retener los morosos y con incumplimiento de garantías.
no autorizar el despacho de billeteria del proximo sorteo</t>
  </si>
  <si>
    <t>Procedimiento gestión de cartera PRO.310.244 DEFINIR EL  PROCEDIMIENTO</t>
  </si>
  <si>
    <t>Memorando de retenidos</t>
  </si>
  <si>
    <t>Profesional de cartera
Jefe de Unidad Financiera y Contable</t>
  </si>
  <si>
    <t>Se elaboró semanalmente cuadro de retención y se informó a la Unidad de Lotería para lo pertinente</t>
  </si>
  <si>
    <t>Se envia semanal mente or correo la retencion.</t>
  </si>
  <si>
    <t>Cargue de consignaciones</t>
  </si>
  <si>
    <t>Diariamente el o la  tesorero (a)  debe descargar los archivos de recaudo del portal de cada banco, estos archivos son remitidos vía correo electrónico al responsable encargado de cargar las consiganciones en  el aplicativo interno, con el fin de evidenciar qué distribuidores pagaron los o el sorteo para así autorizar el despacho.</t>
  </si>
  <si>
    <t>Cuando los códigos del distribuidor  son incorrectos, no se autoriza el despacho, hasta que se identifique el distribuidor que realizó efectivamente el pago.</t>
  </si>
  <si>
    <t>Procedimiento gestión de cartera PRO.310.244</t>
  </si>
  <si>
    <t>Base de datos del aplicativo
Registro de cargue en el aplicativo</t>
  </si>
  <si>
    <t>Tesorero(a)
Profesional o auxiliar de cartera</t>
  </si>
  <si>
    <t xml:space="preserve">Ajuste en procedimiento de cobro coactivo, teniendo en cuenta que no toda la cartera entra a cobro coactivo. </t>
  </si>
  <si>
    <t>Secretaria General - Unidad Financiera y Contable.</t>
  </si>
  <si>
    <t>Se revisó el procedimiento</t>
  </si>
  <si>
    <t>No es necesario la actualización del procedimiento. Se ajustó el procedimiento de cobro persuasivo</t>
  </si>
  <si>
    <t>https://loteriadbogota.sharepoint.com/:b:/s/SorportessobrconciliacionesdeUnidadFinanciera/EWVglXzCrjlKud7ei-YhNJIBfLVu6ZxcHOA2xH9dDHN0dg?e=brzDWW</t>
  </si>
  <si>
    <t>Seguimiento de cobro persuasivo por parte de cartera.</t>
  </si>
  <si>
    <t>Con los distribuidores retenidos diariamente el funcionario encargado de cartera debe llamar a dichos distribuidores para gestionar el pago y el envío del respectivo comprobante, una vez se recibe, se procede a autorizar el despacho mediante memorando dirigido a la Unidad de Loterías, de lo contrario continúa retenido.</t>
  </si>
  <si>
    <t>Si la mora persiste se debe reportear a la secretaria general para dar inicio de cobro.
Se debe realizar un procedimiento para la cartera en general diferente a Ditribuidores-</t>
  </si>
  <si>
    <t>Correo electrónico del cobro persuasivo
Memorando interno de activación de cobro coactivo</t>
  </si>
  <si>
    <t>Realizar un procedimiento de cartera para toda la entidad, no solo de distribuidores.</t>
  </si>
  <si>
    <t>se revisaron los procedimeintos de Gestión de recaudo, cobro persuasivo y cobro coactivo</t>
  </si>
  <si>
    <t>No se considera pertinente unificar los procedimientos, se ajustaron los procedimientos de Gestión de recaudo y cobro persuasivo. CIGYD abril 01 de 2022.</t>
  </si>
  <si>
    <t>El auxiliar de la unidad de lotería termina de leer todos los premios y emite un reporte, el cual consolida la totalidad de premios reconocidos al distribuidor. Con este reporte realiza una revisión conjunta con el responsable asignado de cartera con el fin de comparar los premios renocidos vs las autoliquidaciones de cada distribuidor y su estado de cartera. Periodicidad diaria</t>
  </si>
  <si>
    <t>Si se encuentra diferencias en el sorteo al cual se le reconocieron los premios el auxiliar de la unidad de lotería debe ajustar el reporte de lectura de premios conforme a los criterios establecidos.
Si se encuentra diferencias en los codigos (de los distribuidores) aplicados a los premios se debe realizar los ajustes respectivos por parte del auxiliar de la unidad de lotería.</t>
  </si>
  <si>
    <t xml:space="preserve">Procedimiento Lectura de premios PRO410-206-9
</t>
  </si>
  <si>
    <t xml:space="preserve">Auxiliar de la Unidad de Lotería
Profesional de cartera
</t>
  </si>
  <si>
    <t>acto administrativo</t>
  </si>
  <si>
    <t>Se efectuaron revisiones semanales entre el auxiliar de loterías y el profesional de cartera en relación con los premios leidos.</t>
  </si>
  <si>
    <t>1. Falta de identificación (conciliación) de la consignación. 
2. Inconsistencias en la parametrización del sistema.
3. Errores en la aplicación de premios y promocionales.
4. Cargue erroneo de una consignación.</t>
  </si>
  <si>
    <t>RG-13</t>
  </si>
  <si>
    <t>Posibilidad de afectación económica y reputacional por contar con estados de cuenta incorrectos</t>
  </si>
  <si>
    <t>1. Desgaste administrativo (Identificación, análisis y ajuste).
2. Retención indebida a distribuidores.
3. Afectación de los estados financieros con información incompleta</t>
  </si>
  <si>
    <t>La periodicidad se estableció en semanal con un 100% de probabilidad de ocurrencia.
Una afectación económica leve, debido a que es menor al 1% del patrimonio de la Lotería de Bogotá, y reputacional menor, debido a que afecta la imagen de la entidad ante proveedores.</t>
  </si>
  <si>
    <t xml:space="preserve">Cargue de consignaciones en el aplicativo interno de cartera </t>
  </si>
  <si>
    <t>Diariamente el o la  tesorero (a)  debe descargar los archivos de recaudo del portal de cada banco, estos archivos son remitidos vía correo electrónico al responsable encargado de cargar las consiganciones en  el aplicativo interno de cartera, con el fin de evidenciar los distribuidores que pagaron los o el sorteo para así autorizar el despacho.</t>
  </si>
  <si>
    <t>Identificar las desviaciones 
ajustar los codigos incorrectos</t>
  </si>
  <si>
    <t>Jefe Unidad Financiera y Contable.
Auxiliar Unidad Financiera y Contable</t>
  </si>
  <si>
    <t>Diariamente se verifica la informacion, y se envia al distribuidor  una recomendacion de como en enviar y referenciar las consignaciones pertinentes , tambien se recuerda mensualmente a traves de las reuniones con los distribuidores.</t>
  </si>
  <si>
    <t>Diariamente se recibieron de la tesorería los reportes de los bancos, las mismas fueron registradas en el aplicativo.</t>
  </si>
  <si>
    <t>https://loteriadbogota.sharepoint.com/:f:/s/CARPETASCOMPARTIDAS/Ev9oyuJ242hAv_e7dK34bOQBmsVwRHliK73nS3ZZqJxcdQ?e=6aDIVC</t>
  </si>
  <si>
    <t>El auxiliar de la unidad de lotería termina de leer todos los premios y emite un reporte, el cual consolida la totalidad de premios reconocidos al distribuidor. Con este reporte realiza una revisión conjunta con el responsable asignado de cartera con el fin de revisar y comparar los premios renocidos vs las autoliquidaciones de cada distribuidor y su estado de cartera.</t>
  </si>
  <si>
    <t>Si se encuentra diferencias en el sorteo al cual se le reconocieron los premios el auxiliar de la unidad de lotería debe ajustar el reporte de lectura de premios conforme a la revisión y documentación verificada.
Si se encuentra diferencias en los codigos (de los distribuidores) aplicados a los premios se debe realizar los ajustes respectivos de acuerdo al análisis que aporta la documentación (liquidación, planilla de premios, premios, y reconteo de billetería)</t>
  </si>
  <si>
    <t xml:space="preserve">Procedimiento Lectura de premios 410-206-10
</t>
  </si>
  <si>
    <t>Semanal 
(Hasta tres veces a la semana)</t>
  </si>
  <si>
    <t>Reporte resumen de relaciones de premios leidos
Planillas de premios</t>
  </si>
  <si>
    <t>Realizar conciliaciones semanales del cargue de los premios y promocionales; las diferencias o falta documentacion se le pide al Distribuidor la aclaracion de la diferencias a traves de correo</t>
  </si>
  <si>
    <t xml:space="preserve">Plataforma  </t>
  </si>
  <si>
    <t>1. Falta de controles en el seguimiento, consignaciones y acuerdos de pago.</t>
  </si>
  <si>
    <t>RG-14</t>
  </si>
  <si>
    <t>Posibilidad de afectación económica y reputacional por incremento de cartera de distribuidores</t>
  </si>
  <si>
    <t>1. Desgaste administrativo.
2. Afectación negativa en los recursos para la salud.
3. Posibles sanciones fiscales, disciplinarias y administrativas por deficiencia en los controles para el cobro.</t>
  </si>
  <si>
    <t>Se definió la periodicidad diaria, y nivel de ocurrencia en cero, debido a que el riesgo no se ha materializado.
Frente al impacto, se estableció en menor, debido a la cuantía de pedidos de los distribuidores, podría sobrepasar el 1% del patrimonio de la Lotería de Bogotá</t>
  </si>
  <si>
    <t>Elaboración de conciliaciones</t>
  </si>
  <si>
    <t>El responsable de la Unidad Financiera mensualmente elabora las conciliaciones, y la tesorería envía los archivos diariamente para la carga de las conciliaciones.</t>
  </si>
  <si>
    <t>En caso de encontrarse consignaciones sin registrar se procede a ubicar el distribuidor que efectuó el pago y se carga la consignación</t>
  </si>
  <si>
    <t>Procedimiento Conciliación bancaria PRO-310-252</t>
  </si>
  <si>
    <t>Elaboración de conciliaciones Mensual
Carga diaria</t>
  </si>
  <si>
    <t>Conciliación realizada</t>
  </si>
  <si>
    <t>Responsable asignado de la Unidad Financiera y Contable.</t>
  </si>
  <si>
    <t>Elaborar conciliaciones, verificar  si hay transcciones por conciliar.</t>
  </si>
  <si>
    <t>Se realizaron las conciliaciones bancarias de los meses de enero y febrero</t>
  </si>
  <si>
    <t>Se realizaron las conciliaciones bancarias de los meses de marzo y abril</t>
  </si>
  <si>
    <t>https://loteriadbogota.sharepoint.com/:f:/s/CARPETASCOMPARTIDAS/EuVed3sgimVLhMlTLM_ESrYBd60-8im1ECmTypxo0dObjA?e=aE04bt</t>
  </si>
  <si>
    <t>Ejecución de filtros para despacho de producto a distribuidores</t>
  </si>
  <si>
    <t>Se ejecuta un filtro desde Cartera para despachar el producto a los distribuidores, y posteriormente en Unidad de Loterías, verificando las pólizas.</t>
  </si>
  <si>
    <t>En caso de identificar anomalías en el filtro realizado por Cartera, se reitera la solicitud de consignación al disstribuidor o constancia de pago.
Si el distribuidor no cuenta con póliza y/o respaldo aceptado por la Lotería de Bogotá, se retiene el despacho al distribuidor, hasta que realice la subsanación.</t>
  </si>
  <si>
    <t>Procedimiento Gestión de cartera</t>
  </si>
  <si>
    <t>Diariamente
(Lunes a miércoles)</t>
  </si>
  <si>
    <t>Retención de billetería
Despacho  de billetería</t>
  </si>
  <si>
    <t>Realizar los documentos de:
Retención de billetería
Despacho  de billetería</t>
  </si>
  <si>
    <t xml:space="preserve">Se  consolida los soportes sobre las retencion y despacho de billeterias </t>
  </si>
  <si>
    <t xml:space="preserve">Se consolida  los soportes sobre la retencio y despacho de billeterias </t>
  </si>
  <si>
    <t>https://loteriadbogota.sharepoint.com/:f:/s/CARPETASCOMPARTIDAS/Ekcylsv9ziZBswVSUn6-YQ4ByJrkrwgS2up9eNhWHtaPwA?e=HljScs</t>
  </si>
  <si>
    <t>División de funciones entre análisis de cartera y registro de consignaciones</t>
  </si>
  <si>
    <t>El profesional de cartera es distinto al responsable de registro de conciliaciones, evitando concentración de poder y funciones en un mismo funcionario</t>
  </si>
  <si>
    <t xml:space="preserve">En caso de  encontrar Retrasos en los acuerdos de pago de los distribuidores, se  realiza la retencion correpondiente al sorteo ordinario que esta jugando en ese momento, y se realiza la llamada correspondiente junto el correo en donde se informar el pago atrasado . </t>
  </si>
  <si>
    <t>https://loteriadbogota.sharepoint.com/sites/SorportessobrconciliacionesdeUnidadFinanciera?e=1%3Ab0cd59746df64b368afaad8471b15777&amp;CT=1650905217760&amp;OR=OWA-NT&amp;CID=1349a2b7-3671-f05e-2b0f-46342c81ea17</t>
  </si>
  <si>
    <t xml:space="preserve">Documentacion en excel y la concilaicion que hace  la oficina de cartera junto area comercial encargado de realizar.  correos infor5mado la situacion a los distribuidores </t>
  </si>
  <si>
    <t>Profesional de Cartera
Responsable de registro de consignaciones</t>
  </si>
  <si>
    <t>Realizar la conciliaciones con la persona encargada o que la Secretaria General y/o la unidad financiera y contables, de manera quincenal  para revizar los acuerdo de pago</t>
  </si>
  <si>
    <t xml:space="preserve">El personal elejido por la secretaria General y/o </t>
  </si>
  <si>
    <t xml:space="preserve">Archivo de excel . conciliaciones de acuerdos de pago                                   Correos </t>
  </si>
  <si>
    <t xml:space="preserve"> Se ha reportado por lo distribuidores de CORDO, se adjuntan lo correo en el link : https://loteriadbogota.sharepoint.com/sites/SorportessobrconciliacionesdeUnidadFinanciera?e=1%3Ab0cd59746df64b368afaad8471b15777&amp;CT=1650905217760&amp;OR=OWA-NT&amp;CID=1349a2b7-3671-f05e-2b0f-46342c81ea17</t>
  </si>
  <si>
    <t>https://loteriadbogota-my.sharepoint.com/:u:/g/personal/paula_forero_loteriadebogota_com/EUZZNJkgBnNCrCq7EOMFa_kBEFobK0t6zfZK3r97YFN-nA?e=B9Kzxi</t>
  </si>
  <si>
    <t>1. No pago de la multa impuesta por la entidad.</t>
  </si>
  <si>
    <t>RG-15</t>
  </si>
  <si>
    <t>Posibilidad de afectación económica por incremento de cartera por imposición de multas por rifas y juegos promocionales.</t>
  </si>
  <si>
    <t>1. Desgaste administrativo.
2. Afectación negativa en los recursos para la salud.
3. Posibles sanciones fiscales, disciplinarias y Administrativas por deficiencia en los controles para el cobro.</t>
  </si>
  <si>
    <t>Se estableció periodicidad anual, debido al cierre de cartera, nivel de ocurrencia en 5, debido a que el riesgo se ha materializado, se cuenta actualmente con 7 procesos de cobro coactivo.
Frente al impacto, la afectación económica se establece en menor, debido a que de los procesos con que se cuenta actualmente (son de las vigencias 2018 y 2019), la cuantía es aproximadamente de 100 millones por proceso.</t>
  </si>
  <si>
    <t>Aplicación de instrumentos de cobro persuasivo y coactivo.</t>
  </si>
  <si>
    <t>El responsable asignado, una vez recibido el acto administrativo ejecutoriado, adelantará  las acciones de cobro persuasivo (oficios, llamadas, correo electrónico, entre otros), dejando evidencia de ello, informando al deudor sobre el plazo perentorio para el pago de la obligación, e indicando que de no recibirse el pago se dará inicio a las acciones de cobro coactivo.</t>
  </si>
  <si>
    <t>En caso de no prosperar el cobro persuasivo, se dará inicio al cobro coactivo.</t>
  </si>
  <si>
    <t>Procedimiento Cobro coactivo PRO-103-229
Procedimiento Cobro persuasivo PRO-103-386</t>
  </si>
  <si>
    <t>Cada vez que se requiera utilizar instrumentos de cobro persuasivo y coactivo</t>
  </si>
  <si>
    <t>Acto administrativo ejecutoriado. Oficios, llamadas, correo electrónico, entre otros.</t>
  </si>
  <si>
    <t xml:space="preserve">Profesional del àrea de cartera-  Unidad financiera y contable- y el profesional designado por Secretaría General. Jefe de unidad financiera y contable </t>
  </si>
  <si>
    <t>Presentar soportes de cobro persuasivo o coactivo</t>
  </si>
  <si>
    <t>Profesional designado por Secretaría General o Jefe de la Unidad Financiera y Contable</t>
  </si>
  <si>
    <t>Soportes de cobro persuasivo o coactivo</t>
  </si>
  <si>
    <t xml:space="preserve">Primerbimestre  no se ha presentado  ningun distribuidr que cumpla con los requisitos  para entarara a cobro juridico </t>
  </si>
  <si>
    <t xml:space="preserve">se adjunta el excen en donde se informa y se revizar la informacion y las llamadas que se ha realizado por sorteos del mes de abril se adjunta es reporte de llamadas </t>
  </si>
  <si>
    <t>https://loteriadbogota-my.sharepoint.com/:x:/g/personal/paula_forero_loteriadebogota_com/ESfTCyZnDZdGh2Dv38IyXVMBz6Nc3Z6I7jJQLbj7KBZgQA?e=7z20Cq</t>
  </si>
  <si>
    <t>Hacer seguimiento en casos de acuerdos de pago.</t>
  </si>
  <si>
    <t>Si dentro del proceso de cobro (persuasivo o coactivo), se genera un acuerdo de pago, el responsable asignado, deberá hacer seguimiento a los mismos, coordinando con la Unidad Financiera y Contable el ingreso de los recursos. Si se incumple los términos del acuerdo, se deberá generar el reporte y continuar con el trámite correspondiente.</t>
  </si>
  <si>
    <t>Si se incumple se continúa con el trámite coactivo.</t>
  </si>
  <si>
    <t>Cada vez que se suscriban acuerdos de pago</t>
  </si>
  <si>
    <t>Acto administrativo ejecutoriado. Acuerdo de pago. Soportes de pago. Correos electrónicos.</t>
  </si>
  <si>
    <t xml:space="preserve">Profesional del área de Cartera-  Unidad Financiera y Contable- y el profesional designado por Secretaría General. Jefe de unidad financiera y contable </t>
  </si>
  <si>
    <t>Presentar soportes de seguimiento a pagos</t>
  </si>
  <si>
    <t>Soportes de seguimiento a pagos</t>
  </si>
  <si>
    <t xml:space="preserve">Los soportes existe de forma fisica no es posisble tener  de forma virtual  la informacion es bastante amplia </t>
  </si>
  <si>
    <t>n/a</t>
  </si>
  <si>
    <t>1. Oportunidad y razonalización de la situación por parte del profesional de Cartera
2. Ofrecimiento de retribución económica para despacho sin cumplimiento de requisitos
3. Falta de ética profesional del profesional de cartera</t>
  </si>
  <si>
    <t>RC-05</t>
  </si>
  <si>
    <t>Posibilidad de afectación económica y reputacional por despacho a distribuidores sin cumplimiento de requisitos con el fin de beneficio propio o de terceros</t>
  </si>
  <si>
    <t>1. Incremento de cartera
2. Investigaciones disciplinarias y judiciales</t>
  </si>
  <si>
    <t>Se estableció periodicidad diaria, debido a que el despacho se realiza con esta periodicidad, nivel de ocurrencia en cero, debido a que el riesgo no se ha materializado, afectación económica leve, ya que el valor en el peor caso de materializarse el riesgo estaría por debajo del 1% del patrimonio de la Lotería de Bogotá.
Frente a la afectación reputacional es menor, debido a la iimagen afectada de la organización de manera interna.</t>
  </si>
  <si>
    <t>Aplicación de conciliaciones permanentes</t>
  </si>
  <si>
    <t>Cada 15 días, se realizan conciliaciones de recaudos, para identificar montos mayores a 10 millones para verificar que no existan recaudos que no se hayan identificado.
Al final de cada mes, se realiza una conciliación final, dicha conciliación la realiza el profesional de Contabilidad, cruzando la información reportada en el banco y la información de la Unidad Financiera.
De igual modo se realiza una conciliación semanal sobre los premios, entre el profesional de Cartera y el auxiliar de la Unidad de Loterías.</t>
  </si>
  <si>
    <t>En caso de que los valores de las conciliaciones no concuerdan, se realizan los ajustes correspondientes con las áreas responsables.</t>
  </si>
  <si>
    <t>Conciliaciones bancarias: Profesional del área de Contabilidad
Conciliaciones de premios: Responsable de Unidad de Loterías y profesional de Cartera</t>
  </si>
  <si>
    <t xml:space="preserve">Actualizar el procedimiento PRO-310-244 Gestión de Cartera, para incluir lo relacionado con conciliaciones, de manuera mensual y todo se reportar por correo al sistema de informacion contable </t>
  </si>
  <si>
    <t>Procedimiento actualizado</t>
  </si>
  <si>
    <t>Se revisó el procedimiento , y se envio el reporte a control interno del mes de febrero 28 2022</t>
  </si>
  <si>
    <t>Se actualizó el procedimeinto. Se presentó al CIGYD y se aprobó el 1 de abril</t>
  </si>
  <si>
    <t>https://loteriadbogota-my.sharepoint.com/:x:/g/personal/paula_forero_loteriadebogota_com/EU99GsN1HJFDiVgHRA2Uu0AB1teJ54AWpbRZyTm9kxQTug?e=9Bn0h8</t>
  </si>
  <si>
    <t>1. Transferencias por fuera de los terminos legales
2. Información incompleta entregada por parte del concesionario en el momento de las visitas de fiscalización
3. Falta cumplimiento, alcance y profundidad de los controles de fiscalización
4. Insuficiencia y/o falta de competencia en el personal involucrado para ejercer los controles de inspección y fiscalización.</t>
  </si>
  <si>
    <t>RG-16</t>
  </si>
  <si>
    <t>Posibilidad de afectación económica y reputacional por incumplimiento de las obligaciones del concesionario de apuestas permanentes o chance durante la ejecución del contrato de concesión.</t>
  </si>
  <si>
    <t>1. Liquidación anticipada del contrato
2. Procesos sancionatorios 
3. Hallazgos de entes de control con incidencia fiscal, disciplinaria y penal
4. Disminución recursos para la salud</t>
  </si>
  <si>
    <t>Se estableció la periodicidad de carácter mensual, con nivel de ocurrencia de una vez al año, debido a la actualización de una norma que generó dificultades en la interpretación de obligaciones contractuales del concesionario, quien canceló el monto con intereses moratorios.
La afectación económica se establece a partir del valor que dejaría de transferir al año, la Lotería de Bogotá al sector salud. Adicionalmente, se contemplan los gastos de administración y los premios no reclamados generados por la operatividad del contrato.
La afectación reputacional se debe a que se afectaría la misionalidad de la entidad sobre realizar transferencias al sector salud.</t>
  </si>
  <si>
    <t>Actividades de fiscalización e inspección al concesionario</t>
  </si>
  <si>
    <t>La Lotería de Bogotá realizará trimestralmente las visitas de fiscalización y de manera aleatoria visitas de inspección a puntos de venta al concesionario de apuestas permanentes.
En estas visitas se debe verificar en sitio cada una de las obligaciones contractuales (definidas en el contrato y sus anexos) con el fin de determinar el cumplimiento de dichas obligaciones.
El equipo asignado está en la obligación y autoridad de solicitar los soportes respectivos, y la de inspeccionar visualmente cada aspecto.
El grupo institucional de la Lotería de Bogotá verifica el cumplimiento de obligaciones del anexo técnico</t>
  </si>
  <si>
    <t>Si existen incumplimientos o desviaciones se debe requerir al concesionario con el fin de aclarar o subsanar la situación.
Si el problema persiste se debe iniciar debido proceso.</t>
  </si>
  <si>
    <t>Procedimiento control y seguimiento al juego Apuestas Permanentes o Chance PRO-420-194-9</t>
  </si>
  <si>
    <t>Trimestral
Visita a punto de ventas es aleatorio</t>
  </si>
  <si>
    <t>Acta de visita administrativa
Informe de visita correspondiente.
Informe de fiscalización del trimestre correspondiente.
Oficio de requerimiento si lo hubiese, así como respuesta por parte del concesionario.</t>
  </si>
  <si>
    <t>Profesionales de la Unidad de Apuestas
Área de Sistemas</t>
  </si>
  <si>
    <t>Verificar pago de premios en poder del público, premios pagados y premios caducos, con sus respectivos controles.
Iniciar gestión para realizar convenio interadministrativo, con la  Registraduría Nacional.
Mecanismo de visita periódico a la fuente de los soportes de pago de premios, esta se programará en caso de existir dudas en los tiquetes y/o soportes de ganadores mediante el aplicativo.</t>
  </si>
  <si>
    <t>Subgerente General
Unidad de Apuestas permanentes</t>
  </si>
  <si>
    <t xml:space="preserve">a. Para el último cuatrimestre del contrato 068 del 2016 (Oct,Nov,Dic, ene y 1,2,3 de febrero) se realizó la fiscalización al concesionario del juego de apuestas permanentes o chance se solicitó listado de los premios pagados dentro de cada periodo, y una vez recibida esta información se solicita al azar los soportes de pago de premios para cada mes, dejando en el informe de fiscalización las conclusiones a que haya lugar.
Así mismo, el concesionario reporta en línea y tiempo real a la plataforma de auditoria Chanseguro el detalle de premios causados, premios pagados y premios caducos.
b. Actualmente la Unidad de Apuestas y Control de Juegos cuenta con el convenio 008 del 2021 con la Registraduría Nacional. 
c. Durante el periodo no fue necesario efectuar visitas al lugar de custodia de los soportes de premios pagados.  
</t>
  </si>
  <si>
    <t xml:space="preserve">"a. Para el último cuatrimestre del contrato 068 del 2016 (Oct,Nov,Dic, ene y 1,2,3 de febrero) se realizó la fiscalización al concesionario del juego de apuestas permanentes o chance se solicitó listado de los premios pagados dentro de cada periodo, y una vez recibida esta información se solicita al azar los soportes de pago de premios para cada mes, dejando en el informe de fiscalización las conclusiones a que haya lugar.
Así mismo, el concesionario reporta en línea y tiempo real a la plataforma de auditoria Chanseguro el detalle de premios causados, premios pagados y premios caducos.
b. Actualmente la Unidad de Apuestas y Control de Juegos cuenta con el convenio 008 del 2021 con la Registraduría Nacional. 
c. Durante el periodo no fue necesario efectuar visitas al lugar de custodia de los soportes de premios pagados.  
d. Para la fiscalizacion del cotrato 066 del 2021 se realizara en el mes de Julio del presente año, de igual forma se revisa mensualmente los premios caducos y los premios pagados cada vez que se requiera. "
</t>
  </si>
  <si>
    <t>Verificación del juego en línea.</t>
  </si>
  <si>
    <t>El funcionario asignado de apuestas bimestralmente debe comparar el reporte diario de los aplicativos de verificación de juego en línea con el reporte mensual que entrega el concesionario, esto con el fin de evidenciar la veracidad y coherencia de la información de ventas.</t>
  </si>
  <si>
    <t>Se debe realizar un oficio para requerir al concesionario y este a la mayor brevedad debe subsanar el inconveniente.</t>
  </si>
  <si>
    <t>Informe bimestral de Juego en Línea</t>
  </si>
  <si>
    <t>Reportes de los aplicativos con que cuenta la Unidad de Apuestas Permanentes.
Declaración de Derechos de Explotación y registro diario de apuestas del concesionario
Informe bimestral de Juego en Línea</t>
  </si>
  <si>
    <t>Profesional 1 Apuestas</t>
  </si>
  <si>
    <t xml:space="preserve">El profesional de la Unidad de Apuestas Permanentes, que presta apoyo a la supervisión del contrato de concesión, debe elaborar cada dos meses, informe de juego en linea, en donde se revisan algunas de las transacciones del juego de apuestas permanentes, identificando las alertas que surtan en el proceso así como las recomendaciones que considere pertinentes.  Las alertas pueden generarse por  diferencias encontradas en: ventas, premios causados y premios caducos. 
Contar un profesional epsecializado en el desarrollo del aplicativo con el fin que preste apoyo a la averificación del juego. </t>
  </si>
  <si>
    <t xml:space="preserve">a. La Unidad de Apuestas mensualmente realiza seguimiento de las ventas y premios prescritos basados en las diferentes herramientas tecnológicas con el fin de prevalidar la información reportada por el concesionario por medio de las declaraciones presentadas a la entidad concedente.
b. Actualmente la entidad cuenta con dos contratistas que dan soporte, desarrollo y validación en los diferentes aspectos relacionados con el sistema de auditoria Chanseguro
</t>
  </si>
  <si>
    <t xml:space="preserve">"a. La Unidad de Apuestas mensualmente realiza seguimiento de las ventas y premios prescritos basados en las diferentes herramientas tecnológicas con el fin de prevalidar la información reportada por el concesionario por medio de las declaraciones presentadas a la entidad concedente.
Sin presentar anomalias. 
b. Actualmente la entidad cuenta con dos contratistas que dan soporte, desarrollo y validación en los diferentes aspectos relacionados con el sistema de auditoria Chanseguro
</t>
  </si>
  <si>
    <t>1. No realización de visitas de control, inspeccion y vigilancia.
2. Bajo nivel de operativos de control al juego ilegal
3. Operativos de control con poca eficacia.
4. Mayor ganancia para los apostadores en el juego ilegal.
5. Debilidades en el proceso penal frente al delito.</t>
  </si>
  <si>
    <t>RG-17</t>
  </si>
  <si>
    <t>Posibilidad de afectación económica y reputacional por aumento del juego ilegal</t>
  </si>
  <si>
    <t>1. Credibilidad y transparencia del sector
2. Disminución de las ventas de chance y lotería: Disminución de recursos para la salud.</t>
  </si>
  <si>
    <t>La probabilidad se definió en diario, debido que el riesgo puede presentarse en cualquier momento de una vigencia, y un nivel de ocurrencia del 50% ya que el riesgo se viene materializando, pero no se cuenta con la cifra exacta de materialización, y la línea base que proporciona la Política de Administración del Riesgo es baja en comparación con el riesgo.
Frente al impacto, se estableció afectación económica catastrófica, ya que la cifra de recursos que la Lotería de Bogotá, y por tanto, el sector salud deja de percibir por el juego ilegal supera el 10% del valor del patrimonio de la entidad.
La afectación reputacional es mayor, ya que la imagen de la entidad se afecta a novel distrital y departamental, ya que es donde tiene competencia.</t>
  </si>
  <si>
    <t>Controles al juego ilegal definidos contractualmente con el concesionario (Anexo control juego ilegal).</t>
  </si>
  <si>
    <t>La Unidad de Apuestas debe revisar el informe mensual que genera y reporta el concesionario sobre control de juego ilegal, debe revisar que exista evidencia de la realización de todas las actividades contempladas en el anexo de control de juego ilegal y cada una de las fases definidas.</t>
  </si>
  <si>
    <t>Informes contra el juego ilegal que presenta el concesionario</t>
  </si>
  <si>
    <t>Informe del concesionario</t>
  </si>
  <si>
    <t>Realizar seguimiento a actividades de lucha contra juego ilegal por parte del concesionario.</t>
  </si>
  <si>
    <t>Informe de seguimiento</t>
  </si>
  <si>
    <t xml:space="preserve">Se esta realizando la revision del informe que emite el concesionario de las acciones que realizan en las actividades de lucha contra el juego ilegal </t>
  </si>
  <si>
    <t>Campañas de sensibilización sobre el juego ilegal</t>
  </si>
  <si>
    <t>Semestralmente el Jefe de la unidad de apuestas y la Subgerencia General con el apoyo del área de Comunicaciones y Mercadeo, debe definir las campañas a realizar en el periodo, postermente, se realiza seguimiento a la ejecución de las campañas.</t>
  </si>
  <si>
    <t>Si existen retrasos o incumplimientos se ajusta el programa.</t>
  </si>
  <si>
    <t>Política Juego Ilegal</t>
  </si>
  <si>
    <t>Soportes de realización de las campañas.</t>
  </si>
  <si>
    <t>Área de Comunicaciones y Mercadeo</t>
  </si>
  <si>
    <t>Realizar seguimiento a ejecución de campañas de sensibilización contra juego ilegal.</t>
  </si>
  <si>
    <t>Soporte de campañas ejecutadas.</t>
  </si>
  <si>
    <t>Conceptualización campaña Rifas y Promocionales Juego Legal: Fase 2 (Tramites y requisitos).
Landing page Juego Legal Chance y Lotería: https://loteriadebogota.com/juegolegal/
Landing page Juego Legal Rifas y Promocionales:
https://loteriadebogota.com/juegospromocionales/
Inclusión del sello de juego legal y/o link pagina web en la mayoría de material de comunicación del producto Lotería de acuerdo a las politicas de juego legal.
Noticia web-RRSS y mailing campaña chance legal.
Noticia web-RRSS lotería juego legal.
Publicación videos sensibilización: Nuevas Genereaciones-Jugar Chance Legal-Fabrica de Sueños-Consulta resultados-nada es imposible.
Hash Tag #yojuegolegal en publicaciones.
Plan de medios Campaña de Promocionales fase II (Febrero-Marzo).
Cuña 30" Promocionales para activaciones.</t>
  </si>
  <si>
    <t>Conceptualización campaña Rifas y Promocionales Juego Legal: Fase 3 (Consecuencias).
Refresh Landing page Juego Legal Chance y Lotería: https://loteriadebogota.com/juegolegal/
Refresh Landing page Juego Legal Rifas y Promocionales:
https://loteriadebogota.com/juegospromocionales/
Inclusión del sello de juego legal y/o link pagina web en la mayoría de material de comunicación del producto Lotería de acuerdo a las politicas de juego legal.
Noticia web-RRSS y mailing campaña Rifas y Promocionales 3 fase.
Publicación videos sensibilización: Cabezote social-Consulta plan de premios.
Hash Tag #yojuegolegal en publicaciones.
Plan de medios Campaña de Promocionales fase II (Febrero-Marzo).
Cuñas "Sensibilización juego legal" - "Chance Juego Legal" - "Covid Juego Legal" - "Tips Chance Juego Leal" para activaciones.</t>
  </si>
  <si>
    <t xml:space="preserve">C:\Users\androd\OneDrive\LOTERIA DE BOGOTA\CARPETAS COMPARTIDAS - Andres Rodriguez\CONTRATACION\Agencia Digital\2021\Seguimiento
Publicaciones RRSS y/o parrilla de contenido: C:\Users\androd\OneDrive\LOTERIA DE BOGOTA\CARPETAS COMPARTIDAS - Andres Rodriguez\CONTRATACION\CM Natalia Blanco\2022 </t>
  </si>
  <si>
    <t>1. Concesionario no cuenta con los documentos para recibir visita de fiscalización
2. Falta de ética profesional</t>
  </si>
  <si>
    <t>RS-02</t>
  </si>
  <si>
    <t>Posibilidad de afectación económica y reputacional por ocurrencia de soborno al responsable de realizar visitas de inspección y fiscalización para beneficiar al concesionario</t>
  </si>
  <si>
    <t>La probabilidad se definió en trimestral, debido a que las visitas se realizan con esta periodicidad, el nivel de ocurrencia en cero, ya que el riesgo no se ha materializado.
Frente al impacto, se estableció afectación económica menor, ya que se trata de un riesgo de corrupción.
La afectación reputacional es mayor, ya que la imagen de la entidad se afectaría a nivel distrital y departamental.</t>
  </si>
  <si>
    <t>Solicitud de información preliminar a la visita de inspección y fiscalización</t>
  </si>
  <si>
    <t>Cada vez que se programa la realización de visitas de inspección y fiscalización, se envía un oficio firmado por el Subgerente General o la Jefe de la Unidad de Apuestas y Control de Juegos, donde se especifica la información y soportes requeridos para la realización de las visitas.
Una vez se consolida la Información, esta queda en la carpeta compartida de la Unidad, de tal forma que cualquier colaborador de la Unidad puede acceder a ella y verificar que fue suministrada la información completa y de manera correcta.</t>
  </si>
  <si>
    <t>Se solicita de nuevo al concesionario la información faltante</t>
  </si>
  <si>
    <t>Oficio de requerimiento de documentación
Carpeta compartida en la Unidad de Apuestas Permanentes</t>
  </si>
  <si>
    <t>Subgerente General
Jefe Unidad de Apuestas</t>
  </si>
  <si>
    <t>Realizar y enviar oficio de requerimiento de información al concesionario, para visitas de inspección y fiscalización.
Compartir la información consolidada con la Unidad de Apuestas Permanentes.</t>
  </si>
  <si>
    <t>Oficio enviado
Carpeta compartida</t>
  </si>
  <si>
    <t xml:space="preserve">La Subgerencia General envío al Concesionario comunicado de requerimiento #2-2022-324 de información tanto para los informes que se generan por las Visitas de Inspección a Puntos de Venta y la Visita de Fiscalización como Seguimiento al Contrato de Concesión 068 del 2016 del Juego de Apuestas Permanentes o Chance que efectúa la Unidad de Apuestas y Control de Juegos. </t>
  </si>
  <si>
    <t xml:space="preserve">Las visitas de inspeccion y fiscalizacion se realiza cada trimestre la cual se realizo en el mes de marzo para el cierre del contratro 068 del 2016. </t>
  </si>
  <si>
    <t>Revisión del informe de inspección y fiscalización por parte del Jefe de la Unidad de Apuestas</t>
  </si>
  <si>
    <t>Una vez realizado el informe de inspección y fiscalización por parte del profesional designado, este será revisado por parte del Jefe de la Unidad.</t>
  </si>
  <si>
    <t>Revisar y dar visto bueno o solicitar ajustes al informe de inspección y fiscalización</t>
  </si>
  <si>
    <t>Informe de inspección y fiscalización</t>
  </si>
  <si>
    <t xml:space="preserve">Se elaboraron y presentaron por parte de la Unidad de Apuestas y Control de Juegos al supervisor del contrato (Subgerencia General), los informes de Visitas de Inspección a Establecimientos de Comercio. 
La de Visita de Fiscalización como Seguimiento al Contrato de Concesión del Juego de Apuestas Permanentes o Chance está en proceso de elaboración ya que se realiza la visita a principios del mes de marzo.
</t>
  </si>
  <si>
    <t xml:space="preserve">Se elaboraron y presentaron por parte de la Unidad de Apuestas y Control de Juegos al supervisor del contrato (Subgerencia General), los informes de Visitas de Inspección a Establecimientos de Comercio.
La de Visita de Fiscalización como Seguimiento al Contrato de Concesión del Juego de Apuestas Permanentes o Chance está en proceso de elaboración. </t>
  </si>
  <si>
    <t>1. Desconocimiento de los términos de ley para dar repuesta a las PQRS.
2. No tramitar de manera oportuna la respuesta a la PQRS por parte del responsable.
3. Desconocimiento del manejo del Sistema Distrital para la Gestión de Peticiones Ciudadanas-SDQS Bogotá te escucha.
4. Falta de oportunidad al momento de la asinación de las PQRS a las áreas responsables.
5. Posibilidad de asignar las PQRS al área equivocada para su gestión.</t>
  </si>
  <si>
    <t>RG-18</t>
  </si>
  <si>
    <t>Posibilidad de afectación reputacional por vencimiento de términos en la atención de PQRS</t>
  </si>
  <si>
    <t>1. Investigación disciplinaria.
2. Generación de tutelas
3. Impacto negativo en la imagen institucional</t>
  </si>
  <si>
    <t>El nivel de ocurrencia por año se eligió teniendo en cuenta las socializaciones y sensibilizaciones sobre la gestión de PQRS de manera trimestral, así como envío de correos recordando sobre oportunidad en gestión de PQRS en los términos de Ley.
Frente al impacto, se definió teniendo en cuenta que la materialización del riesgo afectaría la imagen reputacional del área que no responda de manera oportuna la PQRS.</t>
  </si>
  <si>
    <t>Atender las alertas diarias que envía el sistema SDQS sobre PQRS pendientes por gestionar, así como la matriz que envía Atención al Cliente de manera semanal</t>
  </si>
  <si>
    <t xml:space="preserve"> El responsable de atenciónal  cliente verifica semanalmente en el sistema "SDQS" de "Bogotá te escucha" las fechas de vencimiento de todas las PQRS.  El responsable de Atención al Cliente   debe identificar las PQRS proximas a vencer  y envía un correo electrónico al área correspondiente sobre el estado de la PQRS y solicita la pronta gestión al respecto.</t>
  </si>
  <si>
    <t>Si no se dan respuestas a las solicitudes de prevención del área de Atención al Cliente el funcionario del área debe informar sobre la situación por medio de un correo electrónico a la Gerente y a la Oficina de Control Interno del caso.</t>
  </si>
  <si>
    <t>Procedimiento Atención PQR PRO104-207-7
Correos electrónicos enviados por el responsable de Atención al Cliente.</t>
  </si>
  <si>
    <t>Diario por parte del sistema SDQS.
Semanal por parte de la responsable de Atención al Cliente.</t>
  </si>
  <si>
    <t>Correos electrónicos de atención al cliente</t>
  </si>
  <si>
    <t>Responsable de Atención al Cliente</t>
  </si>
  <si>
    <t>Revisar y actualizar en caso de ser pertinente el procedimiento de atención PQRS con el fin de mejorar la descripción y decisiones de desviación en el control de revisión de vencimientos diaria y semanal.</t>
  </si>
  <si>
    <t>Atención al cliente</t>
  </si>
  <si>
    <t>Procedimiento Atención PQR PRO-104-207</t>
  </si>
  <si>
    <t>El área de Atención al Cliente ha enviado semanalmente los correos con el estado de PQRS pendientes por respuesta a cada Jefe de área, que es usuario en el SDQS.
La revisión del procedimiento se realizará a la par con el avance de plan de mejoramiento que se debe presentar ante la Oficina de Control Interno, la fecha límite para cerra la acción del plan de mejoramiento es el 30 de junio.</t>
  </si>
  <si>
    <t>Socialización del Manual para la gestion de peticiones ciudadanas</t>
  </si>
  <si>
    <t>Socializar periódicamente el Manual para la gestion de peticiones ciudadanas, a los usuarios del SDQS encargados al interior de la entidad, de gestionar y tramitar las PQRS que les son asignadas.</t>
  </si>
  <si>
    <t>En los casos en que ingrese un usuario nuevo, se brindará una capacitación en el manejo funcional del SDQS y la gestión de peticiones.</t>
  </si>
  <si>
    <t>Trimestralmente</t>
  </si>
  <si>
    <t>Correos electrónicos enviados</t>
  </si>
  <si>
    <t>Socializar la Política de Atención a la Ciudadanía</t>
  </si>
  <si>
    <t>Políticas del proceso actualizadas</t>
  </si>
  <si>
    <t>La Política de Atención a la Ciudadanía y el Manual para la gestion de peticiones ciudadanas fueron socializados mediante correo institucional el 14 de enero de 2022 a todos los colaboradores de la entidad.</t>
  </si>
  <si>
    <t>1. Bajos niveles de atención del responsable de radicar
2. Error humano involuntario</t>
  </si>
  <si>
    <t>RG-19</t>
  </si>
  <si>
    <t>Posibilidad de afectación reputacional envío de correspondencia a un correo electrónico incorrecto</t>
  </si>
  <si>
    <t>1. Afectación reputacional
2. Vencimiento de términos de respuesta</t>
  </si>
  <si>
    <t>Nivel de ocurrencia diario, ya que se puede materializar en cualquier momento, la afectación es reputacional y afeca al responsable de radicar el documento</t>
  </si>
  <si>
    <t>Revisión y seguimiento por parte del responsable de radicación</t>
  </si>
  <si>
    <t>El responsable de radicación deberá realizar seguimiento al radicado, y verificará que los datos sean correctos.</t>
  </si>
  <si>
    <t>Si se evidencia que los datos del correo electrónico quedó mal, se debe ajustar</t>
  </si>
  <si>
    <t>Correos electrónicos</t>
  </si>
  <si>
    <t>Responsable de radicar</t>
  </si>
  <si>
    <t>Transversal</t>
  </si>
  <si>
    <t>A la fecha, ningún área ha reportado la materialización del riesgo.</t>
  </si>
  <si>
    <t xml:space="preserve">1. Ausencia de condiciones de aseguramiento, protección y prevención en los espacios laborales
2. No adopción de medidas de autocuidado y protección laboral
3. Jornadas laborales extensas
4. Riesgos laborales no identificados </t>
  </si>
  <si>
    <t>RG-20</t>
  </si>
  <si>
    <t xml:space="preserve">Posibilidad de afectación económica y presupuestal por aumento significativo en la materialización de riesgos laborales. </t>
  </si>
  <si>
    <t>1. Ausentismo laboral
2. Multas o sanciones
3. Pago de prestaciones asistenciales o económicas.
4. Atraso en el desempeño organizacional del grupo de trabajo</t>
  </si>
  <si>
    <t>Proceso de identificación y tratamiento de riesgos laboral</t>
  </si>
  <si>
    <t>Anualmente el Jefe de la unidad de talento humano debe coordinar con la ARL la permanente actualización de la matriz de riesgos, esta actualización incluye visitas y observaciones en campo con  el propósito de identificar y actualizar las variables asociadas a los diferentes tipos de riesgos, con esta actualización el riesgo es valorado nuevamente y así se definen las acciones o recomendaciones para gestionar el riesgo. 
Nota: Se podrá identificar apoyo de recurso humano a través de pretaciones de servicios o practicas de estudiamtes dependiendo de los recursos asignados.</t>
  </si>
  <si>
    <t>Si producto del seguimiento se observan incumplimientos significativos en las recomendaciones anteriores o evidencia de situaciones nuevas con una valoración de riesgo Alta estas situaciones deben ser llevadas al Comité Paritario de seguridad y salud en el trabajo con el fin de tomar decisiones y acciones inmediatas.</t>
  </si>
  <si>
    <t>Matriz de riesgos en salud ocupacional</t>
  </si>
  <si>
    <t>Documentar y aprobar los métodos y criterios para gestionar el panorama de riesgos laborales en la Lotería.</t>
  </si>
  <si>
    <t>Unidad de Talento Humano</t>
  </si>
  <si>
    <t xml:space="preserve">Se realizo plan de trabajo jjunto con la Administradora de Riesgos profesionales </t>
  </si>
  <si>
    <t>Se ha dado cumplimiento de acuerdo al plan de trabajo establecido el 24 de febrero de 2022</t>
  </si>
  <si>
    <t>Proceso gestión de incidentes y accidentes laborales</t>
  </si>
  <si>
    <t xml:space="preserve">Cada vez que ocurra un incidente o accidente de trabajo el funcionario involucrado en el accidente debe reportar verbalmente al Jefe de la unidad, para que dicho funcionario registre el incidente y/o accidente laboral. El registro se debe hacer en la página de la ARL FURAT, dentro de los 2 días hábiles siguientes, se debe imprimir y se deja en la historia laboral, el brigadista del piso debe valorar el accidente o incidente y determinar los pasos a seguir y si es necesario el traslado a un centro médico. 
El COPASST tiene quince (15) días para realizar la investigación respectiva del accidente o incidente laboral. </t>
  </si>
  <si>
    <t>Dependiendo del análisis de causas del incidente o accidente el grupo responsable de la investigación de identificar y definir las recomendaciones pertinentes</t>
  </si>
  <si>
    <t>Cada vez que ocurra un incidente o accidente</t>
  </si>
  <si>
    <t>Registro de reporte e investigación de accidentes de la ARL
Formato de investigación de incidentes y accidentes de trabajo</t>
  </si>
  <si>
    <t xml:space="preserve">Se realizo reporte de Accidente de trabajo por medio del FURAT durante el mes de marzo, asi como se realizo la investigación del accidente. </t>
  </si>
  <si>
    <t>Se dio cumplimiento el 14 de marzo de 2022</t>
  </si>
  <si>
    <t>Seguimiento a la accidentalidad e incapacidades</t>
  </si>
  <si>
    <t>Anualmente el Jefe de la unidad de talento humano debe bajar un reporte de accidentalidad por medio del portal de la ARL, se debe analizar las cifras en terminos de:
1. Si la estadística aumenta
2. Las áreas con mayor frecuencia o mayor volumen 
Semestralmente se debe analizar el de incapacidades, en terminos de:
1. Estadística
2. Áreas y que funcionarios involucrados
3. Causas más recurrentes</t>
  </si>
  <si>
    <t>Realizar acciones de intervención
capacitar, higiene postural, habitos de vida saludable
verificar incapacidades</t>
  </si>
  <si>
    <t>Falta por implementar</t>
  </si>
  <si>
    <t>Generar campañas de capacitación y sensibilización sobre las practicas seguras frente a los riesgos laborales identificados.</t>
  </si>
  <si>
    <t>Listas de asistencia
Material de capacitación</t>
  </si>
  <si>
    <t xml:space="preserve">A corte de mayo del año 2022, se solicito reporte de estadistica de accidentalidad de la loteria de bogota, teniendo un porcentaje de accidentalidad del 1,43%. 
Asi como se han realizado capacitaciones para ralizar actividades de manera segura y asi mismo identificar las causas o factores inseguros. </t>
  </si>
  <si>
    <t>Reporte de accidentalidad por parte de la ARL. 
Capacitaciones en:
Inducción y re induccción de Seguridad y Salud en el trabajo 
Capacitación virtual de las “Cinco Eses” iniciando con las tres primeras. Clasifico-ubico y mantengo limpio</t>
  </si>
  <si>
    <t>1. Falta de comunicación vertical y horizontal
2. Falta de reconocimiento
3. Estrés laboral
4. Falta de Motivación
5. Espacio físico no apto para el desempeño de las labores
6. Jornadas de capacitación inadecuadas a las necesidades de los servidores públicos.</t>
  </si>
  <si>
    <t>RG-21</t>
  </si>
  <si>
    <t>Posibilidad de afectación económica y reputacional por contar con clima organizacional o laboral en niveles inadecuados</t>
  </si>
  <si>
    <t>1. Ausentismo laboral
2. Ineficiente gestión del tiempo
3. Retraso en la realización de tareas
4. Resistencia a los cambios institucionales</t>
  </si>
  <si>
    <t>Identificación e implementación de los planes de capacitación y bienestar</t>
  </si>
  <si>
    <t>El jefe de la unidad de TH debe anualmente identificar las necesidades de capacitación con cada una de las áreas funcionales y posteriormente estas deben ser presentadas para la revisión y aprobación del Comité institucional de gestión y desempeño. Esta revisión y apruebación está sujeta a la perinencia, alcance y cubrimiento de cada necesidad y al tope de recursos asignados.
En el Plan de bienestar el Jefe de TH debe identificar las necesidades a través de una encuesta y análisis de las expectativas de las actividades a realizar. Este plan debe ser presentado ante el Comité de bienestar, el cual debe revisar y aprobar su contenido y alcance.
Dichos planes deben ser socializados  y publicados en la página web en los meses de Enero y febrero de cada vigencia.</t>
  </si>
  <si>
    <t>Cada una de las necesidades identificadas deben ser justificadas con el fin de analizar su viabilidad. Así mismo se deben justificar los rechazos o ajustes a las necesidades.</t>
  </si>
  <si>
    <t>Procedimiento Capacitación y formación PRO.320.223
Procedimeinto gestión de calidad de vida laboral PRO.320.224</t>
  </si>
  <si>
    <t>Plan de capacitación
Programa de bienestar</t>
  </si>
  <si>
    <t>Revisar el procedimiento de capacitación y formación con el fin de deteminar si es necesario realizar ajustes.  Así mismo revisar el procedimiento de  inducción PRO.320.219</t>
  </si>
  <si>
    <t>Procedimeinto actualizado</t>
  </si>
  <si>
    <t>Ser realizó encuesta a todos los servidores con el fin de identificar las necesidades de capacitación y bienestar,  dichos resultaos sirvieron de base para realizar el plan de capacitación y el plan de bienestar aprobado por el Comité de Bienestar de la entidad.
Dichos planes fueron publicados en la página web de la entidad el 31 de enero de 2022.</t>
  </si>
  <si>
    <t>Se cumplió a corte 31 de enero de 2022.</t>
  </si>
  <si>
    <t>Proceso de inducción y reinducción</t>
  </si>
  <si>
    <t>El Jefe de TH debe realizar el respectivo proceso de inducción a cada una de las personas nuevas que ingresan como servidores públicos de la Lotería y a los contratistas el supervisor de cada contrato, esta inducción debe cumplir con los lineamientos y temas que debe cubrir de acuerdo a las políticas estableceidas en la Empresa. El material y contenido de la inducción debe permanecer actualizado de forma permanente.
El proceso de reinducción se debe realizar cada 2 años a todos los servidores públicos y contratistas de la Lotería de Bogotá.</t>
  </si>
  <si>
    <t xml:space="preserve">Procedimiento de inducción PRO.320.219
</t>
  </si>
  <si>
    <t>Cada 2 años
Cada ingreso de personal</t>
  </si>
  <si>
    <t>Presentación de inducción
Registro inducción y reinducción</t>
  </si>
  <si>
    <t xml:space="preserve">Definir y documentar los lineamientos internos que debe seguir cada funcionario para tramitar quejas de acoso laboral. Resolucion 652 de 212. </t>
  </si>
  <si>
    <t>Unidad de Talento Humano
Atención al Cliente</t>
  </si>
  <si>
    <t>Documento metodológico
Procedimiento actualizado</t>
  </si>
  <si>
    <t>Durante los meses de enero y febrero no ingresó personal de planta en la entidad.</t>
  </si>
  <si>
    <t>La inducción y reindicción  está programada para realizarse en el mes de agosto de 2022. Y la inducción y reinducción sobre SG SST se reprogramó para el mes de mayo de 2022.</t>
  </si>
  <si>
    <t>Medición y análisis del clima laboral</t>
  </si>
  <si>
    <t>En el segundo semestre del año el Jefe de la Unidad de TH debe coordinar la implementación y ejecución de encuestas de clima organizacional con el fin de análizar e identificar cuales de las variables a medir están debiles de acuerdo a la meta del plan estrategico establecida.</t>
  </si>
  <si>
    <t>Se deben intervenir cada una de las variables que no logran los niveles establecidos como meta, a través de acciones que permitan gestionar dichas debilidades, estas acciones se deben llevar al plan de acción (otros planes).</t>
  </si>
  <si>
    <t xml:space="preserve">Procedimiento gestion de calidad de vida laboral PRO.320.224
</t>
  </si>
  <si>
    <t>Informe de medición de clima laboral</t>
  </si>
  <si>
    <t>Realizar capacitación sobre inducción y reinducción-</t>
  </si>
  <si>
    <t>Esta se realiza en el mes de noviembre de 2022</t>
  </si>
  <si>
    <t>Comité de convivencia laboral</t>
  </si>
  <si>
    <t>La jefe de la Unidad de TH convoca a inscripciones del Comité de Convivencia, participan todos los trabajadores oficiales, de los cuales se elige un representante por los trabajadores y la Gerencia delega un empleado Público. El Comité debe cumplir con los lineamientos establecidos mediante la Resolución 652 y 1356 de 2012 del Ministerio de Trabajo.
Semestralmente el comité debe reunirse con el propósito de analizar y superar la presuntas conductas de acoso laboral.
El comité tiene una vigencia de 2 años, se constituye mediante acta.</t>
  </si>
  <si>
    <t xml:space="preserve">Resolución 652 de 2012
</t>
  </si>
  <si>
    <t>Acta del comité de carácter confidencial</t>
  </si>
  <si>
    <t>Presidente elegido de los miembros del cómite</t>
  </si>
  <si>
    <t>Realizar la elección de Comité de Convivencia Laboral.</t>
  </si>
  <si>
    <t>Unidad de Talento Humano - Gerencia General</t>
  </si>
  <si>
    <t>Acta de constitución del Comité.</t>
  </si>
  <si>
    <t>La elección del comité de OCnvivencia se realizó en el mes de diciembre de 2020, por tal razón la elección de los integrantes del  comité de convivencia laboral, se realizará neuvamente en el mes de diciemrbe de 2021, dado que estos tiene un periodod de dos años. La única modificación que hubo fue pro los represntantes de la admisnitarción, la cual se debió cambiar teneindo en cuenta que la señora GLORIA ESPERANZA ACOSTA SÁNCHEZ laboró enla entidad hasta el 31 de agsoto de 2021 y la señora DURLEY EDILMA ROMERO TORRES, por su condición de Secretaria General solicitó se cambiara su designación, nombrando la Gerente General como represntantes del empleador a Liliana Lara Méndez y Martha Liliana Durán Cortes.</t>
  </si>
  <si>
    <t>Se realizó reunión trimestral de comité de convivencia, y una reunión extraordinaria de la cual se cuentan con las respectivas actas.</t>
  </si>
  <si>
    <t>Carpeta Comité de Convivencia Laboral.</t>
  </si>
  <si>
    <t>1. Falta de una planificacion y programación de las actividades de inducción, reinducción y entrenamiento.
2. Inasistencia de los funcionarios a las actividades de inducción y reinducción.
3. Poca disposición de tiempo para las actividades de entrenamiento y empalme</t>
  </si>
  <si>
    <t>RG-22</t>
  </si>
  <si>
    <t>Posibilidad de afectación económica por bajos niveles de inducción y entrenamiento del personal en el cargo</t>
  </si>
  <si>
    <t>1. Desconocimento de procesos, procedimientos, funciones y actividades
2. Procesos disciplinarios
3. Errores en el desarrollo de las tareas
4. Retrasos en la ejecución de tareas y entrega de información
5. Reprocesos administrativos.
6. Desactualización de los servidores en asuntos materia de su empleo</t>
  </si>
  <si>
    <t>Se estableció la periodicidad en semestral, debido a lo observado en traslados de personal, para el nivel de ocurrencia, se toma la sugerida por la Política de Administración del Riesgo.
Frente al impacto, la afectación económica es leve, debido al valor en que incurriría la Lotería de Bogotá en caso de materializarse el riesgo.</t>
  </si>
  <si>
    <t>El Jefe de TH debe realizar el respectivo proceso de inducción a cada una de las personas nuevas que ingresan como servidores públicos de la Lotería y a los contratistas el supervisor de cada contrato, esta inducción debe cumplir con los lineamientos y temas que debe cubrir de acuerdo a las políticas establecidas en la Empresa. El material y contenido de la inducción debe permanecer actualizado de forma permanente.
El proceso de reinducción se debe realizar cada 2 años a todos los servidores públicos y contratistas de la Lotería de Bogotá.</t>
  </si>
  <si>
    <t>Procedimiento de inducción PRO-320-219.</t>
  </si>
  <si>
    <t>Realizar la jornada de reinducción.</t>
  </si>
  <si>
    <t>Documento de reinducción
Listados de asistencia</t>
  </si>
  <si>
    <t>La inducción y reindicción  está programada para realziarse en el mes de agosto de 2022. Y la inducción y reinducción sobre SG SST se reprogramó para el mes de mayo de 2022.</t>
  </si>
  <si>
    <t>Identificación e implementación del Plan Institucional de Capacitación</t>
  </si>
  <si>
    <t>El jefe de la unidad de TH debe anualmente identificar las necesidades de capacitación con cada una de las áreas funcionales y posteriormente estas deben ser presentadas para la revisión y aprobación del Comité institucional de gestión y desempeño. Esta revisión y apruebación está sujeta a la perinencia, alcance y cubrimiento de cada necesidad y al tope de recursos asignados.</t>
  </si>
  <si>
    <t>Procedimiento Capacitación y formación PRO.320.223</t>
  </si>
  <si>
    <t>Plan Institucional de Capacitación</t>
  </si>
  <si>
    <t>Formular y ejecutar el Plan Institucional de Capacitación</t>
  </si>
  <si>
    <t>Plan Institucional de Capacitación
Listados de Asistencia
Correos de convocatoria a capacitaciones</t>
  </si>
  <si>
    <t>EL 31 de enero de 2022 en Comité de Comité Intitucional de Gestión y Desempeño se aprobó el plan Institucional de Capcitación, el cual fue publicado en la página web de la entidad.</t>
  </si>
  <si>
    <t>Cumplida desde el 31 de enero de 2022.</t>
  </si>
  <si>
    <t>Entrenamiento del personal en el cargo nuevo</t>
  </si>
  <si>
    <t>El Jefe inmediato o a quien delege, debe realizar un entrenamiento de la persona nueva en el cargo de acuerdo a sus funciones y entrenarlo en cada herramienta de trabajo que deba utilizar.
Adicionalmente, el funcionario que entrega el cargo, debe realizar el proceso de empalme y entrega del cargo a quien recibe el cargo.</t>
  </si>
  <si>
    <t>Acta de entrega del cargo</t>
  </si>
  <si>
    <t>Cada vez que un funcionario asume un nuevo cargo o existe un nuevo nombramiento</t>
  </si>
  <si>
    <t>No existe evidencia</t>
  </si>
  <si>
    <t>Jefe Inmediato o quien entrega el cargo</t>
  </si>
  <si>
    <t>Realizar entrega de cargo a funcionarios que asuman un nuevo cargo y entregar acta de entrega a Unidad de Talento Humano</t>
  </si>
  <si>
    <t>Funcionario que entrega el cargo</t>
  </si>
  <si>
    <t>Durante el periodo no ingresó nuevo personal de planta a la entidad.</t>
  </si>
  <si>
    <t xml:space="preserve">1. Falta de planeación de las actividades programadas
2. Inasistencia de los servidores a las capacitaciones programadas
</t>
  </si>
  <si>
    <t>RG-23</t>
  </si>
  <si>
    <t>Posibilidad de afectación económica y reputacional por inadecuada cobertura y pertinencia de los planes de capacitación y bienestar</t>
  </si>
  <si>
    <t>1. Desactualización de los servidores en asuntos materia de su empleo
2. Procesos disciplinarios</t>
  </si>
  <si>
    <t>Procedimiento Capacitación y formación PRO.320.223
Procedimiento gestión de calidad de vida laboral PRO.320.224</t>
  </si>
  <si>
    <t>Se realizó encuesta para determinar las necesidades de los servidores y se aprobó el plan institucional en el CIGYD el 31 de enero de 2022.</t>
  </si>
  <si>
    <t>a</t>
  </si>
  <si>
    <t>Realizar seguimiento a la implementación de los planes de capacitación y bienestar</t>
  </si>
  <si>
    <t>El jefe de la unidad de Talento Humano trimestralmente debe verificar la ejecución de lo definido en los planes de capacitación y bienestar  a través de los indicadores de desempeño.
Actividad, tiempo, cobertura de funcionarios y unidades o áreas.</t>
  </si>
  <si>
    <t>El Comité de Bienestar, reprograma aquellas actividades que no se han realizado. Y se evalua la viabilidad de correcciones en el tema de cobertura</t>
  </si>
  <si>
    <t>Procedimiento Capacitación y formación PRO.320.223
Ficha técnica de los indicadores de desempeño.
Tablero de indicadores de desempeño.</t>
  </si>
  <si>
    <t>Informe de indicadores</t>
  </si>
  <si>
    <t xml:space="preserve">Jefe Unidad de Talento Humano -  Comité de Bienestar </t>
  </si>
  <si>
    <t>Verificar la ejecución de lo definido en los planes de capacitación y bienestar  a través de los indicadores de desempeño.</t>
  </si>
  <si>
    <t>Seguimiento realizado</t>
  </si>
  <si>
    <t>N/A</t>
  </si>
  <si>
    <t>Durante el priemr trimestre se cumplió con el 100% de las activiades progrmadas en el plan de bienstra y en el plan de capacitación, el cual se refleja en informe presentado por la Ofician de Planeación .</t>
  </si>
  <si>
    <t>r</t>
  </si>
  <si>
    <t>1. Herramientas tecnológicas con problemas de parametrización y desarrollo.
2. Falta de conocimiento técnico por parte del personal que interviene.
3. Falta de controles y parámetros dispersos para detectar desviaciones de la herramienta tecnológica en la liquidación de novedades.</t>
  </si>
  <si>
    <t>RG-24</t>
  </si>
  <si>
    <t>Posibilidad de afectación económica por inconsistencias en la liquidación de nómina</t>
  </si>
  <si>
    <t>1. Pago erroneo de la nómina
2. Reproceso en la liquidación
3. Incumplimientos con el pago de aportes a seguridad social y parafiscales
4. Pago de intereses de mora, por pago inoportuno de aportes a seguridad social.</t>
  </si>
  <si>
    <t>La probabilidad se definió de carácter mensual por el pago de la nómina, y debido a que el riesgo no se materialozó en la vigencia 2020, se estableció un nivel de ocurrencia en cero.
Frente al impacto, el pago de intereses de mora es mucho menor al 1% del patrimonio de la Lotería de Bogotá, por tanto es de carácter leve.</t>
  </si>
  <si>
    <t>Inicio de prenómina con 5 días hábiles de anticipación</t>
  </si>
  <si>
    <t>El Profesional de nómina, cinco días hábiles de anticipación a la liquidación de la nomina,  debe crear en el modulo de Talento Humano/ nómina, del aplicativo administrativo y financiero, el periodo de la nómina a construir, con esto debe ingresar todas las novedades reportadas y así liquidar la prenómina. Debe revisar si todas las novedades están incluidas, si esta liquidando todos los conceptos de nómina, si esta completa con todos los funcionarios y verificar los calculos de las novedades excepcionales. 
Antes del cierre el Jefe de la unidad de TH debe revisar (novedades incluidas, calculos aleatorios de novedades excepcionales) 
Después de la revisión por parte del Jefe de la Unidad de Talento Humano, la Secretaría General revisa la prenómina, y una vez revisada, el Jefe de la Unidad de TH procede a efectuar el cierre.</t>
  </si>
  <si>
    <t>Realizar ajustes de correción a la prenómina, antes del cierre,
Una vez está todo OK se debe liquidar la nómina y se hace el cierre contable en el aplicativo, después del cierre  no permite ningun ajuste o movimiento y genera los asientos de contabilidad y presupuesto.
Si con posterioridad al cierre de la nómina se identifican errores en la liquidación, los mismos deberán ser reportados a la Unidad de Talento Humano, para que se realice la revisión y ajustes a que haya lugar en la siguiente nómina, dejando la evidencia sobre la respuesta pertinente.</t>
  </si>
  <si>
    <r>
      <t xml:space="preserve">Procedimiento liquidación nómina PRO.320-221-8.
</t>
    </r>
    <r>
      <rPr>
        <sz val="10"/>
        <color rgb="FFFF0000"/>
        <rFont val="Calibri"/>
        <family val="2"/>
        <scheme val="minor"/>
      </rPr>
      <t>Procedimiento Incapacidades</t>
    </r>
    <r>
      <rPr>
        <sz val="10"/>
        <color theme="1"/>
        <rFont val="Calibri"/>
        <family val="2"/>
        <scheme val="minor"/>
      </rPr>
      <t xml:space="preserve">
Base de datos de nómina en el aplicativo.
Reporte individual de nómina.</t>
    </r>
  </si>
  <si>
    <t>Base de datos de nómina en el aplicativo.
Nómina definitiva impresa.</t>
  </si>
  <si>
    <t>Profesional I (Unidad de Talento Humano)
Jefe de la Unidad de Talento Humano</t>
  </si>
  <si>
    <t>Se ha dado cumplimeinto mes a mes de lo aquí establecido, durante los meses enero y febrero.</t>
  </si>
  <si>
    <t>Se ha dado cumplimeinto mes a mes de lo aquí establecido, durante los meses marzo, abril y mayo.</t>
  </si>
  <si>
    <t>1. La información (hechos económicos) de costos y gastos no llegue oportunamente por parte de los terceros antes del cierre del periodo contable.
2. Falta de conocimiento en la aplicación de las normas contables vigentes por parte de los profesionales que intervienen.
3. Errores en la parametrización del sistema contable en los cargues automáticos.
4. Errores en la información de ingresos, costos y gastos que se registra en la contabilidad en forma automática (Alto volumén de partidas conciliatorias).</t>
  </si>
  <si>
    <t>RG-25</t>
  </si>
  <si>
    <t>Posibilidad de afectación económica y reputacional por incoherencia de los estados financieros</t>
  </si>
  <si>
    <t>1. Sanciones por parte de los entes de control
2. Toma de decisiones con información incorrecta
3. Reprocesos y/o desgaste administrativo</t>
  </si>
  <si>
    <t>La periodicidad se estableció en semestral, y nivel de ocurrencia uno, como línea base sugerida por la Política de Administración del Riesgo.
En afectación económica es menor debido a que podría llegar a afectar la disponibilidad de recursos de la entidad.
La afectación reputacional también es menor, debido a las instancias donde se afectaría la imagen de la Lotería de Bogotá.</t>
  </si>
  <si>
    <t>Conciliación partidas bancarias</t>
  </si>
  <si>
    <t>Diariamente el tesorero debe descargar los archivos de recaudo del portal de cada banco, estos archivos son entregados al profesional de financiera que se encarga de cargar el registro en el aplicativo interno.
El auxiliar de tesoreria debe cargar en el aplicativo las consignaciones de promocionales entregadas por la unidad de apuestas. mensualmente consignaciones de arrendamientos, créditos de vivienda, gastos de administración y premios caducos y otros rubros eventuales.
Mensualmente el profesional y/o  el responsable asignado por la Unidad Financiera y Contable  con los extractos mensuales de los bancos debe cruzar con las partidas que se cargaron diariamente al aplicativo.</t>
  </si>
  <si>
    <t>Se identifican las causas de descuadre y se debe corregir la partida de acuerdo al análisis identificado.</t>
  </si>
  <si>
    <t>Procedimiento gestión de ingresos PRO.310.247
Procedimiento de conciliaciones bancarias PRO.310.252</t>
  </si>
  <si>
    <t>Carpeta de conciliaciones bancarias</t>
  </si>
  <si>
    <t>Jefe de la Unidad Financiera y Contable
Profesional de la Unidad Financiera y Contable</t>
  </si>
  <si>
    <t>Realizar conciliaciones de todas las cuentas bancarias que posee la Lotería en forma mensual</t>
  </si>
  <si>
    <t>Se realizaron las conciliaciones bancarias en los meses de enero y febrero</t>
  </si>
  <si>
    <t xml:space="preserve">Se realizaron las conciliaciones bancarias en los meses de marzo y abril </t>
  </si>
  <si>
    <t>Gestión preventiva a través comunicados sobre los plazos límite del reporte de información.</t>
  </si>
  <si>
    <t>Anualmente la Jefe de la Unidad Financiera y Contable genera una circular a todos los jefes y supervisores de contrato para comunicar el cronograma oficial de envío oportuno de información financiera. Circular firmada por el Secretario General.
Cuada vez que la jefe de unidad identifique retrasos significativos (por tardar un día antes sdel vencimiento) se generan llamadas y correos electrónicos recordando que se tramiten oportunamente todas las ordenes de pago.</t>
  </si>
  <si>
    <t>Se dejan pendientes para causar en el siguiente periodo. Si los  retrasos en la entrega de la información financiera generan saciones estas darán inicio a las investigaciones correspondientes-</t>
  </si>
  <si>
    <t>Políticas operativas del proceso</t>
  </si>
  <si>
    <t>Requerimiento efectuado en el comite de gerencia
Correo electrónico</t>
  </si>
  <si>
    <t>Jefe de la Unidad Financiera y Contable
Todos los Jefes de área
Profesional de la Unidad Financiera y Contable</t>
  </si>
  <si>
    <t>Requerir el trámite oportuno de los hechos económicos efectuados en el mes</t>
  </si>
  <si>
    <t>Jefe de la Unidad Financiera y Contable</t>
  </si>
  <si>
    <t>Se revisa en el comité directivo de cierre de cada mes la información de cierre financiero y se requiere el cumplimiento de los plazos en el envío de la información a la unidad financiera</t>
  </si>
  <si>
    <t>Solicitud de actualización normativa contable</t>
  </si>
  <si>
    <t>El jefe de la unidad durante la anualidad debe solicitar el cronograma de capacitaciones a la Contaduria General de la Nación y actualizaciones normativas para el año y así programar y coordinar con TH la asistencia a los eventos.</t>
  </si>
  <si>
    <t>Solicitar reprogramaciones. Identificar las necesidades de capacitación a funcionarios.</t>
  </si>
  <si>
    <t>Programación de capacitaciones</t>
  </si>
  <si>
    <t>Solicitud
Plan de capacitaciones</t>
  </si>
  <si>
    <t>Solicitar programación de capacitaciones</t>
  </si>
  <si>
    <t>Se solicitó a la Unidad de Talento Humano la realización de capacitaciones en temas contables y de impuestos</t>
  </si>
  <si>
    <t>1. Hurto intencionado por parte de funcionarios y/o terceros.
2. Filtración de información de seguridad en las combinaciones de la cajas fuertes.
3. Falta de controles adecuados en el manejo de los tokens, claves bancarias y seguridad en la custodia de los títulos valores.</t>
  </si>
  <si>
    <t>RC-06</t>
  </si>
  <si>
    <t>Posibilidad de afectación económica y reputacional por pérdida de títulos de valor y/o recursos en depósitos en cuentas bancarias en entidades financieras, con el fin de un beneficio propio o de terceros</t>
  </si>
  <si>
    <t>1. Reposición de título valor por pérdida
2. Uso no autorizado de títulos valor
3. Pérdida de recursos
4. Procesos disciplinarios y fiscales
5. Hallazgos de entes de control</t>
  </si>
  <si>
    <t>La periodicidad se estableció en semanal, y nivel de ocurrencia cero, ya que el riesgo no se ha materializado.
En afectación económica es menor debido a que podría llegar a afectar la disponibilidad de recursos de la entidad.
La afectación reputacional también es menor, debido a las instancias donde se afectaría la imagen de la Lotería de Bogotá.</t>
  </si>
  <si>
    <t>Token de acceso a portales bancarios guardados en bóveda de seguridad</t>
  </si>
  <si>
    <t>El Representante legal debe tramitar ante el banco la solicitud de administracion de portal y con este servicio se asignan tokens de seguridad para acceso a los portales bancarios. El tesorero guarda estos tokens en la boveda de seguridad todos dias al finalizar la labor. El Tesorero es el único funcionario con la autorización suficiente para el uso de los tokens de seguridad de cada entidad financiera.</t>
  </si>
  <si>
    <t>Con el fin de evitar la interrupción de la operación del proceso, el tesorero(a) entregará al Jefe de la Unidad Financiera y Contable un sobre sellado con la relación de tokens y clave de las bóvedas de seguridad, que se utilizará en caso de fuerza mayor, quién será el responsable del manejo de esta información.</t>
  </si>
  <si>
    <t>Procedimiento gestión de egresos PRO-310-246-9
Protocolo de seguridad y manejo de las cuentas</t>
  </si>
  <si>
    <t>Diario</t>
  </si>
  <si>
    <t>Se cuenta con carpeta que contiene información sobre los tokens con que cuenta tesorería.</t>
  </si>
  <si>
    <t>Tesorero(a)
Jefe de la Unidad Financiera y Contable</t>
  </si>
  <si>
    <t>Dar cumplimiento al Protocolo de seguridad y manejo de las cuentas</t>
  </si>
  <si>
    <t>Tesorero(a)
Auxiliar Administrativo de Tesorería
Jefe Unidad Financiera y Contable</t>
  </si>
  <si>
    <t>Soportes de implementación del Protocolo de seguridad y manejo de las cuentas</t>
  </si>
  <si>
    <t>Para el primer bimestre se ha dado cumplimiento al protocolo de seguridad y manejo de las cuentas de acuerdo a los parámetros establecidos.</t>
  </si>
  <si>
    <t>En el Segundo bimestre se da cumplimiento al protocolo de seguridad y manejo de las cuentas bancarias. (Ver protocolo de seguridad)</t>
  </si>
  <si>
    <t>https://loteriadbogota.sharepoint.com/:f:/s/CARPETASCOMPARTIDAS/EtpHiyFHPPpCp9pArybH5qgBO_ZONfR1jTQXUJHgnKDcHQ?e=68MEC7</t>
  </si>
  <si>
    <t>Bovedas de seguridad para custodia de documentos</t>
  </si>
  <si>
    <t>Se cuenta con dos cajas fuertes, una en la Oficina de la Tesorería General, y la segunda en la Oficina del Auxiliar de Tesorería, y cada uno maneja y conoce la clave de la caja fuerte de su oficina, esas claves son conocidas únicamente por estos responsables.
El Auxiliar administrativo asignado a la tesoreria tiene acceso a la  bóveda donde se custodian: premios en proceso de pago, chequeras en uso, sello seco para los cheques y documentos bancarios que lo ameriten.
La bóveda asignada a la o el Tesorera (o) se custodia: token, claves, titulos valor, cdt, cheques, billetes en proceso de investigación de fraude, tarjetas bonos para estímulo de ventas.</t>
  </si>
  <si>
    <t>Protocolo de seguridad y manejo de las cuentas</t>
  </si>
  <si>
    <t>Protocolo de seguridad y manejo de las cuentas, apartado sobre cajas de seguridad.</t>
  </si>
  <si>
    <t>Tesorero(a)
Auxiliar Administrativo de Tesorería
Jefe de la Unidad Financiera y Contable</t>
  </si>
  <si>
    <t>Diseñar e implementar un formato de Relación de Tokens manejo Tesorería</t>
  </si>
  <si>
    <t>Tesorera</t>
  </si>
  <si>
    <t>Formato de Relación de Tokens manejo Tesorería</t>
  </si>
  <si>
    <t>El formato se creó en la vigencia 2021, FRO-310-424-1, está vigente.
Frente a las cajas fuertes, cada una tiene sus contraseñas, y las claves solo las conocen la tesorera y el auxiliar de tesorería, los controles se han ejecutado acorde a lo programado, no se ha materializado el riesgo.</t>
  </si>
  <si>
    <t>Se tiene actualizado la relación de los tokens segun formato FRO-310-424-1.                                                                                                                                                                                                                                                                                                                                                                               Se cuenta con dos cajas fuertes Una en la oficina de tesoreria y otra en la oficina del auxiliar de de tesoreria. Cada uno maneja la clave de caja fuerte de acuerdo a los controles relacionados en el  protocolo de seguridad y manejo de las cuentas.(ver protocolo de segurisad y formato FRO-310-424-1)</t>
  </si>
  <si>
    <t>Inventario mensual de títulos valores (cheques, CDT)</t>
  </si>
  <si>
    <t>Mensualmente el tesorero(a) realiza inventario de los CDTS en custodia y junto con el auxiliar de tesorería elaboran actas con el inventario de cheques. Dentro de estas actas se relacionan: el banco, la cuenta y el numero de cheque con su intervalo. El acta debe estar firmada por los dos involucrados relacionando fecha y hora de la actividad.</t>
  </si>
  <si>
    <t>Si existe perdida de algún título valor se debe solicitar al banco el no pago del título valor y seguir el protocolo establecido por el banco.</t>
  </si>
  <si>
    <t>Acta control de cheques</t>
  </si>
  <si>
    <t>Elaborar el Inventario mensual de títulos valores (cheques, CDT)</t>
  </si>
  <si>
    <t>Tesorero(a)
Auxiliar Administrativo de Tesorería</t>
  </si>
  <si>
    <t>Inventario mensual de títulos valores</t>
  </si>
  <si>
    <t xml:space="preserve">Se lleva la relación mensual de los titulos valores (cheques, CDT),  los titulos valores  CDT que se reciben en custodia como garantía de los distribuidores, se mantienen  en la caja fuerte de la oficina de tesoreria. </t>
  </si>
  <si>
    <t>Se establecio prodecimiento para custodia de garantias en tesoreria  como respaldo al contrato de distribuidores  PRO 310-470-1,  lleva el control y relación de los titulos valores, los titulos valores CDTS qu se mantinene en la caja fuerte de la oficina de tesoreria.(Ver prodedimiento PRO-310-470-1)</t>
  </si>
  <si>
    <t>1. Posibilidad de que por directriz de de un órgano superior como Alta Gerencia o Secretaría Distrital de Hacienda se unifiquen todos los recursos en una sola entidad financiera.
2. Políticas de las entidades financieras en la captación de recursos</t>
  </si>
  <si>
    <t>RF-02</t>
  </si>
  <si>
    <t>Posibilidad de afectación económica y reputacional por concentración de recursos financieros en una sola entidad</t>
  </si>
  <si>
    <t>1. Posibilidad de pérdida de recursos si la entidad donde están concentrados los recursos tiene dificultades económicas.
2. Hallazgos de entes de control.
3. Procesos disciplinarios</t>
  </si>
  <si>
    <t>La periodicidad se estableció en diaria, y nivel de ocurrencia cero, ya que el riesgo no se ha materializado.
En afectación económica es mayor, debido a que podría llegar a afectar la disponibilidad de recursos de la entidad, al concentrar los recursos en una sola entidad bancaria.
La afectación reputacional también es menor, debido a las instancias donde se afectaría la imagen de la Lotería de Bogotá.</t>
  </si>
  <si>
    <t>No hacer apertura ni cierre de cuentas bancarias sin autorización expresa de la Gerente General, acorde al Protocolo de seguridad y manejo de las cuentas</t>
  </si>
  <si>
    <t>Realizar la aplicación del lineamiento plasmado en el Protocolo de seguridad y manejo de las cuentas, en lo referente a apertura y cierre de cuentas.</t>
  </si>
  <si>
    <t>Registro e información que se envía a los bancos para apertura de cuentas.</t>
  </si>
  <si>
    <t>Tesorero(a)
Gerente General</t>
  </si>
  <si>
    <t>Realizar apertura o cierre de cuentas bancarias con autorización expresa de la Gerente General.</t>
  </si>
  <si>
    <t>Gerente General
Tesorería</t>
  </si>
  <si>
    <t>Soporte de apertura o cierre de cuenta bancaria</t>
  </si>
  <si>
    <t>Para el primer bimestre no se han realizado aperturas o cierres de cuentas bancarias.</t>
  </si>
  <si>
    <t>En el segundo bimestre, en el mes de Abril se realizo el cierre de la cuenta Bancaria N° 24072041406 Banco caja social, de acuerdo al radicado número 2-2022-662 del 28/04/2022. (Ver cancelacion cuenta Bancaria)</t>
  </si>
  <si>
    <t>Realizar apertura de cuentas bancarias en entidades financieras con calificación alta según las calificadoras de riesgo.</t>
  </si>
  <si>
    <t>La Lotería de Bogotá solicita la calificación de las entidades financieras donde se encuentran los recursos.</t>
  </si>
  <si>
    <t>Cada vez que se abra una cuenta bancaria nueva</t>
  </si>
  <si>
    <t>Soporte de calificación de entidades financieras</t>
  </si>
  <si>
    <t>Tesorero(a)</t>
  </si>
  <si>
    <t>Tesorería</t>
  </si>
  <si>
    <t>Soportes de calificación de entidades financieras</t>
  </si>
  <si>
    <t>Para el primer bimestre no se han realizado aperturas o cierres de cuentas bancarias, sin embargo, se cuenta con las calificaciones de entidades financieras.</t>
  </si>
  <si>
    <t xml:space="preserve"> En el segundo Bimestre no se ha realizado apertura de cuentas bancarias.  Se cuenta con la información actualizada de las calificaciones de las entidades financieras. </t>
  </si>
  <si>
    <t>Verificación de saldos de cuentas en libros auxiliares y en el balance general de la Lotería de Bogotá.</t>
  </si>
  <si>
    <t>La Unidad Financiera realiza el cruce de información con libros auxiliares y extractos bancarios en forma mensual, para realizar las conciliaciones bancarias.</t>
  </si>
  <si>
    <t>Si se presenta un error en un registro contable, se analiza el origen del registro, se realiza el control de la información por parte del Jefe de la Unidad Financiera y el Tesorero(a).</t>
  </si>
  <si>
    <t>Procedimiento Generación de estados financieros PRO-301-249</t>
  </si>
  <si>
    <t>Concilicación bancaria mensual</t>
  </si>
  <si>
    <t>Verificar saldos de cuentas en libros auxiliares y en el balance general de la Lotería de Bogotá.</t>
  </si>
  <si>
    <t>Se realizan mensualmente las conciliaciones por un funcionario de la Unidad Financiera y Contable</t>
  </si>
  <si>
    <t xml:space="preserve">Se realiza mensulamente las conciliaciones por un funcionario de la Unidad Financiera y contable. </t>
  </si>
  <si>
    <t>1. Falla en el sistema (aplicativo de los bancos)
2. Error humano involuntario</t>
  </si>
  <si>
    <t>RF-03</t>
  </si>
  <si>
    <t>Posibilidad de afectación económica por doble pago a un mismo tercero</t>
  </si>
  <si>
    <t>1. Pagar dos veces por el mismo concepto
2. Disminución de recursos económicos
3. Investigaciones por órganos de control</t>
  </si>
  <si>
    <t>Se escogió periodicidad diaria, ya que en cualquier momento que se realice un pago se puede materializar el riesgo, afectación económica catastrófica, dado que en el peor de los escenarios, se podría girar dos veces el premio mayor.</t>
  </si>
  <si>
    <t>Llevar una relación de las órdenes de pago aprobadas para giro</t>
  </si>
  <si>
    <t>Diariamente el auxiliar de Tesorería lleva una relación de las órdenes de pago, y posteriormente se envía al tesorero para su giro.</t>
  </si>
  <si>
    <t>Procedimiento Gestión de Egresos PRO-310-246-9</t>
  </si>
  <si>
    <t>Cada vez que se debe realizar un pago</t>
  </si>
  <si>
    <t>Órdenes de pago aprobadas para giro</t>
  </si>
  <si>
    <t>Tesorero General</t>
  </si>
  <si>
    <t>Órdenes de pago</t>
  </si>
  <si>
    <t xml:space="preserve">Diariamente se lleva control de las órdenes de pago autorizadas por el Jefe de Unidad Financiera  contable y por el ordenador del gasto , el auxiliar de tesorería verifica los soportes, acorde a lo establecido en el procedimiento de Gestión de Egresos, PRO-310-246-10, para  proceder a realizar el pago correspondiente. </t>
  </si>
  <si>
    <t>Verificación de los pagos exitosos</t>
  </si>
  <si>
    <t>Diariamente, el tesorero verifica los pagos exitosos frente a los movimientos bancarios.</t>
  </si>
  <si>
    <t>Reporte del banco del pago exitoso</t>
  </si>
  <si>
    <t>La tesorera verifica los saldos diarios  con los movimientos  de saldos del día anterior (entradas y salidas a la cuenta bancaria).
Diariamente se determina el estado de la transacción realizada, mediante la información reportada en los portales bancarios, dicho reporte se imprime y adjunta a la orden de pago.</t>
  </si>
  <si>
    <t>1. Inadecuado control de inventarios
2. Inadecaudo sitio de almacenamiento
3. Falta de mantenimiento a los bienes
4. Incumplimiento de las condiciones de manipulación y almacenamiento de los bienes
5. Sustracción no autorizada de elementos</t>
  </si>
  <si>
    <t>RC-07</t>
  </si>
  <si>
    <t>Posibilidad de pérdida o deterioro de elementos o bienes de la Lotería con el fin de ocasionar daño o beneficio a terceros.</t>
  </si>
  <si>
    <t>1. Perjuicios economicos para la entidad
2. Incumplimiento en las entregas
3. Procesos disciplinarios
4. Procesos penales</t>
  </si>
  <si>
    <t>Se definió la probabilidad de carácter trimestral debido a que la ejecución de los controles que ejecuta el almacenista tiene esa periodicidad.
Se definió en cero el nivel de ocurrencia por año, debido a que el riesgo no se ha materializado en los últimos seis años.
La afectación económica en ningún caso llega a calcularse en el 1% del patrimonio de la Lotería de Bogotá, razón por la cual se estableció en leve.</t>
  </si>
  <si>
    <t>Realizar inventario (elementos de consumo) físico trimestral y control de consumo por área</t>
  </si>
  <si>
    <t>El almacenisma trimestralmente debe emitir un listado de existencias a través del aplicativo en el cual se relacionan las cantidades existentes por sistema de cada elemento de consumo, y se confonta con el físico de la bodega del sotano del almacén y el almacén de los promocionales. La almacenista realiza control de consumo por área de acuerdo al historíco de consumo.</t>
  </si>
  <si>
    <t>Se debe informar por correo electrónico al jefe del area sobre las diferencias detectadas y se debe identificar las causas del descuadre. Realizando un análisis de la trazabilidad de los movimientos.</t>
  </si>
  <si>
    <t>Procedimiento de administración de bienes y/o elementos devolutivos PRO.330.238</t>
  </si>
  <si>
    <t>Listados de existencias</t>
  </si>
  <si>
    <t>Almacenista
Jefe Unidad de bienes y servicios</t>
  </si>
  <si>
    <t>Jefe Unidad de Recursos Físicos - Almacenista - CIGYD</t>
  </si>
  <si>
    <t xml:space="preserve">Realizar inventario (elementos de consumo y devolutivos) físico anual </t>
  </si>
  <si>
    <t>El almacenisma anualmente (enero con corte 31 de diciembre) debe emitir un listado de existencias en almacén y el inventario individual de cada funcionario través del aplicativo. El individiual se envia por email a cada funcionario con el fin de verificar que la relacion corresponda a la realidad  y se confonta con el físico de la bodega del sotano del almacén y el almacén de los promocionales.</t>
  </si>
  <si>
    <t>Se debe informar por correo electrónico al jefe del area sobre las diferencias detectadas y se debe identificar las causas del descuadre. Realizando un análisis de la trazabilidad de los movimientos.
SE le da el tiempo (3 días) para que el funcionario para que ubique el elemento. el almacenista debe informar a secretaria para iniociar un proceso disciplinario</t>
  </si>
  <si>
    <t>Procedimiento de inventario PRO.330.240</t>
  </si>
  <si>
    <t>Listados de existencias
Acta de verificación</t>
  </si>
  <si>
    <t>Almacenista
Jefe Unidad de Recursos Físicos</t>
  </si>
  <si>
    <t>Documentar, revisar y aprobar los lineamientos necesarios que definan la seguridad y vigilancia del CCTV en la Lotería.</t>
  </si>
  <si>
    <t>Lineamientos de seguridad</t>
  </si>
  <si>
    <t>Verificación de elementos devolutivos cada vez que exista: 1. Vacaciones, 2. Traslados, 3. Retiros.</t>
  </si>
  <si>
    <t>Cada vez que un funcionario tiene una de estas novedades debe entregar el inventario a su cargo, se emite el listado del aplicativo se verifica la existencia y se firma. Acta de entrega para traslado y vacaciones
paz y salvo para retiro.</t>
  </si>
  <si>
    <t>Se le da el tiempo (3 días) para que el funcionario para que ubique el elemento. el almacenista debe informar a secretaria para iniociar un proceso disciplinario</t>
  </si>
  <si>
    <t xml:space="preserve">Procedimiento de inventario PRO.330.240
</t>
  </si>
  <si>
    <t>Cada vez que suceda la novedad</t>
  </si>
  <si>
    <t>Paz y salvo</t>
  </si>
  <si>
    <t>CCTV en el almacén (entrada, interior con sensor de movimiento) y el resto de las instalaciones de la Entidad.</t>
  </si>
  <si>
    <t>El DVR del CCTV se encuentra el el centro de computo de sistemas (control de acceso) y es vigilado permanentemente por el personal de seguridad (pantalla). Capacidad de almacenamiento 30 dias aprox dependiendo del volumen (Variabilidad de grabación de las cámaras del sensor de movimiento). En recepción debe permanentemente evidenciar que las camaras esten grabando y debe informar telefonicamente la novedad.
Anualmente se realiza una verificación de funcionamiento por la empresa de vigilancia, sitio correcto y radar de alcance de cada cámara.
El mantenimiento está a cargo de la Lotería de Bogotá.</t>
  </si>
  <si>
    <t>El área de sistemas debe ajustar las cámaras que no esten grabando
Se debe realizar solicitud y autorización de los arreglos</t>
  </si>
  <si>
    <t>Contrato de vigilancia</t>
  </si>
  <si>
    <t>Soporte de mantenimiento preventivo realizado por la Lotería de Bogotá.</t>
  </si>
  <si>
    <t>Supervisor del contrato de vigilancia</t>
  </si>
  <si>
    <t>Polizas: 1. Todo Riesgo daños combinados, 2. Poliza de manejo, 3. Poliza contra hurto</t>
  </si>
  <si>
    <t>Anualmente el jefe de recursos físicos debe gestionar la elaboración del contrato de seguros con el fin de proteger los bienes patrimoniales de la entidad. Muebles e inmeubles maquinaria y equipos</t>
  </si>
  <si>
    <t>Compra de nuevos bienes factura y entrada elaborar memorando a la compañía de seguros para expedir una adición a la políza y realizan el cobreo respectivo
Perdida de una elemento informar adjuntar copia del denuncio y se inicia el proceso de igual o mejor . No se da cpon plata</t>
  </si>
  <si>
    <t>Polizas físicas
copia digital en la red de RF</t>
  </si>
  <si>
    <t>1. Inadecuada medición en el consumo de agua y energía
2. Falta de una politica clara en el consumo de elementos que afectan el medio ambiente
3. Inadecuada selección de proveedores e insumos
4. Pocos controles y seguimiento a las variables o elementos de consumo
5. Poca sensibilización en la cultura y manejo de los recursos.</t>
  </si>
  <si>
    <t>RA-01</t>
  </si>
  <si>
    <t>Posibilidad de incremento en el consumo de recursos (Agua, Luz, Papel, Toner) que afectan o impactan el medio ambiente</t>
  </si>
  <si>
    <t>1. Aumento del gasto de la Entidad
2. Posibles sanciones por mal manejo de politica ambiental
3. Incumplimiento de los compromisos estratégicos
4. Impacto negativo en el medio ambiente</t>
  </si>
  <si>
    <t>Se definió la afectación ecónomica en leve, debido a que la materialización del riesgo no podría alcanzar el valor del 1% del patrimonio de la Lotería de Bogotá.</t>
  </si>
  <si>
    <t>Política de comprar elementos amigables con el medio ambiente para papeleria y cafetería.</t>
  </si>
  <si>
    <t>Dentro de los pliegos de condiciones de contratos papeleria y cafeteria se tiene como obligacion el suministro de elmentos que cumplan con la normas ambientales vigentes, el líder del proceso debe verificar que proponente cumpla con este requisito.
Contrato anual de papeleria y entrega anual 
Contrato de cafeteria anual pero entregas mensuales 
Supervisión de cada entrega</t>
  </si>
  <si>
    <t>Se debe devolver los elementos que no cumplan con los requisitos</t>
  </si>
  <si>
    <t>Contrato de suministro</t>
  </si>
  <si>
    <t>Cada vez que se entrega</t>
  </si>
  <si>
    <t>Contrato respectivo
Carpeta PIGA</t>
  </si>
  <si>
    <t>Implementar campañas de sensibilización y capacitación sobre el uso y consumo de recursos que afectan el medio ambiente.</t>
  </si>
  <si>
    <t>Piezas de comunicación</t>
  </si>
  <si>
    <t>Ahorradores físicos de agua en los puntos consumo.</t>
  </si>
  <si>
    <t xml:space="preserve">En el PIGA se tiene identificado todos los puntos de consumo y cada punto tiene ahorrador
Informe de consumos </t>
  </si>
  <si>
    <t>Todero de la administración atiende los requerimeintos de fugas</t>
  </si>
  <si>
    <t>PIGA</t>
  </si>
  <si>
    <t>Carpeta PIGA
Informe PIGA (STORM)
Plan de Acción Institucional de Gestión Ambiental</t>
  </si>
  <si>
    <t>Gestor Ambiental
Jefe Unidad de Recursos Físicos
Referente PIGA</t>
  </si>
  <si>
    <t>Actualizar las políticas operativas del proceso con el fin de incorporar aquellas que definan y reglamenten el control y consumo de papelería</t>
  </si>
  <si>
    <t>Políticas actualizadas</t>
  </si>
  <si>
    <t>Control del consumo de papeleria por dependencia.</t>
  </si>
  <si>
    <t>El almacenista trimestralmente descargar del sistema financiero el informe de consumo por dependencia que incluya cantidad y costo y se debe verificar variaciones 
de acuerdo al promedio histórico identificar incrementos
las areas realizan el pedido a través del aplicativo.</t>
  </si>
  <si>
    <t>Si existen incrementos injustificados se disminuyen las entregas de papel</t>
  </si>
  <si>
    <t>Informe de austeridad en el gasto</t>
  </si>
  <si>
    <t>1. Desconocimiento por parte del supervisor de sus deberes y las obligaciones del contratista.
2. Omisión de requisitos para favorecer un tercero
3. Falta de claridad en los entregables y obligaciones del proveedor o contratista
4. Falta de seguimiento y control al trabajo que debe reportar el contratista a los supervisores</t>
  </si>
  <si>
    <t>RC-08</t>
  </si>
  <si>
    <t>Posibilidad de realizar inadecuada supervisión de contratos con el fin de favorecer a un tercero.</t>
  </si>
  <si>
    <t>1. Incumplimiento contractual
2. Perjuicios económicos para la entidad
3. Desgaste administrativo 
4. Procesos disciplinarios
5. Procesos jurídicos</t>
  </si>
  <si>
    <t>La periodicidad se estableció en mensual, debido a que el 90% de los contratos, se ejecutan con periodicidad mensual, el nivel de ocurrencia se definió por debajo de la línea base sugerida de la Política de Administración del Riesgo, ya que no se cuenta con soportes de que el riesgo se haya materializado.
Frente al impacto, se estableció la afectación económica en leve, debido al promedio de valor de los contratos, y afectación reputacional en menor, debido a la imagen afectada de la Lotería de Bogotá de manera interna.</t>
  </si>
  <si>
    <t>Seguimiento permanente a la ejecución de los contratos por parte de los supervisores.</t>
  </si>
  <si>
    <t>El artículo 83 de la Ley 1474 de 2011, indica que la supervisión contractual consiste en el seguimiento técnico, administrativo, financiero, contable y jurídico que, sobre el cumplimiento del objeto del contrato, es ejercida por la misma entidad estatal a través de los supervisores cuando dicha actividad no requiere de conocimientos especializados.
El supervisor deberá revisar y analizar los informes presentados por el contratista para el pago conforme a las estipulaciones contractuales antes de certificar el cumplimiento y avalar el pago, los cuales deben reflejar la certeza del cumplimiento de las obligaciones contractuales, anexando los productos o documentos que soporten la actividad y sean pertinentes para el efecto</t>
  </si>
  <si>
    <t>El supervisor de los contratos debe realizar un oficio o correo electrónico sobre el incumplimiento y soporte del mismo, al contratista y al ordenador del gasto, con el fin que se tomen las decisiones y correctivos necesarios.
Si se presenta inconsistencia del cumplimiento de las obligaciones contractuales, el supervisor no debe tramitar la cuenta correspondiente.
El supervisor debe mantener informado al ordenador del gasto de los hechos o circunstancias que puedan afectar la ejecución del contrato, o que puedan poner o pongan en riesgo el cumplimiento del contrato, o cuando tal incumplimiento se presente.</t>
  </si>
  <si>
    <t>Manual contratacion
Procedimento seguimiento contractual PRO-03-235-8</t>
  </si>
  <si>
    <t>Informe de supervisión</t>
  </si>
  <si>
    <t>Supervisor del contrato</t>
  </si>
  <si>
    <t>Mantener actualizados los procedimientos de: 
- Seguimiento Contractual
- Inventario
- Administración de bienes y/o elementos devolutivos de consumo
- Baja de bienes.</t>
  </si>
  <si>
    <t>Jefe de Unidad de Recursos Físicos</t>
  </si>
  <si>
    <t>Procedimientos actualizados cuando se requiera</t>
  </si>
  <si>
    <t>Capacitación permanente a los supervisores de contratos</t>
  </si>
  <si>
    <t>En relación con las funciones y responsabilidades de los supervisores, mínimo anualmente se realizará una capacitación a los supervisores de los contratos por parte de la Secretaria General, la Secretaria Jurídica Distrital o contratista externo.</t>
  </si>
  <si>
    <t>Politica de Prevencion del Daño Antijurídico adoptado por el Comité de conciliacion de la Lotería de Bogotá.</t>
  </si>
  <si>
    <t>Listas de asistencia a la capacitación</t>
  </si>
  <si>
    <t>Realizar la capacitación</t>
  </si>
  <si>
    <t>Listados de asistencia</t>
  </si>
  <si>
    <t>Se tiene programada máximo para julio 30 de 2022</t>
  </si>
  <si>
    <t>Se tiene programada máximo para julio 30 de 2022. Sin riesgo sin % de avance</t>
  </si>
  <si>
    <t>sin</t>
  </si>
  <si>
    <t>30/0/2022</t>
  </si>
  <si>
    <t>1. Falta de seguimiento y control por parte de las instancias correspondientes a las necesidades de contratación de las dependencias. 
2. Falta de claridad, coherencia y objetividad de los estudios previos y pliego de condiciones.
3. Ofrecimiento de dádivas en la adjudicación y/o selección.
4. Presiones indebídas de terceros con poder político y/o económico.</t>
  </si>
  <si>
    <t>RS-03</t>
  </si>
  <si>
    <t>Posibilidad de ocurrencia de soborno para contratar bienes y servicios con incumplimiento de requisitos a cambio de prevendas o favorecimiento de terceros.</t>
  </si>
  <si>
    <t>1. Investigaciones disciplinarias, fiscales, penales o administrativas en contra de los servidores públicos y/o contratistas de la Lotería de Bogotá. 
2. Sanciones y/o demandas hacia la empresa.
3. Pérdida de imagen institucional.</t>
  </si>
  <si>
    <t>Se definió la periodicidad en mensual, debido a lo observado en los procesos de contratación de la entidad, nivel de ocurrencia cero, ya que el riesgo no se ha materializado.
Frente al impacto, la afectación económica es leve, debido al promedio de la cuantía de los contratos, y la afectación reputacional es mayor, ya que corresponde a un riesgo de corrupción.</t>
  </si>
  <si>
    <t>Revisión de los estudios y documentos previos</t>
  </si>
  <si>
    <t>El Jefe del área dueña de la necesidad debe revisar y firmar los  estudios previos, los cuales deberán contener como mínimo la siguiente información:
1. La descripción técnica, detallada y completa del bien, obra o servicio objeto del contrato, y el alcance del objeto.
2. Presupuesto, valor estimado de la contratación, el plazo, la forma de pago y la determinación de la forma de pago, que podrá ser anticipo o pago anticipado, mensual, o por fracción de mes entre otros.
3. Modalidad de Contratación. no aplica para los contratos por tienda virtual.
4. Los criterios de idoneidad y/o de calificación, así como la metodología de los mismos.
5. Las garantías exigidas en el Proceso de Contratación, en caso de que aplique, y sus condiciones.
6. Los términos y condiciones de ejecución del contrato. 
7. El cronograma. 
8. Anexos del proceso, entre otros: (i) Carta de presentación de la oferta, (ii) Presentación de información financiera, (iii) Presentación de oferta económica, (vi) Las declaraciones de lavado de activos, (v) la conformación de consorcio, o unión temporal, (vi) Cumplimiento de especificaciones técnicas (cuando aplique), Análisis de sector y estudio de mercado.
Control de Legalidad por parte de Secretaría General.</t>
  </si>
  <si>
    <t>Manual contratacion
Procedimiento Contratación abierta PRO.103.233
Procedimiento Contratación directa PRO.103.383
Procedimiento Contratación privada PRO.103.384</t>
  </si>
  <si>
    <t>Estudios y documentos previos
Pliego de Condiciones</t>
  </si>
  <si>
    <t>Revisar los estudios y documentos previos</t>
  </si>
  <si>
    <t xml:space="preserve">Los jefe de unidades proyectan estudios previos y los verifican </t>
  </si>
  <si>
    <t>los lideres de procesos proyectan los estudios y verifican.  No se materializó ,. Avance 40%</t>
  </si>
  <si>
    <t>https://loteriadbogota.sharepoint.com/:b:/r/sites/CARPETASCOMPARTIDAS/Shared%20Documents/LOTERIA%20DE%20BOGOTA/Gestion%20Juridica/CONTRATOS%202022/CONTRATO%207%20DE%202022%20CLEMENCIA%20POVEDA/ESTUDIOS%20PREVIOS.pdf?csf=1&amp;web=1&amp;e=Otvnci</t>
  </si>
  <si>
    <t>La Secretaria General  de acuerdo con el manual de contratación realizará el control de legalidad. La Unidad Financiera y Contable determinará los requisitos habilitantes de carácter financieros, cuando a ellos hubiera lugar. Cualquier área de la entidad podrá realizar observaciones a los pliegos. Revisión de los pliegos por parte del comite estructurador y evaluador, de acuerdo al manual de contratación.</t>
  </si>
  <si>
    <t>Revisar los pliegos de condiciones</t>
  </si>
  <si>
    <t xml:space="preserve">Se han revisado y realizado control de legalidad </t>
  </si>
  <si>
    <t>En los procesos que se requiere se cuenta con la evidencia es de indicar que son procesos mayores de 1.000 SMLV. No se materializó . Avance 40%</t>
  </si>
  <si>
    <t>Evaluar propuestas y revisión de inhabilidades e incompatibilidades.</t>
  </si>
  <si>
    <t xml:space="preserve">El grupo interdisciplinario encargado de evaluar las propuestas será designado de acuerdo con lo establecido en el manual de contratación. 
La consolidación del informe de evaluación  se realizará de acuerdo  con lo establecido en el manual de contratación.
Los comités de acuerdo con sus funciones, establecidas en el manual de contratación coayuvaran en los diferentes informes.
</t>
  </si>
  <si>
    <t xml:space="preserve">Publicación de resultados evaluación en SECOP II. Los proponentes podrán presentar observaciones al informe a través del email corporativo dentro del término señalado en el cronograma.
El Comité Evaluador,  dará respuesta a las observaciones efectuadas por los porponentes (si aplica) y realizará el informe final de evaluación que contiene las respuestas a las mismas a través del documento que se  publicará en SECOP II. </t>
  </si>
  <si>
    <t xml:space="preserve">Informes de evaluación/ Acta de comité de contratación </t>
  </si>
  <si>
    <t xml:space="preserve">Se cuenta con las actas de comité de contratación e informes de evaluación en cada proceso en dónde se requiere de acuerdo con el manual de contratación. Evidencia Secretaria Comité de contratación </t>
  </si>
  <si>
    <t>El profesional asignado por la Secretaría General debe revisar y verificar documentos que soportan la contratación y proyectar minuta del anexo de  las condiciones contractuales, conforme a lista de chequeo
Una vez cumplidos todos los requisitos se elaborar la minuta del anexo de  las condiciones contractuales.</t>
  </si>
  <si>
    <t>Lista de chequeo
Minuta de contrato</t>
  </si>
  <si>
    <t>Se verifica la lista de chequeo y los estudios previos frente a lo remitido por Siga y en caso de no tener la documentación completa se requiere al área que requirió el servicio para luego continuar con el proceso de contratación. Evidencia en carpetas de procesos 2022</t>
  </si>
  <si>
    <t xml:space="preserve">No se materializó </t>
  </si>
  <si>
    <t>Se verifica la lista de chequeo, los estudios previos frente a la necesidad de contratación y lo recibido por el Siga. En caso de no contar con la documentación necesaria se requiere al área que requiere el servicio para continuar con el proceso una vez se tenga con la documentación. Evidencia carpeta de procesos adelantados en el trimestre . Avance 40%</t>
  </si>
  <si>
    <t>https://loteriadbogota.sharepoint.com/:b:/r/sites/CARPETASCOMPARTIDAS/Shared%20Documents/LOTERIA%20DE%20BOGOTA/Gestion%20Juridica/CONTRATOS%202022/CONTRATO%207%20DE%202022%20CLEMENCIA%20POVEDA/SOPORTES%20CONTRATO.pdf?csf=1&amp;web=1&amp;e=9BndXS</t>
  </si>
  <si>
    <t>Revisar y aprobar póliza de garantía, cuando aplique de acuerdo con el análisis realizado en el estudio previo en concordancia con el manual de contratación.</t>
  </si>
  <si>
    <t>El profesional asignado por la Secretaría General, deberá revisar y aprobar la garantía de acuerdo con lo exigido en el contrato</t>
  </si>
  <si>
    <t>Garantía</t>
  </si>
  <si>
    <t xml:space="preserve">La secretaria General realiza revisión y aprobación en su equipo de trabajo y verifica la oportunidad de la garantía de acuerdo con el proceso y Manual de Contratación </t>
  </si>
  <si>
    <t xml:space="preserve">30/04/2022 . </t>
  </si>
  <si>
    <t>La Secretaria General realiza revisión y aprobación en su equipo de trabajo y verifica la oportunidad de la garantía de acuerdo con el proceso y manual de contratacion . No se materializó . Avance 40%</t>
  </si>
  <si>
    <t>https://loteriadbogota-my.sharepoint.com/:b:/g/personal/claudia_vega_loteriadebogota_com/ERhtLEb5Pw9DoQ_dvWQLk0EBZyp8106TvIqGCNSsWNM2Lw?e=dXcwUj</t>
  </si>
  <si>
    <t>1. Exigencia de acciones de subordinación sobre los contratistas de la Lotería, que limiten la autonomía
2. Contratos que no cumplen los criterios establecidos para la contratación de prestación de servicios</t>
  </si>
  <si>
    <t>RG-26</t>
  </si>
  <si>
    <t>Posibilidad de configuración de contrato realidad</t>
  </si>
  <si>
    <t>1. Reclamaciones administrativas
2. Demandas judiciales
3. Condenas para la entidad</t>
  </si>
  <si>
    <t>La periodicidad se estableció en mensual, debido a que el 90% de los contratos, se ejecutan con periodicidad mensual, nivel de ocurrencia en cero, ya que el riesgo no se ha materializado, afectación económica menor, ya que ningún contrato por prestación de servicios alcanzaría el valor del 1% del patrimonio de la Lotería, y afectación reputacional también menor</t>
  </si>
  <si>
    <t>Análisis y justificación de la necesidad en la estructuración de los documentos previos</t>
  </si>
  <si>
    <t>El área solicitante deberá justificar la necesidad de la contratación de la prestación del servicio conforme a los criterios establecidos en el Manual de Contratación</t>
  </si>
  <si>
    <t>Si se identifica que la justificación de necesidad para contratación por prestación de servicios no está incluida o no está conforme al Manual de Contratación, desde Secretaría General se sugieren los ajustes.</t>
  </si>
  <si>
    <t>Manual de Contratación</t>
  </si>
  <si>
    <t>Reponsable de la Secretaría General</t>
  </si>
  <si>
    <t>garantia</t>
  </si>
  <si>
    <t>Se realiza control de legalidad a los procesos y se incluyó clausula relacionada en el formato de estudios previos. No se materializó . Avance 40%</t>
  </si>
  <si>
    <t>https://loteriadbogota.sharepoint.com/:b:/r/sites/CARPETASCOMPARTIDAS/Shared%20Documents/LOTERIA%20DE%20BOGOTA/Gestion%20Juridica/CONTRATOS%202022/CONTRATO%207%20DE%202022%20CLEMENCIA%20POVEDA/ESTUDIOS%20PREVIOS.pdf?csf=1&amp;web=1&amp;e=6Xprwc</t>
  </si>
  <si>
    <t>Capacitación a los supervisores de contrato en la adecuada relación con los contratistas</t>
  </si>
  <si>
    <t>El responsable de Secretaría General, anualmente debe realizar al menos una capacitación dirigida a los supervisores de contrato sobre la adecuada relación con los contratistas.</t>
  </si>
  <si>
    <t>Plan de Acción de Política de Prevención del Daño Antijurídico</t>
  </si>
  <si>
    <t>capacitación</t>
  </si>
  <si>
    <t>Pendiente de realizar antes de Julio de 2022</t>
  </si>
  <si>
    <t>Pendiente de realizar antes de julio de 2022. Sin avance</t>
  </si>
  <si>
    <t>1. Prestamo de documentación sin el debido registro y control
2. Instalaciones que no cumplan con las normas mínimas de conservación.
3. Desastres naturales en las instalaciones respectivas
4. Malas practicas en la manipulación y organización de los archivos y/o expedientes
5. Falta de recursos (económicos, talento humano, tecnológico) para el cumplimiento de las disposiciones del programa de gestión documental
6. Debilidades en el control de acceso a las zonas de salvaguarda
7. Falta de capacitación y sensibilización en buenas prácticas
8. Intereses personales con beneficio hacia terceros.
9. Fallas en el aplicativo de radicación -SIGA-.</t>
  </si>
  <si>
    <t>RC-09</t>
  </si>
  <si>
    <t>Posibilidad de afectación reputacional por pérdida y/o daño parcial o total de la confidencialidad e integridad de documentos o expedientes en el archivo con el fin de obtener beneficio propio o a un tercero.</t>
  </si>
  <si>
    <t>1. Pérdida de la memoria institucional
2. Incumplimiento de las normas sobre archivo.
3. Incumplimiento en la entrega oportuna de información. 
4. Apertura de procesos disciplinarios
5. Hallazgos de entes de control</t>
  </si>
  <si>
    <t>Se estableció el nivel de ocurrencia en 71 siguiendo la línea base de la periodicidad diaria de la Política de Administración del Riesgo de la entidad.
Se estableció el nivel de impacto en moderado, bajo el escenario donde el riesgo se materialice con participación de entes de control.</t>
  </si>
  <si>
    <t>Recepción de las solicitudes de registro</t>
  </si>
  <si>
    <t>El auxiliar administrativo SICA verifica que la solicitud cuente con información mínima para buscar los archivos.</t>
  </si>
  <si>
    <t>Toda solicitud debe estar avalada por el Jefe.
Si dicha solicitud no cumple con los parametros definidos por la Lotería esta debe ser devuelta para el respectivo ajuste o la comunicación sobre la no viabilidad del prestamo.</t>
  </si>
  <si>
    <t>El Procedimiento Gestión de archivo PRO-330-213, no tiene documentado el control y tampoco se han definido los lineamientos de prestamo</t>
  </si>
  <si>
    <t>Cada vez que ocurra una solicitud de prestamo de documentos</t>
  </si>
  <si>
    <t>Formato de consulta, préstamo y devolución de documentación y/o información FRO-330-397-1</t>
  </si>
  <si>
    <t>Auxiliar Administrativo SICA</t>
  </si>
  <si>
    <t>* Realizar Seguimiento y control de consulta y prestamo de expediente mediante el Formato de consulta, préstamo y devolución de documentación y/o información FRO-330-397-1
1. Control de revisión de las solicitudes de prestamos documentales .
2. Lineamiento claro del registro en la planilla de cada prestamo
* Realizar jornadas de capacitación en buenas prácticas de Gestión Documental</t>
  </si>
  <si>
    <t>Formato de consulta, préstamo y devolución de documentación y/o información FRO-330-397-1 con la trazabilidad de la información prestada</t>
  </si>
  <si>
    <t>1. Se realiza control y revisión de las solicitudes de prestamos documentales y se genera informe.
2. Se realiza el diligenciamiento de la planilla en donde se identifican claramente cada uno de los registros.</t>
  </si>
  <si>
    <t>Registrar los préstamos aprobados</t>
  </si>
  <si>
    <t>El auxiliar administrativo SICA una vez se ha aprobado el préstamo documental debe registrar en el formato respectivo la información pertinente del prestamo.</t>
  </si>
  <si>
    <t>Todo prestamo documental debe ser registrado en la planilla de control de préstamo</t>
  </si>
  <si>
    <t>El Procedimiento Gestión de archivo PRO-330-213 no define claramente que cada préstamo debe ser registrado en la planilla de control</t>
  </si>
  <si>
    <t>Cada vez que se entregue documentación de prestamo</t>
  </si>
  <si>
    <t>* Elaborar Instructivo avalado por el Sistema de Gestión de Calidad, de consulta y prestamo de expedientes
Lineamientos Verificación de condiciones físicas, de integridad y completitud, del archivo cuando se recibe la devolución del documento o expediente prestado</t>
  </si>
  <si>
    <t>Instructivo elaborado</t>
  </si>
  <si>
    <t>El instructivo de "Prestamos documentales " se encuentra en construcción</t>
  </si>
  <si>
    <t>Verificación de los documentos devueltos por prestamo</t>
  </si>
  <si>
    <t>El auxiliar administrativo SICA una vez reciba la devolución del documento o expediente prestado este debe inspeccionar las condiciones físicas, de integridad y completitud que tengan. Estas condiciones deben cumplir los lineamientos definidos en la Lotería.</t>
  </si>
  <si>
    <t xml:space="preserve">En caso de que el documento o expediente prestado no cuente con las condiciones físicas, de integridad y completitud, </t>
  </si>
  <si>
    <t>El Procedimiento Gestión de archivo PRO-330-213 no contempla las decisones o alternativas frente a la detección de desviaciones.</t>
  </si>
  <si>
    <t>Cada vez que se devuelve la documentación prestada</t>
  </si>
  <si>
    <t>El instructivo contiene la devolución de documentos en el paso No. 5,  se pasará para aval del Sistema de Gestión de la Calidad.</t>
  </si>
  <si>
    <t>Verificar transferencias de documentación recibidas</t>
  </si>
  <si>
    <t>El auxiliar administrativo SICA una vez reciba la documentación entregada por parte de las áreas funcionales debe verificar si el documento cumplió el plazo de retención documental en el archivo de gestión de la dependencia, verificar que la documentación este ordenada, foliada y rotulada en carpetas para enviar al archivo central.
En caso de existir documentos en medio magnético se debe etiquetar y especificar el contenido.</t>
  </si>
  <si>
    <t>Si existen incumplimientos o inconsistencias de los requisitos en la entrega de la documentación, esta debe ser devuelta al área respectiva, con el fin de ajustar las desviaciones respectivas.</t>
  </si>
  <si>
    <t>El Procedimiento Gestión de archivo PRO-330-213-9, en el documento no se tiene estipulado de manera clara que pasa si se detectan inconsistencias en la documentación entregada</t>
  </si>
  <si>
    <t>Cada vez que se entrega documentación para transferencia, acorde al cronograma establecido</t>
  </si>
  <si>
    <t>Formato Unico de Inventario Documental FRO-0330-281-2</t>
  </si>
  <si>
    <t>Profesional de Gestión Documental y Jefe de la Unidad</t>
  </si>
  <si>
    <t>Realizar verificación  y consolidación del Formato único de Inventario documental de la información enviada por los archivos de gestión objeto de transferencia primaria.</t>
  </si>
  <si>
    <t xml:space="preserve">Formato Unico Inventario documental consolidado
</t>
  </si>
  <si>
    <t>Se han realizado visitas de seguimiento a las diferentes dependencias para verificar el diligenciamiento de los inventarios documentales, para lo cual las siguientes deoendencias han remitido los inventarios:
* Secretaria General/Jurídica
* Tesorería
* Atención al Cliente</t>
  </si>
  <si>
    <t>Verificar que todos los correos que entran a la bandeja de SIGA sean radicados y direccionados al área responsable, y que los correos que salgan se verifica que cuenten con certificado de entrega</t>
  </si>
  <si>
    <t>Diariamente el auxiliar administrativo SICA revisa la bandeja de entrada, analiza, y confronta con los correos que se encuentren en el cuadro de radicados, posteriormente se envía un reporte diario.
Clasificar que información que se va a radicar no sea publicidad o spam.
Se contrasta con el cuadro de pendientes por radicar.
Para los correos de salida, el sistema cuenta con certificado de entrega.</t>
  </si>
  <si>
    <t>Si algún correo de entrada no se ha radicado, se contrasta con el cuadro de pendientes por radicar, se identifica el correo, y si aplica (no es publicidad o spam), se radica</t>
  </si>
  <si>
    <t>El Procedimiento Gestión de archivo PRO-330-213-9 falta actualizar el procedimiento, incluyendo los controles diseñados.</t>
  </si>
  <si>
    <t>Correo electrónico con cuadro de relación de correos y observaciones de novedades</t>
  </si>
  <si>
    <t>Llevar control de la radicación comunicaciones oficiales  mediante matriz de control de radicación</t>
  </si>
  <si>
    <t>Matriz de Control de Comunicaciones oficiales</t>
  </si>
  <si>
    <t xml:space="preserve">El reporte del control de la radicación de las comunicaciones oficiaes se lleva mediante una matriz en foramto excel. </t>
  </si>
  <si>
    <t>1. Falta de conocimiento (capacitaciones) sobre las políticas y lineamientos de la gestión documental en la empresa.
2. Poca apropiación de la documentación por parte de todos los responsables (servidores públicos y contratistas), y líderes de proceso.
3. Desactualización de instrumentos y herramientas de gestión documental que permitan el cumplimiento de lineamientos y directrices enmarcados en la norma archivística.</t>
  </si>
  <si>
    <t>RG-27</t>
  </si>
  <si>
    <t>Posibilidad de afectación reputacional por desactualización de la documentación metodológica de la Lotería</t>
  </si>
  <si>
    <t>1. Incumplimientos de la normatividad archivística vigente
2. Hallazgos de entes de control</t>
  </si>
  <si>
    <t>La periodicidad se estableció de carácter diario, y para el nivel de ocurrencia se utilizó la línea base sugerida en la Política de Administración del Riesgo.
Frente al impacto, se estableció afectación reputacional de carácter moderado debido a la imagen afectada de la Lotería de Bogotá, y ante qué actores se afectaría la imagen.</t>
  </si>
  <si>
    <t>Auditorías internas de calidad y gestión</t>
  </si>
  <si>
    <t>El profesional auditor designado debe desarrollar la auditoría de acuerdo a lo definido previamente en el Plan Anual de Auditoría vigente.</t>
  </si>
  <si>
    <t>Todos los hallazgos y no conformidades detectadas en los procesos de auditoria interna deben ser analizados y tratados por el auditado.
Este tratamiento incluye correcciones y acciones correctivas necesarias, por tal motivo es necesario realizar un buen anàlisis de causas sobre cada hallazgo o no conformidad.</t>
  </si>
  <si>
    <t>Procedimiento Auditorías Internas PRO-102-253-9.</t>
  </si>
  <si>
    <t>Informes de auditoría</t>
  </si>
  <si>
    <t>Auditor líder seleccionado</t>
  </si>
  <si>
    <t xml:space="preserve">Implementar controles y seguimiento para la revisión del estado de actualización de los proceso de Gestión Documental,  en los cuales se comprometa a responsables de cada proceso </t>
  </si>
  <si>
    <t>Profesional Gestión Documental</t>
  </si>
  <si>
    <t>Actas de reunion
Matriz de seguimiento de compromisos - Areas Productoras</t>
  </si>
  <si>
    <t>Se han realizado visitas de seguimiento a las diferentes dependencias para verificar estado de  los compromisos adquiridos por cada uno de los responsables.</t>
  </si>
  <si>
    <t>Sensibilización y capacitación en gestión documental</t>
  </si>
  <si>
    <t>El equipo de Gestión Documental de la Unidad de Recursos Físicos debe realizar capacitación en temas relacionados a la gestión documental, articulado con el Plan Institucional de Capacitación.</t>
  </si>
  <si>
    <t>Procedimiento Capacitación y Formación 320-223-9</t>
  </si>
  <si>
    <t>Cuatrimestral</t>
  </si>
  <si>
    <t>Memorias de capacitación
Listas de asistencia</t>
  </si>
  <si>
    <t>Equipo de Gestión Documental</t>
  </si>
  <si>
    <t xml:space="preserve">Documentar y aprobar los lineamientos definidos para el control de sensibilización y capacitación, definiendo políticas claras en el tema dentro del proceso de gestión documental. </t>
  </si>
  <si>
    <t>Memorias - Listado de Asistencia</t>
  </si>
  <si>
    <t>Se ha brindado capacitación a las siguientes dependencias sobre Tablas de Retención Documetal:
* Oficina de la Oficia de Cumplimiento
* Tesorería
*  Contabilidad</t>
  </si>
  <si>
    <t>1. Espacio de Archivo que no cumple condiciones de almacenamiento
2. Falta de estrategias, lineamientos para la conservación de la información fisica
3. Practica inadecuada del manejo de la información</t>
  </si>
  <si>
    <t>RG-28</t>
  </si>
  <si>
    <t>Posibilidad de afectación reputacional por perdida de memoria institucional  en las diferentes fases del ciclo de vida del documento</t>
  </si>
  <si>
    <t>1. Incumplimiento de lineamientos y directrices  que permitan cumplir con la condiciones de almacenamiento
2.  Hallazgos por entes de control 
3. Deterioro de la información física</t>
  </si>
  <si>
    <t>Elaboración del Plan de Conservacón Documental</t>
  </si>
  <si>
    <t>El equipo de Gestión Documental de la Unidad de Recursos Físicos debe elaborar el componente de Conservación Documental  a travez del Plan de Conseración Documental</t>
  </si>
  <si>
    <t>Sistema integrado de  Conservación</t>
  </si>
  <si>
    <t>Plan de Conservación Documental</t>
  </si>
  <si>
    <t>Elaborar lineamientos y estrategias que permital la conservación Documental de la información en Físico</t>
  </si>
  <si>
    <t>Se actualizó  por  parte del  Restaurador el Plan de Conservación Documental, el cual, fue remitido al  Archivo de Bogotá solicitando concepto.</t>
  </si>
  <si>
    <r>
      <t xml:space="preserve">1. Falta de continuidad del sistema eléctrico.
2. Incumplimiento del programa de mantenimiento del sistema de soporte eléctrico (UPS y Planta eléctrica).
3. Entrada de virus informático en los sistemas tecnológicos.
</t>
    </r>
    <r>
      <rPr>
        <sz val="10"/>
        <rFont val="Calibri"/>
        <family val="2"/>
        <scheme val="minor"/>
      </rPr>
      <t>4. Inadecuados diseños y arquitectura tecnológica.</t>
    </r>
    <r>
      <rPr>
        <sz val="10"/>
        <color theme="1"/>
        <rFont val="Calibri"/>
        <family val="2"/>
        <scheme val="minor"/>
      </rPr>
      <t xml:space="preserve">
5. Contratación con un único proveedor para los dos canales de internet con que cuenta la Lotería de Bogotá.
6. Capacidad tecnológica deficiente.
7. Dependencia de pocos proveedores para el mantenimiento y mejora de los sistemas de información.
8. Contratación inoportuna de servicios, licencias y plataformas tecnológicas sensibles para el negocio.</t>
    </r>
  </si>
  <si>
    <t>RG-29</t>
  </si>
  <si>
    <t>Posibilidad de afectación económica, reputacional y de operación por falta de continuidad o fallas en los sistemas de información y herramientas tecnológicas.</t>
  </si>
  <si>
    <t>1. Problemas con la continuidad del negocio en los procesos críticos (Cadena de valor).
2. Pérdida de la disponibilidad, integridad, y confidencialidad de la información (memoria institucional).
3. Desactualización de los sistemas de información.
4. Reprocesos cuando se regrese a la operación normal, después de trabajar en contingencia.</t>
  </si>
  <si>
    <t>Se definió la periodicidad de carácter diario y nivel de ocurrencia de 3 días en que la Lotería de Bogotá se quedó sin internet (sábado, domingo y medio día de un lunes).
El impacto contempla las 3 áreas de afectación, se calificaron en menor, debido a la imagen afectada de la entidad y ante quién se afectaría en caso de materializarse el riesgo; de igual modo, se plantea la interrupción de la operación máximo por un día.</t>
  </si>
  <si>
    <t>Coordinación de servicios criticos de la plataforma tecnológica para su correcto funcionamiento.
Nota: Tenga en cuenta que estos servicios podrán incluir soporte eléctrico (UPS), internet con canal principal y canal de contingencia, garantía y mantenimiento de los servidores, Servicio de soporte y mantenimiento del sistema de información (aplicativos), antivirus, virtualización, etc.</t>
  </si>
  <si>
    <t>El Profesional Especializado de Sistemas anualmente en el ultimo trimestre de cada vigencia debe definir la necesidad de contratar mantenimiento preventivo a los equipos críticos de la plataforma tecnológica. Esta necesidad debe definirse en terminos de alcance y recursos con el fin de que sea incluido en el Plan Anual de Compras de la vigencia siguiente.
Dos meses antes de terminar el contrato vigente de mantenimeinto el Profesional Especializado de Sistemas debe iniciar los tramites de contratación pertinente con el fin de dar continuidad al mantenimiento.
Una vez se inicie cada contrato se establece con el proveedor la programación de mantenimiento durante el tiempo de ejecución del contrato.</t>
  </si>
  <si>
    <t>Dentro del alcance de los contratos se establece clausulas de soporte para correcciones y arreglo de contingencias.</t>
  </si>
  <si>
    <t>Plan anual de adquisiciones PRO-330-236
Planeación de los recursos financieros PRO-310-188
Proyecto de inversión PRO-332-189</t>
  </si>
  <si>
    <t>Plan Anual de Adquisiciones
Expediente de cada contrato</t>
  </si>
  <si>
    <t>Profesional Especializado de Sistemas</t>
  </si>
  <si>
    <t>Revisar y aprobar documento que define los lineamientos y especificaciones que como actuar en caso de presentarse contingencia en el funcionamiento de la plataforma tecnológica en la Lotería</t>
  </si>
  <si>
    <t>Secretario Genreal
Profesional Especializado Sistemas</t>
  </si>
  <si>
    <t>Plan de contingencia</t>
  </si>
  <si>
    <t>Se inicia la documentación de plan de continuidad para la infraestructura de la loteria de bogota.</t>
  </si>
  <si>
    <t>Back Up periódicos de los servidores y las unidades de red.
1. Diario Incremental
2. Semanal Completo
3. Mensual Completo</t>
  </si>
  <si>
    <t>El software "BackUp Exec" tiene los parámetros de frecuencia y alcance para cada uno de los tres tipos de backup definidos. Estos se corren automáticamente en horas no laborales.
Cada vez que identifica un cambio en la infraestructura tecnológica se debe actualizar los parámetros del sistema de BackUp. La responsabilidad de esta parametrización es la del profesional especializado de sistemas.</t>
  </si>
  <si>
    <t>Una vez se identifiquen pérdidas de información estas deben ser recuperadas con el respectivo proceso de restauración.</t>
  </si>
  <si>
    <t>Procedimiento Copias de seguridad PRO-202-211-9</t>
  </si>
  <si>
    <t>Diario, semanal y mensual</t>
  </si>
  <si>
    <t>Medios magnéticos con los respectivos backUp</t>
  </si>
  <si>
    <t>Actualizar y aprobar el procedimiento de back up para incorporar una descripción detallada y completa (requisitos de dafp) de todos sus controles
soporte de hadware y software</t>
  </si>
  <si>
    <t>Secretario General
Profesional Especializado Sistemas</t>
  </si>
  <si>
    <t>Se inicia la actualización del procedimiento de back up .</t>
  </si>
  <si>
    <t>Supervisar la ejecución de los contratos de soporte y mantenimiento de la infraestructura tecnológica.</t>
  </si>
  <si>
    <t>El supervisor designado debe realizar seguimiento a la ejecución de cada una de las obligaciones contractuales y siguiendo la programación de mantenimiento previamente definida con el contratista o proveedor. El supervisor está en la obligación de verificar el cumplimiento real y soportado de cada obligación, cada uno de los soportes de las obligaciones debe ser relacionado y anexado al respectivo informe de seguimiento.</t>
  </si>
  <si>
    <t>Si existe incumplimiento el supervisor debe requerir al contratista o proveedor para que subsane el incumplimiento.</t>
  </si>
  <si>
    <t>Procedimiento seguimiento contractual PRO-103-235-8</t>
  </si>
  <si>
    <t>De acuerdo a la programación de mantenimiento</t>
  </si>
  <si>
    <t>Informes de supervisión y soportes</t>
  </si>
  <si>
    <t>Supervisor designado</t>
  </si>
  <si>
    <t>Elaborar y aprobar un documento que defina los parametros de elaboración, revisión aprobación y socialización del plan de contingencia</t>
  </si>
  <si>
    <t>Procedimiento</t>
  </si>
  <si>
    <t>Se inicia el desarrollo del presento dcoumento como plan de trabajo el cual contendra actividades, parametros  de elaboración, revisión, aprobación y socialización del plan de contingencia.</t>
  </si>
  <si>
    <t>Plan de contingencia para la continuidad del negocio</t>
  </si>
  <si>
    <t>El Profesional Especializado de Sistemas debe identificar y actualizar anualmente el plan de contingencia, esta actualización debe contemplar las nuevas adquisiciones de hardware y software y los cambios en la infraestructura. Este plan actualizado debe ser revisado y aprobado en el Comité Institucional de Gestión y Desempeño.</t>
  </si>
  <si>
    <t>Para cada incidente identificado se efectuan las pruebas para medir la efectividad del mecanismo, si no es satisfactorio se deben corregir todas las variables detectadas hasta que la prueba sea satisfactoria</t>
  </si>
  <si>
    <t>No existe documento que describa como se elabora y actualiza el plan de contingencia</t>
  </si>
  <si>
    <t>Plan de contingencia
Pruebas del plan de contingencia</t>
  </si>
  <si>
    <t>Definir lineamientos para robustecer los sistemas misionales y administrativos de la loteria de bogota.</t>
  </si>
  <si>
    <t>Se inicia la creación de un procedimiento de desarrollo de software el cual contiene lineamientos frente a los sistemas misionales y administrativos.</t>
  </si>
  <si>
    <t>Capacitar a los usuarios en la funcionalidad desarrollada</t>
  </si>
  <si>
    <t>Una vez liberado el cambio, mejora o funcionalidad tecnológica por parte del contratista responsable, el profesional especializado de sistemas debe coordinar una capacitación y entrenamiento sobre el desarrollo efectuado. Esta capacitación debe incluir los temas que fueron modificados o desarrollados en la herramienta.</t>
  </si>
  <si>
    <t>Si se detectan vacios de entendimiento o aspectos no tratados en la capacitación e inquietudes, estas deben ser tratadas en una ampliación del proceso.</t>
  </si>
  <si>
    <t>Procedimiento Capacitación y Formación PRO-320-223-9
Plan Institucional de Capacitación</t>
  </si>
  <si>
    <t>Cada vez que es liberado un software o mejora efectuada</t>
  </si>
  <si>
    <t>Profesional Especializado de Sistemas
Contratista responsable</t>
  </si>
  <si>
    <t>Ambiente de pruebas para todos los software misionales y administrativos</t>
  </si>
  <si>
    <t>Se cuenta con un ambiente de pruebas en los respectivos servidores. Este ambiente de pruebas se diseña para realizar los ajustes, cambios o desarrollos necesarios a las herramientas tecnológicas antes de salir de producción.
El contratista designado realiza los ajustes, de acuerdo al levantamiento de necesidades efectuado en asocio con el área dueña de la necesidad.</t>
  </si>
  <si>
    <t>El resultado de la prueba funcional debe ser satisfactorio antes de liberar el cambio o la mejora. Si la prueba de funcionamiento no es satisfactoria el contratista responsable debe efectuar los ajustes necesarios hasta corregir el incidente.</t>
  </si>
  <si>
    <t>Procedimiento Mesa de Servicio PRO-340-387-2</t>
  </si>
  <si>
    <t>Por cada requerimiento</t>
  </si>
  <si>
    <t>Acta de entrega de la funcionalidad</t>
  </si>
  <si>
    <t>Contratista seleccionado</t>
  </si>
  <si>
    <t>1. Desactualización de las herramientas tecnológicas y los sistemas de información.
2. PETIC desarticulado al plan estratégico de la Lotería.
3. Equipos de computo obsoletos o desactualizados tecnológicamente.
4. Inadecuada definición de necesidades y/o requerimientos.
5. Falta de controles adecuados en la verificación y validación de los bienes y servicios comprados.</t>
  </si>
  <si>
    <t>RG-30</t>
  </si>
  <si>
    <t>Posibilidad de afectación económica y reputacional por contar con herramientas tecnológicas que no den respuesta a las necesidades,  oportunidades y estrategias de la Lotería.</t>
  </si>
  <si>
    <t>1. Ineficiencia administrativa de los procesos
2. Detrimento patrimonial
3. Incremento de costos y gastos de administración
4. Reprocesos en las actividades de las áreas de la Lotería</t>
  </si>
  <si>
    <t>Se estableció periodicidad semestral para realizar control al riesgo, el nivel de ocurrencia es 1, debido a que es la frecuencia de actualización del PETI.
Frente al impacto, es de carácter leve, debido a que la posible materialización del riesgo tendría un valor económico menor al 1% del patrimonio de la Lotería de Bogotá, y la afectación de la imagen se da únicamente para el área de Sistemas.</t>
  </si>
  <si>
    <t>Revisión técnica por parte del área de sistemas sobre las necesidades de sistemas y herramientas tecnológicas.</t>
  </si>
  <si>
    <t>Cada vez que exista necesidades tecnológicas definidas en el plan anual de adquisiciones por otras áreas diferentes a la de sistemas, el profesional especializado de sistemas debe asistir al Comité de contratación con el fin de revisar y analizar dichas necesidades.
El profesional de sistemas está en la obligación de integrar y articular dichas necesidades de acuerdo a los linemientos definidos en el PETI vigente.</t>
  </si>
  <si>
    <t>Si existen inconsistencias en las necesidades identificada, éstas deben ser ajustadas y soportadas por el área dueña de la necesidad</t>
  </si>
  <si>
    <t>Procedimiento Elaboración Plan Anual de Aquisiciones PRO-330-236-9</t>
  </si>
  <si>
    <t>Cada vez que el Comité de Contratación se reuna</t>
  </si>
  <si>
    <t>Acta del Comité de Contratación</t>
  </si>
  <si>
    <t>Profesional Especializado de sistemas</t>
  </si>
  <si>
    <t>Consolidar necesidades de TIC's de las áreas, y presentarlas para que sean incluidas en el Plan Anual de Adquisiciones.</t>
  </si>
  <si>
    <t>Profesional Especializado Sistemas</t>
  </si>
  <si>
    <t>Plan Anual de Adquisiciones</t>
  </si>
  <si>
    <t>Se diligencia el formato de adquisición de TI, para recoger las necesidades de las áreas de acuerdo al procedimiento de adquisiciones de TI establecido.</t>
  </si>
  <si>
    <t>Se cuenta con un ambiente de pruebas en los respectivos servidores. Este ambiente de pruebas se diseña para realizar los ajustes, cambios o desarrollos necesarios a las herramientas tecnológicas antes de salir de producción.
El contratista desiganado realiza los ajustes, de acuerdo al levantamiento de necesidades efectuado en asocio con el área dueña de la necesidad.</t>
  </si>
  <si>
    <t>Procedimiento Desarrollo de Aplicaciones PRO-340-243-9</t>
  </si>
  <si>
    <t>Acta de reunión entre el contratista, el área solicitante y Sistemas.</t>
  </si>
  <si>
    <t>Realizar seguimiento a las solicitudes presentadas en la mesa de servicio sobre desarrollo o ajustes de software.</t>
  </si>
  <si>
    <t>Área de Sistemas</t>
  </si>
  <si>
    <t>Tickets de solicitud</t>
  </si>
  <si>
    <t>Para el presente trimestre se atendieron XX casos en la mesa de servicio.</t>
  </si>
  <si>
    <t>Realizar seguimiento a los contratos de soporte y mantenimiento de la infraestructura tecnológica.</t>
  </si>
  <si>
    <t>Informes de ejecución contractual</t>
  </si>
  <si>
    <t>Se realiza seguimiento a los siguientes contratos: 
1. Firewall. 
2. Vmware.
3. UPS. 
4. Backup Exec.
5. Infraestructura nube - Base de Datos.</t>
  </si>
  <si>
    <t>Realizar seguimiento a la ejecución del Plan Estratégico de Tecnologías de la Información y las Comunicaciones (PETI).</t>
  </si>
  <si>
    <t>Trimestralmente, el área de Sistemas, realiza seguimiento a la ejecución del PETI.</t>
  </si>
  <si>
    <t>Si se presentan incumplimientos en alguna de las actividades formuladas en el PETI, se genera la alerta oportuna, y dependiendo de la actividad, se plantea la reformulación de la meta.</t>
  </si>
  <si>
    <t>Procedimiento Plan Estratégico PRO-332-187-8</t>
  </si>
  <si>
    <t>Informe de seguimiento al PETI.</t>
  </si>
  <si>
    <t>Actualizar y fortalecer el ejercicio de definición del PETI en la Lotería, asegurando su alineación con el plan estratégico de la entidad.
Realizar seguimiento a la ejecución de las actividades del PETI.</t>
  </si>
  <si>
    <t>Informes de seguimiento del PETI.</t>
  </si>
  <si>
    <t>Se presenta el documento PETI al Comite Institucional de Gestión y Desempeño y posteriormente se publica en la página Web; Asi mismo se documenta el Plan Estratégico de Tecnologías de Información, donde se definen responsables, fechas de cumplimiento e indicadores.</t>
  </si>
  <si>
    <t>1. Obsolescencia de la libreria de respaldos.
2. Inadecuada definición de necesidades y/o requerimientos.</t>
  </si>
  <si>
    <t>RSG-01</t>
  </si>
  <si>
    <t>Posibilidad de afectación económica, reputacional y de operación por pérdida de disponibilidad de las copias de respaldo</t>
  </si>
  <si>
    <t>1. Ineficiencia administrativa de los procesos
2. Detrimento patrimonial
3. Incremento de costos y gastos de administración
4. Reprocesos en las actividades de las áreas de la Lotería
5. Pérdida de información</t>
  </si>
  <si>
    <t>Se estableció periodicidad mensual para realizar control al riesgo, el nivel de ocurrencia es 0, debido a que el riesgo no se ha materializado.
Frente al impacto, la afectación económica es de carácter leve, debido a que la posible materialización del riesgo tendría un valor económico menor al 1% del patrimonio de la Lotería de Bogotá, la afectación reputacional es moderada, y se incluye también interrupción de la operación por menos de un día.</t>
  </si>
  <si>
    <t>Realizar la rotación de cintas</t>
  </si>
  <si>
    <t>El profesional del área de Sistemas semanalmente (lunes, miércoles y viernes), envía las cintas que contienen los respaldos al proveedor que las custodia de manera física y externa a la Lotería de Bogotá.</t>
  </si>
  <si>
    <t>Si no se envían las cintas, se realiza una planilla comunicando al proveedor el no envío de las cintas.</t>
  </si>
  <si>
    <t>Semanal (Lunes, miércoles y viernes)</t>
  </si>
  <si>
    <t>Planilla diligenciada</t>
  </si>
  <si>
    <t>Profesional del área de sistemas</t>
  </si>
  <si>
    <t>Estructurar un proyecto de adquisición y renovación de la solución de respaldo</t>
  </si>
  <si>
    <t>Profesional del área de Sistemas</t>
  </si>
  <si>
    <t>Proyecto estructurado</t>
  </si>
  <si>
    <t>Se contacta al proveedro de la solcuión de respaldo para que realice un diagnostico del funcionamiento actual.</t>
  </si>
  <si>
    <t>1. Posibilidad de falla del algoritmo que permite comprar un único número y serie</t>
  </si>
  <si>
    <t>RG-31</t>
  </si>
  <si>
    <t>Posibilidad de afectación económica y reputacional por adquirir el mismo número y misma serie del producto lotería, a través de la página web</t>
  </si>
  <si>
    <t>1. Posibilidad de doble pago de premios
2. Hallazgos de entes de control</t>
  </si>
  <si>
    <t>La periodicidad se estableció de carácter diario ya que se puede materializar en cualquier momento, y para el nivel de ocurrencia se utilizó la línea base sugerida en la Política de Administración del Riesgo.
Frente al impacto, se estableció afectación reputacional de carácter moderado debido a la imagen afectada de la Lotería de Bogotá, y ante qué actores se afectaría la imagen, y afectación económica moderada, ya que podría caer 2 veces el premio mayor</t>
  </si>
  <si>
    <t>Revisión y actualización del algoritmo</t>
  </si>
  <si>
    <t>El Profesional Especializado de Sistemas semanalmente validará que no se pueda comprar el mismo número y serie del producto lotería</t>
  </si>
  <si>
    <t>Si se identifica que se puede comprar el mismo número y serie, se actualiza el algoritmo, eliminando el riesgo.</t>
  </si>
  <si>
    <t>Semanal (Viernes)</t>
  </si>
  <si>
    <t>Respuesta de página web evidenciando que no se puede comprar el mismo número y serie del producto lotería</t>
  </si>
  <si>
    <t>Se realiza moniotero en la plataforma de compras de loteria para validar la funcionalidad exitosa del algoritmo.</t>
  </si>
  <si>
    <t>1. Falta de seguimiento y oportunidad en la respuesta.
2. Falta de información para dar respuesta oportuna.</t>
  </si>
  <si>
    <t>RG-32</t>
  </si>
  <si>
    <t xml:space="preserve">Posibilidad de afectación económica y reputacional por atención de requerimientos judiciales y administrativos fuera de los términos legales </t>
  </si>
  <si>
    <t>1. Investigaciones disciplinarias, fiscales, penales o administrativas en contra de los servidores públicos y/o contratistas de la Lotería de Bogotá. 
2. Sanciones hacia la empresa.
3. Pérdida de imagen institucional.
4. Condenas judiciales</t>
  </si>
  <si>
    <t>Se definió la periodicidad mensual, y para el nivel de ocurrencia se tomó la línea base establecida en la Política de Administración del Riesgo.
Se escogió la afectación reputacional en moderado debido a que la posible materialización del riesgo afectaría la imagen de la Lotería de Bogotá, con algunos usuarios de relevancia.</t>
  </si>
  <si>
    <t>Seguimiento mensual de los procesos judiciales con que cuenta la Lotería de Bogotá</t>
  </si>
  <si>
    <t>Con el informe que entregan los abogados, se entrega una base con el registro de las actuaciones de los procesos.
Se utiliza el sistema de consulta de procesos de la Rama Judicial.
Con lo anterior, el primer filtro de revisión lo realizan los abogados de apoyo designados de Secretaría General, y el segundo filtro de revisión lo realiza la Secretaria General.</t>
  </si>
  <si>
    <t>La Secretaria General revisa y solicita ajustes, en caso de que los procesos no se encuentren actualizados.</t>
  </si>
  <si>
    <t>Procedimiento Gestión Judicial PRO-103-231</t>
  </si>
  <si>
    <t>Cada vez que se presenta un proceso judicial</t>
  </si>
  <si>
    <t>Informe de supervisión contractual.</t>
  </si>
  <si>
    <t>Profesional 3 área jurídica
Profesional 1 área jurídica
Contratista
Secretario General</t>
  </si>
  <si>
    <t>Validar el cumplimiento de la actividad del abogado en la defensa de las distintas etapas del proceso.</t>
  </si>
  <si>
    <t>Secretaria General
Trabajadores y contratistas asignados para apoyar supervisión.</t>
  </si>
  <si>
    <t>Actuaciones procesales</t>
  </si>
  <si>
    <t>Las actuaciones judiciales de los abogados se encuentran incluidas en los soportes que entregan con la cuenta de cobro y si es relevante la actuación se constata con el registro en siproj</t>
  </si>
  <si>
    <t>Las actuaciones judiciales de los abogados se encuentran incluidas en los soportes que entregan con la cuenta de cobro y si es relevante se contanta con el registro en el Siprojweb. No se materializó . Avance 40%</t>
  </si>
  <si>
    <t>https://loteriadbogota-my.sharepoint.com/:b:/g/personal/claudia_vega_loteriadebogota_com/EXa8E0lWr4pIu7zxjPfvzw4Bun3nsGP6atNVo9iPrs7MbA?e=Nfk9hB</t>
  </si>
  <si>
    <t>Seguimiento del estado de los procesos judiciales y actuaciones prejudiciales, a través de los módulos de la herramienta "SIPROJ".</t>
  </si>
  <si>
    <t>Los contratistas deben subir la información de cada actuación que se realiza en el proceso judicial asignado, se verifica el cargue y actualización de procesos en SIPROJ.
Con lo anterior, el primer filtro de revisión lo realizan los abogados de apoyo con usuario asignado de SIPROJ designado de Secretaría General, y el segundo filtro de revisión lo realiza la Secretaria General.
Los abogados de apoyo en el informe mensual que entregan, incluyen screenshots de la plataforma SIPROJ, donde se evidencia el cargue y actualización de los procesos a su cargo.</t>
  </si>
  <si>
    <t>Si la Base de procesos judiciales actualizada no concuerda con la información que reposa en el Siprojweb, se requiere al abogado encargado para que realice la debida actualización en el sistema.</t>
  </si>
  <si>
    <t>Expediente del contratista
Aplicativo SIPROJ</t>
  </si>
  <si>
    <t>Secretario General
Contratista</t>
  </si>
  <si>
    <t>Realizar seguimiento mensual al proceso conforme a la información registrada en Rama Judicial y Siprojweb.</t>
  </si>
  <si>
    <t>Seguimiento a cuenta de cobro de contratistas, donde se valida el cumplimiento de las actuaciones judiciales.</t>
  </si>
  <si>
    <t>Se realizó el seguimiento y en el informe están las evidencias del registro. Se emitió por parte del Comité de conciliación documento denominado instructivo defensa técnica numeral 5.5</t>
  </si>
  <si>
    <t>Se realizó el seguimiento y en el informe están las evidencias del Registro. Se dá aplicación al documento instructivo de defensa técnica aprobado por el Comité de Conciliación. No se materializó . Avance 40%</t>
  </si>
  <si>
    <t>https://loteriadbogota-my.sharepoint.com/:b:/g/personal/claudia_vega_loteriadebogota_com/EfgORh8iUy9DmJraA_iv3KsBaqKWy6tp9mWZFM3aBZjvmQ?e=ipS8Q7</t>
  </si>
  <si>
    <t>Seguimiento mensual a la actividad del apoderado judicial.</t>
  </si>
  <si>
    <t>Mensualmente el supervisor del contrato debe realizar seguimiento contractual del contratista</t>
  </si>
  <si>
    <t>Si el supervisor detecta fallas en la ejecución del contrato debe requerir al contratista y tomar las medidas pertientes.</t>
  </si>
  <si>
    <t>Procedimiento Seguimiento Contractual PRO-103-235
Procedimiento Gestión Judicial PRO-103-231</t>
  </si>
  <si>
    <t>Secretario General</t>
  </si>
  <si>
    <t>1. No registro de la información por parte del abogado responsable del proceso.
2. Pérdida de información.
3. Manipulación de información.
4. Insuficiente información registrada en el Siprojweb</t>
  </si>
  <si>
    <t>RG-33</t>
  </si>
  <si>
    <t>Posibilidad de afectación económica y reputacional por pérdida de consistencia en la información de los procesos judiciales registrada en Siprojweb.</t>
  </si>
  <si>
    <t>1. Falta de solidez de la información que genera el Siprojweb frente a los procesos judiciales.
2. Reprocesos jurídicos y financieros.
3. Inconsistencia en la toma de decisiones.
4. Hallazgos administrativos, disciplinarios, penales y posiblemente fiscales.</t>
  </si>
  <si>
    <t>Se estableció periodicidad en trimestral, de acuerdo a la Resolución 104 de 2018 sobre Siprojweb, nivel de ocurrencia en 3, ya que el riesgo se ha materalizado en múltiples ocasiones.
De otro modo, se estableció el impacto en moderado, debido al promedio de las cuantías de los procesos.
De igual modo, la afectación reputacional es moderada, debido de la imagen afectada de la Lotería de Bogotá, ante usuarios de relevancia para el logro de objetivos.</t>
  </si>
  <si>
    <t>Seguimiento al registro de información en el Siprojweb.</t>
  </si>
  <si>
    <t>El supervisor del contrato o Jefe inmediato realizará el seguimiento; confrontando la Base de procesos judiciales actualizada con la información que reposa en el Siprojweb y si es necesario con la información que reposa en la página de la Rama Judicial.</t>
  </si>
  <si>
    <t>Procedimiento Gestión Judicial PRO-103-231-9</t>
  </si>
  <si>
    <t>Información actualizada en Siprojweb</t>
  </si>
  <si>
    <t>Realizar seguimiento mensual a la información registrada en Siprojweb.</t>
  </si>
  <si>
    <t>Soporte de información registrada en Siprojweb.</t>
  </si>
  <si>
    <t>Se verifica informes frente al siprojweb y se emitió por parte del comité documento denominado instructivo defenss técnica númeral 6</t>
  </si>
  <si>
    <t>El Secretario General verifica informes presentdos frente al Siprojweb y se da aplicación al documento denominado instructivo de defensa técnica. No se materializó . Avance 40%</t>
  </si>
  <si>
    <t>Soporte Técnico</t>
  </si>
  <si>
    <t>Comunicación con el Centro de Contacto de Soporte de Siprojweb cuando requiere algún tipo de asesoría en el manejo del sistema  o para solucionar algún tipo de inconveniente</t>
  </si>
  <si>
    <t>Resolución 104 de 2018, Manual del Usuario de Siprojweb.</t>
  </si>
  <si>
    <t>Cada vez que se requiera soporte técnico</t>
  </si>
  <si>
    <t>Correos enviados a soporte técnico de Siprojweb.</t>
  </si>
  <si>
    <t>Solicitar soporte técnico cuando se requiera.</t>
  </si>
  <si>
    <t>Correos enviados de solicitud de soporte técnico.</t>
  </si>
  <si>
    <t xml:space="preserve">Durante el periodo no se requirió soporte </t>
  </si>
  <si>
    <t>Durante el periodo no se ha requerido soporte</t>
  </si>
  <si>
    <t>1. Inoportuna actuación por parte del abogado responsable del proceso.
2. Pérdida de información por falta de registro en el Sistema de Gestión Jurídica.
3. Falta de seguimiento y control a las actuaciones de los abogados.</t>
  </si>
  <si>
    <t>RG-34</t>
  </si>
  <si>
    <t>Posibilidad de afectación económica y reputacional por pérdida de oportunidad en el pago de sentencias, conciliaciones o laudos arbitrales</t>
  </si>
  <si>
    <t>1. Por acción u omisión del funcionario o colaborador, se adelantan procesos disciplinarios, fiscales
2.  Generación de intereses moratorios, pérdida de los recursos
3. Pérdida de imagen Institucional.
4. procesos de ejecución</t>
  </si>
  <si>
    <t xml:space="preserve">Se realizó seguimiento a los soportes entregados por los abogados frente al siprojweb se cuenta con documento denominadoa Instructivo de defensa técnica </t>
  </si>
  <si>
    <t>30/04/2022 no se materilizó</t>
  </si>
  <si>
    <t>Se realizó el seguimiento a los soportes entregados por los abogados y en el informe están las evidencias del Registro. Se dá aplicación al documento instructivo de defensa técnica aprobado por el Comité de Conciliación. No se materializó . Avance 40%</t>
  </si>
  <si>
    <t>https://loteriadbogota-my.sharepoint.com/:b:/g/personal/claudia_vega_loteriadebogota_com/EfgORh8iUy9DmJraA_iv3KsBaqKWy6tp9mWZFM3aBZjvmQ?e=ipS8Q7.https://loteriadbogota.sharepoint.com/:w:/s/CARPETASCOMPARTIDAS/EV6JNiOnACBHkvY2VWbB0nMBy36wanBg_JQYbnVqV3jVcw?e=0OhSWO</t>
  </si>
  <si>
    <t>El contratista debe informar a secretaría General el proceso con condena en contra o el resultado de la conciliacion en los términos del procedimiento para pago de sentencias y conicliaciones. 
Secretaría General a través del trabajador o contratista de apoyo deberá hacer seguimiento al cumpiento del fallo o acuerdo conciliatorio.</t>
  </si>
  <si>
    <t>El supervisor de Contrato Jefe Inmediato deberá requerir al trabajador o contratista para que informe por qué no informado a la Secretaria General la condena o acuerdo conciliatorio para proceder con el pago, y si es el caso compulsará copias o declarará incumplimiento del contrato</t>
  </si>
  <si>
    <t>PROCEDIMIENTO PAGO DE SENTENCIAS Y CONCILIACIONES</t>
  </si>
  <si>
    <t>Requeirmiento al contratista</t>
  </si>
  <si>
    <t>Realizar seguimiento al cumplimiento de los fallos condenatorios</t>
  </si>
  <si>
    <t>Base de sentencias condenatorias y conciliaciones</t>
  </si>
  <si>
    <t>Se hace seguimiento y se cuenta con documento denominado Politica de defensa jurídica numeral 7.5</t>
  </si>
  <si>
    <t>Se hace seguimiento y se dá aplicación al documento denominado Política de defensa jurídica Numeral 7.5. No se materializó . Avance 40%</t>
  </si>
  <si>
    <t>https://loteriadbogota.sharepoint.com/:w:/s/CARPETASCOMPARTIDAS/EV6JNiOnACBHkvY2VWbB0nMBy36wanBg_JQYbnVqV3jVcw?e=0OhSWO</t>
  </si>
  <si>
    <t>1.Ausencia de medios para la vigilancia judicial.
2.  Inoportuna actuación por parte del abogado responsable del proceso.
3. .Pérdida de información.
Manipulación de información.</t>
  </si>
  <si>
    <t>RC-10</t>
  </si>
  <si>
    <t>Posibilidad de afectación económica y reputacional por interés indebido en procesos judiciales en contra de los intereses de la Lotería</t>
  </si>
  <si>
    <t>1. Detrimento Patrimonial del Loteria, pérdida de los recursos
2. Pérdida de imagen Institucional.
3. Procesos sancionatorios, disciplinarios, fiscales y penales.</t>
  </si>
  <si>
    <t>Se realizó seguimiento , en el informe y soportes de las cuentas de obro están las evidencias  del registro de la información en el siprojweb</t>
  </si>
  <si>
    <t xml:space="preserve">Se realiza seguyimiento constante, en los informes y soportes de las cuentas de cobro están las evidencias del registro de la información en el siprojweb. No se materializó. Avance 40% </t>
  </si>
  <si>
    <t>si se requiere al abogado y de ser el caso, se inicia procedimiento de incumplimiento para la afectación de la garantía, además de la compulsa de copia a las autoridades competentes Consejo Seccional de la Judicatura y ante la Fiscalía General de la Nación</t>
  </si>
  <si>
    <t>Procedimiento de incumplimiento contractual</t>
  </si>
  <si>
    <t>requeirmiento, acta de audiencia de la actuación y decisión de la actuación</t>
  </si>
  <si>
    <t>Secretaría General y Supervisor del Contrato</t>
  </si>
  <si>
    <t>Aprobación de los perfiles de los abogados nuevos por parte del Comité de Conciliación</t>
  </si>
  <si>
    <t>Secretaria General
Comité de Conciliación</t>
  </si>
  <si>
    <t>No se presentó en el periodo y se cuenta con lineamiento del Comité de Conciliación año 2021</t>
  </si>
  <si>
    <t xml:space="preserve">En el periodo no se presentó. No se materializó. Avance 40% </t>
  </si>
  <si>
    <t>Fecha inicio</t>
  </si>
  <si>
    <t>Afectación Reputacional</t>
  </si>
  <si>
    <t>1. Omisión, inconsistencia o inoportunidad en la entrega de información por parte de los líderes
2. Inadecuada  interpretación de la información por parte del auditor
3. Conocimiento insuficiente  o falta de conocimiento especializado respecto de los procesos por parte del auditor.
4. Fallas en la planeación, pruebas de recorrido y/o recopilación de información previa al inicio de la auditoría o seguimientos</t>
  </si>
  <si>
    <t>RG-35</t>
  </si>
  <si>
    <t xml:space="preserve">Posibilidad de afectación económica y reputacional por generar opinión de auditoría inapropiada </t>
  </si>
  <si>
    <t>1. Afectación de la credibilidad respecto de la labor de la OCI
2. Inconsistencia de las recomendaciones
3. Incumplimiento de propósitos de la Auditoría</t>
  </si>
  <si>
    <t>La periodicidad del riesgo se estableció en mensual debido a los seguimientos y auditorías que realiza la Oficina de Control Interno y el análisis de las evidencias e información para los ejercicios adelantados, el nivel de ocurrencia se estableció en uno, debido a que al menos una vez en el año se ha detectado algunos resultados no acorde con la gestión de la entidad.
Frente al nivel de impacto se estableció afectación económica leve, debido a que la posible materialización del riesgo afectaría en primera instancia al funcionario responsable, y la afectación Reputacional es menor debido a la afectación de la imagen de la Lotería de Bogotá.</t>
  </si>
  <si>
    <t>Revisión de las observaciones planteadas por el auditor en el ejercicio de auditoría</t>
  </si>
  <si>
    <t>Cuando el auditor finaliza la ejecución de la auditoría genera el borrador del registro de comunicación de observaciones y este es revisado en conjunto con el Jefe de Control Interno con el fin de verificar que cada una de las observaciones están debidamente soportadas en términos de evidencias y requisitos formales (Condición, Criterio, Causa, Consecuencia) ; si se da conformidad por parte del jefe de la OCI, se procede a generar el documento definitivo para su comunicación al líder del proceso auditado; si se plantean observaciones, se deja evidencia en el mismo documento borrador para que sean corregidas por el auditor. Realizados los ajustes acordados, se remite al jefe de la OCI para su revisión y se se repite el ciclo hasta que logre conformidad</t>
  </si>
  <si>
    <t>El auditor debe ajustar las observaciones detectadas en la respectiva revisión.</t>
  </si>
  <si>
    <t>Procedimiento Auditorias Internas PRO-102-253</t>
  </si>
  <si>
    <t>Cada vez que se termina la ejecución de cada auditoría</t>
  </si>
  <si>
    <t>Registro de comunicación de observaciones</t>
  </si>
  <si>
    <t>Jefe de Control Interno</t>
  </si>
  <si>
    <t>Revisar observaciones planteadas por el auditor en el ejercicio de auditoría</t>
  </si>
  <si>
    <t>31-12-2022.</t>
  </si>
  <si>
    <t xml:space="preserve">Las auditorías: 1)Especial de seguimiento a presentación de informes a entes externos 2022, 2) Proceso de Gestión de Comunicaciones y 3) Derechos de autor Software definidas dentro del PAA para la vigencia 2022, se encuentran en etapa de ejecución; sin embargo, las observaciones planteadas serán revisadas junto al jefe de la OCI, antes de ser remitidas a los líderes de los procesos auditados para validación. </t>
  </si>
  <si>
    <t xml:space="preserve">El jefe de la OCI, realizó revisión de las observaciones consignadas en el informe preliminar de las auditorías de 1)Especial de seguimiento a presentación de informes a entes externos 2022, 2) Proceso de Gestión de Comunicaciones y 3) Derechos de autor Software definidas dentro del PAA para la vigencia 2022; dichas revisiones se realizaron mediante reuniones virtuales y/o presenciales, y/o mediante solicitudes de correos electrónicos. 
</t>
  </si>
  <si>
    <t>Seguimiento Corte a 30 de abril - OneDrive (sharepoint.com)</t>
  </si>
  <si>
    <t>Validación de las observaciones de la auditoría por parte de los responsables de los procesos auditados.</t>
  </si>
  <si>
    <t>El Jefe de Control de Control Interno una vez verificada la conformidad de las observaciones identificadas por el auditor, genera comunicación de las mismas al líder del proceso auditado, indicando que las mismas corresponden a un BORRADOR y convoca a una mesa de trabajo con el líder del proceso y los funcionarios que intervienen en la operación de los procedimientos involucrados, con el fin de aclarar y analizar cuales de las observaciones tienen dudas o desacuerdos en la conclusión. Si los funcionarios del proceso auditado plantean comentarios frente a las observaciones, se elabora el informe final con las observaciones presentadas por los auditados.</t>
  </si>
  <si>
    <t>Si existen diferencias el auditado debe presentar y sustentar las evidencias de los argumentos. El auditado tiene 2 días para presentar dichas evidencias.</t>
  </si>
  <si>
    <t>Cada vez que se comunican las observaciones detectadas</t>
  </si>
  <si>
    <t>Acta de reunión</t>
  </si>
  <si>
    <t>Validar las observaciones de la auditoría por parte de los responsables de los procesos auditados.</t>
  </si>
  <si>
    <t xml:space="preserve">Las mesas de validación de las observaciones junto a los líderes de los procesos auditados serán realizadas en las fechas establecidas dentro del cronograma general proyectado para cada una de las auditorías a realizar en el primer trimestre del 2022. </t>
  </si>
  <si>
    <t>1. Se realizó mesa de validación del informe preliminar de la auditoría especial de seguimiento a presentación de informes a entes externos 2022 en sesión presencial-virtual del CICCI el 01 de abril del 2022; el acta se encuentra pendiente de firmas. 
2. No se realizó mesa de validación del informe preliminar de la auditoría a Gestión de Comunicaciones, dado que con memorando N°3-2022-388 se remitió informe preliminar y no se recibieron observaciones por lo líderes de los procesos frente al mismo; finalmente se remitió informe final con memorando N°3-2022-445; finalmente se realizó cierre de la auditoría el 27 de abril del 2022.
3. Se remitió informe preliminar de la Auditoría a Seguimiento de Derechos de Autor Software el 27 de abril del 2022, mediante memorando N°3-2022-451.
Para el informe de Control Interno Contable se realizó validación con el líder del proceso de Gestión Financiera y Contable el 23 y 24 de febrero del 2022</t>
  </si>
  <si>
    <t>Revisión, estudio y análisis del proceso a auditar.</t>
  </si>
  <si>
    <t>El auditor designado a cada auditoría debe, previo a la ejecución de la auditoría, solicitar la información necesaria que complemente la disponible en los medios (web, intranet, servidores) de disposición de documentación en la lotería. Con esta documentación el auditor debe estudiar y analizar:
1. Los riesgos del proceso  que se tienen identificados y documentados
2. Aquellos que afectan al proceso pero que no se encuentran documentados
3. Los controles que se tienen previstos para gestionar los riesgos identificados
4. Paso a paso de los procedimientos a evaluar.
Si el auditor identifica vacíos o inconsistencias, las documenta en el formato de conocimiento del proceso y en la Matriz de Riesgos y Controles.</t>
  </si>
  <si>
    <t>El auditado debe seguir las instrucciones de ajuste y profundidad en el análisis de la información.</t>
  </si>
  <si>
    <t>Cada vez que debe iniciar la preparación de cada auditoría</t>
  </si>
  <si>
    <t>Registro de conocimiento del proceso</t>
  </si>
  <si>
    <t>Auditado
Jefe de Control Interno</t>
  </si>
  <si>
    <t xml:space="preserve">Para la auditoría al proceso de Gestión de Comunicaciones contemplada en el primer trimestre del 2022, se realizó por parte del auditor designado el documento denomindado "Conocimiento del proceso". </t>
  </si>
  <si>
    <t xml:space="preserve">Para la auditoría de Derechos de autor Software contemplada en el primer trimestre del 2022, se realizó por parte del auditor designado el documento denomindado "Conocimiento del proceso". </t>
  </si>
  <si>
    <t>1.  Deficiencias en la planeación del PAA
2. Falta de recursos.
3. Falta de oportunidad en la entrega y calidad de la información solicitada en desarrollo del proceso auditor.
4. Falta de seguimiento y control.
5. Incapacidades por enfermedad, aislamientos preventivos por pandemia y/u otras situaciones administrativas, por parte de los funcionarios de los procesos auditados.</t>
  </si>
  <si>
    <t>RG-36</t>
  </si>
  <si>
    <t xml:space="preserve">Posibilidad de afectación económica y reputacional por incumplimiento del plan anual de auditoria. </t>
  </si>
  <si>
    <t>1. Desgaste administrativo de la Oficina de Control Interno y/o procesos auditados
2. Incumplimiento de requisitos normativos.
3. Hallazgos de entes de control.</t>
  </si>
  <si>
    <t>La periodicidad del riesgo se estableció en trimestral debido a los reportes y revisiones que adelanta la OCI ante el CICCI cada 2 meses como mínimo o de acuerdo al Plan Anual de Auditorías, el nivel de ocurrencia se estableció en uno, debido a que al menos una vez en el año se ha detectado la modificación del Plan Anual de Auditorías al no poder adelantar todas las auditorías o seguimientos planeados al incio del año.
Frente al nivel de impacto se estableció afectación económica leve, debido a que la posible materialización del riesgo afectaría en primera instancia al funcionario responsable, y la afectación Reputacional es menor debido a la afectación de la imagen de la Lotería de Bogotá.</t>
  </si>
  <si>
    <t>Suscripción de la Carta de representación por parte del líder del proceso auditado</t>
  </si>
  <si>
    <t>El Jefe de Control Interno cada vez que se da reunión de apertura con el auditado y el auditor  designado, entrega al responsable del proceso, área o actividad auditada, el formato de carta de representación, con el fin de generar un compromiso por parte del auditado frente a la labor del auditoría; si por cualquier circunstancia el auditado no la suscribe en desarrollo de la reunión, el auditor designado debe reiterar la solicitud  hasta que el documento sea suscrito y remitido a la OCI</t>
  </si>
  <si>
    <t>Si existe resistencia por parte del auditado, se le advierte que esto es una obligación de carácter legal y se lleva el caso al comité de coordinación de control interno</t>
  </si>
  <si>
    <t>Cada vez que se realiza reunión de apertura de una auditoría</t>
  </si>
  <si>
    <t>Carta de representación</t>
  </si>
  <si>
    <t>Actualizar el procedimiento de Programa anual de auditoría con el fin de establecer la oportunidad el requerimiento y aprobación de los recursos para auditoría</t>
  </si>
  <si>
    <t xml:space="preserve">El Plan Anual de Auditoría para la vigencia 2022, fue formulado por la OCI y aprobado por el CICCI en sesión de enero del 2022, de acuerdo a lo contemplado en la versión 3 (2020) del procedimiento.
Sin embargo, la revisión de esta actividad se tiene contemplada dentro dentro del segundo trimestre de la vigencia. </t>
  </si>
  <si>
    <t xml:space="preserve">La revisión en conjunto con el equipo OCI de los ajustes a realizar al procedimientos de Programa anual de auditoría, fue programada por el jefe OCI para los días 06 y 12 de mayo del 2022, mediante reuniones presenciales. </t>
  </si>
  <si>
    <t>Priorizar los procesos a auditar</t>
  </si>
  <si>
    <t>El Jefe de Control Interno anualmente debe priorizar los procesos a auditar de acuerdo a la gestión de riesgos y estado de planes de mejoramiento. Esta priorización se realiza de acuerdo a los criterios definidos en la matriz de definición del universo de auditoría basada en riesgos y las necesidades puntuales de la alta dirección.</t>
  </si>
  <si>
    <t>Con base en el resultado de priorización, los recursos se debe ajustar el plan anual de auditoría</t>
  </si>
  <si>
    <t>Procedimiento Definición plan anual de auditoría PRO-102-340</t>
  </si>
  <si>
    <t>Matriz de priorización de auditoría basada en riesgos y controles</t>
  </si>
  <si>
    <t xml:space="preserve">Se realizó la priorización de los procesos a auditar en la vigencia 2022, teniendo en cuenta el instrumento "Universo de auditoría", que recoge la metodología definida por la Función Pública. </t>
  </si>
  <si>
    <t>No aplica para este corte, dado que se realiizó para la formulación del PAA para la vigencia 2022, el cual fue aprobado en sesión del CICCI del 31 de enero</t>
  </si>
  <si>
    <t>Revisión y aprobación del programa anual de auditoría</t>
  </si>
  <si>
    <t>El jefe de la OCI,  presenta propuesta  del PAA al CICCI para su aprobación y solicita validar los recursos de acuerdo con lo previsto en el presupuesto de la entidad; si el CICCI plantea observaciones al Plan propuesto,  el Jeje de la OCI toma nota de las mismas y realiza los ajustes correspondientes, para que sean validados en la misma reunión; si las observaciones, están referidas a la validación de los recursos asignados, el jefe de la OCI, toma nota de las mismas y deja constancia de que la inadecuada asignación de recursos plantea una limitación al alcance delPAA propuesto; de dichas observaciones, ajustes y comentarios, se dejará constancia en la respectiva acta del Comité. Aprobado el PAA, el jefe OCI, mediante comunicación interna, solicita al área de sistemas la publicación del PAA en el link de Transparencia de la página WEB de la entidad; la cual debe realizarse a más tardar, el 31 de enero de la respectiva vigencia.</t>
  </si>
  <si>
    <t>Si producto de la revisión por parte del comité se identifican ajustes de priorización, recursos, alcance o tiempos el programe debe ajustarse.</t>
  </si>
  <si>
    <t>Acta del Comité
Plan anual de auditoría</t>
  </si>
  <si>
    <t>Comité Institucional de Coordinación de Control Interno</t>
  </si>
  <si>
    <t>En sesión virtual del CICCI del 28 de enero del 2022, se presentó el proyecto del PAA para la respectiva vigencia, el cual se aprobó por unanimidad, sin perjuicio de las solicitudes de la Gerencia para incluir dos auditorías especiales (Seguimiento a presentación de Informes y Nómina)</t>
  </si>
  <si>
    <t>No aplica para este corte, dado el PAA versión 1 para la vigencia 2022, fue aprobado en sesión del CICCI del 31 de enero del 2022</t>
  </si>
  <si>
    <t>Presentación de reportes de seguimiento y control al plan anual de auditoría</t>
  </si>
  <si>
    <t>Cuando menos una vez por semestre, el jefe de la OCI,  convoca al CICCI, con el fin de presentar un informe sobre el avance en la ejecución del PAA y sobre el estado de los Planes de Mejoramiento; si se identifican situaciones que hagan prever  que una auditoría programada no se va a poder realizar, o que se hace necesario incorporar una nueva auditoría, se presenta la solicitud de modificación del PAA al CICCI, que deberá aprobar o improbar el ajuste solicitado.
Si no se autoriza el ajuste, el Jefe de la OCI, documenta la decisión dejando constancia en el Acta, de la limitación.</t>
  </si>
  <si>
    <t>Si hay desviaciones al plan 
se pueden definir ajustes a la programación, se realiza el ajuste al programa</t>
  </si>
  <si>
    <t>Acta del Comité</t>
  </si>
  <si>
    <t xml:space="preserve">La segunda sesión del CICCI, se tiene contemplada para el 22 de marzo del 2022, donde se presentaran los avances de las actividades contempladas en el PAA desarrolladas a la fecha. </t>
  </si>
  <si>
    <t xml:space="preserve">El 22 de marzo del 2022 se realizó la segunda sesión del CICCI, donde se presentaron los resultados del Informe de Control Interno Contable vigencia 2021 y el estado de entrega del seguimiento y evidencias de los Planes de mejoramiento Contraloría, internos y especiales; el acta se encuentra pendiente de firmas. </t>
  </si>
  <si>
    <t>1. Omisión, inoportunidad o inconsistencia en la formulación de planes de mejoramiento
2. Falta de seguimiento, oportunidad o evidencias incompletas en la entrega de información por parte de líderes de proceso
3. Deficiencias en el seguimiento a la gestión de planes de mejoramiento
4. Incapacidades por enfermedad, aislamientos preventivos por pandemia, por parte de los auditados y/o auditores</t>
  </si>
  <si>
    <t>RG-37</t>
  </si>
  <si>
    <t>Posibilidad de afectación económica y reputacional por la no formulación y/o incumplimiento del plan de mejoramiento</t>
  </si>
  <si>
    <t>1. Afectación en el cumplimiento de los objetivos institucionales
2. Sanciones fiscales, administrativas y/o disciplinarias
3. Daño patrimonial
4. Daño Reputacional
5. Posible materialización del riesgo identificado en la auditoría realizada</t>
  </si>
  <si>
    <t>La periodicidad del riesgo se estableció en trimestral debido a los seguimientos que realiza la Oficina de Control Interno, el nivel de ocurrencia se estableció en uno, debido a que al menos una vez en el año se ha detectado la no formulación de planes de mejoramiento y/o deficiencia en los seguimientos realizados por los líderes de proceso.
Frente al nivel de impacto se estableció afectación económica leve, debido a que la posible materialización del riesgo afectaría en primera instancia al funcionario responsable, y la afectación Reputacional es menor debido a la afectación de la imagen de la Lotería de Bogotá.</t>
  </si>
  <si>
    <t>Verificar las acciones del plan de mejoramiento de acuerdo a los lineamientos metodológicos definidos</t>
  </si>
  <si>
    <t>El jefe de la OCI, una vez recibido el plan de mejoramiento formulado por el líder del proceso auditado, debe realizar una evaluación metodológica del mismo, verificando si las acciones estructuradas cumplen con los criterios metodológicos establecidos en los instrumentos definidos por la OCI, si son coherentes y si apuntan directamente a superar la causa que dio origen a la observación y/o hallazgo planteado; si se identifican deficiencias metodológicas en la formulación, se envía el documento con las observaciones al líder del proceso, para que realice los ajustes correspondientes y se repite el ciclo hasta que se logre conformidad. Si no hay observaciones, se publica el plan de mejoramiento en la herramienta dispuesta para la formulación y seguimiento de planes de mejoramiento y el líder del proceso inicia con la implementación y seguimiento del mismo.</t>
  </si>
  <si>
    <t>El responsable debe ajustar el plan de acuerdo a las observaciones de la OCI
Se devuelve al área con las observaciones</t>
  </si>
  <si>
    <t>Procedimiento Planes de Mejoramiento PRO-332-255</t>
  </si>
  <si>
    <t>Cada vez que se presentan planes de mejoramiento</t>
  </si>
  <si>
    <t>Registro revisión metodológica planes de mejoramiento</t>
  </si>
  <si>
    <t>Jefe de Control Interno y equipo OCI</t>
  </si>
  <si>
    <t>Se realizó revisión metodólogica a los planes de mejoramiento que se encontraban pendientes de formulación por parte de los líderes de los procesos producto de las auditorías realizadas en la vigencia 2021:
Gestion Jurídica
Gestión de Talento Humano-GS-SST
Atención y Servicio al Cliente
Gestión TIC
Así mismo, se envío comunciación a los líderes de los procesos, en los casos en que se requería ajuste a los planes de mejoramiento.
Entregable: Formato Revisión metodólogica del plan de mejoramiento, Correo y/o memorando de comunicación
Carpeta: Z:\ARCHIVOS 2021\Auditoría a la Gestión Jurídica\D. PLAN DE MEJORAMIENTO
Z:\ARCHIVOS 2021\Auditoria Talento Humano-SGSST\D. Plan de Mejoramiento
Z:\ARCHIVOS 2021\Auditoría Gestión Atención y Servicio al Cliente 2021\D. PLAN DE MEJORAMIENTO
Z:\ARCHIVOS 2021\Auditoría TIC 2021\D. Plan de Mejoramiento</t>
  </si>
  <si>
    <t>La revisión metodológica del plan de mejoramiento derivado de la auditoría especial de seguimiento a presentación de informes a entes externos, se encuentra pendiente, dado que, los líederes de los procesos tienen plazo de entregar la matriz del plan de mejoramiento hasta el 05 de mayo del 2022, de acuerdo con el memorando N°3-2022-434 del 21 de abril del 2022.</t>
  </si>
  <si>
    <t>Realizar seguimiento a la implementación de las acciones del plan de mejoramiento.</t>
  </si>
  <si>
    <t>Los líderes de los procesos trimestralmente, deben realizar seguimiento a las acciones de mejora planteadas de acuerdo al término definido en el Plan de Mejoramiento. Dichos avances junto con las evidencias correspondientes se reportarán en el instrumento definido por la OCI para la formulación y seguimiento de los planes de mejoramiento. El líder del proceso podrá presentar al jefe de la OCI, solicitud debidamente justificada para la modificación de la acción propuesta, fecha de terminación, el indicador o la meta propuesta; No se podrá solicitar la modificación de las acciones a las cuales les falte treinta (30) días hábiles para su terminación, teniendo como referencia la fecha programada de terminación.</t>
  </si>
  <si>
    <t>El responsable debe realizar seguimiento, dejando evidencia.
Adelantar retroalimentación de las evidencias y reporte adelantado por el proceso al momento del seguimiento.</t>
  </si>
  <si>
    <t>De acuerdo al término definido en el Plan de Mejoramiento</t>
  </si>
  <si>
    <t>Registro seguimiento planes de mejoramiento</t>
  </si>
  <si>
    <t>Líderes de procesos con plan de mejoramiento.</t>
  </si>
  <si>
    <r>
      <t>Se realizó seguimiento al plan de mejoramiento de la Contraloría de Bogotá, producto de la auditoria COD 76 2021, de las acciones responsabilidad de la Unidad Financiera y Contable y  de la Oficina de Planeación estratégica, cuya fecha de vencimiento era en el pimer trimestre del 2022.</t>
    </r>
    <r>
      <rPr>
        <b/>
        <sz val="11"/>
        <color rgb="FF000000"/>
        <rFont val="Calibri"/>
        <family val="2"/>
      </rPr>
      <t xml:space="preserve">
Entregable: </t>
    </r>
    <r>
      <rPr>
        <sz val="11"/>
        <color rgb="FF000000"/>
        <rFont val="Calibri"/>
        <family val="2"/>
      </rPr>
      <t>Matriz de seguimiento a planes de mejoramiento
Carpeta: Z:\ARCHIVOS 2022\Seguimiento Planes de mejoramiento 2022\Contraloria\1. Marzo 2021</t>
    </r>
  </si>
  <si>
    <t>Se realizó seguimiento a los planes de mejoramiento internos y/o especiales, de la Contraloría de Bogotá y otros entes externos con corte a 31 de marzo del 2022 de acuerdo a lo contemplado en el PAA versión 1 de la vigencia 2022.
Así mismo, se realizó seguimiento a las acciones que fueron determinadas como incumplidas por falta de reporte y evidencias, con el fin de validar su cumplimiento efectivo dentro del periodo de corte. 
Adicional se realizó reporte para la Junta Directiva del estado de los planes de mejoramiento con corte a primer trimestre del 2022.</t>
  </si>
  <si>
    <t>Verificar la calidad de la información reportada y sus evidencias.</t>
  </si>
  <si>
    <t>El Jefe de la OCI verificará trimestralmente, en el instrumento de formulación y seguimiento de planes de mejoramiento, los avances en el cumplimiento del plan de mejoramiento reportados por los líderes de los procesos; con base en la información reportada y en las evidencias correspondientes se verificara el avance en la implementación del plan y se dejará la observación de validación o la solicitud de ajuste, en el instrumento de formulación y seguimiento a planes de mejoramiento.
En caso de no encontrar el reporte correspondiente o sus evidencias, requerirá al líder del proceso correspondiente para que realice el reporte de avance junto con las evidencias en un termino perentorio de tres (3) días. Si vencido dicho termino no se atiende el requerimiento, se informará a la Gerencia General y al al Comité Institucional de Coordinación de Control Interno, lo mismo que a la Secretaría General, de conformidad con los previsto en el Articulo 11 de la Resolución 006 de 2020.</t>
  </si>
  <si>
    <t>Formato de seguimiento de planes de mejoramiento</t>
  </si>
  <si>
    <t xml:space="preserve"> Verificar la calidad de la información reportada y sus evidencias.</t>
  </si>
  <si>
    <t>Teniendo en cuenta el reporte y las evidencias entregadas por los líderes y/o responsables de los procesos de la Unidad Financiera y Contable, y Planeación Estratégica, se realizó la respectiva verificación y análisis de lo remitido, en función de validar el nivel de cumplimiento de las respectivas acciones.
Entregable: Matriz de seguimiento a planes de mejoramiento, Evidencias
Carpeta: Z:\ARCHIVOS 2022\Seguimiento Planes de mejoramiento 2022\Contraloria\1. Marzo 2021</t>
  </si>
  <si>
    <t>Teniendo en cuenta el reporte y las evidencias entregadas por los líderes y/o responsables de los procesos, se realizó la respectiva verificación y análisis de lo remitido, en función de validar el nivel de cumplimiento de las respectivas acciones. 
Para los casos en que se consideraron las acciones como incumplidas, se realizó verificación con los líderes de los procesos a fin de identificar los soportes faltantes que dieran cuenta de las actividades realizadas; reuniones del 26 y 27 de abril del 2022 (acta)</t>
  </si>
  <si>
    <t xml:space="preserve">1. Deficiencias en la aplicación de la metodología utilizada para la formulación del PAA.
2. Falta de información y/o conocimiento sobre la planeación estratégica de la entidad. 
3. Deficiencias en las actividades de seguimiento y monitoreo por parte de la segunda línea. </t>
  </si>
  <si>
    <t>RG-38</t>
  </si>
  <si>
    <t>Posibilidad de afectación reputacional por presentar deficiencias en la formulación del Plan Anual de Auditoría</t>
  </si>
  <si>
    <t xml:space="preserve">1. Incumplimiento del plan anual de auditoria.
2. Inadecuada cobertura de aspectos estratégicos. 
3. Inapropiada asignación de recursos. 
4. Generación de hallazgos por auditorías externas. 
5. Exposición a materialización de riesgos. </t>
  </si>
  <si>
    <t>Entendimiento, revisión y ajuste de la mitología para la formulación del PAA</t>
  </si>
  <si>
    <t xml:space="preserve">El equipo de la OCI, anualmente revisa la metodología para la formulación del PAA y establece la necesidad de incorporar ajustes que permitan atender adecuadamente dicha formulación. </t>
  </si>
  <si>
    <t xml:space="preserve">En caso de evidenciar desviaciones en la metodología se realizan los ajustes correspondientes y se comunica a Planeación para su aprobación por parte del CIDGYD. Se deja como evidencia, el instrumento ajustado y el acta del comité. </t>
  </si>
  <si>
    <t>DEFINICIÓN PROGRAMA ANUAL DE AUDITORÍAS</t>
  </si>
  <si>
    <t>PAA</t>
  </si>
  <si>
    <t>Teniendo en cuenta el PAA para la vigencia 2022, ya fue aprobado, esta actividad será contemplado para la formulación del PAA de la siguiente vigencia.</t>
  </si>
  <si>
    <t xml:space="preserve">Teniendo en cuenta que el PAA para la vigencia 2022, ya fue aprobado, esta actividad será contemplada para la formulación del PAA de la siguiente vigencia en el segundo semestre de la presente vigencia. </t>
  </si>
  <si>
    <t>Si el Plan arroja un volumen de auditorías a realizar que no puede ser atendido por la capacidad de la OCI, se solicita al CICCI que se asignen recursos adicionales.</t>
  </si>
  <si>
    <t>Oficio de solicitud
Presupuesto aprobado con recursos 
Plan Anual de Adquisiciones</t>
  </si>
  <si>
    <t>A la fecha no se han presentado solicitudes ante el CICCI para asiganción de recursos adicionales en función de ejecución del PAA de la respectiva vigencia.</t>
  </si>
  <si>
    <t>Se reitera lo señalado en el seguimiento del corte anterior, dado que a la fecha no se han presentado solicitudes ante el CICCI para asiganción de recursos adicionales en función de ejecución del PAA de la respectiva vigencia.</t>
  </si>
  <si>
    <t>El jefe de la OCI,  presenta propuesta  del PAA al CICCI para su aprobación y solicita validar los recursos de acuerdo con lo previsto en el presupuesto de la entidad. Aprobado el PAA, el jefe OCI, mediante comunicación interna, solicita al área de sistemas la publicación del PAA en el link de Transparencia de la página WEB de la entidad; la cual debe realizarse a más tardar, el 31 de enero de la respectiva vigencia.</t>
  </si>
  <si>
    <t>si el CICCI plantea observaciones al Plan propuesto,  el Jeje de la OCI toma nota de las mismas y realiza los ajustes correspondientes, para que sean validados en la misma reunión; si las observaciones, están referidas a la validación de los recursos asignados, el jefe de la OCI, toma nota de las mismas y deja constancia de que la inadecuada asignación de recursos plantea una limitación al alcance delPAA propuesto; de dichas observaciones, ajustes y comentarios, se dejará constancia en la respectiva acta del Comité</t>
  </si>
  <si>
    <t>Programa Anual de Auditorías</t>
  </si>
  <si>
    <t xml:space="preserve">En sesión virtual del CICCI del 28 de enero del 2022, se presentó el proyecto del PAA para la respectiva vigencia, el cual se aprobó por unanimidad, sin perjuicio de las solicitudes de la Gerencia para incluir dos auditorías especiales (Seguimiento a presentación de Informes y Nómina)
Ver enlace: https://loteriadebogota.com/wp-content/uploads/files/control_interno/2022/PPA_2022.pdf
</t>
  </si>
  <si>
    <t xml:space="preserve">Dado que el PAA para la vigencia 2022 fue aprobado en sesión del CICCI del 31 de enero del 2022, a la fecha no se han presentado </t>
  </si>
  <si>
    <t>Riesgos de corrupción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</si>
</sst>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0.00_-;\-* #,##0.00_-;_-* &quot;-&quot;??_-;_-@_-"/>
    <numFmt numFmtId="164" formatCode="d/mm/yyyy;@"/>
    <numFmt numFmtId="165" formatCode="dd/mm/yyyy;@"/>
    <numFmt numFmtId="166" formatCode="_-* #,##0_-;\-* #,##0_-;_-* &quot;-&quot;??_-;_-@_-"/>
  </numFmts>
  <fonts count="29" x14ac:knownFonts="1">
    <font>
      <sz val="11"/>
      <color theme="1"/>
      <name val="Calibri"/>
      <family val="2"/>
      <scheme val="minor"/>
    </font>
    <font>
      <sz val="10"/>
      <color theme="1"/>
      <name val="Calibri"/>
      <family val="2"/>
      <scheme val="minor"/>
    </font>
    <font>
      <b/>
      <sz val="16"/>
      <color theme="1"/>
      <name val="Calibri"/>
      <family val="2"/>
      <scheme val="minor"/>
    </font>
    <font>
      <sz val="10"/>
      <name val="Calibri"/>
      <family val="2"/>
      <scheme val="minor"/>
    </font>
    <font>
      <sz val="11"/>
      <name val="Calibri"/>
      <family val="2"/>
      <scheme val="minor"/>
    </font>
    <font>
      <sz val="10"/>
      <color rgb="FFFF0000"/>
      <name val="Calibri"/>
      <family val="2"/>
      <scheme val="minor"/>
    </font>
    <font>
      <b/>
      <sz val="11"/>
      <color theme="1"/>
      <name val="Calibri"/>
      <family val="2"/>
      <scheme val="minor"/>
    </font>
    <font>
      <b/>
      <sz val="14"/>
      <name val="Calibri"/>
      <family val="2"/>
      <scheme val="minor"/>
    </font>
    <font>
      <b/>
      <sz val="14"/>
      <color theme="1"/>
      <name val="Calibri"/>
      <family val="2"/>
      <scheme val="minor"/>
    </font>
    <font>
      <b/>
      <sz val="16"/>
      <color theme="0"/>
      <name val="Calibri"/>
      <family val="2"/>
      <scheme val="minor"/>
    </font>
    <font>
      <b/>
      <sz val="16"/>
      <name val="Calibri"/>
      <family val="2"/>
      <scheme val="minor"/>
    </font>
    <font>
      <sz val="14"/>
      <color theme="1"/>
      <name val="Calibri"/>
      <family val="2"/>
      <scheme val="minor"/>
    </font>
    <font>
      <sz val="11"/>
      <color theme="1"/>
      <name val="Calibri"/>
      <family val="2"/>
      <scheme val="minor"/>
    </font>
    <font>
      <u/>
      <sz val="11"/>
      <color theme="10"/>
      <name val="Calibri"/>
      <family val="2"/>
      <scheme val="minor"/>
    </font>
    <font>
      <b/>
      <sz val="11"/>
      <color theme="0"/>
      <name val="Calibri"/>
      <family val="2"/>
      <scheme val="minor"/>
    </font>
    <font>
      <b/>
      <sz val="12"/>
      <color theme="0"/>
      <name val="Calibri"/>
      <family val="2"/>
      <scheme val="minor"/>
    </font>
    <font>
      <sz val="11"/>
      <color rgb="FF000000"/>
      <name val="Calibri"/>
      <family val="2"/>
    </font>
    <font>
      <b/>
      <sz val="11"/>
      <color rgb="FF000000"/>
      <name val="Calibri"/>
      <family val="2"/>
    </font>
    <font>
      <b/>
      <sz val="16"/>
      <color rgb="FF000000"/>
      <name val="Calibri"/>
      <family val="2"/>
    </font>
    <font>
      <sz val="10"/>
      <color rgb="FF000000"/>
      <name val="Calibri"/>
      <family val="2"/>
    </font>
    <font>
      <b/>
      <sz val="14"/>
      <color rgb="FF000000"/>
      <name val="Calibri"/>
      <family val="2"/>
    </font>
    <font>
      <b/>
      <sz val="11"/>
      <name val="Calibri"/>
      <family val="2"/>
    </font>
    <font>
      <b/>
      <sz val="14"/>
      <name val="Calibri"/>
      <family val="2"/>
    </font>
    <font>
      <b/>
      <sz val="10"/>
      <color rgb="FF000000"/>
      <name val="Calibri"/>
      <family val="2"/>
    </font>
    <font>
      <sz val="10"/>
      <name val="Calibri"/>
      <family val="2"/>
    </font>
    <font>
      <sz val="11"/>
      <name val="Calibri"/>
      <family val="2"/>
    </font>
    <font>
      <sz val="11"/>
      <color rgb="FF444444"/>
      <name val="Calibri"/>
      <family val="2"/>
      <charset val="1"/>
    </font>
    <font>
      <sz val="10"/>
      <color rgb="FF000000"/>
      <name val="Calibri"/>
      <family val="2"/>
      <scheme val="minor"/>
    </font>
    <font>
      <sz val="11"/>
      <color rgb="FF000000"/>
      <name val="Calibri"/>
      <family val="2"/>
    </font>
  </fonts>
  <fills count="14">
    <fill>
      <patternFill patternType="none"/>
    </fill>
    <fill>
      <patternFill patternType="gray125"/>
    </fill>
    <fill>
      <patternFill patternType="solid">
        <fgColor rgb="FFFFFF00"/>
        <bgColor indexed="64"/>
      </patternFill>
    </fill>
    <fill>
      <patternFill patternType="solid">
        <fgColor theme="8" tint="0.59999389629810485"/>
        <bgColor indexed="64"/>
      </patternFill>
    </fill>
    <fill>
      <patternFill patternType="solid">
        <fgColor theme="5" tint="0.59999389629810485"/>
        <bgColor indexed="64"/>
      </patternFill>
    </fill>
    <fill>
      <patternFill patternType="solid">
        <fgColor theme="0" tint="-0.14999847407452621"/>
        <bgColor indexed="64"/>
      </patternFill>
    </fill>
    <fill>
      <patternFill patternType="solid">
        <fgColor theme="8" tint="-0.249977111117893"/>
        <bgColor indexed="64"/>
      </patternFill>
    </fill>
    <fill>
      <patternFill patternType="solid">
        <fgColor theme="5" tint="-0.249977111117893"/>
        <bgColor indexed="64"/>
      </patternFill>
    </fill>
    <fill>
      <patternFill patternType="solid">
        <fgColor rgb="FF002060"/>
        <bgColor indexed="64"/>
      </patternFill>
    </fill>
    <fill>
      <patternFill patternType="solid">
        <fgColor theme="9" tint="0.79998168889431442"/>
        <bgColor indexed="64"/>
      </patternFill>
    </fill>
    <fill>
      <patternFill patternType="solid">
        <fgColor rgb="FFFF0000"/>
        <bgColor indexed="64"/>
      </patternFill>
    </fill>
    <fill>
      <patternFill patternType="solid">
        <fgColor rgb="FF92D050"/>
        <bgColor rgb="FF000000"/>
      </patternFill>
    </fill>
    <fill>
      <patternFill patternType="solid">
        <fgColor rgb="FF35EB4B"/>
        <bgColor rgb="FF000000"/>
      </patternFill>
    </fill>
    <fill>
      <patternFill patternType="solid">
        <fgColor rgb="FFFFFFFF"/>
        <bgColor indexed="64"/>
      </patternFill>
    </fill>
  </fills>
  <borders count="57">
    <border>
      <left/>
      <right/>
      <top/>
      <bottom/>
      <diagonal/>
    </border>
    <border>
      <left style="medium">
        <color indexed="64"/>
      </left>
      <right/>
      <top style="medium">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right/>
      <top style="medium">
        <color indexed="64"/>
      </top>
      <bottom/>
      <diagonal/>
    </border>
    <border>
      <left/>
      <right style="thin">
        <color indexed="64"/>
      </right>
      <top style="medium">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medium">
        <color indexed="64"/>
      </left>
      <right/>
      <top/>
      <bottom style="thin">
        <color indexed="64"/>
      </bottom>
      <diagonal/>
    </border>
    <border>
      <left style="medium">
        <color indexed="64"/>
      </left>
      <right style="thin">
        <color indexed="64"/>
      </right>
      <top/>
      <bottom style="medium">
        <color indexed="64"/>
      </bottom>
      <diagonal/>
    </border>
    <border>
      <left style="medium">
        <color theme="5" tint="0.59996337778862885"/>
      </left>
      <right style="medium">
        <color theme="5" tint="0.59996337778862885"/>
      </right>
      <top style="medium">
        <color theme="5" tint="0.59996337778862885"/>
      </top>
      <bottom style="medium">
        <color theme="5" tint="0.59996337778862885"/>
      </bottom>
      <diagonal/>
    </border>
    <border>
      <left style="medium">
        <color theme="5" tint="0.59996337778862885"/>
      </left>
      <right style="medium">
        <color theme="5" tint="0.59996337778862885"/>
      </right>
      <top/>
      <bottom/>
      <diagonal/>
    </border>
    <border>
      <left/>
      <right style="thin">
        <color indexed="64"/>
      </right>
      <top/>
      <bottom/>
      <diagonal/>
    </border>
    <border>
      <left style="thin">
        <color rgb="FF000000"/>
      </left>
      <right style="thin">
        <color rgb="FF000000"/>
      </right>
      <top style="thin">
        <color rgb="FF000000"/>
      </top>
      <bottom style="thin">
        <color rgb="FF000000"/>
      </bottom>
      <diagonal/>
    </border>
    <border>
      <left style="medium">
        <color rgb="FF000000"/>
      </left>
      <right style="thin">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style="medium">
        <color rgb="FF000000"/>
      </left>
      <right style="thin">
        <color rgb="FF000000"/>
      </right>
      <top style="thin">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thin">
        <color indexed="64"/>
      </left>
      <right style="medium">
        <color indexed="64"/>
      </right>
      <top/>
      <bottom style="medium">
        <color indexed="64"/>
      </bottom>
      <diagonal/>
    </border>
    <border>
      <left/>
      <right style="thin">
        <color indexed="64"/>
      </right>
      <top style="thin">
        <color indexed="64"/>
      </top>
      <bottom style="thin">
        <color indexed="64"/>
      </bottom>
      <diagonal/>
    </border>
    <border>
      <left/>
      <right style="thin">
        <color indexed="64"/>
      </right>
      <top/>
      <bottom style="medium">
        <color indexed="64"/>
      </bottom>
      <diagonal/>
    </border>
    <border>
      <left style="thin">
        <color rgb="FF000000"/>
      </left>
      <right/>
      <top/>
      <bottom/>
      <diagonal/>
    </border>
    <border>
      <left style="thick">
        <color indexed="64"/>
      </left>
      <right/>
      <top style="thick">
        <color indexed="64"/>
      </top>
      <bottom/>
      <diagonal/>
    </border>
    <border>
      <left/>
      <right style="thick">
        <color indexed="64"/>
      </right>
      <top style="thick">
        <color indexed="64"/>
      </top>
      <bottom/>
      <diagonal/>
    </border>
    <border>
      <left style="thick">
        <color indexed="64"/>
      </left>
      <right/>
      <top/>
      <bottom style="thick">
        <color indexed="64"/>
      </bottom>
      <diagonal/>
    </border>
    <border>
      <left/>
      <right style="thick">
        <color indexed="64"/>
      </right>
      <top/>
      <bottom style="thick">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rgb="FF000000"/>
      </left>
      <right style="thin">
        <color indexed="64"/>
      </right>
      <top style="medium">
        <color rgb="FF000000"/>
      </top>
      <bottom style="thin">
        <color indexed="64"/>
      </bottom>
      <diagonal/>
    </border>
    <border>
      <left style="thin">
        <color indexed="64"/>
      </left>
      <right style="thin">
        <color indexed="64"/>
      </right>
      <top style="medium">
        <color rgb="FF000000"/>
      </top>
      <bottom style="thin">
        <color indexed="64"/>
      </bottom>
      <diagonal/>
    </border>
    <border>
      <left style="thin">
        <color indexed="64"/>
      </left>
      <right style="medium">
        <color rgb="FF000000"/>
      </right>
      <top style="medium">
        <color rgb="FF000000"/>
      </top>
      <bottom style="thin">
        <color indexed="64"/>
      </bottom>
      <diagonal/>
    </border>
    <border>
      <left style="medium">
        <color rgb="FF000000"/>
      </left>
      <right style="thin">
        <color indexed="64"/>
      </right>
      <top style="thin">
        <color indexed="64"/>
      </top>
      <bottom style="thin">
        <color indexed="64"/>
      </bottom>
      <diagonal/>
    </border>
    <border>
      <left style="thin">
        <color indexed="64"/>
      </left>
      <right style="medium">
        <color rgb="FF000000"/>
      </right>
      <top style="thin">
        <color indexed="64"/>
      </top>
      <bottom style="thin">
        <color indexed="64"/>
      </bottom>
      <diagonal/>
    </border>
    <border>
      <left style="medium">
        <color rgb="FF000000"/>
      </left>
      <right style="thin">
        <color indexed="64"/>
      </right>
      <top style="thin">
        <color indexed="64"/>
      </top>
      <bottom/>
      <diagonal/>
    </border>
    <border>
      <left style="thin">
        <color indexed="64"/>
      </left>
      <right style="medium">
        <color rgb="FF000000"/>
      </right>
      <top style="thin">
        <color indexed="64"/>
      </top>
      <bottom/>
      <diagonal/>
    </border>
    <border>
      <left style="medium">
        <color rgb="FF000000"/>
      </left>
      <right style="thin">
        <color indexed="64"/>
      </right>
      <top/>
      <bottom/>
      <diagonal/>
    </border>
    <border>
      <left style="thin">
        <color indexed="64"/>
      </left>
      <right style="medium">
        <color rgb="FF000000"/>
      </right>
      <top/>
      <bottom/>
      <diagonal/>
    </border>
    <border>
      <left style="medium">
        <color rgb="FF000000"/>
      </left>
      <right style="thin">
        <color indexed="64"/>
      </right>
      <top/>
      <bottom style="thin">
        <color indexed="64"/>
      </bottom>
      <diagonal/>
    </border>
    <border>
      <left style="thin">
        <color indexed="64"/>
      </left>
      <right style="medium">
        <color rgb="FF000000"/>
      </right>
      <top/>
      <bottom style="thin">
        <color indexed="64"/>
      </bottom>
      <diagonal/>
    </border>
    <border>
      <left style="medium">
        <color rgb="FF000000"/>
      </left>
      <right/>
      <top/>
      <bottom/>
      <diagonal/>
    </border>
    <border>
      <left style="medium">
        <color rgb="FF000000"/>
      </left>
      <right style="thin">
        <color indexed="64"/>
      </right>
      <top style="thin">
        <color indexed="64"/>
      </top>
      <bottom style="medium">
        <color rgb="FF000000"/>
      </bottom>
      <diagonal/>
    </border>
    <border>
      <left style="thin">
        <color indexed="64"/>
      </left>
      <right style="thin">
        <color indexed="64"/>
      </right>
      <top style="thin">
        <color indexed="64"/>
      </top>
      <bottom style="medium">
        <color rgb="FF000000"/>
      </bottom>
      <diagonal/>
    </border>
    <border>
      <left style="thin">
        <color indexed="64"/>
      </left>
      <right style="medium">
        <color rgb="FF000000"/>
      </right>
      <top style="thin">
        <color indexed="64"/>
      </top>
      <bottom style="medium">
        <color rgb="FF000000"/>
      </bottom>
      <diagonal/>
    </border>
  </borders>
  <cellStyleXfs count="5">
    <xf numFmtId="0" fontId="0" fillId="0" borderId="0"/>
    <xf numFmtId="9" fontId="12" fillId="0" borderId="0" applyFont="0" applyFill="0" applyBorder="0" applyAlignment="0" applyProtection="0"/>
    <xf numFmtId="43" fontId="12" fillId="0" borderId="0" applyFon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cellStyleXfs>
  <cellXfs count="562">
    <xf numFmtId="0" fontId="0" fillId="0" borderId="0" xfId="0"/>
    <xf numFmtId="0" fontId="0" fillId="0" borderId="0" xfId="0" applyProtection="1">
      <protection hidden="1"/>
    </xf>
    <xf numFmtId="0" fontId="0" fillId="0" borderId="0" xfId="0" applyAlignment="1" applyProtection="1">
      <alignment horizontal="left" vertical="center" wrapText="1"/>
      <protection hidden="1"/>
    </xf>
    <xf numFmtId="164" fontId="0" fillId="0" borderId="0" xfId="0" applyNumberFormat="1" applyAlignment="1" applyProtection="1">
      <alignment vertical="center"/>
      <protection hidden="1"/>
    </xf>
    <xf numFmtId="0" fontId="0" fillId="0" borderId="0" xfId="0" applyAlignment="1" applyProtection="1">
      <alignment horizontal="center" vertical="center"/>
      <protection hidden="1"/>
    </xf>
    <xf numFmtId="0" fontId="0" fillId="0" borderId="0" xfId="0" applyAlignment="1" applyProtection="1">
      <alignment horizontal="justify" vertical="center" wrapText="1"/>
      <protection hidden="1"/>
    </xf>
    <xf numFmtId="0" fontId="0" fillId="0" borderId="0" xfId="0" applyAlignment="1" applyProtection="1">
      <alignment horizontal="center" vertical="center" wrapText="1"/>
      <protection hidden="1"/>
    </xf>
    <xf numFmtId="0" fontId="0" fillId="0" borderId="2" xfId="0" applyBorder="1" applyAlignment="1">
      <alignment vertical="center" wrapText="1"/>
    </xf>
    <xf numFmtId="0" fontId="6" fillId="9" borderId="2" xfId="0" applyFont="1" applyFill="1" applyBorder="1" applyAlignment="1">
      <alignment horizontal="center" vertical="center" wrapText="1"/>
    </xf>
    <xf numFmtId="0" fontId="6" fillId="0" borderId="0" xfId="0" applyFont="1"/>
    <xf numFmtId="0" fontId="0" fillId="0" borderId="3" xfId="0" applyBorder="1" applyAlignment="1">
      <alignment vertical="center" wrapText="1"/>
    </xf>
    <xf numFmtId="0" fontId="0" fillId="0" borderId="2" xfId="0" applyBorder="1"/>
    <xf numFmtId="0" fontId="0" fillId="0" borderId="0" xfId="0" applyAlignment="1">
      <alignment wrapText="1"/>
    </xf>
    <xf numFmtId="0" fontId="0" fillId="0" borderId="2" xfId="0" applyBorder="1" applyProtection="1">
      <protection hidden="1"/>
    </xf>
    <xf numFmtId="0" fontId="0" fillId="0" borderId="8" xfId="0" applyBorder="1" applyAlignment="1" applyProtection="1">
      <alignment horizontal="justify" vertical="center" wrapText="1"/>
      <protection locked="0"/>
    </xf>
    <xf numFmtId="0" fontId="1" fillId="0" borderId="5" xfId="0" quotePrefix="1" applyFont="1" applyBorder="1" applyAlignment="1" applyProtection="1">
      <alignment horizontal="left" vertical="center" wrapText="1"/>
      <protection hidden="1"/>
    </xf>
    <xf numFmtId="0" fontId="0" fillId="0" borderId="5" xfId="0" applyBorder="1" applyAlignment="1" applyProtection="1">
      <alignment horizontal="justify" vertical="center" wrapText="1"/>
      <protection locked="0"/>
    </xf>
    <xf numFmtId="14" fontId="1" fillId="0" borderId="8" xfId="0" applyNumberFormat="1" applyFont="1" applyBorder="1" applyAlignment="1" applyProtection="1">
      <alignment horizontal="center" vertical="center" wrapText="1"/>
      <protection locked="0"/>
    </xf>
    <xf numFmtId="0" fontId="7" fillId="4" borderId="9"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6" fillId="9" borderId="10" xfId="0" applyFont="1" applyFill="1" applyBorder="1" applyAlignment="1">
      <alignment horizontal="center" vertical="center" wrapText="1"/>
    </xf>
    <xf numFmtId="0" fontId="0" fillId="0" borderId="10" xfId="0" applyBorder="1" applyAlignment="1">
      <alignment vertical="center" wrapText="1"/>
    </xf>
    <xf numFmtId="9" fontId="0" fillId="0" borderId="10" xfId="0" applyNumberFormat="1" applyBorder="1" applyAlignment="1">
      <alignment vertical="center" wrapText="1"/>
    </xf>
    <xf numFmtId="9" fontId="0" fillId="0" borderId="3" xfId="0" applyNumberFormat="1" applyBorder="1" applyAlignment="1">
      <alignment vertical="center" wrapText="1"/>
    </xf>
    <xf numFmtId="9" fontId="7" fillId="4" borderId="9" xfId="1" applyFont="1" applyFill="1" applyBorder="1" applyAlignment="1" applyProtection="1">
      <alignment horizontal="center" vertical="center" wrapText="1"/>
      <protection hidden="1"/>
    </xf>
    <xf numFmtId="9" fontId="0" fillId="0" borderId="0" xfId="1" applyFont="1" applyBorder="1" applyAlignment="1" applyProtection="1">
      <alignment horizontal="left" vertical="center" wrapText="1"/>
      <protection hidden="1"/>
    </xf>
    <xf numFmtId="9" fontId="0" fillId="0" borderId="0" xfId="1" applyFont="1" applyAlignment="1" applyProtection="1">
      <alignment horizontal="left" vertical="center" wrapText="1"/>
      <protection hidden="1"/>
    </xf>
    <xf numFmtId="9" fontId="7" fillId="5" borderId="9" xfId="1" applyFont="1" applyFill="1" applyBorder="1" applyAlignment="1" applyProtection="1">
      <alignment horizontal="center" vertical="center" wrapText="1"/>
      <protection hidden="1"/>
    </xf>
    <xf numFmtId="9" fontId="1" fillId="0" borderId="5" xfId="1" applyFont="1" applyBorder="1" applyAlignment="1" applyProtection="1">
      <alignment vertical="center" wrapText="1"/>
      <protection locked="0"/>
    </xf>
    <xf numFmtId="9" fontId="0" fillId="0" borderId="0" xfId="1" applyFont="1" applyBorder="1" applyAlignment="1" applyProtection="1">
      <alignment horizontal="right" vertical="center" wrapText="1"/>
      <protection hidden="1"/>
    </xf>
    <xf numFmtId="9" fontId="0" fillId="0" borderId="0" xfId="1" applyFont="1" applyAlignment="1" applyProtection="1">
      <alignment horizontal="right" vertical="center" wrapText="1"/>
      <protection hidden="1"/>
    </xf>
    <xf numFmtId="14" fontId="0" fillId="0" borderId="5" xfId="0" applyNumberFormat="1" applyBorder="1" applyAlignment="1" applyProtection="1">
      <alignment horizontal="center" vertical="center" wrapText="1"/>
      <protection locked="0"/>
    </xf>
    <xf numFmtId="14" fontId="0" fillId="0" borderId="8" xfId="0" applyNumberFormat="1" applyBorder="1" applyAlignment="1" applyProtection="1">
      <alignment horizontal="center" vertical="center" wrapText="1"/>
      <protection locked="0"/>
    </xf>
    <xf numFmtId="0" fontId="0" fillId="0" borderId="0" xfId="0" applyAlignment="1">
      <alignment vertical="center" wrapText="1"/>
    </xf>
    <xf numFmtId="0" fontId="0" fillId="0" borderId="0" xfId="0" applyAlignment="1">
      <alignment vertical="center"/>
    </xf>
    <xf numFmtId="0" fontId="1" fillId="0" borderId="8" xfId="0" applyFont="1" applyBorder="1" applyAlignment="1" applyProtection="1">
      <alignment vertical="center" wrapText="1"/>
      <protection locked="0"/>
    </xf>
    <xf numFmtId="0" fontId="1" fillId="0" borderId="2" xfId="0" applyFont="1" applyBorder="1" applyAlignment="1" applyProtection="1">
      <alignment horizontal="justify" vertical="center" wrapText="1"/>
      <protection locked="0"/>
    </xf>
    <xf numFmtId="14" fontId="0" fillId="0" borderId="2" xfId="0" applyNumberFormat="1" applyBorder="1" applyAlignment="1" applyProtection="1">
      <alignment horizontal="center" vertical="center" wrapText="1"/>
      <protection locked="0"/>
    </xf>
    <xf numFmtId="9" fontId="1" fillId="0" borderId="2" xfId="1" applyFont="1" applyBorder="1" applyAlignment="1" applyProtection="1">
      <alignment vertical="center" wrapText="1"/>
      <protection locked="0"/>
    </xf>
    <xf numFmtId="9" fontId="1" fillId="0" borderId="2" xfId="1" applyFont="1" applyBorder="1" applyAlignment="1" applyProtection="1">
      <alignment horizontal="right" vertical="center" wrapText="1"/>
      <protection locked="0"/>
    </xf>
    <xf numFmtId="0" fontId="0" fillId="0" borderId="2" xfId="0" applyBorder="1" applyAlignment="1" applyProtection="1">
      <alignment horizontal="justify" vertical="center" wrapText="1"/>
      <protection locked="0"/>
    </xf>
    <xf numFmtId="14" fontId="0" fillId="0" borderId="2" xfId="0" applyNumberFormat="1" applyBorder="1" applyAlignment="1" applyProtection="1">
      <alignment vertical="center"/>
      <protection hidden="1"/>
    </xf>
    <xf numFmtId="0" fontId="1" fillId="0" borderId="2" xfId="0" quotePrefix="1" applyFont="1" applyBorder="1" applyAlignment="1" applyProtection="1">
      <alignment horizontal="left" vertical="center" wrapText="1"/>
      <protection locked="0"/>
    </xf>
    <xf numFmtId="14" fontId="1" fillId="0" borderId="2" xfId="0" applyNumberFormat="1" applyFont="1" applyBorder="1" applyAlignment="1" applyProtection="1">
      <alignment horizontal="center" vertical="center" wrapText="1"/>
      <protection locked="0"/>
    </xf>
    <xf numFmtId="9" fontId="1" fillId="0" borderId="8" xfId="1" applyFont="1" applyBorder="1" applyAlignment="1" applyProtection="1">
      <alignment vertical="center" wrapText="1"/>
      <protection locked="0"/>
    </xf>
    <xf numFmtId="0" fontId="7" fillId="3" borderId="12" xfId="0" applyFont="1" applyFill="1" applyBorder="1" applyAlignment="1" applyProtection="1">
      <alignment horizontal="center" vertical="center" wrapText="1"/>
      <protection hidden="1"/>
    </xf>
    <xf numFmtId="14" fontId="1" fillId="0" borderId="2" xfId="0" applyNumberFormat="1" applyFont="1" applyBorder="1" applyAlignment="1" applyProtection="1">
      <alignment horizontal="center" vertical="center"/>
      <protection locked="0"/>
    </xf>
    <xf numFmtId="0" fontId="1" fillId="0" borderId="2" xfId="0" applyFont="1" applyBorder="1" applyAlignment="1" applyProtection="1">
      <alignment vertical="center" wrapText="1"/>
      <protection hidden="1"/>
    </xf>
    <xf numFmtId="0" fontId="3" fillId="0" borderId="2" xfId="0" applyFont="1" applyBorder="1" applyAlignment="1" applyProtection="1">
      <alignment vertical="center" wrapText="1"/>
      <protection locked="0"/>
    </xf>
    <xf numFmtId="0" fontId="3" fillId="0" borderId="2" xfId="0" applyFont="1" applyBorder="1" applyAlignment="1" applyProtection="1">
      <alignment horizontal="justify" vertical="center" wrapText="1"/>
      <protection locked="0"/>
    </xf>
    <xf numFmtId="14" fontId="1" fillId="0" borderId="8" xfId="0" applyNumberFormat="1" applyFont="1" applyBorder="1" applyAlignment="1" applyProtection="1">
      <alignment horizontal="center" vertical="center"/>
      <protection locked="0"/>
    </xf>
    <xf numFmtId="14" fontId="1" fillId="0" borderId="5" xfId="0" applyNumberFormat="1" applyFont="1" applyBorder="1" applyAlignment="1" applyProtection="1">
      <alignment horizontal="center" vertical="center" wrapText="1"/>
      <protection locked="0"/>
    </xf>
    <xf numFmtId="0" fontId="0" fillId="0" borderId="8" xfId="0" applyBorder="1" applyAlignment="1" applyProtection="1">
      <alignment horizontal="left" vertical="center" wrapText="1"/>
      <protection locked="0"/>
    </xf>
    <xf numFmtId="0" fontId="0" fillId="0" borderId="8" xfId="0" applyBorder="1" applyAlignment="1" applyProtection="1">
      <alignment horizontal="center" vertical="center" wrapText="1"/>
      <protection locked="0"/>
    </xf>
    <xf numFmtId="0" fontId="1" fillId="0" borderId="8" xfId="0" applyFont="1" applyBorder="1" applyAlignment="1" applyProtection="1">
      <alignment vertical="center" wrapText="1"/>
      <protection hidden="1"/>
    </xf>
    <xf numFmtId="0" fontId="1" fillId="0" borderId="8" xfId="0" quotePrefix="1" applyFont="1" applyBorder="1" applyAlignment="1" applyProtection="1">
      <alignment horizontal="left" vertical="center" wrapText="1"/>
      <protection locked="0"/>
    </xf>
    <xf numFmtId="0" fontId="1" fillId="0" borderId="5" xfId="0" applyFont="1" applyBorder="1" applyAlignment="1" applyProtection="1">
      <alignment vertical="center" wrapText="1"/>
      <protection hidden="1"/>
    </xf>
    <xf numFmtId="0" fontId="1" fillId="0" borderId="9" xfId="0" applyFont="1" applyBorder="1" applyAlignment="1" applyProtection="1">
      <alignment vertical="center" wrapText="1"/>
      <protection locked="0"/>
    </xf>
    <xf numFmtId="9" fontId="1" fillId="0" borderId="9" xfId="1" applyFont="1" applyBorder="1" applyAlignment="1" applyProtection="1">
      <alignment vertical="center" wrapText="1"/>
      <protection locked="0"/>
    </xf>
    <xf numFmtId="9" fontId="1" fillId="0" borderId="9" xfId="1" applyFont="1" applyBorder="1" applyAlignment="1" applyProtection="1">
      <alignment horizontal="right" vertical="center" wrapText="1"/>
      <protection locked="0"/>
    </xf>
    <xf numFmtId="0" fontId="1" fillId="0" borderId="9" xfId="0" applyFont="1" applyBorder="1" applyAlignment="1" applyProtection="1">
      <alignment horizontal="left" vertical="center" wrapText="1"/>
      <protection hidden="1"/>
    </xf>
    <xf numFmtId="14" fontId="0" fillId="0" borderId="9" xfId="0" applyNumberFormat="1" applyBorder="1" applyAlignment="1" applyProtection="1">
      <alignment horizontal="center" vertical="center" wrapText="1"/>
      <protection locked="0"/>
    </xf>
    <xf numFmtId="0" fontId="1" fillId="0" borderId="2" xfId="0" applyFont="1" applyBorder="1" applyAlignment="1" applyProtection="1">
      <alignment horizontal="justify" vertical="center" wrapText="1"/>
      <protection locked="0" hidden="1"/>
    </xf>
    <xf numFmtId="0" fontId="1" fillId="0" borderId="2" xfId="0" quotePrefix="1" applyFont="1" applyBorder="1" applyAlignment="1" applyProtection="1">
      <alignment horizontal="center" vertical="center" wrapText="1"/>
      <protection locked="0" hidden="1"/>
    </xf>
    <xf numFmtId="0" fontId="1" fillId="0" borderId="2" xfId="0" quotePrefix="1" applyFont="1" applyBorder="1" applyAlignment="1" applyProtection="1">
      <alignment vertical="center" wrapText="1"/>
      <protection hidden="1"/>
    </xf>
    <xf numFmtId="0" fontId="1" fillId="0" borderId="5" xfId="0" quotePrefix="1" applyFont="1" applyBorder="1" applyAlignment="1" applyProtection="1">
      <alignment vertical="center" wrapText="1"/>
      <protection hidden="1"/>
    </xf>
    <xf numFmtId="0" fontId="1" fillId="0" borderId="2" xfId="0" applyFont="1" applyBorder="1" applyAlignment="1" applyProtection="1">
      <alignment vertical="center" wrapText="1"/>
      <protection locked="0"/>
    </xf>
    <xf numFmtId="0" fontId="1" fillId="0" borderId="5" xfId="0" applyFont="1" applyBorder="1" applyAlignment="1" applyProtection="1">
      <alignment vertical="center" wrapText="1"/>
      <protection locked="0"/>
    </xf>
    <xf numFmtId="0" fontId="0" fillId="0" borderId="2" xfId="0" applyBorder="1" applyAlignment="1" applyProtection="1">
      <alignment horizontal="left" vertical="center" wrapText="1"/>
      <protection locked="0" hidden="1"/>
    </xf>
    <xf numFmtId="0" fontId="0" fillId="0" borderId="5" xfId="0" applyBorder="1" applyAlignment="1" applyProtection="1">
      <alignment horizontal="left" vertical="center" wrapText="1"/>
      <protection locked="0" hidden="1"/>
    </xf>
    <xf numFmtId="0" fontId="0" fillId="0" borderId="5" xfId="0" applyBorder="1" applyAlignment="1" applyProtection="1">
      <alignment horizontal="left" vertical="center" wrapText="1"/>
      <protection locked="0"/>
    </xf>
    <xf numFmtId="0" fontId="1" fillId="0" borderId="2" xfId="0" applyFont="1" applyBorder="1" applyAlignment="1" applyProtection="1">
      <alignment vertical="top" wrapText="1"/>
      <protection locked="0"/>
    </xf>
    <xf numFmtId="0" fontId="0" fillId="0" borderId="22" xfId="0" applyBorder="1" applyAlignment="1">
      <alignment vertical="center" wrapText="1"/>
    </xf>
    <xf numFmtId="9" fontId="0" fillId="0" borderId="22" xfId="0" applyNumberFormat="1" applyBorder="1" applyAlignment="1">
      <alignment horizontal="left" vertical="center" wrapText="1"/>
    </xf>
    <xf numFmtId="0" fontId="0" fillId="0" borderId="23" xfId="0" applyBorder="1" applyAlignment="1">
      <alignment vertical="center" wrapText="1"/>
    </xf>
    <xf numFmtId="0" fontId="0" fillId="0" borderId="0" xfId="0" applyAlignment="1">
      <alignment horizontal="center" vertical="center"/>
    </xf>
    <xf numFmtId="0" fontId="6" fillId="0" borderId="2" xfId="0" applyFont="1" applyBorder="1" applyAlignment="1">
      <alignment horizontal="right" vertical="center"/>
    </xf>
    <xf numFmtId="0" fontId="6" fillId="0" borderId="2" xfId="0" applyFont="1" applyBorder="1" applyAlignment="1">
      <alignment horizontal="center" vertical="center" wrapText="1"/>
    </xf>
    <xf numFmtId="166" fontId="6" fillId="0" borderId="2" xfId="2" applyNumberFormat="1" applyFont="1" applyBorder="1" applyAlignment="1">
      <alignment vertical="center"/>
    </xf>
    <xf numFmtId="9" fontId="0" fillId="0" borderId="2" xfId="0" applyNumberFormat="1" applyBorder="1" applyAlignment="1">
      <alignment vertical="center"/>
    </xf>
    <xf numFmtId="166" fontId="0" fillId="0" borderId="2" xfId="2" applyNumberFormat="1" applyFont="1" applyBorder="1" applyAlignment="1">
      <alignment vertical="center"/>
    </xf>
    <xf numFmtId="43" fontId="0" fillId="0" borderId="0" xfId="2" applyFont="1" applyBorder="1" applyAlignment="1" applyProtection="1">
      <alignment horizontal="left" vertical="center" wrapText="1"/>
      <protection hidden="1"/>
    </xf>
    <xf numFmtId="0" fontId="1" fillId="2" borderId="2" xfId="0" applyFont="1" applyFill="1" applyBorder="1" applyAlignment="1" applyProtection="1">
      <alignment vertical="center" wrapText="1"/>
      <protection locked="0"/>
    </xf>
    <xf numFmtId="0" fontId="1" fillId="2" borderId="2" xfId="0" applyFont="1" applyFill="1" applyBorder="1" applyAlignment="1" applyProtection="1">
      <alignment horizontal="left" vertical="center" wrapText="1"/>
      <protection locked="0"/>
    </xf>
    <xf numFmtId="0" fontId="0" fillId="0" borderId="9" xfId="0" applyBorder="1" applyAlignment="1" applyProtection="1">
      <alignment horizontal="left" vertical="center" wrapText="1"/>
      <protection hidden="1"/>
    </xf>
    <xf numFmtId="0" fontId="0" fillId="0" borderId="9" xfId="0" applyBorder="1" applyAlignment="1" applyProtection="1">
      <alignment horizontal="justify" vertical="center" wrapText="1"/>
      <protection locked="0"/>
    </xf>
    <xf numFmtId="0" fontId="1" fillId="0" borderId="8" xfId="0" quotePrefix="1" applyFont="1" applyBorder="1" applyAlignment="1" applyProtection="1">
      <alignment horizontal="left" vertical="center" wrapText="1"/>
      <protection hidden="1"/>
    </xf>
    <xf numFmtId="0" fontId="0" fillId="0" borderId="9" xfId="0" applyBorder="1" applyAlignment="1" applyProtection="1">
      <alignment horizontal="center" vertical="center" wrapText="1"/>
      <protection locked="0"/>
    </xf>
    <xf numFmtId="14" fontId="1" fillId="0" borderId="9" xfId="0" applyNumberFormat="1" applyFont="1" applyBorder="1" applyAlignment="1" applyProtection="1">
      <alignment horizontal="center" vertical="center" wrapText="1"/>
      <protection locked="0" hidden="1"/>
    </xf>
    <xf numFmtId="0" fontId="1" fillId="0" borderId="9" xfId="0" applyFont="1" applyBorder="1" applyAlignment="1" applyProtection="1">
      <alignment vertical="center" wrapText="1"/>
      <protection hidden="1"/>
    </xf>
    <xf numFmtId="0" fontId="0" fillId="0" borderId="8" xfId="0" applyBorder="1" applyAlignment="1" applyProtection="1">
      <alignment horizontal="left" vertical="center" wrapText="1"/>
      <protection locked="0" hidden="1"/>
    </xf>
    <xf numFmtId="9" fontId="0" fillId="0" borderId="5" xfId="1" applyFont="1" applyBorder="1" applyAlignment="1" applyProtection="1">
      <alignment horizontal="left" vertical="center" wrapText="1"/>
      <protection hidden="1"/>
    </xf>
    <xf numFmtId="0" fontId="0" fillId="0" borderId="5" xfId="0" applyBorder="1" applyAlignment="1" applyProtection="1">
      <alignment horizontal="justify" vertical="center" wrapText="1"/>
      <protection hidden="1"/>
    </xf>
    <xf numFmtId="9" fontId="0" fillId="0" borderId="8" xfId="1" applyFont="1" applyBorder="1" applyAlignment="1" applyProtection="1">
      <alignment horizontal="left" vertical="center" wrapText="1"/>
      <protection hidden="1"/>
    </xf>
    <xf numFmtId="0" fontId="0" fillId="0" borderId="8" xfId="0" applyBorder="1" applyAlignment="1" applyProtection="1">
      <alignment horizontal="justify" vertical="center" wrapText="1"/>
      <protection hidden="1"/>
    </xf>
    <xf numFmtId="0" fontId="1" fillId="0" borderId="9" xfId="0" applyFont="1" applyBorder="1" applyAlignment="1" applyProtection="1">
      <alignment horizontal="left" vertical="center" wrapText="1"/>
      <protection locked="0"/>
    </xf>
    <xf numFmtId="0" fontId="0" fillId="0" borderId="9" xfId="0" applyBorder="1" applyAlignment="1" applyProtection="1">
      <alignment horizontal="left" vertical="center" wrapText="1"/>
      <protection locked="0"/>
    </xf>
    <xf numFmtId="0" fontId="0" fillId="0" borderId="9" xfId="0" applyBorder="1" applyAlignment="1" applyProtection="1">
      <alignment horizontal="left" vertical="center" wrapText="1"/>
      <protection locked="0" hidden="1"/>
    </xf>
    <xf numFmtId="0" fontId="1" fillId="0" borderId="9" xfId="0" quotePrefix="1" applyFont="1" applyBorder="1" applyAlignment="1" applyProtection="1">
      <alignment vertical="center" wrapText="1"/>
      <protection hidden="1"/>
    </xf>
    <xf numFmtId="0" fontId="0" fillId="0" borderId="0" xfId="0" applyAlignment="1">
      <alignment horizontal="center" vertical="center" wrapText="1"/>
    </xf>
    <xf numFmtId="0" fontId="0" fillId="0" borderId="0" xfId="0" applyAlignment="1">
      <alignment horizontal="right" vertical="center" wrapText="1"/>
    </xf>
    <xf numFmtId="0" fontId="6" fillId="0" borderId="0" xfId="0" applyFont="1" applyAlignment="1">
      <alignment horizontal="center" vertical="center" wrapText="1"/>
    </xf>
    <xf numFmtId="0" fontId="0" fillId="0" borderId="2" xfId="0" applyBorder="1" applyAlignment="1">
      <alignment horizontal="center" vertical="center" wrapText="1"/>
    </xf>
    <xf numFmtId="0" fontId="14" fillId="10" borderId="2" xfId="0" applyFont="1" applyFill="1" applyBorder="1" applyAlignment="1">
      <alignment horizontal="center" vertical="center" wrapText="1"/>
    </xf>
    <xf numFmtId="0" fontId="0" fillId="0" borderId="8" xfId="0" applyBorder="1" applyAlignment="1" applyProtection="1">
      <alignment horizontal="left" vertical="center" wrapText="1"/>
      <protection hidden="1"/>
    </xf>
    <xf numFmtId="9" fontId="7" fillId="4" borderId="2" xfId="1" applyFont="1" applyFill="1" applyBorder="1" applyAlignment="1" applyProtection="1">
      <alignment horizontal="center" vertical="center" wrapText="1"/>
      <protection hidden="1"/>
    </xf>
    <xf numFmtId="0" fontId="7" fillId="4" borderId="2" xfId="0" applyFont="1" applyFill="1" applyBorder="1" applyAlignment="1" applyProtection="1">
      <alignment horizontal="center" vertical="center" wrapText="1"/>
      <protection hidden="1"/>
    </xf>
    <xf numFmtId="9" fontId="7" fillId="5" borderId="2" xfId="1" applyFont="1" applyFill="1" applyBorder="1" applyAlignment="1" applyProtection="1">
      <alignment horizontal="center" vertical="center" wrapText="1"/>
      <protection hidden="1"/>
    </xf>
    <xf numFmtId="0" fontId="1" fillId="0" borderId="2" xfId="0" quotePrefix="1" applyFont="1" applyBorder="1" applyAlignment="1" applyProtection="1">
      <alignment horizontal="left" vertical="center" wrapText="1"/>
      <protection hidden="1"/>
    </xf>
    <xf numFmtId="0" fontId="1" fillId="0" borderId="2" xfId="0" quotePrefix="1" applyFont="1" applyBorder="1" applyAlignment="1" applyProtection="1">
      <alignment horizontal="justify" vertical="center" wrapText="1"/>
      <protection locked="0"/>
    </xf>
    <xf numFmtId="0" fontId="7" fillId="3" borderId="6" xfId="0" applyFont="1" applyFill="1" applyBorder="1" applyAlignment="1" applyProtection="1">
      <alignment horizontal="center" vertical="center" wrapText="1"/>
      <protection hidden="1"/>
    </xf>
    <xf numFmtId="0" fontId="0" fillId="0" borderId="2" xfId="0" applyBorder="1" applyAlignment="1">
      <alignment horizontal="right" vertical="center" wrapText="1"/>
    </xf>
    <xf numFmtId="0" fontId="0" fillId="0" borderId="2" xfId="0" applyBorder="1" applyAlignment="1" applyProtection="1">
      <alignment horizontal="center" vertical="center" wrapText="1"/>
      <protection locked="0"/>
    </xf>
    <xf numFmtId="0" fontId="0" fillId="0" borderId="0" xfId="0" applyAlignment="1" applyProtection="1">
      <alignment vertical="center"/>
      <protection hidden="1"/>
    </xf>
    <xf numFmtId="0" fontId="1" fillId="0" borderId="8" xfId="0" applyFont="1" applyBorder="1" applyAlignment="1" applyProtection="1">
      <alignment horizontal="justify" vertical="center" wrapText="1"/>
      <protection locked="0"/>
    </xf>
    <xf numFmtId="0" fontId="0" fillId="0" borderId="0" xfId="0" applyAlignment="1" applyProtection="1">
      <alignment vertical="center" wrapText="1"/>
      <protection hidden="1"/>
    </xf>
    <xf numFmtId="0" fontId="0" fillId="0" borderId="5" xfId="0" applyBorder="1" applyAlignment="1" applyProtection="1">
      <alignment horizontal="left" vertical="center" wrapText="1"/>
      <protection hidden="1"/>
    </xf>
    <xf numFmtId="0" fontId="2" fillId="0" borderId="4" xfId="0" applyFont="1" applyBorder="1" applyAlignment="1" applyProtection="1">
      <alignment horizontal="center" vertical="center" wrapText="1"/>
      <protection locked="0"/>
    </xf>
    <xf numFmtId="0" fontId="1" fillId="0" borderId="5" xfId="0" applyFont="1" applyBorder="1" applyAlignment="1" applyProtection="1">
      <alignment horizontal="center" vertical="center" wrapText="1"/>
      <protection locked="0"/>
    </xf>
    <xf numFmtId="0" fontId="1" fillId="0" borderId="2" xfId="0" applyFont="1" applyBorder="1" applyAlignment="1" applyProtection="1">
      <alignment horizontal="center" vertical="center" wrapText="1"/>
      <protection locked="0"/>
    </xf>
    <xf numFmtId="0" fontId="1" fillId="0" borderId="8" xfId="0" applyFont="1" applyBorder="1" applyAlignment="1" applyProtection="1">
      <alignment horizontal="center" vertical="center" wrapText="1"/>
      <protection locked="0"/>
    </xf>
    <xf numFmtId="0" fontId="1" fillId="0" borderId="5" xfId="0" applyFont="1" applyBorder="1" applyAlignment="1" applyProtection="1">
      <alignment horizontal="left" vertical="center" wrapText="1"/>
      <protection locked="0"/>
    </xf>
    <xf numFmtId="0" fontId="1" fillId="0" borderId="2" xfId="0" applyFont="1" applyBorder="1" applyAlignment="1" applyProtection="1">
      <alignment horizontal="left" vertical="center" wrapText="1"/>
      <protection locked="0"/>
    </xf>
    <xf numFmtId="0" fontId="1" fillId="0" borderId="8" xfId="0" applyFont="1" applyBorder="1" applyAlignment="1" applyProtection="1">
      <alignment horizontal="left" vertical="center" wrapText="1"/>
      <protection locked="0"/>
    </xf>
    <xf numFmtId="0" fontId="9" fillId="7" borderId="5" xfId="0" applyFont="1" applyFill="1" applyBorder="1" applyAlignment="1" applyProtection="1">
      <alignment horizontal="center" vertical="center"/>
      <protection hidden="1"/>
    </xf>
    <xf numFmtId="0" fontId="7" fillId="5" borderId="9" xfId="0" applyFont="1" applyFill="1" applyBorder="1" applyAlignment="1" applyProtection="1">
      <alignment horizontal="center" vertical="center" wrapText="1"/>
      <protection hidden="1"/>
    </xf>
    <xf numFmtId="9" fontId="6" fillId="0" borderId="5" xfId="1" applyFont="1" applyBorder="1" applyAlignment="1" applyProtection="1">
      <alignment horizontal="center" vertical="center" wrapText="1"/>
      <protection locked="0"/>
    </xf>
    <xf numFmtId="9" fontId="6" fillId="0" borderId="8" xfId="1" applyFont="1" applyBorder="1" applyAlignment="1" applyProtection="1">
      <alignment horizontal="center" vertical="center" wrapText="1"/>
      <protection locked="0"/>
    </xf>
    <xf numFmtId="0" fontId="6" fillId="0" borderId="5" xfId="0" applyFont="1" applyBorder="1" applyAlignment="1" applyProtection="1">
      <alignment horizontal="center" vertical="center" wrapText="1"/>
      <protection locked="0"/>
    </xf>
    <xf numFmtId="0" fontId="8" fillId="0" borderId="5" xfId="0" applyFont="1" applyBorder="1" applyAlignment="1" applyProtection="1">
      <alignment horizontal="center" vertical="center" wrapText="1"/>
      <protection locked="0"/>
    </xf>
    <xf numFmtId="0" fontId="8" fillId="0" borderId="8" xfId="0" applyFont="1" applyBorder="1" applyAlignment="1" applyProtection="1">
      <alignment horizontal="center" vertical="center" wrapText="1"/>
      <protection locked="0"/>
    </xf>
    <xf numFmtId="9" fontId="12" fillId="0" borderId="5" xfId="1" applyFont="1" applyBorder="1" applyAlignment="1" applyProtection="1">
      <alignment horizontal="left" vertical="center" wrapText="1"/>
      <protection locked="0"/>
    </xf>
    <xf numFmtId="0" fontId="7" fillId="3" borderId="9" xfId="0" applyFont="1" applyFill="1" applyBorder="1" applyAlignment="1" applyProtection="1">
      <alignment horizontal="center" vertical="center" wrapText="1"/>
      <protection hidden="1"/>
    </xf>
    <xf numFmtId="9" fontId="1" fillId="0" borderId="5" xfId="1" applyFont="1" applyBorder="1" applyAlignment="1" applyProtection="1">
      <alignment horizontal="center" vertical="center" wrapText="1"/>
      <protection locked="0"/>
    </xf>
    <xf numFmtId="0" fontId="1" fillId="0" borderId="5" xfId="0" applyFont="1" applyBorder="1" applyAlignment="1" applyProtection="1">
      <alignment horizontal="center" vertical="center" wrapText="1"/>
      <protection locked="0" hidden="1"/>
    </xf>
    <xf numFmtId="0" fontId="1" fillId="0" borderId="9" xfId="0" applyFont="1" applyBorder="1" applyAlignment="1" applyProtection="1">
      <alignment horizontal="center" vertical="center" wrapText="1"/>
      <protection locked="0"/>
    </xf>
    <xf numFmtId="0" fontId="1" fillId="0" borderId="2" xfId="0" applyFont="1" applyBorder="1" applyAlignment="1" applyProtection="1">
      <alignment horizontal="left" vertical="center" wrapText="1"/>
      <protection hidden="1"/>
    </xf>
    <xf numFmtId="0" fontId="1" fillId="0" borderId="8" xfId="0" applyFont="1" applyBorder="1" applyAlignment="1" applyProtection="1">
      <alignment horizontal="left" vertical="center" wrapText="1"/>
      <protection hidden="1"/>
    </xf>
    <xf numFmtId="9" fontId="1" fillId="0" borderId="5" xfId="1" applyFont="1" applyBorder="1" applyAlignment="1" applyProtection="1">
      <alignment horizontal="right" vertical="center" wrapText="1"/>
      <protection locked="0"/>
    </xf>
    <xf numFmtId="9" fontId="1" fillId="0" borderId="8" xfId="1" applyFont="1" applyBorder="1" applyAlignment="1" applyProtection="1">
      <alignment horizontal="right" vertical="center" wrapText="1"/>
      <protection locked="0"/>
    </xf>
    <xf numFmtId="0" fontId="0" fillId="0" borderId="8" xfId="0" applyBorder="1" applyAlignment="1" applyProtection="1">
      <alignment horizontal="center" vertical="center" wrapText="1"/>
      <protection hidden="1"/>
    </xf>
    <xf numFmtId="0" fontId="0" fillId="0" borderId="5" xfId="0" applyBorder="1" applyAlignment="1" applyProtection="1">
      <alignment horizontal="center" vertical="center" wrapText="1"/>
      <protection locked="0"/>
    </xf>
    <xf numFmtId="14" fontId="1" fillId="0" borderId="2" xfId="0" applyNumberFormat="1" applyFont="1" applyBorder="1" applyAlignment="1" applyProtection="1">
      <alignment horizontal="center" vertical="center" wrapText="1"/>
      <protection locked="0" hidden="1"/>
    </xf>
    <xf numFmtId="0" fontId="1" fillId="0" borderId="5" xfId="0" applyFont="1" applyBorder="1" applyAlignment="1" applyProtection="1">
      <alignment horizontal="justify" vertical="center" wrapText="1"/>
      <protection locked="0"/>
    </xf>
    <xf numFmtId="14" fontId="1" fillId="0" borderId="5" xfId="0" applyNumberFormat="1" applyFont="1" applyBorder="1" applyAlignment="1" applyProtection="1">
      <alignment horizontal="center" vertical="center" wrapText="1"/>
      <protection locked="0" hidden="1"/>
    </xf>
    <xf numFmtId="14" fontId="1" fillId="0" borderId="8" xfId="0" applyNumberFormat="1" applyFont="1" applyBorder="1" applyAlignment="1" applyProtection="1">
      <alignment horizontal="center" vertical="center" wrapText="1"/>
      <protection locked="0" hidden="1"/>
    </xf>
    <xf numFmtId="9" fontId="12" fillId="0" borderId="5" xfId="1" applyFont="1" applyFill="1" applyBorder="1" applyAlignment="1" applyProtection="1">
      <alignment horizontal="left" vertical="center" wrapText="1"/>
      <protection locked="0"/>
    </xf>
    <xf numFmtId="9" fontId="23" fillId="11" borderId="2" xfId="0" applyNumberFormat="1" applyFont="1" applyFill="1" applyBorder="1" applyAlignment="1">
      <alignment vertical="center" wrapText="1"/>
    </xf>
    <xf numFmtId="0" fontId="0" fillId="0" borderId="0" xfId="0" applyAlignment="1" applyProtection="1">
      <alignment horizontal="left" vertical="center"/>
      <protection hidden="1"/>
    </xf>
    <xf numFmtId="0" fontId="7" fillId="5" borderId="25" xfId="0" applyFont="1" applyFill="1" applyBorder="1" applyAlignment="1" applyProtection="1">
      <alignment horizontal="center" vertical="center" wrapText="1"/>
      <protection hidden="1"/>
    </xf>
    <xf numFmtId="0" fontId="7" fillId="3" borderId="25" xfId="0" applyFont="1" applyFill="1" applyBorder="1" applyAlignment="1" applyProtection="1">
      <alignment horizontal="center" vertical="center" wrapText="1"/>
      <protection hidden="1"/>
    </xf>
    <xf numFmtId="9" fontId="7" fillId="4" borderId="25" xfId="1" applyFont="1" applyFill="1" applyBorder="1" applyAlignment="1" applyProtection="1">
      <alignment horizontal="center" vertical="center" wrapText="1"/>
      <protection hidden="1"/>
    </xf>
    <xf numFmtId="0" fontId="7" fillId="4" borderId="25" xfId="0" applyFont="1" applyFill="1" applyBorder="1" applyAlignment="1" applyProtection="1">
      <alignment horizontal="center" vertical="center" wrapText="1"/>
      <protection hidden="1"/>
    </xf>
    <xf numFmtId="9" fontId="7" fillId="5" borderId="25" xfId="1" applyFont="1" applyFill="1" applyBorder="1" applyAlignment="1" applyProtection="1">
      <alignment horizontal="center" vertical="center" wrapText="1"/>
      <protection hidden="1"/>
    </xf>
    <xf numFmtId="0" fontId="1" fillId="0" borderId="25" xfId="0" applyFont="1" applyBorder="1" applyAlignment="1" applyProtection="1">
      <alignment horizontal="center" vertical="center" wrapText="1"/>
      <protection locked="0"/>
    </xf>
    <xf numFmtId="0" fontId="1" fillId="0" borderId="25" xfId="0" applyFont="1" applyBorder="1" applyAlignment="1" applyProtection="1">
      <alignment horizontal="left" vertical="center" wrapText="1"/>
      <protection locked="0"/>
    </xf>
    <xf numFmtId="0" fontId="3" fillId="0" borderId="25" xfId="0" applyFont="1" applyBorder="1" applyAlignment="1" applyProtection="1">
      <alignment vertical="center" wrapText="1"/>
      <protection locked="0"/>
    </xf>
    <xf numFmtId="0" fontId="1" fillId="0" borderId="25" xfId="0" applyFont="1" applyBorder="1" applyAlignment="1" applyProtection="1">
      <alignment vertical="center" wrapText="1"/>
      <protection locked="0"/>
    </xf>
    <xf numFmtId="9" fontId="1" fillId="0" borderId="25" xfId="1" applyFont="1" applyBorder="1" applyAlignment="1" applyProtection="1">
      <alignment vertical="center" wrapText="1"/>
      <protection locked="0"/>
    </xf>
    <xf numFmtId="0" fontId="1" fillId="0" borderId="25" xfId="0" applyFont="1" applyBorder="1" applyAlignment="1" applyProtection="1">
      <alignment vertical="center" wrapText="1"/>
      <protection locked="0" hidden="1"/>
    </xf>
    <xf numFmtId="9" fontId="1" fillId="0" borderId="25" xfId="1" applyFont="1" applyBorder="1" applyAlignment="1" applyProtection="1">
      <alignment horizontal="right" vertical="center" wrapText="1"/>
      <protection locked="0"/>
    </xf>
    <xf numFmtId="0" fontId="1" fillId="0" borderId="25" xfId="0" quotePrefix="1" applyFont="1" applyBorder="1" applyAlignment="1" applyProtection="1">
      <alignment horizontal="left" vertical="center" wrapText="1"/>
      <protection hidden="1"/>
    </xf>
    <xf numFmtId="0" fontId="4" fillId="0" borderId="25" xfId="0" applyFont="1" applyBorder="1" applyAlignment="1" applyProtection="1">
      <alignment horizontal="justify" vertical="center" wrapText="1"/>
      <protection locked="0"/>
    </xf>
    <xf numFmtId="14" fontId="1" fillId="0" borderId="25" xfId="0" applyNumberFormat="1" applyFont="1" applyBorder="1" applyAlignment="1" applyProtection="1">
      <alignment horizontal="center" vertical="center" wrapText="1"/>
      <protection locked="0"/>
    </xf>
    <xf numFmtId="0" fontId="0" fillId="0" borderId="25" xfId="0" applyBorder="1" applyAlignment="1" applyProtection="1">
      <alignment horizontal="center" vertical="center" wrapText="1"/>
      <protection locked="0"/>
    </xf>
    <xf numFmtId="0" fontId="9" fillId="7" borderId="27" xfId="0" applyFont="1" applyFill="1" applyBorder="1" applyAlignment="1" applyProtection="1">
      <alignment horizontal="center" vertical="center"/>
      <protection hidden="1"/>
    </xf>
    <xf numFmtId="0" fontId="7" fillId="3" borderId="28" xfId="0" applyFont="1" applyFill="1" applyBorder="1" applyAlignment="1" applyProtection="1">
      <alignment horizontal="center" vertical="center" wrapText="1"/>
      <protection hidden="1"/>
    </xf>
    <xf numFmtId="0" fontId="1" fillId="0" borderId="30" xfId="0" applyFont="1" applyBorder="1" applyAlignment="1" applyProtection="1">
      <alignment horizontal="center" vertical="center" wrapText="1"/>
      <protection locked="0"/>
    </xf>
    <xf numFmtId="0" fontId="1" fillId="0" borderId="30" xfId="0" applyFont="1" applyBorder="1" applyAlignment="1" applyProtection="1">
      <alignment horizontal="left" vertical="center" wrapText="1"/>
      <protection locked="0"/>
    </xf>
    <xf numFmtId="0" fontId="1" fillId="0" borderId="30" xfId="0" applyFont="1" applyBorder="1" applyAlignment="1" applyProtection="1">
      <alignment vertical="center" wrapText="1"/>
      <protection locked="0"/>
    </xf>
    <xf numFmtId="9" fontId="1" fillId="0" borderId="30" xfId="1" applyFont="1" applyBorder="1" applyAlignment="1" applyProtection="1">
      <alignment vertical="center" wrapText="1"/>
      <protection locked="0"/>
    </xf>
    <xf numFmtId="0" fontId="1" fillId="0" borderId="30" xfId="0" applyFont="1" applyBorder="1" applyAlignment="1" applyProtection="1">
      <alignment vertical="center" wrapText="1"/>
      <protection locked="0" hidden="1"/>
    </xf>
    <xf numFmtId="9" fontId="1" fillId="0" borderId="30" xfId="1" applyFont="1" applyBorder="1" applyAlignment="1" applyProtection="1">
      <alignment horizontal="right" vertical="center" wrapText="1"/>
      <protection locked="0"/>
    </xf>
    <xf numFmtId="0" fontId="1" fillId="0" borderId="30" xfId="0" applyFont="1" applyBorder="1" applyAlignment="1" applyProtection="1">
      <alignment horizontal="left" vertical="center" wrapText="1"/>
      <protection hidden="1"/>
    </xf>
    <xf numFmtId="0" fontId="4" fillId="0" borderId="30" xfId="0" applyFont="1" applyBorder="1" applyAlignment="1" applyProtection="1">
      <alignment horizontal="justify" vertical="center" wrapText="1"/>
      <protection locked="0"/>
    </xf>
    <xf numFmtId="14" fontId="1" fillId="0" borderId="30" xfId="0" applyNumberFormat="1" applyFont="1" applyBorder="1" applyAlignment="1" applyProtection="1">
      <alignment horizontal="center" vertical="center" wrapText="1"/>
      <protection locked="0"/>
    </xf>
    <xf numFmtId="0" fontId="6" fillId="0" borderId="8" xfId="0" applyFont="1" applyBorder="1" applyAlignment="1" applyProtection="1">
      <alignment horizontal="center" vertical="center" wrapText="1"/>
      <protection locked="0"/>
    </xf>
    <xf numFmtId="9" fontId="12" fillId="0" borderId="8" xfId="1" applyFont="1" applyBorder="1" applyAlignment="1" applyProtection="1">
      <alignment horizontal="left" vertical="center" wrapText="1"/>
      <protection locked="0"/>
    </xf>
    <xf numFmtId="0" fontId="2" fillId="0" borderId="7" xfId="0" applyFont="1" applyBorder="1" applyAlignment="1" applyProtection="1">
      <alignment horizontal="center" vertical="center" wrapText="1"/>
      <protection locked="0"/>
    </xf>
    <xf numFmtId="9" fontId="1" fillId="0" borderId="8" xfId="1" applyFont="1" applyBorder="1" applyAlignment="1" applyProtection="1">
      <alignment horizontal="center" vertical="center" wrapText="1"/>
      <protection locked="0"/>
    </xf>
    <xf numFmtId="0" fontId="8" fillId="0" borderId="2" xfId="0" applyFont="1" applyBorder="1" applyAlignment="1" applyProtection="1">
      <alignment horizontal="center" vertical="center" wrapText="1"/>
      <protection locked="0"/>
    </xf>
    <xf numFmtId="9" fontId="1" fillId="0" borderId="2" xfId="1" applyFont="1" applyBorder="1" applyAlignment="1" applyProtection="1">
      <alignment horizontal="center" vertical="center" wrapText="1"/>
      <protection locked="0"/>
    </xf>
    <xf numFmtId="0" fontId="7" fillId="5" borderId="2" xfId="0" applyFont="1" applyFill="1" applyBorder="1" applyAlignment="1" applyProtection="1">
      <alignment horizontal="center" vertical="center" wrapText="1"/>
      <protection hidden="1"/>
    </xf>
    <xf numFmtId="9" fontId="6" fillId="0" borderId="2" xfId="1" applyFont="1" applyBorder="1" applyAlignment="1" applyProtection="1">
      <alignment horizontal="center" vertical="center" wrapText="1"/>
      <protection locked="0"/>
    </xf>
    <xf numFmtId="0" fontId="6" fillId="0" borderId="2" xfId="0" applyFont="1" applyBorder="1" applyAlignment="1" applyProtection="1">
      <alignment horizontal="center" vertical="center" wrapText="1"/>
      <protection locked="0"/>
    </xf>
    <xf numFmtId="0" fontId="2" fillId="0" borderId="6" xfId="0" applyFont="1" applyBorder="1" applyAlignment="1" applyProtection="1">
      <alignment horizontal="center" vertical="center" wrapText="1"/>
      <protection locked="0"/>
    </xf>
    <xf numFmtId="0" fontId="1" fillId="0" borderId="2" xfId="0" applyFont="1" applyBorder="1" applyAlignment="1" applyProtection="1">
      <alignment vertical="center" wrapText="1"/>
      <protection locked="0" hidden="1"/>
    </xf>
    <xf numFmtId="0" fontId="3" fillId="0" borderId="2" xfId="0" applyFont="1" applyBorder="1" applyAlignment="1" applyProtection="1">
      <alignment vertical="center" wrapText="1"/>
      <protection locked="0" hidden="1"/>
    </xf>
    <xf numFmtId="0" fontId="1" fillId="0" borderId="2" xfId="0" applyFont="1" applyBorder="1" applyAlignment="1" applyProtection="1">
      <alignment horizontal="center" vertical="center" wrapText="1"/>
      <protection locked="0" hidden="1"/>
    </xf>
    <xf numFmtId="0" fontId="1" fillId="0" borderId="8" xfId="0" applyFont="1" applyBorder="1" applyAlignment="1" applyProtection="1">
      <alignment horizontal="center" vertical="center" wrapText="1"/>
      <protection locked="0" hidden="1"/>
    </xf>
    <xf numFmtId="0" fontId="3" fillId="0" borderId="2" xfId="0" applyFont="1" applyBorder="1" applyAlignment="1" applyProtection="1">
      <alignment horizontal="left" vertical="center" wrapText="1"/>
      <protection locked="0"/>
    </xf>
    <xf numFmtId="0" fontId="1" fillId="0" borderId="8" xfId="0" applyFont="1" applyBorder="1" applyAlignment="1" applyProtection="1">
      <alignment horizontal="left" vertical="center" wrapText="1"/>
      <protection locked="0" hidden="1"/>
    </xf>
    <xf numFmtId="0" fontId="1" fillId="0" borderId="2" xfId="0" applyFont="1" applyBorder="1" applyAlignment="1" applyProtection="1">
      <alignment horizontal="left" vertical="center" wrapText="1"/>
      <protection locked="0" hidden="1"/>
    </xf>
    <xf numFmtId="0" fontId="0" fillId="0" borderId="2" xfId="0" applyBorder="1" applyAlignment="1" applyProtection="1">
      <alignment horizontal="left" vertical="center" wrapText="1"/>
      <protection locked="0"/>
    </xf>
    <xf numFmtId="0" fontId="7" fillId="3" borderId="2" xfId="0" applyFont="1" applyFill="1" applyBorder="1" applyAlignment="1" applyProtection="1">
      <alignment horizontal="center" vertical="center" wrapText="1"/>
      <protection hidden="1"/>
    </xf>
    <xf numFmtId="0" fontId="14" fillId="10" borderId="31" xfId="0" applyFont="1" applyFill="1" applyBorder="1" applyAlignment="1">
      <alignment horizontal="right" vertical="center" wrapText="1"/>
    </xf>
    <xf numFmtId="14" fontId="16" fillId="0" borderId="2" xfId="0" applyNumberFormat="1" applyFont="1" applyBorder="1" applyAlignment="1">
      <alignment vertical="center"/>
    </xf>
    <xf numFmtId="0" fontId="16" fillId="0" borderId="2" xfId="0" applyFont="1" applyBorder="1" applyAlignment="1">
      <alignment vertical="center" wrapText="1"/>
    </xf>
    <xf numFmtId="0" fontId="0" fillId="0" borderId="2" xfId="0" applyBorder="1" applyAlignment="1" applyProtection="1">
      <alignment vertical="center" wrapText="1"/>
      <protection hidden="1"/>
    </xf>
    <xf numFmtId="0" fontId="0" fillId="0" borderId="2" xfId="0" applyBorder="1" applyAlignment="1" applyProtection="1">
      <alignment wrapText="1"/>
      <protection hidden="1"/>
    </xf>
    <xf numFmtId="0" fontId="1" fillId="0" borderId="2" xfId="0" applyFont="1" applyBorder="1" applyAlignment="1" applyProtection="1">
      <alignment horizontal="right" vertical="center" wrapText="1"/>
      <protection locked="0"/>
    </xf>
    <xf numFmtId="0" fontId="8" fillId="0" borderId="2" xfId="0" applyFont="1" applyBorder="1" applyAlignment="1" applyProtection="1">
      <alignment vertical="center" wrapText="1"/>
      <protection locked="0"/>
    </xf>
    <xf numFmtId="0" fontId="0" fillId="0" borderId="2" xfId="0" applyBorder="1" applyAlignment="1" applyProtection="1">
      <alignment horizontal="left" vertical="center" wrapText="1"/>
      <protection hidden="1"/>
    </xf>
    <xf numFmtId="0" fontId="0" fillId="0" borderId="2" xfId="0" applyBorder="1" applyAlignment="1" applyProtection="1">
      <alignment horizontal="justify" vertical="center" wrapText="1"/>
      <protection hidden="1"/>
    </xf>
    <xf numFmtId="0" fontId="0" fillId="0" borderId="2" xfId="0" applyBorder="1" applyAlignment="1" applyProtection="1">
      <alignment horizontal="center" vertical="center"/>
      <protection hidden="1"/>
    </xf>
    <xf numFmtId="164" fontId="0" fillId="0" borderId="2" xfId="0" applyNumberFormat="1" applyBorder="1" applyAlignment="1" applyProtection="1">
      <alignment vertical="center"/>
      <protection hidden="1"/>
    </xf>
    <xf numFmtId="0" fontId="0" fillId="0" borderId="2" xfId="0" applyBorder="1" applyAlignment="1" applyProtection="1">
      <alignment horizontal="center" vertical="center" wrapText="1"/>
      <protection hidden="1"/>
    </xf>
    <xf numFmtId="0" fontId="19" fillId="0" borderId="2" xfId="0" applyFont="1" applyBorder="1" applyAlignment="1">
      <alignment vertical="center" wrapText="1"/>
    </xf>
    <xf numFmtId="9" fontId="19" fillId="0" borderId="2" xfId="0" applyNumberFormat="1" applyFont="1" applyBorder="1" applyAlignment="1">
      <alignment vertical="center" wrapText="1"/>
    </xf>
    <xf numFmtId="0" fontId="0" fillId="0" borderId="2" xfId="0" applyBorder="1" applyAlignment="1" applyProtection="1">
      <alignment vertical="center"/>
      <protection hidden="1"/>
    </xf>
    <xf numFmtId="0" fontId="24" fillId="0" borderId="2" xfId="0" applyFont="1" applyBorder="1" applyAlignment="1">
      <alignment vertical="center" wrapText="1"/>
    </xf>
    <xf numFmtId="14" fontId="16" fillId="0" borderId="2" xfId="0" applyNumberFormat="1" applyFont="1" applyBorder="1" applyAlignment="1">
      <alignment vertical="center" wrapText="1"/>
    </xf>
    <xf numFmtId="0" fontId="19" fillId="0" borderId="2" xfId="0" applyFont="1" applyBorder="1" applyAlignment="1">
      <alignment horizontal="center" vertical="center" wrapText="1"/>
    </xf>
    <xf numFmtId="0" fontId="24" fillId="0" borderId="2" xfId="0" applyFont="1" applyBorder="1" applyAlignment="1">
      <alignment horizontal="center" vertical="center" wrapText="1"/>
    </xf>
    <xf numFmtId="9" fontId="19" fillId="0" borderId="2" xfId="0" applyNumberFormat="1" applyFont="1" applyBorder="1" applyAlignment="1">
      <alignment horizontal="center" vertical="center" wrapText="1"/>
    </xf>
    <xf numFmtId="9" fontId="23" fillId="11" borderId="2" xfId="0" applyNumberFormat="1" applyFont="1" applyFill="1" applyBorder="1" applyAlignment="1">
      <alignment horizontal="center" vertical="center" wrapText="1"/>
    </xf>
    <xf numFmtId="0" fontId="19" fillId="0" borderId="8" xfId="0" applyFont="1" applyBorder="1" applyAlignment="1">
      <alignment horizontal="center" vertical="center" wrapText="1"/>
    </xf>
    <xf numFmtId="9" fontId="19" fillId="0" borderId="8" xfId="0" applyNumberFormat="1" applyFont="1" applyBorder="1" applyAlignment="1">
      <alignment horizontal="center" vertical="center" wrapText="1"/>
    </xf>
    <xf numFmtId="9" fontId="23" fillId="11" borderId="8" xfId="0" applyNumberFormat="1" applyFont="1" applyFill="1" applyBorder="1" applyAlignment="1">
      <alignment horizontal="center" vertical="center" wrapText="1"/>
    </xf>
    <xf numFmtId="14" fontId="16" fillId="0" borderId="8" xfId="0" applyNumberFormat="1" applyFont="1" applyBorder="1" applyAlignment="1">
      <alignment horizontal="left" vertical="center"/>
    </xf>
    <xf numFmtId="0" fontId="24" fillId="0" borderId="8" xfId="0" applyFont="1" applyBorder="1" applyAlignment="1">
      <alignment vertical="center" wrapText="1"/>
    </xf>
    <xf numFmtId="0" fontId="16" fillId="0" borderId="8" xfId="0" applyFont="1" applyBorder="1" applyAlignment="1">
      <alignment vertical="center" wrapText="1"/>
    </xf>
    <xf numFmtId="14" fontId="16" fillId="0" borderId="8" xfId="0" applyNumberFormat="1" applyFont="1" applyBorder="1" applyAlignment="1">
      <alignment vertical="center" wrapText="1"/>
    </xf>
    <xf numFmtId="0" fontId="19" fillId="0" borderId="8" xfId="0" applyFont="1" applyBorder="1" applyAlignment="1">
      <alignment vertical="center" wrapText="1"/>
    </xf>
    <xf numFmtId="0" fontId="3" fillId="0" borderId="2" xfId="0" quotePrefix="1" applyFont="1" applyBorder="1" applyAlignment="1" applyProtection="1">
      <alignment horizontal="left" vertical="center" wrapText="1"/>
      <protection locked="0"/>
    </xf>
    <xf numFmtId="0" fontId="3" fillId="0" borderId="2" xfId="0" quotePrefix="1" applyFont="1" applyBorder="1" applyAlignment="1" applyProtection="1">
      <alignment horizontal="justify" vertical="center" wrapText="1"/>
      <protection locked="0"/>
    </xf>
    <xf numFmtId="0" fontId="3" fillId="0" borderId="2" xfId="0" applyFont="1" applyBorder="1" applyAlignment="1" applyProtection="1">
      <alignment horizontal="center" vertical="center" wrapText="1"/>
      <protection locked="0"/>
    </xf>
    <xf numFmtId="0" fontId="1" fillId="0" borderId="2" xfId="0" quotePrefix="1" applyFont="1" applyBorder="1" applyAlignment="1" applyProtection="1">
      <alignment horizontal="justify" vertical="center" wrapText="1"/>
      <protection locked="0" hidden="1"/>
    </xf>
    <xf numFmtId="0" fontId="1" fillId="0" borderId="2" xfId="0" applyFont="1" applyBorder="1" applyAlignment="1" applyProtection="1">
      <alignment horizontal="right" vertical="center" wrapText="1"/>
      <protection hidden="1"/>
    </xf>
    <xf numFmtId="0" fontId="8" fillId="0" borderId="8" xfId="0" applyFont="1" applyBorder="1" applyAlignment="1" applyProtection="1">
      <alignment vertical="center" wrapText="1"/>
      <protection locked="0"/>
    </xf>
    <xf numFmtId="0" fontId="1" fillId="0" borderId="8" xfId="0" quotePrefix="1" applyFont="1" applyBorder="1" applyAlignment="1" applyProtection="1">
      <alignment horizontal="justify" vertical="center" wrapText="1"/>
      <protection locked="0"/>
    </xf>
    <xf numFmtId="0" fontId="1" fillId="0" borderId="8" xfId="0" quotePrefix="1" applyFont="1" applyBorder="1" applyAlignment="1" applyProtection="1">
      <alignment horizontal="center" vertical="center" wrapText="1"/>
      <protection locked="0" hidden="1"/>
    </xf>
    <xf numFmtId="0" fontId="0" fillId="0" borderId="2" xfId="0" applyBorder="1" applyAlignment="1" applyProtection="1">
      <alignment vertical="center" wrapText="1"/>
      <protection locked="0"/>
    </xf>
    <xf numFmtId="0" fontId="0" fillId="0" borderId="8" xfId="0" applyBorder="1" applyAlignment="1" applyProtection="1">
      <alignment vertical="center" wrapText="1"/>
      <protection locked="0"/>
    </xf>
    <xf numFmtId="14" fontId="1" fillId="0" borderId="2" xfId="0" applyNumberFormat="1" applyFont="1" applyBorder="1" applyAlignment="1" applyProtection="1">
      <alignment vertical="center" wrapText="1"/>
      <protection locked="0" hidden="1"/>
    </xf>
    <xf numFmtId="14" fontId="1" fillId="0" borderId="8" xfId="0" applyNumberFormat="1" applyFont="1" applyBorder="1" applyAlignment="1" applyProtection="1">
      <alignment vertical="center" wrapText="1"/>
      <protection locked="0" hidden="1"/>
    </xf>
    <xf numFmtId="14" fontId="19" fillId="0" borderId="32" xfId="0" applyNumberFormat="1" applyFont="1" applyBorder="1" applyAlignment="1">
      <alignment vertical="center" wrapText="1"/>
    </xf>
    <xf numFmtId="0" fontId="19" fillId="0" borderId="32" xfId="0" applyFont="1" applyBorder="1" applyAlignment="1">
      <alignment vertical="center" wrapText="1"/>
    </xf>
    <xf numFmtId="0" fontId="16" fillId="0" borderId="11" xfId="0" applyFont="1" applyBorder="1" applyAlignment="1">
      <alignment vertical="center" wrapText="1"/>
    </xf>
    <xf numFmtId="0" fontId="16" fillId="0" borderId="17" xfId="0" applyFont="1" applyBorder="1" applyAlignment="1">
      <alignment vertical="center" wrapText="1"/>
    </xf>
    <xf numFmtId="14" fontId="19" fillId="0" borderId="17" xfId="0" applyNumberFormat="1" applyFont="1" applyBorder="1" applyAlignment="1">
      <alignment vertical="center" wrapText="1"/>
    </xf>
    <xf numFmtId="0" fontId="19" fillId="0" borderId="17" xfId="0" applyFont="1" applyBorder="1" applyAlignment="1">
      <alignment vertical="center" wrapText="1"/>
    </xf>
    <xf numFmtId="14" fontId="16" fillId="0" borderId="17" xfId="0" applyNumberFormat="1" applyFont="1" applyBorder="1" applyAlignment="1">
      <alignment vertical="center"/>
    </xf>
    <xf numFmtId="0" fontId="16" fillId="0" borderId="19" xfId="0" applyFont="1" applyBorder="1" applyAlignment="1">
      <alignment vertical="center" wrapText="1"/>
    </xf>
    <xf numFmtId="14" fontId="16" fillId="0" borderId="33" xfId="0" applyNumberFormat="1" applyFont="1" applyBorder="1" applyAlignment="1">
      <alignment vertical="center"/>
    </xf>
    <xf numFmtId="0" fontId="19" fillId="0" borderId="33" xfId="0" applyFont="1" applyBorder="1" applyAlignment="1">
      <alignment vertical="center" wrapText="1"/>
    </xf>
    <xf numFmtId="14" fontId="0" fillId="0" borderId="2" xfId="0" applyNumberFormat="1" applyBorder="1" applyAlignment="1" applyProtection="1">
      <alignment vertical="center" wrapText="1"/>
      <protection hidden="1"/>
    </xf>
    <xf numFmtId="0" fontId="8" fillId="3" borderId="2" xfId="0" applyFont="1" applyFill="1" applyBorder="1" applyAlignment="1" applyProtection="1">
      <alignment horizontal="center" vertical="center" wrapText="1"/>
      <protection hidden="1"/>
    </xf>
    <xf numFmtId="0" fontId="8" fillId="0" borderId="25" xfId="0" applyFont="1" applyBorder="1" applyAlignment="1" applyProtection="1">
      <alignment horizontal="center" vertical="center" wrapText="1"/>
      <protection locked="0"/>
    </xf>
    <xf numFmtId="9" fontId="1" fillId="0" borderId="25" xfId="1" applyFont="1" applyBorder="1" applyAlignment="1" applyProtection="1">
      <alignment horizontal="center" vertical="center" wrapText="1"/>
      <protection locked="0"/>
    </xf>
    <xf numFmtId="0" fontId="2" fillId="0" borderId="28" xfId="0" applyFont="1" applyBorder="1" applyAlignment="1" applyProtection="1">
      <alignment horizontal="center" vertical="center" wrapText="1"/>
      <protection locked="0"/>
    </xf>
    <xf numFmtId="0" fontId="6" fillId="0" borderId="25" xfId="0" applyFont="1" applyBorder="1" applyAlignment="1" applyProtection="1">
      <alignment horizontal="center" vertical="center" wrapText="1"/>
      <protection locked="0"/>
    </xf>
    <xf numFmtId="9" fontId="6" fillId="0" borderId="25" xfId="1" applyFont="1" applyBorder="1" applyAlignment="1" applyProtection="1">
      <alignment horizontal="center" vertical="center" wrapText="1"/>
      <protection locked="0"/>
    </xf>
    <xf numFmtId="9" fontId="12" fillId="0" borderId="25" xfId="1" applyFont="1" applyBorder="1" applyAlignment="1" applyProtection="1">
      <alignment horizontal="left" vertical="center" wrapText="1"/>
      <protection locked="0"/>
    </xf>
    <xf numFmtId="0" fontId="14" fillId="10" borderId="37" xfId="0" applyFont="1" applyFill="1" applyBorder="1" applyAlignment="1">
      <alignment horizontal="center" vertical="center" wrapText="1"/>
    </xf>
    <xf numFmtId="0" fontId="14" fillId="10" borderId="39" xfId="0" applyFont="1" applyFill="1" applyBorder="1" applyAlignment="1">
      <alignment horizontal="center" vertical="center" wrapText="1"/>
    </xf>
    <xf numFmtId="0" fontId="14" fillId="10" borderId="40" xfId="0" applyFont="1" applyFill="1" applyBorder="1" applyAlignment="1">
      <alignment horizontal="center" vertical="center" wrapText="1"/>
    </xf>
    <xf numFmtId="0" fontId="0" fillId="0" borderId="39" xfId="0" applyBorder="1" applyAlignment="1">
      <alignment horizontal="center" vertical="center" wrapText="1"/>
    </xf>
    <xf numFmtId="0" fontId="0" fillId="0" borderId="40" xfId="0" applyBorder="1" applyAlignment="1">
      <alignment horizontal="right" vertical="center"/>
    </xf>
    <xf numFmtId="0" fontId="26" fillId="0" borderId="2" xfId="0" applyFont="1" applyBorder="1" applyAlignment="1">
      <alignment vertical="center"/>
    </xf>
    <xf numFmtId="0" fontId="4" fillId="0" borderId="2" xfId="0" applyFont="1" applyBorder="1" applyAlignment="1" applyProtection="1">
      <alignment horizontal="justify" vertical="center" wrapText="1"/>
      <protection locked="0"/>
    </xf>
    <xf numFmtId="0" fontId="27" fillId="0" borderId="8" xfId="0" applyFont="1" applyBorder="1" applyAlignment="1" applyProtection="1">
      <alignment horizontal="center" vertical="center" wrapText="1"/>
      <protection locked="0"/>
    </xf>
    <xf numFmtId="0" fontId="16" fillId="0" borderId="2" xfId="0" applyFont="1" applyBorder="1" applyAlignment="1">
      <alignment wrapText="1"/>
    </xf>
    <xf numFmtId="0" fontId="16" fillId="0" borderId="11" xfId="0" applyFont="1" applyBorder="1" applyAlignment="1">
      <alignment wrapText="1"/>
    </xf>
    <xf numFmtId="0" fontId="16" fillId="0" borderId="11" xfId="0" applyFont="1" applyBorder="1" applyAlignment="1">
      <alignment vertical="top" wrapText="1"/>
    </xf>
    <xf numFmtId="0" fontId="26" fillId="0" borderId="0" xfId="0" applyFont="1" applyAlignment="1">
      <alignment vertical="center" wrapText="1"/>
    </xf>
    <xf numFmtId="0" fontId="0" fillId="2" borderId="2" xfId="0" applyFill="1" applyBorder="1" applyAlignment="1" applyProtection="1">
      <alignment vertical="center" wrapText="1"/>
      <protection hidden="1"/>
    </xf>
    <xf numFmtId="0" fontId="2" fillId="13" borderId="6" xfId="0" applyFont="1" applyFill="1" applyBorder="1" applyAlignment="1" applyProtection="1">
      <alignment horizontal="center" vertical="center" wrapText="1"/>
      <protection locked="0"/>
    </xf>
    <xf numFmtId="0" fontId="1" fillId="13" borderId="2" xfId="0" applyFont="1" applyFill="1" applyBorder="1" applyAlignment="1" applyProtection="1">
      <alignment horizontal="center" vertical="center" wrapText="1"/>
      <protection locked="0"/>
    </xf>
    <xf numFmtId="0" fontId="1" fillId="13" borderId="2" xfId="0" applyFont="1" applyFill="1" applyBorder="1" applyAlignment="1" applyProtection="1">
      <alignment horizontal="left" vertical="center" wrapText="1"/>
      <protection locked="0"/>
    </xf>
    <xf numFmtId="0" fontId="1" fillId="13" borderId="2" xfId="0" applyFont="1" applyFill="1" applyBorder="1" applyAlignment="1" applyProtection="1">
      <alignment horizontal="center" vertical="center" wrapText="1"/>
      <protection locked="0" hidden="1"/>
    </xf>
    <xf numFmtId="9" fontId="1" fillId="13" borderId="2" xfId="1" applyFont="1" applyFill="1" applyBorder="1" applyAlignment="1" applyProtection="1">
      <alignment horizontal="center" vertical="center" wrapText="1"/>
      <protection locked="0"/>
    </xf>
    <xf numFmtId="0" fontId="1" fillId="13" borderId="2" xfId="0" applyFont="1" applyFill="1" applyBorder="1" applyAlignment="1" applyProtection="1">
      <alignment horizontal="right" vertical="center" wrapText="1"/>
      <protection locked="0"/>
    </xf>
    <xf numFmtId="0" fontId="8" fillId="13" borderId="2" xfId="0" applyFont="1" applyFill="1" applyBorder="1" applyAlignment="1" applyProtection="1">
      <alignment horizontal="center" vertical="center" wrapText="1"/>
      <protection locked="0"/>
    </xf>
    <xf numFmtId="0" fontId="8" fillId="13" borderId="2" xfId="0" applyFont="1" applyFill="1" applyBorder="1" applyAlignment="1" applyProtection="1">
      <alignment vertical="center" wrapText="1"/>
      <protection locked="0"/>
    </xf>
    <xf numFmtId="0" fontId="6" fillId="13" borderId="2" xfId="0" applyFont="1" applyFill="1" applyBorder="1" applyAlignment="1" applyProtection="1">
      <alignment horizontal="center" vertical="center" wrapText="1"/>
      <protection locked="0"/>
    </xf>
    <xf numFmtId="9" fontId="6" fillId="13" borderId="2" xfId="1" applyFont="1" applyFill="1" applyBorder="1" applyAlignment="1" applyProtection="1">
      <alignment horizontal="center" vertical="center" wrapText="1"/>
      <protection locked="0"/>
    </xf>
    <xf numFmtId="9" fontId="12" fillId="13" borderId="2" xfId="1" applyFont="1" applyFill="1" applyBorder="1" applyAlignment="1" applyProtection="1">
      <alignment horizontal="left" vertical="center" wrapText="1"/>
      <protection locked="0"/>
    </xf>
    <xf numFmtId="0" fontId="1" fillId="13" borderId="2" xfId="0" applyFont="1" applyFill="1" applyBorder="1" applyAlignment="1" applyProtection="1">
      <alignment vertical="center" wrapText="1"/>
      <protection locked="0"/>
    </xf>
    <xf numFmtId="9" fontId="1" fillId="13" borderId="2" xfId="1" applyFont="1" applyFill="1" applyBorder="1" applyAlignment="1" applyProtection="1">
      <alignment vertical="center" wrapText="1"/>
      <protection locked="0"/>
    </xf>
    <xf numFmtId="0" fontId="1" fillId="13" borderId="2" xfId="0" quotePrefix="1" applyFont="1" applyFill="1" applyBorder="1" applyAlignment="1" applyProtection="1">
      <alignment horizontal="left" vertical="center" wrapText="1"/>
      <protection locked="0"/>
    </xf>
    <xf numFmtId="9" fontId="1" fillId="13" borderId="2" xfId="1" applyFont="1" applyFill="1" applyBorder="1" applyAlignment="1" applyProtection="1">
      <alignment horizontal="right" vertical="center" wrapText="1"/>
      <protection locked="0"/>
    </xf>
    <xf numFmtId="0" fontId="1" fillId="13" borderId="2" xfId="0" quotePrefix="1" applyFont="1" applyFill="1" applyBorder="1" applyAlignment="1" applyProtection="1">
      <alignment horizontal="left" vertical="center" wrapText="1"/>
      <protection hidden="1"/>
    </xf>
    <xf numFmtId="0" fontId="1" fillId="13" borderId="2" xfId="0" quotePrefix="1" applyFont="1" applyFill="1" applyBorder="1" applyAlignment="1" applyProtection="1">
      <alignment horizontal="justify" vertical="center" wrapText="1"/>
      <protection locked="0"/>
    </xf>
    <xf numFmtId="0" fontId="0" fillId="13" borderId="2" xfId="0" applyFill="1" applyBorder="1" applyAlignment="1" applyProtection="1">
      <alignment horizontal="center" vertical="center" wrapText="1"/>
      <protection locked="0"/>
    </xf>
    <xf numFmtId="14" fontId="1" fillId="13" borderId="2" xfId="0" applyNumberFormat="1" applyFont="1" applyFill="1" applyBorder="1" applyAlignment="1" applyProtection="1">
      <alignment horizontal="center" vertical="center" wrapText="1"/>
      <protection locked="0"/>
    </xf>
    <xf numFmtId="14" fontId="16" fillId="13" borderId="2" xfId="0" applyNumberFormat="1" applyFont="1" applyFill="1" applyBorder="1" applyAlignment="1">
      <alignment vertical="center"/>
    </xf>
    <xf numFmtId="0" fontId="0" fillId="13" borderId="2" xfId="0" applyFill="1" applyBorder="1" applyAlignment="1" applyProtection="1">
      <alignment vertical="center" wrapText="1"/>
      <protection hidden="1"/>
    </xf>
    <xf numFmtId="14" fontId="0" fillId="13" borderId="2" xfId="0" applyNumberFormat="1" applyFill="1" applyBorder="1" applyAlignment="1" applyProtection="1">
      <alignment vertical="center"/>
      <protection hidden="1"/>
    </xf>
    <xf numFmtId="0" fontId="0" fillId="13" borderId="0" xfId="0" applyFill="1" applyProtection="1">
      <protection hidden="1"/>
    </xf>
    <xf numFmtId="0" fontId="16" fillId="0" borderId="32" xfId="0" applyFont="1" applyBorder="1" applyAlignment="1">
      <alignment vertical="center" wrapText="1"/>
    </xf>
    <xf numFmtId="14" fontId="16" fillId="0" borderId="41" xfId="0" applyNumberFormat="1" applyFont="1" applyBorder="1" applyAlignment="1">
      <alignment vertical="center"/>
    </xf>
    <xf numFmtId="14" fontId="0" fillId="0" borderId="32" xfId="0" applyNumberFormat="1" applyBorder="1" applyAlignment="1" applyProtection="1">
      <alignment vertical="center"/>
      <protection hidden="1"/>
    </xf>
    <xf numFmtId="0" fontId="16" fillId="13" borderId="17" xfId="0" applyFont="1" applyFill="1" applyBorder="1" applyAlignment="1">
      <alignment vertical="center" wrapText="1"/>
    </xf>
    <xf numFmtId="0" fontId="16" fillId="13" borderId="33" xfId="0" applyFont="1" applyFill="1" applyBorder="1" applyAlignment="1">
      <alignment vertical="center" wrapText="1"/>
    </xf>
    <xf numFmtId="0" fontId="0" fillId="2" borderId="2" xfId="0" applyFill="1" applyBorder="1" applyAlignment="1" applyProtection="1">
      <alignment horizontal="justify" vertical="center" wrapText="1"/>
      <protection locked="0"/>
    </xf>
    <xf numFmtId="0" fontId="1" fillId="2" borderId="2" xfId="0" applyFont="1" applyFill="1" applyBorder="1" applyAlignment="1" applyProtection="1">
      <alignment horizontal="justify" vertical="center" wrapText="1"/>
      <protection locked="0"/>
    </xf>
    <xf numFmtId="0" fontId="28" fillId="0" borderId="5" xfId="0" applyFont="1" applyBorder="1" applyAlignment="1">
      <alignment vertical="center" wrapText="1"/>
    </xf>
    <xf numFmtId="0" fontId="0" fillId="2" borderId="2" xfId="0" applyFill="1" applyBorder="1" applyAlignment="1" applyProtection="1">
      <alignment vertical="center"/>
      <protection hidden="1"/>
    </xf>
    <xf numFmtId="0" fontId="13" fillId="0" borderId="2" xfId="3" applyBorder="1" applyAlignment="1" applyProtection="1">
      <alignment horizontal="left" vertical="center" wrapText="1"/>
      <protection locked="0"/>
    </xf>
    <xf numFmtId="0" fontId="13" fillId="0" borderId="2" xfId="4" applyBorder="1" applyAlignment="1" applyProtection="1">
      <alignment vertical="center" wrapText="1"/>
      <protection hidden="1"/>
    </xf>
    <xf numFmtId="0" fontId="13" fillId="0" borderId="2" xfId="3" applyBorder="1" applyAlignment="1" applyProtection="1">
      <alignment wrapText="1"/>
      <protection hidden="1"/>
    </xf>
    <xf numFmtId="0" fontId="13" fillId="0" borderId="2" xfId="3" applyBorder="1" applyAlignment="1" applyProtection="1">
      <alignment vertical="center" wrapText="1"/>
      <protection hidden="1"/>
    </xf>
    <xf numFmtId="0" fontId="26" fillId="13" borderId="0" xfId="0" applyFont="1" applyFill="1"/>
    <xf numFmtId="0" fontId="26" fillId="13" borderId="0" xfId="0" applyFont="1" applyFill="1" applyAlignment="1">
      <alignment wrapText="1"/>
    </xf>
    <xf numFmtId="0" fontId="0" fillId="0" borderId="2" xfId="0" applyBorder="1" applyAlignment="1" applyProtection="1">
      <alignment vertical="top" wrapText="1"/>
      <protection hidden="1"/>
    </xf>
    <xf numFmtId="0" fontId="26" fillId="0" borderId="0" xfId="0" applyFont="1" applyAlignment="1">
      <alignment vertical="top" wrapText="1"/>
    </xf>
    <xf numFmtId="0" fontId="0" fillId="0" borderId="0" xfId="0" applyAlignment="1" applyProtection="1">
      <alignment vertical="top" wrapText="1"/>
      <protection hidden="1"/>
    </xf>
    <xf numFmtId="0" fontId="13" fillId="0" borderId="0" xfId="3" applyAlignment="1">
      <alignment horizontal="center" vertical="center" wrapText="1"/>
    </xf>
    <xf numFmtId="0" fontId="16" fillId="0" borderId="5" xfId="0" applyFont="1" applyBorder="1" applyAlignment="1">
      <alignment vertical="center" wrapText="1"/>
    </xf>
    <xf numFmtId="0" fontId="14" fillId="10" borderId="45" xfId="0" applyFont="1" applyFill="1" applyBorder="1" applyAlignment="1">
      <alignment horizontal="center" vertical="center" wrapText="1"/>
    </xf>
    <xf numFmtId="0" fontId="14" fillId="10" borderId="46" xfId="0" applyFont="1" applyFill="1" applyBorder="1" applyAlignment="1">
      <alignment horizontal="center" vertical="center" wrapText="1"/>
    </xf>
    <xf numFmtId="0" fontId="13" fillId="0" borderId="45" xfId="3" applyFill="1" applyBorder="1" applyAlignment="1">
      <alignment horizontal="center" vertical="center" wrapText="1"/>
    </xf>
    <xf numFmtId="0" fontId="0" fillId="0" borderId="46" xfId="0" applyBorder="1" applyAlignment="1">
      <alignment horizontal="center" vertical="center" wrapText="1"/>
    </xf>
    <xf numFmtId="0" fontId="13" fillId="0" borderId="54" xfId="3" applyFill="1" applyBorder="1" applyAlignment="1">
      <alignment horizontal="center" vertical="center" wrapText="1"/>
    </xf>
    <xf numFmtId="0" fontId="0" fillId="0" borderId="55" xfId="0" applyBorder="1" applyAlignment="1">
      <alignment horizontal="center" vertical="center" wrapText="1"/>
    </xf>
    <xf numFmtId="0" fontId="0" fillId="0" borderId="55" xfId="0" applyBorder="1" applyAlignment="1">
      <alignment horizontal="right" vertical="center" wrapText="1"/>
    </xf>
    <xf numFmtId="0" fontId="0" fillId="0" borderId="56" xfId="0" applyBorder="1" applyAlignment="1">
      <alignment horizontal="center" vertical="center" wrapText="1"/>
    </xf>
    <xf numFmtId="0" fontId="0" fillId="2" borderId="2" xfId="0" applyFill="1" applyBorder="1" applyAlignment="1" applyProtection="1">
      <alignment horizontal="left" vertical="center" wrapText="1"/>
      <protection locked="0"/>
    </xf>
    <xf numFmtId="0" fontId="26" fillId="0" borderId="0" xfId="0" applyFont="1"/>
    <xf numFmtId="9" fontId="12" fillId="0" borderId="8" xfId="1" applyFont="1" applyBorder="1" applyAlignment="1" applyProtection="1">
      <alignment horizontal="left" vertical="center" wrapText="1"/>
      <protection locked="0"/>
    </xf>
    <xf numFmtId="0" fontId="8" fillId="0" borderId="8" xfId="0" applyFont="1" applyBorder="1" applyAlignment="1" applyProtection="1">
      <alignment horizontal="center" vertical="center" wrapText="1"/>
      <protection locked="0"/>
    </xf>
    <xf numFmtId="0" fontId="6" fillId="0" borderId="8" xfId="0" applyFont="1" applyBorder="1" applyAlignment="1" applyProtection="1">
      <alignment horizontal="center" vertical="center" wrapText="1"/>
      <protection locked="0"/>
    </xf>
    <xf numFmtId="9" fontId="6" fillId="0" borderId="8" xfId="1" applyFont="1" applyBorder="1" applyAlignment="1" applyProtection="1">
      <alignment horizontal="center" vertical="center" wrapText="1"/>
      <protection locked="0"/>
    </xf>
    <xf numFmtId="0" fontId="1" fillId="0" borderId="5" xfId="0" applyFont="1" applyBorder="1" applyAlignment="1" applyProtection="1">
      <alignment horizontal="center" vertical="center" wrapText="1"/>
      <protection locked="0"/>
    </xf>
    <xf numFmtId="0" fontId="1" fillId="0" borderId="8" xfId="0" applyFont="1" applyBorder="1" applyAlignment="1" applyProtection="1">
      <alignment horizontal="center" vertical="center" wrapText="1"/>
      <protection locked="0"/>
    </xf>
    <xf numFmtId="9" fontId="1" fillId="0" borderId="8" xfId="1" applyFont="1" applyBorder="1" applyAlignment="1" applyProtection="1">
      <alignment horizontal="center" vertical="center" wrapText="1"/>
      <protection locked="0"/>
    </xf>
    <xf numFmtId="0" fontId="2" fillId="0" borderId="7" xfId="0" applyFont="1" applyBorder="1" applyAlignment="1" applyProtection="1">
      <alignment horizontal="center" vertical="center" wrapText="1"/>
      <protection locked="0"/>
    </xf>
    <xf numFmtId="0" fontId="1" fillId="0" borderId="5" xfId="0" applyFont="1" applyBorder="1" applyAlignment="1" applyProtection="1">
      <alignment horizontal="left" vertical="center" wrapText="1"/>
      <protection locked="0"/>
    </xf>
    <xf numFmtId="0" fontId="1" fillId="0" borderId="8" xfId="0" applyFont="1" applyBorder="1" applyAlignment="1" applyProtection="1">
      <alignment horizontal="left" vertical="center" wrapText="1"/>
      <protection locked="0"/>
    </xf>
    <xf numFmtId="0" fontId="1" fillId="0" borderId="2" xfId="0" applyFont="1" applyBorder="1" applyAlignment="1" applyProtection="1">
      <alignment horizontal="center" vertical="center" wrapText="1"/>
      <protection locked="0"/>
    </xf>
    <xf numFmtId="0" fontId="1" fillId="0" borderId="2" xfId="0" applyFont="1" applyBorder="1" applyAlignment="1" applyProtection="1">
      <alignment horizontal="left" vertical="center" wrapText="1"/>
      <protection locked="0"/>
    </xf>
    <xf numFmtId="0" fontId="8" fillId="3" borderId="2" xfId="0" applyFont="1" applyFill="1" applyBorder="1" applyAlignment="1" applyProtection="1">
      <alignment horizontal="center" vertical="center" wrapText="1"/>
      <protection hidden="1"/>
    </xf>
    <xf numFmtId="0" fontId="9" fillId="7" borderId="5" xfId="0" applyFont="1" applyFill="1" applyBorder="1" applyAlignment="1" applyProtection="1">
      <alignment horizontal="center" vertical="center"/>
      <protection hidden="1"/>
    </xf>
    <xf numFmtId="0" fontId="7" fillId="5" borderId="2" xfId="0" applyFont="1" applyFill="1" applyBorder="1" applyAlignment="1" applyProtection="1">
      <alignment horizontal="center" vertical="center" wrapText="1"/>
      <protection hidden="1"/>
    </xf>
    <xf numFmtId="0" fontId="19" fillId="0" borderId="2" xfId="0" applyFont="1" applyBorder="1" applyAlignment="1">
      <alignment vertical="center" wrapText="1"/>
    </xf>
    <xf numFmtId="0" fontId="1" fillId="0" borderId="2" xfId="0" applyFont="1" applyBorder="1" applyAlignment="1" applyProtection="1">
      <alignment vertical="center" wrapText="1"/>
      <protection locked="0" hidden="1"/>
    </xf>
    <xf numFmtId="0" fontId="1" fillId="0" borderId="2" xfId="0" applyFont="1" applyBorder="1" applyAlignment="1" applyProtection="1">
      <alignment horizontal="center" vertical="center" wrapText="1"/>
      <protection locked="0" hidden="1"/>
    </xf>
    <xf numFmtId="0" fontId="3" fillId="0" borderId="2" xfId="0" applyFont="1" applyBorder="1" applyAlignment="1" applyProtection="1">
      <alignment vertical="center" wrapText="1"/>
      <protection locked="0" hidden="1"/>
    </xf>
    <xf numFmtId="0" fontId="7" fillId="3" borderId="2" xfId="0" applyFont="1" applyFill="1" applyBorder="1" applyAlignment="1" applyProtection="1">
      <alignment horizontal="center" vertical="center" wrapText="1"/>
      <protection hidden="1"/>
    </xf>
    <xf numFmtId="0" fontId="1" fillId="0" borderId="2" xfId="0" applyFont="1" applyBorder="1" applyAlignment="1" applyProtection="1">
      <alignment horizontal="left" vertical="center" wrapText="1"/>
      <protection locked="0" hidden="1"/>
    </xf>
    <xf numFmtId="0" fontId="0" fillId="0" borderId="2" xfId="0" applyBorder="1" applyAlignment="1" applyProtection="1">
      <alignment horizontal="center" vertical="center" wrapText="1"/>
      <protection hidden="1"/>
    </xf>
    <xf numFmtId="0" fontId="0" fillId="0" borderId="8" xfId="0" applyBorder="1" applyAlignment="1" applyProtection="1">
      <alignment horizontal="center" vertical="center" wrapText="1"/>
      <protection hidden="1"/>
    </xf>
    <xf numFmtId="0" fontId="1" fillId="0" borderId="2" xfId="0" applyFont="1" applyBorder="1" applyAlignment="1" applyProtection="1">
      <alignment horizontal="left" vertical="center" wrapText="1"/>
      <protection hidden="1"/>
    </xf>
    <xf numFmtId="0" fontId="0" fillId="0" borderId="5" xfId="0" applyBorder="1" applyAlignment="1" applyProtection="1">
      <alignment horizontal="center" vertical="center" wrapText="1"/>
      <protection locked="0"/>
    </xf>
    <xf numFmtId="0" fontId="0" fillId="0" borderId="8" xfId="0" applyBorder="1" applyAlignment="1" applyProtection="1">
      <alignment horizontal="center" vertical="center" wrapText="1"/>
      <protection locked="0"/>
    </xf>
    <xf numFmtId="14" fontId="1" fillId="0" borderId="5" xfId="0" applyNumberFormat="1" applyFont="1" applyBorder="1" applyAlignment="1" applyProtection="1">
      <alignment horizontal="center" vertical="center" wrapText="1"/>
      <protection locked="0" hidden="1"/>
    </xf>
    <xf numFmtId="14" fontId="1" fillId="0" borderId="8" xfId="0" applyNumberFormat="1" applyFont="1" applyBorder="1" applyAlignment="1" applyProtection="1">
      <alignment horizontal="center" vertical="center" wrapText="1"/>
      <protection locked="0" hidden="1"/>
    </xf>
    <xf numFmtId="9" fontId="1" fillId="0" borderId="5" xfId="1" applyFont="1" applyBorder="1" applyAlignment="1" applyProtection="1">
      <alignment horizontal="right" vertical="center" wrapText="1"/>
      <protection locked="0"/>
    </xf>
    <xf numFmtId="9" fontId="1" fillId="0" borderId="8" xfId="1" applyFont="1" applyBorder="1" applyAlignment="1" applyProtection="1">
      <alignment horizontal="right" vertical="center" wrapText="1"/>
      <protection locked="0"/>
    </xf>
    <xf numFmtId="0" fontId="0" fillId="0" borderId="5" xfId="0" applyBorder="1" applyAlignment="1" applyProtection="1">
      <alignment horizontal="left" vertical="center" wrapText="1"/>
      <protection hidden="1"/>
    </xf>
    <xf numFmtId="0" fontId="0" fillId="0" borderId="8" xfId="0" applyBorder="1" applyAlignment="1" applyProtection="1">
      <alignment horizontal="left" vertical="center" wrapText="1"/>
      <protection hidden="1"/>
    </xf>
    <xf numFmtId="0" fontId="1" fillId="0" borderId="8" xfId="0" applyFont="1" applyBorder="1" applyAlignment="1" applyProtection="1">
      <alignment horizontal="left" vertical="center" wrapText="1"/>
      <protection hidden="1"/>
    </xf>
    <xf numFmtId="14" fontId="1" fillId="0" borderId="2" xfId="0" applyNumberFormat="1" applyFont="1" applyBorder="1" applyAlignment="1" applyProtection="1">
      <alignment horizontal="center" vertical="center" wrapText="1"/>
      <protection locked="0" hidden="1"/>
    </xf>
    <xf numFmtId="0" fontId="0" fillId="0" borderId="5" xfId="0" applyBorder="1" applyAlignment="1" applyProtection="1">
      <alignment horizontal="left" vertical="center" wrapText="1"/>
      <protection locked="0"/>
    </xf>
    <xf numFmtId="0" fontId="0" fillId="0" borderId="2" xfId="0" applyBorder="1" applyAlignment="1" applyProtection="1">
      <alignment horizontal="center" vertical="center" wrapText="1"/>
      <protection locked="0"/>
    </xf>
    <xf numFmtId="0" fontId="14" fillId="10" borderId="35" xfId="0" applyFont="1" applyFill="1" applyBorder="1" applyAlignment="1">
      <alignment horizontal="center" vertical="center" wrapText="1"/>
    </xf>
    <xf numFmtId="0" fontId="14" fillId="10" borderId="36" xfId="0" applyFont="1" applyFill="1" applyBorder="1" applyAlignment="1">
      <alignment horizontal="center" vertical="center" wrapText="1"/>
    </xf>
    <xf numFmtId="0" fontId="13" fillId="0" borderId="47" xfId="3" applyFill="1" applyBorder="1" applyAlignment="1">
      <alignment horizontal="center" vertical="center" wrapText="1"/>
    </xf>
    <xf numFmtId="0" fontId="13" fillId="0" borderId="49" xfId="3" applyFill="1" applyBorder="1" applyAlignment="1">
      <alignment horizontal="center" vertical="center" wrapText="1"/>
    </xf>
    <xf numFmtId="0" fontId="13" fillId="0" borderId="51" xfId="3" applyFill="1" applyBorder="1" applyAlignment="1">
      <alignment horizontal="center" vertical="center" wrapText="1"/>
    </xf>
    <xf numFmtId="0" fontId="0" fillId="0" borderId="48" xfId="0" applyBorder="1" applyAlignment="1">
      <alignment horizontal="center" vertical="center" wrapText="1"/>
    </xf>
    <xf numFmtId="0" fontId="0" fillId="0" borderId="50" xfId="0" applyBorder="1" applyAlignment="1">
      <alignment horizontal="center" vertical="center" wrapText="1"/>
    </xf>
    <xf numFmtId="0" fontId="0" fillId="0" borderId="52" xfId="0" applyBorder="1" applyAlignment="1">
      <alignment horizontal="center" vertical="center" wrapText="1"/>
    </xf>
    <xf numFmtId="0" fontId="15" fillId="10" borderId="42" xfId="0" applyFont="1" applyFill="1" applyBorder="1" applyAlignment="1">
      <alignment horizontal="center" vertical="center" wrapText="1"/>
    </xf>
    <xf numFmtId="0" fontId="15" fillId="10" borderId="43" xfId="0" applyFont="1" applyFill="1" applyBorder="1" applyAlignment="1">
      <alignment horizontal="center" vertical="center" wrapText="1"/>
    </xf>
    <xf numFmtId="0" fontId="15" fillId="10" borderId="44" xfId="0" applyFont="1" applyFill="1" applyBorder="1" applyAlignment="1">
      <alignment horizontal="center" vertical="center" wrapText="1"/>
    </xf>
    <xf numFmtId="0" fontId="0" fillId="0" borderId="46" xfId="0" applyBorder="1" applyAlignment="1">
      <alignment horizontal="center" vertical="center" wrapText="1"/>
    </xf>
    <xf numFmtId="0" fontId="14" fillId="10" borderId="21" xfId="0" applyFont="1" applyFill="1" applyBorder="1" applyAlignment="1">
      <alignment horizontal="center" vertical="center" wrapText="1"/>
    </xf>
    <xf numFmtId="0" fontId="14" fillId="10" borderId="19" xfId="0" applyFont="1" applyFill="1" applyBorder="1" applyAlignment="1">
      <alignment horizontal="center" vertical="center" wrapText="1"/>
    </xf>
    <xf numFmtId="0" fontId="13" fillId="0" borderId="53" xfId="3" applyFill="1" applyBorder="1" applyAlignment="1">
      <alignment horizontal="center" vertical="center" wrapText="1"/>
    </xf>
    <xf numFmtId="0" fontId="13" fillId="0" borderId="45" xfId="3" applyFill="1" applyBorder="1" applyAlignment="1">
      <alignment horizontal="center" vertical="center" wrapText="1"/>
    </xf>
    <xf numFmtId="9" fontId="12" fillId="0" borderId="5" xfId="1" applyFont="1" applyBorder="1" applyAlignment="1" applyProtection="1">
      <alignment horizontal="left" vertical="center" wrapText="1"/>
      <protection locked="0"/>
    </xf>
    <xf numFmtId="9" fontId="12" fillId="0" borderId="8" xfId="1" applyFont="1" applyBorder="1" applyAlignment="1" applyProtection="1">
      <alignment horizontal="left" vertical="center" wrapText="1"/>
      <protection locked="0"/>
    </xf>
    <xf numFmtId="0" fontId="8" fillId="0" borderId="5" xfId="0" applyFont="1" applyBorder="1" applyAlignment="1" applyProtection="1">
      <alignment horizontal="center" vertical="center" wrapText="1"/>
      <protection locked="0"/>
    </xf>
    <xf numFmtId="0" fontId="8" fillId="0" borderId="8" xfId="0" applyFont="1" applyBorder="1" applyAlignment="1" applyProtection="1">
      <alignment horizontal="center" vertical="center" wrapText="1"/>
      <protection locked="0"/>
    </xf>
    <xf numFmtId="0" fontId="6" fillId="0" borderId="5" xfId="0" applyFont="1" applyBorder="1" applyAlignment="1" applyProtection="1">
      <alignment horizontal="center" vertical="center" wrapText="1"/>
      <protection locked="0"/>
    </xf>
    <xf numFmtId="0" fontId="6" fillId="0" borderId="8" xfId="0" applyFont="1" applyBorder="1" applyAlignment="1" applyProtection="1">
      <alignment horizontal="center" vertical="center" wrapText="1"/>
      <protection locked="0"/>
    </xf>
    <xf numFmtId="9" fontId="6" fillId="0" borderId="5" xfId="1" applyFont="1" applyBorder="1" applyAlignment="1" applyProtection="1">
      <alignment horizontal="center" vertical="center" wrapText="1"/>
      <protection locked="0"/>
    </xf>
    <xf numFmtId="9" fontId="6" fillId="0" borderId="8" xfId="1" applyFont="1" applyBorder="1" applyAlignment="1" applyProtection="1">
      <alignment horizontal="center" vertical="center" wrapText="1"/>
      <protection locked="0"/>
    </xf>
    <xf numFmtId="0" fontId="1" fillId="0" borderId="5" xfId="0" applyFont="1" applyBorder="1" applyAlignment="1" applyProtection="1">
      <alignment horizontal="center" vertical="center" wrapText="1"/>
      <protection locked="0"/>
    </xf>
    <xf numFmtId="0" fontId="1" fillId="0" borderId="8" xfId="0" applyFont="1" applyBorder="1" applyAlignment="1" applyProtection="1">
      <alignment horizontal="center" vertical="center" wrapText="1"/>
      <protection locked="0"/>
    </xf>
    <xf numFmtId="9" fontId="1" fillId="0" borderId="5" xfId="1" applyFont="1" applyBorder="1" applyAlignment="1" applyProtection="1">
      <alignment horizontal="center" vertical="center" wrapText="1"/>
      <protection locked="0"/>
    </xf>
    <xf numFmtId="9" fontId="1" fillId="0" borderId="8" xfId="1" applyFont="1" applyBorder="1" applyAlignment="1" applyProtection="1">
      <alignment horizontal="center" vertical="center" wrapText="1"/>
      <protection locked="0"/>
    </xf>
    <xf numFmtId="0" fontId="2" fillId="0" borderId="4" xfId="0" applyFont="1" applyBorder="1" applyAlignment="1" applyProtection="1">
      <alignment horizontal="center" vertical="center" wrapText="1"/>
      <protection locked="0"/>
    </xf>
    <xf numFmtId="0" fontId="2" fillId="0" borderId="7" xfId="0" applyFont="1" applyBorder="1" applyAlignment="1" applyProtection="1">
      <alignment horizontal="center" vertical="center" wrapText="1"/>
      <protection locked="0"/>
    </xf>
    <xf numFmtId="0" fontId="1" fillId="0" borderId="5" xfId="0" applyFont="1" applyBorder="1" applyAlignment="1" applyProtection="1">
      <alignment horizontal="left" vertical="center" wrapText="1"/>
      <protection locked="0"/>
    </xf>
    <xf numFmtId="0" fontId="1" fillId="0" borderId="8" xfId="0" applyFont="1" applyBorder="1" applyAlignment="1" applyProtection="1">
      <alignment horizontal="left" vertical="center" wrapText="1"/>
      <protection locked="0"/>
    </xf>
    <xf numFmtId="0" fontId="1" fillId="0" borderId="2" xfId="0" applyFont="1" applyBorder="1" applyAlignment="1" applyProtection="1">
      <alignment horizontal="center" vertical="center" wrapText="1"/>
      <protection locked="0"/>
    </xf>
    <xf numFmtId="0" fontId="8" fillId="0" borderId="2" xfId="0" applyFont="1" applyBorder="1" applyAlignment="1" applyProtection="1">
      <alignment horizontal="center" vertical="center" wrapText="1"/>
      <protection locked="0"/>
    </xf>
    <xf numFmtId="9" fontId="1" fillId="0" borderId="2" xfId="1" applyFont="1" applyBorder="1" applyAlignment="1" applyProtection="1">
      <alignment horizontal="center" vertical="center" wrapText="1"/>
      <protection locked="0"/>
    </xf>
    <xf numFmtId="0" fontId="7" fillId="3" borderId="9" xfId="0" applyFont="1" applyFill="1" applyBorder="1" applyAlignment="1" applyProtection="1">
      <alignment horizontal="center" vertical="center" wrapText="1"/>
      <protection hidden="1"/>
    </xf>
    <xf numFmtId="0" fontId="7" fillId="5" borderId="9" xfId="0" applyFont="1" applyFill="1" applyBorder="1" applyAlignment="1" applyProtection="1">
      <alignment horizontal="center" vertical="center" wrapText="1"/>
      <protection hidden="1"/>
    </xf>
    <xf numFmtId="0" fontId="7" fillId="5" borderId="2" xfId="0" applyFont="1" applyFill="1" applyBorder="1" applyAlignment="1" applyProtection="1">
      <alignment horizontal="center" vertical="center" wrapText="1"/>
      <protection hidden="1"/>
    </xf>
    <xf numFmtId="0" fontId="9" fillId="8" borderId="4" xfId="0" applyFont="1" applyFill="1" applyBorder="1" applyAlignment="1" applyProtection="1">
      <alignment horizontal="center" vertical="center"/>
      <protection hidden="1"/>
    </xf>
    <xf numFmtId="0" fontId="9" fillId="8" borderId="5" xfId="0" applyFont="1" applyFill="1" applyBorder="1" applyAlignment="1" applyProtection="1">
      <alignment horizontal="center" vertical="center"/>
      <protection hidden="1"/>
    </xf>
    <xf numFmtId="0" fontId="9" fillId="8" borderId="6" xfId="0" applyFont="1" applyFill="1" applyBorder="1" applyAlignment="1" applyProtection="1">
      <alignment horizontal="center" vertical="center"/>
      <protection hidden="1"/>
    </xf>
    <xf numFmtId="0" fontId="9" fillId="8" borderId="2" xfId="0" applyFont="1" applyFill="1" applyBorder="1" applyAlignment="1" applyProtection="1">
      <alignment horizontal="center" vertical="center"/>
      <protection hidden="1"/>
    </xf>
    <xf numFmtId="0" fontId="10" fillId="4" borderId="5" xfId="0" applyFont="1" applyFill="1" applyBorder="1" applyAlignment="1" applyProtection="1">
      <alignment horizontal="center" vertical="center" wrapText="1"/>
      <protection hidden="1"/>
    </xf>
    <xf numFmtId="0" fontId="10" fillId="4" borderId="2" xfId="0" applyFont="1" applyFill="1" applyBorder="1" applyAlignment="1" applyProtection="1">
      <alignment horizontal="center" vertical="center" wrapText="1"/>
      <protection hidden="1"/>
    </xf>
    <xf numFmtId="9" fontId="6" fillId="0" borderId="2" xfId="1" applyFont="1" applyBorder="1" applyAlignment="1" applyProtection="1">
      <alignment horizontal="center" vertical="center" wrapText="1"/>
      <protection locked="0"/>
    </xf>
    <xf numFmtId="9" fontId="12" fillId="0" borderId="2" xfId="1" applyFont="1" applyBorder="1" applyAlignment="1" applyProtection="1">
      <alignment horizontal="left" vertical="center" wrapText="1"/>
      <protection locked="0"/>
    </xf>
    <xf numFmtId="0" fontId="6" fillId="0" borderId="2" xfId="0" applyFont="1" applyBorder="1" applyAlignment="1" applyProtection="1">
      <alignment horizontal="center" vertical="center" wrapText="1"/>
      <protection locked="0"/>
    </xf>
    <xf numFmtId="0" fontId="1" fillId="0" borderId="2" xfId="0" applyFont="1" applyBorder="1" applyAlignment="1" applyProtection="1">
      <alignment horizontal="left" vertical="center" wrapText="1"/>
      <protection locked="0"/>
    </xf>
    <xf numFmtId="0" fontId="8" fillId="3" borderId="2" xfId="0" applyFont="1" applyFill="1" applyBorder="1" applyAlignment="1" applyProtection="1">
      <alignment horizontal="center" vertical="center" wrapText="1"/>
      <protection hidden="1"/>
    </xf>
    <xf numFmtId="0" fontId="8" fillId="3" borderId="9" xfId="0" applyFont="1" applyFill="1" applyBorder="1" applyAlignment="1" applyProtection="1">
      <alignment horizontal="center" vertical="center" wrapText="1"/>
      <protection hidden="1"/>
    </xf>
    <xf numFmtId="0" fontId="9" fillId="7" borderId="5" xfId="0" applyFont="1" applyFill="1" applyBorder="1" applyAlignment="1" applyProtection="1">
      <alignment horizontal="center" vertical="center"/>
      <protection hidden="1"/>
    </xf>
    <xf numFmtId="9" fontId="9" fillId="7" borderId="5" xfId="1" applyFont="1" applyFill="1" applyBorder="1" applyAlignment="1" applyProtection="1">
      <alignment horizontal="center" vertical="center"/>
      <protection hidden="1"/>
    </xf>
    <xf numFmtId="0" fontId="9" fillId="6" borderId="10" xfId="0" applyFont="1" applyFill="1" applyBorder="1" applyAlignment="1" applyProtection="1">
      <alignment horizontal="center" vertical="center"/>
      <protection hidden="1"/>
    </xf>
    <xf numFmtId="0" fontId="9" fillId="6" borderId="0" xfId="0" applyFont="1" applyFill="1" applyAlignment="1" applyProtection="1">
      <alignment horizontal="center" vertical="center"/>
      <protection hidden="1"/>
    </xf>
    <xf numFmtId="0" fontId="2" fillId="0" borderId="6" xfId="0" applyFont="1" applyBorder="1" applyAlignment="1" applyProtection="1">
      <alignment horizontal="center" vertical="center" wrapText="1"/>
      <protection locked="0"/>
    </xf>
    <xf numFmtId="0" fontId="1" fillId="0" borderId="2" xfId="0" applyFont="1" applyBorder="1" applyAlignment="1" applyProtection="1">
      <alignment vertical="center" wrapText="1"/>
      <protection locked="0" hidden="1"/>
    </xf>
    <xf numFmtId="0" fontId="1" fillId="0" borderId="2" xfId="0" applyFont="1" applyBorder="1" applyAlignment="1" applyProtection="1">
      <alignment horizontal="center" vertical="center" wrapText="1"/>
      <protection locked="0" hidden="1"/>
    </xf>
    <xf numFmtId="0" fontId="3" fillId="0" borderId="2" xfId="0" applyFont="1" applyBorder="1" applyAlignment="1" applyProtection="1">
      <alignment vertical="center" wrapText="1"/>
      <protection locked="0" hidden="1"/>
    </xf>
    <xf numFmtId="0" fontId="7" fillId="3" borderId="2" xfId="0" applyFont="1" applyFill="1" applyBorder="1" applyAlignment="1" applyProtection="1">
      <alignment horizontal="center" vertical="center" wrapText="1"/>
      <protection hidden="1"/>
    </xf>
    <xf numFmtId="9" fontId="4" fillId="0" borderId="2" xfId="1" applyFont="1" applyBorder="1" applyAlignment="1" applyProtection="1">
      <alignment horizontal="left" vertical="center" wrapText="1"/>
      <protection locked="0"/>
    </xf>
    <xf numFmtId="0" fontId="19" fillId="0" borderId="2" xfId="0" applyFont="1" applyBorder="1" applyAlignment="1">
      <alignment vertical="center" wrapText="1"/>
    </xf>
    <xf numFmtId="0" fontId="20" fillId="0" borderId="2" xfId="0" applyFont="1" applyBorder="1" applyAlignment="1">
      <alignment vertical="center" wrapText="1"/>
    </xf>
    <xf numFmtId="0" fontId="17" fillId="11" borderId="2" xfId="0" applyFont="1" applyFill="1" applyBorder="1" applyAlignment="1">
      <alignment wrapText="1"/>
    </xf>
    <xf numFmtId="0" fontId="18" fillId="0" borderId="6" xfId="0" applyFont="1" applyBorder="1" applyAlignment="1">
      <alignment vertical="center" wrapText="1"/>
    </xf>
    <xf numFmtId="0" fontId="19" fillId="0" borderId="8" xfId="0" applyFont="1" applyBorder="1" applyAlignment="1">
      <alignment vertical="center" wrapText="1"/>
    </xf>
    <xf numFmtId="9" fontId="19" fillId="0" borderId="2" xfId="0" applyNumberFormat="1" applyFont="1" applyBorder="1" applyAlignment="1">
      <alignment vertical="center" wrapText="1"/>
    </xf>
    <xf numFmtId="0" fontId="18" fillId="0" borderId="7" xfId="0" applyFont="1" applyBorder="1" applyAlignment="1">
      <alignment vertical="center" wrapText="1"/>
    </xf>
    <xf numFmtId="0" fontId="19" fillId="0" borderId="2" xfId="0" applyFont="1" applyBorder="1" applyAlignment="1">
      <alignment horizontal="center" vertical="center" wrapText="1"/>
    </xf>
    <xf numFmtId="0" fontId="19" fillId="0" borderId="8" xfId="0" applyFont="1" applyBorder="1" applyAlignment="1">
      <alignment horizontal="center" vertical="center" wrapText="1"/>
    </xf>
    <xf numFmtId="0" fontId="20" fillId="0" borderId="8" xfId="0" applyFont="1" applyBorder="1" applyAlignment="1">
      <alignment vertical="center" wrapText="1"/>
    </xf>
    <xf numFmtId="0" fontId="17" fillId="11" borderId="2" xfId="0" applyFont="1" applyFill="1" applyBorder="1" applyAlignment="1">
      <alignment vertical="center" wrapText="1"/>
    </xf>
    <xf numFmtId="0" fontId="25" fillId="0" borderId="2" xfId="0" applyFont="1" applyBorder="1" applyAlignment="1">
      <alignment horizontal="center" vertical="center" wrapText="1"/>
    </xf>
    <xf numFmtId="0" fontId="25" fillId="0" borderId="8" xfId="0" applyFont="1" applyBorder="1" applyAlignment="1">
      <alignment horizontal="center" vertical="center" wrapText="1"/>
    </xf>
    <xf numFmtId="0" fontId="22" fillId="11" borderId="2" xfId="0" applyFont="1" applyFill="1" applyBorder="1" applyAlignment="1">
      <alignment horizontal="center" vertical="center" wrapText="1"/>
    </xf>
    <xf numFmtId="0" fontId="22" fillId="11" borderId="8" xfId="0" applyFont="1" applyFill="1" applyBorder="1" applyAlignment="1">
      <alignment horizontal="center" vertical="center" wrapText="1"/>
    </xf>
    <xf numFmtId="0" fontId="9" fillId="6" borderId="15" xfId="0" applyFont="1" applyFill="1" applyBorder="1" applyAlignment="1" applyProtection="1">
      <alignment horizontal="center" vertical="center"/>
      <protection hidden="1"/>
    </xf>
    <xf numFmtId="0" fontId="9" fillId="6" borderId="16" xfId="0" applyFont="1" applyFill="1" applyBorder="1" applyAlignment="1" applyProtection="1">
      <alignment horizontal="center" vertical="center"/>
      <protection hidden="1"/>
    </xf>
    <xf numFmtId="0" fontId="20" fillId="0" borderId="2" xfId="0" applyFont="1" applyBorder="1" applyAlignment="1">
      <alignment horizontal="center" vertical="center" wrapText="1"/>
    </xf>
    <xf numFmtId="0" fontId="20" fillId="0" borderId="8" xfId="0" applyFont="1" applyBorder="1" applyAlignment="1">
      <alignment horizontal="center" vertical="center" wrapText="1"/>
    </xf>
    <xf numFmtId="0" fontId="22" fillId="11" borderId="2" xfId="0" applyFont="1" applyFill="1" applyBorder="1" applyAlignment="1">
      <alignment vertical="center" wrapText="1"/>
    </xf>
    <xf numFmtId="0" fontId="17" fillId="11" borderId="8" xfId="0" applyFont="1" applyFill="1" applyBorder="1" applyAlignment="1">
      <alignment vertical="center" wrapText="1"/>
    </xf>
    <xf numFmtId="9" fontId="21" fillId="11" borderId="2" xfId="0" applyNumberFormat="1" applyFont="1" applyFill="1" applyBorder="1" applyAlignment="1">
      <alignment vertical="center" wrapText="1"/>
    </xf>
    <xf numFmtId="0" fontId="21" fillId="11" borderId="8" xfId="0" applyFont="1" applyFill="1" applyBorder="1" applyAlignment="1">
      <alignment vertical="center" wrapText="1"/>
    </xf>
    <xf numFmtId="9" fontId="19" fillId="0" borderId="2" xfId="0" applyNumberFormat="1" applyFont="1" applyBorder="1" applyAlignment="1">
      <alignment horizontal="center" vertical="center" wrapText="1"/>
    </xf>
    <xf numFmtId="9" fontId="19" fillId="0" borderId="8" xfId="0" applyNumberFormat="1" applyFont="1" applyBorder="1" applyAlignment="1">
      <alignment horizontal="center" vertical="center" wrapText="1"/>
    </xf>
    <xf numFmtId="0" fontId="21" fillId="12" borderId="2" xfId="0" applyFont="1" applyFill="1" applyBorder="1" applyAlignment="1">
      <alignment vertical="center" wrapText="1"/>
    </xf>
    <xf numFmtId="0" fontId="16" fillId="0" borderId="2" xfId="0" applyFont="1" applyBorder="1" applyAlignment="1">
      <alignment vertical="center" wrapText="1"/>
    </xf>
    <xf numFmtId="9" fontId="0" fillId="0" borderId="2" xfId="1" applyFont="1" applyBorder="1" applyAlignment="1" applyProtection="1">
      <alignment horizontal="center" vertical="center" wrapText="1"/>
      <protection locked="0"/>
    </xf>
    <xf numFmtId="9" fontId="0" fillId="0" borderId="8" xfId="1" applyFont="1" applyBorder="1" applyAlignment="1" applyProtection="1">
      <alignment horizontal="center" vertical="center" wrapText="1"/>
      <protection locked="0"/>
    </xf>
    <xf numFmtId="9" fontId="12" fillId="0" borderId="2" xfId="1" applyFont="1" applyFill="1" applyBorder="1" applyAlignment="1" applyProtection="1">
      <alignment horizontal="left" vertical="center" wrapText="1"/>
      <protection locked="0"/>
    </xf>
    <xf numFmtId="0" fontId="1" fillId="0" borderId="8" xfId="0" applyFont="1" applyBorder="1" applyAlignment="1" applyProtection="1">
      <alignment horizontal="center" vertical="center" wrapText="1"/>
      <protection locked="0" hidden="1"/>
    </xf>
    <xf numFmtId="10" fontId="1" fillId="0" borderId="2" xfId="1" applyNumberFormat="1" applyFont="1" applyBorder="1" applyAlignment="1" applyProtection="1">
      <alignment horizontal="center" vertical="center" wrapText="1"/>
      <protection locked="0"/>
    </xf>
    <xf numFmtId="10" fontId="1" fillId="0" borderId="8" xfId="1" applyNumberFormat="1" applyFont="1" applyBorder="1" applyAlignment="1" applyProtection="1">
      <alignment horizontal="center" vertical="center" wrapText="1"/>
      <protection locked="0"/>
    </xf>
    <xf numFmtId="9" fontId="12" fillId="0" borderId="2" xfId="1" applyFont="1" applyBorder="1" applyAlignment="1" applyProtection="1">
      <alignment horizontal="center" vertical="center" wrapText="1"/>
      <protection locked="0"/>
    </xf>
    <xf numFmtId="0" fontId="3" fillId="0" borderId="2" xfId="0" applyFont="1" applyBorder="1" applyAlignment="1" applyProtection="1">
      <alignment horizontal="center" vertical="center" wrapText="1"/>
      <protection locked="0"/>
    </xf>
    <xf numFmtId="0" fontId="3" fillId="0" borderId="2" xfId="0" applyFont="1" applyBorder="1" applyAlignment="1" applyProtection="1">
      <alignment horizontal="left" vertical="center" wrapText="1"/>
      <protection locked="0"/>
    </xf>
    <xf numFmtId="0" fontId="1" fillId="0" borderId="2" xfId="0" applyFont="1" applyBorder="1" applyAlignment="1" applyProtection="1">
      <alignment horizontal="left" vertical="center" wrapText="1"/>
      <protection locked="0" hidden="1"/>
    </xf>
    <xf numFmtId="0" fontId="1" fillId="0" borderId="8" xfId="0" applyFont="1" applyBorder="1" applyAlignment="1" applyProtection="1">
      <alignment horizontal="left" vertical="center" wrapText="1"/>
      <protection locked="0" hidden="1"/>
    </xf>
    <xf numFmtId="0" fontId="8" fillId="0" borderId="25" xfId="0" applyFont="1" applyBorder="1" applyAlignment="1" applyProtection="1">
      <alignment horizontal="center" vertical="center" wrapText="1"/>
      <protection locked="0"/>
    </xf>
    <xf numFmtId="0" fontId="8" fillId="0" borderId="30" xfId="0" applyFont="1" applyBorder="1" applyAlignment="1" applyProtection="1">
      <alignment horizontal="center" vertical="center" wrapText="1"/>
      <protection locked="0"/>
    </xf>
    <xf numFmtId="0" fontId="1" fillId="0" borderId="25" xfId="0" applyFont="1" applyBorder="1" applyAlignment="1" applyProtection="1">
      <alignment horizontal="center" vertical="center" wrapText="1"/>
      <protection locked="0"/>
    </xf>
    <xf numFmtId="0" fontId="1" fillId="0" borderId="30" xfId="0" applyFont="1" applyBorder="1" applyAlignment="1" applyProtection="1">
      <alignment horizontal="center" vertical="center" wrapText="1"/>
      <protection locked="0"/>
    </xf>
    <xf numFmtId="9" fontId="1" fillId="0" borderId="25" xfId="1" applyFont="1" applyBorder="1" applyAlignment="1" applyProtection="1">
      <alignment horizontal="center" vertical="center" wrapText="1"/>
      <protection locked="0"/>
    </xf>
    <xf numFmtId="9" fontId="1" fillId="0" borderId="30" xfId="1" applyFont="1" applyBorder="1" applyAlignment="1" applyProtection="1">
      <alignment horizontal="center" vertical="center" wrapText="1"/>
      <protection locked="0"/>
    </xf>
    <xf numFmtId="0" fontId="9" fillId="8" borderId="26" xfId="0" applyFont="1" applyFill="1" applyBorder="1" applyAlignment="1" applyProtection="1">
      <alignment horizontal="center" vertical="center"/>
      <protection hidden="1"/>
    </xf>
    <xf numFmtId="0" fontId="9" fillId="8" borderId="27" xfId="0" applyFont="1" applyFill="1" applyBorder="1" applyAlignment="1" applyProtection="1">
      <alignment horizontal="center" vertical="center"/>
      <protection hidden="1"/>
    </xf>
    <xf numFmtId="0" fontId="9" fillId="8" borderId="28" xfId="0" applyFont="1" applyFill="1" applyBorder="1" applyAlignment="1" applyProtection="1">
      <alignment horizontal="center" vertical="center"/>
      <protection hidden="1"/>
    </xf>
    <xf numFmtId="0" fontId="9" fillId="8" borderId="25" xfId="0" applyFont="1" applyFill="1" applyBorder="1" applyAlignment="1" applyProtection="1">
      <alignment horizontal="center" vertical="center"/>
      <protection hidden="1"/>
    </xf>
    <xf numFmtId="0" fontId="2" fillId="0" borderId="28" xfId="0" applyFont="1" applyBorder="1" applyAlignment="1" applyProtection="1">
      <alignment horizontal="center" vertical="center" wrapText="1"/>
      <protection locked="0"/>
    </xf>
    <xf numFmtId="0" fontId="2" fillId="0" borderId="29" xfId="0" applyFont="1" applyBorder="1" applyAlignment="1" applyProtection="1">
      <alignment horizontal="center" vertical="center" wrapText="1"/>
      <protection locked="0"/>
    </xf>
    <xf numFmtId="0" fontId="1" fillId="0" borderId="25" xfId="0" applyFont="1" applyBorder="1" applyAlignment="1" applyProtection="1">
      <alignment horizontal="left" vertical="center" wrapText="1"/>
      <protection locked="0"/>
    </xf>
    <xf numFmtId="0" fontId="1" fillId="0" borderId="30" xfId="0" applyFont="1" applyBorder="1" applyAlignment="1" applyProtection="1">
      <alignment horizontal="left" vertical="center" wrapText="1"/>
      <protection locked="0"/>
    </xf>
    <xf numFmtId="0" fontId="9" fillId="6" borderId="34" xfId="0" applyFont="1" applyFill="1" applyBorder="1" applyAlignment="1" applyProtection="1">
      <alignment horizontal="center" vertical="center"/>
      <protection hidden="1"/>
    </xf>
    <xf numFmtId="0" fontId="10" fillId="4" borderId="27" xfId="0" applyFont="1" applyFill="1" applyBorder="1" applyAlignment="1" applyProtection="1">
      <alignment horizontal="center" vertical="center" wrapText="1"/>
      <protection hidden="1"/>
    </xf>
    <xf numFmtId="0" fontId="10" fillId="4" borderId="25" xfId="0" applyFont="1" applyFill="1" applyBorder="1" applyAlignment="1" applyProtection="1">
      <alignment horizontal="center" vertical="center" wrapText="1"/>
      <protection hidden="1"/>
    </xf>
    <xf numFmtId="0" fontId="8" fillId="3" borderId="25" xfId="0" applyFont="1" applyFill="1" applyBorder="1" applyAlignment="1" applyProtection="1">
      <alignment horizontal="center" vertical="center" wrapText="1"/>
      <protection hidden="1"/>
    </xf>
    <xf numFmtId="0" fontId="7" fillId="3" borderId="25" xfId="0" applyFont="1" applyFill="1" applyBorder="1" applyAlignment="1" applyProtection="1">
      <alignment horizontal="center" vertical="center" wrapText="1"/>
      <protection hidden="1"/>
    </xf>
    <xf numFmtId="0" fontId="7" fillId="5" borderId="25" xfId="0" applyFont="1" applyFill="1" applyBorder="1" applyAlignment="1" applyProtection="1">
      <alignment horizontal="center" vertical="center" wrapText="1"/>
      <protection hidden="1"/>
    </xf>
    <xf numFmtId="9" fontId="9" fillId="7" borderId="27" xfId="1" applyFont="1" applyFill="1" applyBorder="1" applyAlignment="1" applyProtection="1">
      <alignment horizontal="center" vertical="center"/>
      <protection hidden="1"/>
    </xf>
    <xf numFmtId="0" fontId="9" fillId="7" borderId="27" xfId="0" applyFont="1" applyFill="1" applyBorder="1" applyAlignment="1" applyProtection="1">
      <alignment horizontal="center" vertical="center"/>
      <protection hidden="1"/>
    </xf>
    <xf numFmtId="0" fontId="6" fillId="0" borderId="25" xfId="0" applyFont="1" applyBorder="1" applyAlignment="1" applyProtection="1">
      <alignment horizontal="center" vertical="center" wrapText="1"/>
      <protection locked="0"/>
    </xf>
    <xf numFmtId="0" fontId="6" fillId="0" borderId="30" xfId="0" applyFont="1" applyBorder="1" applyAlignment="1" applyProtection="1">
      <alignment horizontal="center" vertical="center" wrapText="1"/>
      <protection locked="0"/>
    </xf>
    <xf numFmtId="9" fontId="6" fillId="0" borderId="25" xfId="1" applyFont="1" applyBorder="1" applyAlignment="1" applyProtection="1">
      <alignment horizontal="center" vertical="center" wrapText="1"/>
      <protection locked="0"/>
    </xf>
    <xf numFmtId="9" fontId="6" fillId="0" borderId="30" xfId="1" applyFont="1" applyBorder="1" applyAlignment="1" applyProtection="1">
      <alignment horizontal="center" vertical="center" wrapText="1"/>
      <protection locked="0"/>
    </xf>
    <xf numFmtId="9" fontId="12" fillId="0" borderId="25" xfId="1" applyFont="1" applyBorder="1" applyAlignment="1" applyProtection="1">
      <alignment horizontal="left" vertical="center" wrapText="1"/>
      <protection locked="0"/>
    </xf>
    <xf numFmtId="9" fontId="12" fillId="0" borderId="30" xfId="1" applyFont="1" applyBorder="1" applyAlignment="1" applyProtection="1">
      <alignment horizontal="left" vertical="center" wrapText="1"/>
      <protection locked="0"/>
    </xf>
    <xf numFmtId="165" fontId="1" fillId="0" borderId="2" xfId="0" applyNumberFormat="1" applyFont="1" applyBorder="1" applyAlignment="1" applyProtection="1">
      <alignment horizontal="center" vertical="center" wrapText="1"/>
      <protection locked="0" hidden="1"/>
    </xf>
    <xf numFmtId="0" fontId="1" fillId="0" borderId="2" xfId="0" quotePrefix="1" applyFont="1" applyBorder="1" applyAlignment="1" applyProtection="1">
      <alignment horizontal="center" vertical="center" wrapText="1"/>
      <protection hidden="1"/>
    </xf>
    <xf numFmtId="0" fontId="0" fillId="0" borderId="2" xfId="0" applyBorder="1" applyAlignment="1" applyProtection="1">
      <alignment horizontal="center" vertical="center" wrapText="1"/>
      <protection hidden="1"/>
    </xf>
    <xf numFmtId="0" fontId="0" fillId="0" borderId="8" xfId="0" applyBorder="1" applyAlignment="1" applyProtection="1">
      <alignment horizontal="center" vertical="center" wrapText="1"/>
      <protection hidden="1"/>
    </xf>
    <xf numFmtId="0" fontId="1" fillId="0" borderId="2" xfId="0" applyFont="1" applyBorder="1" applyAlignment="1" applyProtection="1">
      <alignment horizontal="center" vertical="center" wrapText="1"/>
      <protection hidden="1"/>
    </xf>
    <xf numFmtId="0" fontId="1" fillId="0" borderId="8" xfId="0" applyFont="1" applyBorder="1" applyAlignment="1" applyProtection="1">
      <alignment horizontal="center" vertical="center" wrapText="1"/>
      <protection hidden="1"/>
    </xf>
    <xf numFmtId="0" fontId="1" fillId="0" borderId="2" xfId="0" applyFont="1" applyBorder="1" applyAlignment="1" applyProtection="1">
      <alignment horizontal="left" vertical="center" wrapText="1"/>
      <protection hidden="1"/>
    </xf>
    <xf numFmtId="0" fontId="3" fillId="0" borderId="2" xfId="0" applyFont="1" applyBorder="1" applyAlignment="1" applyProtection="1">
      <alignment horizontal="left" vertical="center" wrapText="1"/>
      <protection hidden="1"/>
    </xf>
    <xf numFmtId="0" fontId="1" fillId="0" borderId="5" xfId="0" applyFont="1" applyBorder="1" applyAlignment="1" applyProtection="1">
      <alignment horizontal="center" vertical="center" wrapText="1"/>
      <protection locked="0" hidden="1"/>
    </xf>
    <xf numFmtId="0" fontId="0" fillId="0" borderId="2" xfId="0" applyBorder="1" applyAlignment="1" applyProtection="1">
      <alignment horizontal="center" vertical="center" wrapText="1"/>
      <protection locked="0"/>
    </xf>
    <xf numFmtId="0" fontId="1" fillId="0" borderId="5" xfId="0" applyFont="1" applyBorder="1" applyAlignment="1" applyProtection="1">
      <alignment horizontal="justify" vertical="center" wrapText="1"/>
      <protection locked="0"/>
    </xf>
    <xf numFmtId="0" fontId="1" fillId="0" borderId="8" xfId="0" applyFont="1" applyBorder="1" applyAlignment="1" applyProtection="1">
      <alignment horizontal="justify" vertical="center" wrapText="1"/>
      <protection locked="0"/>
    </xf>
    <xf numFmtId="14" fontId="1" fillId="0" borderId="2" xfId="0" applyNumberFormat="1" applyFont="1" applyBorder="1" applyAlignment="1" applyProtection="1">
      <alignment horizontal="center" vertical="center" wrapText="1"/>
      <protection locked="0" hidden="1"/>
    </xf>
    <xf numFmtId="0" fontId="0" fillId="0" borderId="5" xfId="0" applyBorder="1" applyAlignment="1" applyProtection="1">
      <alignment horizontal="left" vertical="center" wrapText="1"/>
      <protection locked="0"/>
    </xf>
    <xf numFmtId="0" fontId="0" fillId="0" borderId="2" xfId="0" applyBorder="1" applyAlignment="1" applyProtection="1">
      <alignment horizontal="left" vertical="center" wrapText="1"/>
      <protection locked="0"/>
    </xf>
    <xf numFmtId="0" fontId="0" fillId="0" borderId="8" xfId="0" applyBorder="1" applyAlignment="1" applyProtection="1">
      <alignment horizontal="left" vertical="center" wrapText="1"/>
      <protection locked="0"/>
    </xf>
    <xf numFmtId="43" fontId="0" fillId="0" borderId="2" xfId="2" applyFont="1" applyBorder="1" applyAlignment="1" applyProtection="1">
      <alignment horizontal="center" vertical="center" wrapText="1"/>
      <protection locked="0"/>
    </xf>
    <xf numFmtId="0" fontId="1" fillId="0" borderId="5" xfId="0" applyFont="1" applyBorder="1" applyAlignment="1" applyProtection="1">
      <alignment horizontal="left" vertical="center" wrapText="1"/>
      <protection hidden="1"/>
    </xf>
    <xf numFmtId="0" fontId="1" fillId="0" borderId="8" xfId="0" applyFont="1" applyBorder="1" applyAlignment="1" applyProtection="1">
      <alignment horizontal="left" vertical="center" wrapText="1"/>
      <protection hidden="1"/>
    </xf>
    <xf numFmtId="0" fontId="0" fillId="0" borderId="5" xfId="0" applyBorder="1" applyAlignment="1" applyProtection="1">
      <alignment horizontal="center" vertical="center" wrapText="1"/>
      <protection hidden="1"/>
    </xf>
    <xf numFmtId="9" fontId="12" fillId="0" borderId="5" xfId="1" applyFont="1" applyFill="1" applyBorder="1" applyAlignment="1" applyProtection="1">
      <alignment horizontal="left" vertical="center" wrapText="1"/>
      <protection locked="0"/>
    </xf>
    <xf numFmtId="9" fontId="12" fillId="0" borderId="8" xfId="1" applyFont="1" applyFill="1" applyBorder="1" applyAlignment="1" applyProtection="1">
      <alignment horizontal="left" vertical="center" wrapText="1"/>
      <protection locked="0"/>
    </xf>
    <xf numFmtId="0" fontId="0" fillId="0" borderId="5" xfId="0" applyBorder="1" applyAlignment="1" applyProtection="1">
      <alignment horizontal="left" vertical="center" wrapText="1"/>
      <protection hidden="1"/>
    </xf>
    <xf numFmtId="0" fontId="0" fillId="0" borderId="8" xfId="0" applyBorder="1" applyAlignment="1" applyProtection="1">
      <alignment horizontal="left" vertical="center" wrapText="1"/>
      <protection hidden="1"/>
    </xf>
    <xf numFmtId="9" fontId="1" fillId="0" borderId="5" xfId="1" applyFont="1" applyBorder="1" applyAlignment="1" applyProtection="1">
      <alignment horizontal="right" vertical="center" wrapText="1"/>
      <protection locked="0"/>
    </xf>
    <xf numFmtId="9" fontId="1" fillId="0" borderId="8" xfId="1" applyFont="1" applyBorder="1" applyAlignment="1" applyProtection="1">
      <alignment horizontal="right" vertical="center" wrapText="1"/>
      <protection locked="0"/>
    </xf>
    <xf numFmtId="0" fontId="0" fillId="0" borderId="5" xfId="0" applyBorder="1" applyAlignment="1" applyProtection="1">
      <alignment horizontal="center" vertical="center" wrapText="1"/>
      <protection locked="0"/>
    </xf>
    <xf numFmtId="0" fontId="0" fillId="0" borderId="8" xfId="0" applyBorder="1" applyAlignment="1" applyProtection="1">
      <alignment horizontal="center" vertical="center" wrapText="1"/>
      <protection locked="0"/>
    </xf>
    <xf numFmtId="14" fontId="1" fillId="0" borderId="5" xfId="0" applyNumberFormat="1" applyFont="1" applyBorder="1" applyAlignment="1" applyProtection="1">
      <alignment horizontal="center" vertical="center" wrapText="1"/>
      <protection locked="0" hidden="1"/>
    </xf>
    <xf numFmtId="14" fontId="1" fillId="0" borderId="8" xfId="0" applyNumberFormat="1" applyFont="1" applyBorder="1" applyAlignment="1" applyProtection="1">
      <alignment horizontal="center" vertical="center" wrapText="1"/>
      <protection locked="0" hidden="1"/>
    </xf>
    <xf numFmtId="0" fontId="8" fillId="0" borderId="9" xfId="0" applyFont="1" applyBorder="1" applyAlignment="1" applyProtection="1">
      <alignment horizontal="center" vertical="center" wrapText="1"/>
      <protection locked="0"/>
    </xf>
    <xf numFmtId="9" fontId="6" fillId="0" borderId="9" xfId="1" applyFont="1" applyBorder="1" applyAlignment="1" applyProtection="1">
      <alignment horizontal="center" vertical="center" wrapText="1"/>
      <protection locked="0"/>
    </xf>
    <xf numFmtId="9" fontId="12" fillId="0" borderId="9" xfId="1" applyFont="1" applyBorder="1" applyAlignment="1" applyProtection="1">
      <alignment horizontal="left" vertical="center" wrapText="1"/>
      <protection locked="0"/>
    </xf>
    <xf numFmtId="0" fontId="1" fillId="0" borderId="18" xfId="0" applyFont="1" applyBorder="1" applyAlignment="1" applyProtection="1">
      <alignment horizontal="center" vertical="center" wrapText="1"/>
      <protection locked="0"/>
    </xf>
    <xf numFmtId="0" fontId="1" fillId="0" borderId="3" xfId="0" applyFont="1" applyBorder="1" applyAlignment="1" applyProtection="1">
      <alignment horizontal="center" vertical="center" wrapText="1"/>
      <protection locked="0"/>
    </xf>
    <xf numFmtId="0" fontId="8" fillId="0" borderId="18" xfId="0" applyFont="1" applyBorder="1" applyAlignment="1" applyProtection="1">
      <alignment horizontal="center" vertical="center" wrapText="1"/>
      <protection locked="0"/>
    </xf>
    <xf numFmtId="0" fontId="8" fillId="0" borderId="3" xfId="0" applyFont="1" applyBorder="1" applyAlignment="1" applyProtection="1">
      <alignment horizontal="center" vertical="center" wrapText="1"/>
      <protection locked="0"/>
    </xf>
    <xf numFmtId="0" fontId="2" fillId="0" borderId="12" xfId="0" applyFont="1" applyBorder="1" applyAlignment="1" applyProtection="1">
      <alignment horizontal="center" vertical="center" wrapText="1"/>
      <protection locked="0"/>
    </xf>
    <xf numFmtId="0" fontId="1" fillId="0" borderId="9" xfId="0" applyFont="1" applyBorder="1" applyAlignment="1" applyProtection="1">
      <alignment horizontal="center" vertical="center" wrapText="1"/>
      <protection locked="0"/>
    </xf>
    <xf numFmtId="0" fontId="6" fillId="0" borderId="9" xfId="0" applyFont="1" applyBorder="1" applyAlignment="1" applyProtection="1">
      <alignment horizontal="center" vertical="center" wrapText="1"/>
      <protection locked="0"/>
    </xf>
    <xf numFmtId="9" fontId="1" fillId="0" borderId="18" xfId="1" applyFont="1" applyBorder="1" applyAlignment="1" applyProtection="1">
      <alignment horizontal="center" vertical="center" wrapText="1"/>
      <protection locked="0"/>
    </xf>
    <xf numFmtId="9" fontId="1" fillId="0" borderId="3" xfId="1" applyFont="1" applyBorder="1" applyAlignment="1" applyProtection="1">
      <alignment horizontal="center" vertical="center" wrapText="1"/>
      <protection locked="0"/>
    </xf>
    <xf numFmtId="0" fontId="1" fillId="0" borderId="9" xfId="0" applyFont="1" applyBorder="1" applyAlignment="1" applyProtection="1">
      <alignment horizontal="left" vertical="center" wrapText="1"/>
      <protection locked="0"/>
    </xf>
    <xf numFmtId="0" fontId="9" fillId="8" borderId="1" xfId="0" applyFont="1" applyFill="1" applyBorder="1" applyAlignment="1" applyProtection="1">
      <alignment horizontal="center" vertical="center"/>
      <protection hidden="1"/>
    </xf>
    <xf numFmtId="0" fontId="9" fillId="8" borderId="13" xfId="0" applyFont="1" applyFill="1" applyBorder="1" applyAlignment="1" applyProtection="1">
      <alignment horizontal="center" vertical="center"/>
      <protection hidden="1"/>
    </xf>
    <xf numFmtId="0" fontId="9" fillId="8" borderId="14" xfId="0" applyFont="1" applyFill="1" applyBorder="1" applyAlignment="1" applyProtection="1">
      <alignment horizontal="center" vertical="center"/>
      <protection hidden="1"/>
    </xf>
    <xf numFmtId="0" fontId="9" fillId="8" borderId="20" xfId="0" applyFont="1" applyFill="1" applyBorder="1" applyAlignment="1" applyProtection="1">
      <alignment horizontal="center" vertical="center"/>
      <protection hidden="1"/>
    </xf>
    <xf numFmtId="0" fontId="9" fillId="8" borderId="16" xfId="0" applyFont="1" applyFill="1" applyBorder="1" applyAlignment="1" applyProtection="1">
      <alignment horizontal="center" vertical="center"/>
      <protection hidden="1"/>
    </xf>
    <xf numFmtId="0" fontId="9" fillId="8" borderId="17" xfId="0" applyFont="1" applyFill="1" applyBorder="1" applyAlignment="1" applyProtection="1">
      <alignment horizontal="center" vertical="center"/>
      <protection hidden="1"/>
    </xf>
    <xf numFmtId="0" fontId="10" fillId="4" borderId="10" xfId="0" applyFont="1" applyFill="1" applyBorder="1" applyAlignment="1" applyProtection="1">
      <alignment horizontal="center" vertical="center" wrapText="1"/>
      <protection hidden="1"/>
    </xf>
    <xf numFmtId="0" fontId="10" fillId="4" borderId="0" xfId="0" applyFont="1" applyFill="1" applyAlignment="1" applyProtection="1">
      <alignment horizontal="center" vertical="center" wrapText="1"/>
      <protection hidden="1"/>
    </xf>
    <xf numFmtId="0" fontId="10" fillId="4" borderId="24" xfId="0" applyFont="1" applyFill="1" applyBorder="1" applyAlignment="1" applyProtection="1">
      <alignment horizontal="center" vertical="center" wrapText="1"/>
      <protection hidden="1"/>
    </xf>
    <xf numFmtId="0" fontId="10" fillId="4" borderId="15" xfId="0" applyFont="1" applyFill="1" applyBorder="1" applyAlignment="1" applyProtection="1">
      <alignment horizontal="center" vertical="center" wrapText="1"/>
      <protection hidden="1"/>
    </xf>
    <xf numFmtId="0" fontId="10" fillId="4" borderId="16" xfId="0" applyFont="1" applyFill="1" applyBorder="1" applyAlignment="1" applyProtection="1">
      <alignment horizontal="center" vertical="center" wrapText="1"/>
      <protection hidden="1"/>
    </xf>
    <xf numFmtId="0" fontId="10" fillId="4" borderId="17" xfId="0" applyFont="1" applyFill="1" applyBorder="1" applyAlignment="1" applyProtection="1">
      <alignment horizontal="center" vertical="center" wrapText="1"/>
      <protection hidden="1"/>
    </xf>
    <xf numFmtId="0" fontId="2" fillId="0" borderId="5" xfId="0" applyFont="1" applyBorder="1" applyAlignment="1" applyProtection="1">
      <alignment horizontal="center" vertical="center" wrapText="1"/>
      <protection hidden="1"/>
    </xf>
    <xf numFmtId="0" fontId="2" fillId="0" borderId="8" xfId="0" applyFont="1" applyBorder="1" applyAlignment="1" applyProtection="1">
      <alignment horizontal="center" vertical="center" wrapText="1"/>
      <protection hidden="1"/>
    </xf>
    <xf numFmtId="0" fontId="6" fillId="0" borderId="5" xfId="0" applyFont="1" applyBorder="1" applyAlignment="1" applyProtection="1">
      <alignment horizontal="center" vertical="center" wrapText="1"/>
      <protection hidden="1"/>
    </xf>
    <xf numFmtId="0" fontId="6" fillId="0" borderId="8" xfId="0" applyFont="1" applyBorder="1" applyAlignment="1" applyProtection="1">
      <alignment horizontal="center" vertical="center" wrapText="1"/>
      <protection hidden="1"/>
    </xf>
    <xf numFmtId="0" fontId="2" fillId="0" borderId="4" xfId="0" applyFont="1" applyBorder="1" applyAlignment="1" applyProtection="1">
      <alignment horizontal="center" vertical="center"/>
      <protection hidden="1"/>
    </xf>
    <xf numFmtId="0" fontId="2" fillId="0" borderId="7" xfId="0" applyFont="1" applyBorder="1" applyAlignment="1" applyProtection="1">
      <alignment horizontal="center" vertical="center"/>
      <protection hidden="1"/>
    </xf>
    <xf numFmtId="9" fontId="1" fillId="0" borderId="9" xfId="1" applyFont="1" applyBorder="1" applyAlignment="1" applyProtection="1">
      <alignment horizontal="center" vertical="center" wrapText="1"/>
      <protection locked="0"/>
    </xf>
    <xf numFmtId="9" fontId="0" fillId="0" borderId="5" xfId="1" applyFont="1" applyBorder="1" applyAlignment="1" applyProtection="1">
      <alignment horizontal="left" vertical="center" wrapText="1"/>
      <protection locked="0"/>
    </xf>
    <xf numFmtId="9" fontId="0" fillId="0" borderId="2" xfId="1" applyFont="1" applyBorder="1" applyAlignment="1" applyProtection="1">
      <alignment horizontal="left" vertical="center" wrapText="1"/>
      <protection locked="0"/>
    </xf>
    <xf numFmtId="0" fontId="2" fillId="0" borderId="2" xfId="0" applyFont="1" applyBorder="1" applyAlignment="1" applyProtection="1">
      <alignment horizontal="center" vertical="center" wrapText="1"/>
      <protection hidden="1"/>
    </xf>
    <xf numFmtId="0" fontId="3" fillId="0" borderId="2" xfId="0" applyFont="1" applyBorder="1" applyAlignment="1" applyProtection="1">
      <alignment horizontal="center" vertical="center" wrapText="1"/>
      <protection locked="0" hidden="1"/>
    </xf>
    <xf numFmtId="0" fontId="1" fillId="0" borderId="2" xfId="0" applyFont="1" applyFill="1" applyBorder="1" applyAlignment="1" applyProtection="1">
      <alignment vertical="center" wrapText="1"/>
      <protection locked="0"/>
    </xf>
    <xf numFmtId="0" fontId="1" fillId="0" borderId="2" xfId="0" applyFont="1" applyFill="1" applyBorder="1" applyAlignment="1" applyProtection="1">
      <alignment horizontal="left" vertical="center" wrapText="1"/>
      <protection locked="0"/>
    </xf>
    <xf numFmtId="0" fontId="0" fillId="0" borderId="2" xfId="0" applyFill="1" applyBorder="1" applyAlignment="1" applyProtection="1">
      <alignment horizontal="justify" vertical="center" wrapText="1"/>
      <protection locked="0"/>
    </xf>
    <xf numFmtId="0" fontId="1" fillId="0" borderId="2" xfId="0" applyFont="1" applyFill="1" applyBorder="1" applyAlignment="1" applyProtection="1">
      <alignment horizontal="justify" vertical="center" wrapText="1"/>
      <protection locked="0"/>
    </xf>
    <xf numFmtId="0" fontId="1" fillId="0" borderId="2" xfId="0" quotePrefix="1" applyFont="1" applyFill="1" applyBorder="1" applyAlignment="1" applyProtection="1">
      <alignment horizontal="justify" vertical="center" wrapText="1"/>
      <protection locked="0"/>
    </xf>
    <xf numFmtId="0" fontId="3" fillId="0" borderId="2" xfId="0" quotePrefix="1" applyFont="1" applyFill="1" applyBorder="1" applyAlignment="1" applyProtection="1">
      <alignment horizontal="left" vertical="center" wrapText="1"/>
      <protection locked="0"/>
    </xf>
    <xf numFmtId="0" fontId="3" fillId="0" borderId="2" xfId="0" quotePrefix="1" applyFont="1" applyFill="1" applyBorder="1" applyAlignment="1" applyProtection="1">
      <alignment horizontal="justify" vertical="center" wrapText="1"/>
      <protection locked="0"/>
    </xf>
    <xf numFmtId="0" fontId="1" fillId="0" borderId="8" xfId="0" applyFont="1" applyFill="1" applyBorder="1" applyAlignment="1" applyProtection="1">
      <alignment horizontal="justify" vertical="center" wrapText="1"/>
      <protection locked="0"/>
    </xf>
    <xf numFmtId="0" fontId="3" fillId="0" borderId="2" xfId="0" applyFont="1" applyFill="1" applyBorder="1" applyAlignment="1" applyProtection="1">
      <alignment horizontal="justify" vertical="center" wrapText="1"/>
      <protection locked="0"/>
    </xf>
    <xf numFmtId="0" fontId="14" fillId="10" borderId="38" xfId="0" applyFont="1" applyFill="1" applyBorder="1" applyAlignment="1">
      <alignment vertical="center"/>
    </xf>
    <xf numFmtId="0" fontId="4" fillId="0" borderId="2" xfId="0" applyFont="1" applyFill="1" applyBorder="1" applyAlignment="1">
      <alignment horizontal="center" vertical="center" wrapText="1"/>
    </xf>
    <xf numFmtId="0" fontId="4" fillId="0" borderId="48" xfId="0" applyFont="1" applyFill="1" applyBorder="1" applyAlignment="1">
      <alignment horizontal="center" vertical="center" wrapText="1"/>
    </xf>
    <xf numFmtId="0" fontId="4" fillId="0" borderId="2" xfId="0" applyFont="1" applyFill="1" applyBorder="1" applyAlignment="1">
      <alignment horizontal="right" vertical="center" wrapText="1"/>
    </xf>
    <xf numFmtId="0" fontId="13" fillId="0" borderId="47" xfId="4" applyFill="1" applyBorder="1" applyAlignment="1">
      <alignment horizontal="center" vertical="center" wrapText="1"/>
    </xf>
  </cellXfs>
  <cellStyles count="5">
    <cellStyle name="Hipervínculo" xfId="4" builtinId="8"/>
    <cellStyle name="Hyperlink" xfId="3" xr:uid="{00000000-0005-0000-0000-000001000000}"/>
    <cellStyle name="Millares" xfId="2" builtinId="3"/>
    <cellStyle name="Normal" xfId="0" builtinId="0"/>
    <cellStyle name="Porcentaje" xfId="1" builtinId="5"/>
  </cellStyles>
  <dxfs count="12894">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FFFF00"/>
        </patternFill>
      </fill>
    </dxf>
    <dxf>
      <font>
        <color auto="1"/>
      </font>
      <numFmt numFmtId="0" formatCode="General"/>
      <fill>
        <patternFill>
          <fgColor auto="1"/>
          <bgColor theme="5" tint="-0.24994659260841701"/>
        </patternFill>
      </fill>
    </dxf>
    <dxf>
      <font>
        <color auto="1"/>
      </font>
      <numFmt numFmtId="0" formatCode="General"/>
      <fill>
        <patternFill>
          <fgColor auto="1"/>
          <bgColor rgb="FFC0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FFFF00"/>
        </patternFill>
      </fill>
    </dxf>
    <dxf>
      <font>
        <color auto="1"/>
      </font>
      <numFmt numFmtId="0" formatCode="General"/>
      <fill>
        <patternFill>
          <fgColor auto="1"/>
          <bgColor theme="5" tint="-0.24994659260841701"/>
        </patternFill>
      </fill>
    </dxf>
    <dxf>
      <font>
        <color auto="1"/>
      </font>
      <numFmt numFmtId="0" formatCode="General"/>
      <fill>
        <patternFill>
          <fgColor auto="1"/>
          <bgColor rgb="FFC0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FFFF00"/>
        </patternFill>
      </fill>
    </dxf>
    <dxf>
      <font>
        <color auto="1"/>
      </font>
      <numFmt numFmtId="0" formatCode="General"/>
      <fill>
        <patternFill>
          <fgColor auto="1"/>
          <bgColor theme="5" tint="-0.24994659260841701"/>
        </patternFill>
      </fill>
    </dxf>
    <dxf>
      <font>
        <color auto="1"/>
      </font>
      <numFmt numFmtId="0" formatCode="General"/>
      <fill>
        <patternFill>
          <fgColor auto="1"/>
          <bgColor rgb="FFC0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FFFF00"/>
        </patternFill>
      </fill>
    </dxf>
    <dxf>
      <font>
        <color auto="1"/>
      </font>
      <numFmt numFmtId="0" formatCode="General"/>
      <fill>
        <patternFill>
          <fgColor auto="1"/>
          <bgColor theme="5" tint="-0.24994659260841701"/>
        </patternFill>
      </fill>
    </dxf>
    <dxf>
      <font>
        <color auto="1"/>
      </font>
      <numFmt numFmtId="0" formatCode="General"/>
      <fill>
        <patternFill>
          <fgColor auto="1"/>
          <bgColor rgb="FFC0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FFFF00"/>
        </patternFill>
      </fill>
    </dxf>
    <dxf>
      <font>
        <color auto="1"/>
      </font>
      <numFmt numFmtId="0" formatCode="General"/>
      <fill>
        <patternFill>
          <fgColor auto="1"/>
          <bgColor theme="5" tint="-0.24994659260841701"/>
        </patternFill>
      </fill>
    </dxf>
    <dxf>
      <font>
        <color auto="1"/>
      </font>
      <numFmt numFmtId="0" formatCode="General"/>
      <fill>
        <patternFill>
          <fgColor auto="1"/>
          <bgColor rgb="FFC0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FFFF00"/>
        </patternFill>
      </fill>
    </dxf>
    <dxf>
      <font>
        <color auto="1"/>
      </font>
      <numFmt numFmtId="0" formatCode="General"/>
      <fill>
        <patternFill>
          <fgColor auto="1"/>
          <bgColor theme="5" tint="-0.24994659260841701"/>
        </patternFill>
      </fill>
    </dxf>
    <dxf>
      <font>
        <color auto="1"/>
      </font>
      <numFmt numFmtId="0" formatCode="General"/>
      <fill>
        <patternFill>
          <fgColor auto="1"/>
          <bgColor rgb="FFC0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FFFF00"/>
        </patternFill>
      </fill>
    </dxf>
    <dxf>
      <font>
        <color auto="1"/>
      </font>
      <numFmt numFmtId="0" formatCode="General"/>
      <fill>
        <patternFill>
          <fgColor auto="1"/>
          <bgColor theme="5" tint="-0.24994659260841701"/>
        </patternFill>
      </fill>
    </dxf>
    <dxf>
      <font>
        <color auto="1"/>
      </font>
      <numFmt numFmtId="0" formatCode="General"/>
      <fill>
        <patternFill>
          <fgColor auto="1"/>
          <bgColor rgb="FFC0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FFFF00"/>
        </patternFill>
      </fill>
    </dxf>
    <dxf>
      <font>
        <color auto="1"/>
      </font>
      <numFmt numFmtId="0" formatCode="General"/>
      <fill>
        <patternFill>
          <fgColor auto="1"/>
          <bgColor theme="5" tint="-0.24994659260841701"/>
        </patternFill>
      </fill>
    </dxf>
    <dxf>
      <font>
        <color auto="1"/>
      </font>
      <numFmt numFmtId="0" formatCode="General"/>
      <fill>
        <patternFill>
          <fgColor auto="1"/>
          <bgColor rgb="FFC0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FFFF00"/>
        </patternFill>
      </fill>
    </dxf>
    <dxf>
      <font>
        <color auto="1"/>
      </font>
      <numFmt numFmtId="0" formatCode="General"/>
      <fill>
        <patternFill>
          <fgColor auto="1"/>
          <bgColor theme="5" tint="-0.24994659260841701"/>
        </patternFill>
      </fill>
    </dxf>
    <dxf>
      <font>
        <color auto="1"/>
      </font>
      <numFmt numFmtId="0" formatCode="General"/>
      <fill>
        <patternFill>
          <fgColor auto="1"/>
          <bgColor rgb="FFC0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FFFF00"/>
        </patternFill>
      </fill>
    </dxf>
    <dxf>
      <font>
        <color auto="1"/>
      </font>
      <numFmt numFmtId="0" formatCode="General"/>
      <fill>
        <patternFill>
          <fgColor auto="1"/>
          <bgColor theme="5" tint="-0.24994659260841701"/>
        </patternFill>
      </fill>
    </dxf>
    <dxf>
      <font>
        <color auto="1"/>
      </font>
      <numFmt numFmtId="0" formatCode="General"/>
      <fill>
        <patternFill>
          <fgColor auto="1"/>
          <bgColor rgb="FFC0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FFFF00"/>
        </patternFill>
      </fill>
    </dxf>
    <dxf>
      <font>
        <color auto="1"/>
      </font>
      <numFmt numFmtId="0" formatCode="General"/>
      <fill>
        <patternFill>
          <fgColor auto="1"/>
          <bgColor theme="5" tint="-0.24994659260841701"/>
        </patternFill>
      </fill>
    </dxf>
    <dxf>
      <font>
        <color auto="1"/>
      </font>
      <numFmt numFmtId="0" formatCode="General"/>
      <fill>
        <patternFill>
          <fgColor auto="1"/>
          <bgColor rgb="FFC0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FFFF00"/>
        </patternFill>
      </fill>
    </dxf>
    <dxf>
      <font>
        <color auto="1"/>
      </font>
      <numFmt numFmtId="0" formatCode="General"/>
      <fill>
        <patternFill>
          <fgColor auto="1"/>
          <bgColor theme="5" tint="-0.24994659260841701"/>
        </patternFill>
      </fill>
    </dxf>
    <dxf>
      <font>
        <color auto="1"/>
      </font>
      <numFmt numFmtId="0" formatCode="General"/>
      <fill>
        <patternFill>
          <fgColor auto="1"/>
          <bgColor rgb="FFC0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FFFF00"/>
        </patternFill>
      </fill>
    </dxf>
    <dxf>
      <font>
        <color auto="1"/>
      </font>
      <numFmt numFmtId="0" formatCode="General"/>
      <fill>
        <patternFill>
          <fgColor auto="1"/>
          <bgColor theme="5" tint="-0.24994659260841701"/>
        </patternFill>
      </fill>
    </dxf>
    <dxf>
      <font>
        <color auto="1"/>
      </font>
      <numFmt numFmtId="0" formatCode="General"/>
      <fill>
        <patternFill>
          <fgColor auto="1"/>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FFFF00"/>
        </patternFill>
      </fill>
    </dxf>
    <dxf>
      <font>
        <color auto="1"/>
      </font>
      <numFmt numFmtId="0" formatCode="General"/>
      <fill>
        <patternFill>
          <fgColor auto="1"/>
          <bgColor theme="5" tint="-0.24994659260841701"/>
        </patternFill>
      </fill>
    </dxf>
    <dxf>
      <font>
        <color auto="1"/>
      </font>
      <numFmt numFmtId="0" formatCode="General"/>
      <fill>
        <patternFill>
          <fgColor auto="1"/>
          <bgColor rgb="FFC0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FFFF00"/>
        </patternFill>
      </fill>
    </dxf>
    <dxf>
      <font>
        <color auto="1"/>
      </font>
      <numFmt numFmtId="0" formatCode="General"/>
      <fill>
        <patternFill>
          <fgColor auto="1"/>
          <bgColor theme="5" tint="-0.24994659260841701"/>
        </patternFill>
      </fill>
    </dxf>
    <dxf>
      <font>
        <color auto="1"/>
      </font>
      <numFmt numFmtId="0" formatCode="General"/>
      <fill>
        <patternFill>
          <fgColor auto="1"/>
          <bgColor rgb="FFC0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FFFF00"/>
        </patternFill>
      </fill>
    </dxf>
    <dxf>
      <font>
        <color auto="1"/>
      </font>
      <numFmt numFmtId="0" formatCode="General"/>
      <fill>
        <patternFill>
          <fgColor auto="1"/>
          <bgColor theme="5" tint="-0.24994659260841701"/>
        </patternFill>
      </fill>
    </dxf>
    <dxf>
      <font>
        <color auto="1"/>
      </font>
      <numFmt numFmtId="0" formatCode="General"/>
      <fill>
        <patternFill>
          <fgColor auto="1"/>
          <bgColor rgb="FFC0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FFFF00"/>
        </patternFill>
      </fill>
    </dxf>
    <dxf>
      <font>
        <color auto="1"/>
      </font>
      <numFmt numFmtId="0" formatCode="General"/>
      <fill>
        <patternFill>
          <fgColor auto="1"/>
          <bgColor theme="5" tint="-0.24994659260841701"/>
        </patternFill>
      </fill>
    </dxf>
    <dxf>
      <font>
        <color auto="1"/>
      </font>
      <numFmt numFmtId="0" formatCode="General"/>
      <fill>
        <patternFill>
          <fgColor auto="1"/>
          <bgColor rgb="FFC0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FFFF00"/>
        </patternFill>
      </fill>
    </dxf>
    <dxf>
      <font>
        <color auto="1"/>
      </font>
      <numFmt numFmtId="0" formatCode="General"/>
      <fill>
        <patternFill>
          <fgColor auto="1"/>
          <bgColor theme="5" tint="-0.24994659260841701"/>
        </patternFill>
      </fill>
    </dxf>
    <dxf>
      <font>
        <color auto="1"/>
      </font>
      <numFmt numFmtId="0" formatCode="General"/>
      <fill>
        <patternFill>
          <fgColor auto="1"/>
          <bgColor rgb="FFC0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FFFF00"/>
        </patternFill>
      </fill>
    </dxf>
    <dxf>
      <font>
        <color auto="1"/>
      </font>
      <numFmt numFmtId="0" formatCode="General"/>
      <fill>
        <patternFill>
          <fgColor auto="1"/>
          <bgColor theme="5" tint="-0.24994659260841701"/>
        </patternFill>
      </fill>
    </dxf>
    <dxf>
      <font>
        <color auto="1"/>
      </font>
      <numFmt numFmtId="0" formatCode="General"/>
      <fill>
        <patternFill>
          <fgColor auto="1"/>
          <bgColor rgb="FFC0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FFFF00"/>
        </patternFill>
      </fill>
    </dxf>
    <dxf>
      <font>
        <color auto="1"/>
      </font>
      <numFmt numFmtId="0" formatCode="General"/>
      <fill>
        <patternFill>
          <fgColor auto="1"/>
          <bgColor theme="5" tint="-0.24994659260841701"/>
        </patternFill>
      </fill>
    </dxf>
    <dxf>
      <font>
        <color auto="1"/>
      </font>
      <numFmt numFmtId="0" formatCode="General"/>
      <fill>
        <patternFill>
          <fgColor auto="1"/>
          <bgColor rgb="FFC0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FFFF00"/>
        </patternFill>
      </fill>
    </dxf>
    <dxf>
      <font>
        <color auto="1"/>
      </font>
      <numFmt numFmtId="0" formatCode="General"/>
      <fill>
        <patternFill>
          <fgColor auto="1"/>
          <bgColor theme="5" tint="-0.24994659260841701"/>
        </patternFill>
      </fill>
    </dxf>
    <dxf>
      <font>
        <color auto="1"/>
      </font>
      <numFmt numFmtId="0" formatCode="General"/>
      <fill>
        <patternFill>
          <fgColor auto="1"/>
          <bgColor rgb="FFC0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FFFF00"/>
        </patternFill>
      </fill>
    </dxf>
    <dxf>
      <font>
        <color auto="1"/>
      </font>
      <numFmt numFmtId="0" formatCode="General"/>
      <fill>
        <patternFill>
          <fgColor auto="1"/>
          <bgColor theme="5" tint="-0.24994659260841701"/>
        </patternFill>
      </fill>
    </dxf>
    <dxf>
      <font>
        <color auto="1"/>
      </font>
      <numFmt numFmtId="0" formatCode="General"/>
      <fill>
        <patternFill>
          <fgColor auto="1"/>
          <bgColor rgb="FFC0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FFFF00"/>
        </patternFill>
      </fill>
    </dxf>
    <dxf>
      <font>
        <color auto="1"/>
      </font>
      <numFmt numFmtId="0" formatCode="General"/>
      <fill>
        <patternFill>
          <fgColor auto="1"/>
          <bgColor theme="5" tint="-0.24994659260841701"/>
        </patternFill>
      </fill>
    </dxf>
    <dxf>
      <font>
        <color auto="1"/>
      </font>
      <numFmt numFmtId="0" formatCode="General"/>
      <fill>
        <patternFill>
          <fgColor auto="1"/>
          <bgColor rgb="FFC0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FFFF00"/>
        </patternFill>
      </fill>
    </dxf>
    <dxf>
      <font>
        <color auto="1"/>
      </font>
      <numFmt numFmtId="0" formatCode="General"/>
      <fill>
        <patternFill>
          <fgColor auto="1"/>
          <bgColor theme="5" tint="-0.24994659260841701"/>
        </patternFill>
      </fill>
    </dxf>
    <dxf>
      <font>
        <color auto="1"/>
      </font>
      <numFmt numFmtId="0" formatCode="General"/>
      <fill>
        <patternFill>
          <fgColor auto="1"/>
          <bgColor rgb="FFC0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FFFF00"/>
        </patternFill>
      </fill>
    </dxf>
    <dxf>
      <font>
        <color auto="1"/>
      </font>
      <numFmt numFmtId="0" formatCode="General"/>
      <fill>
        <patternFill>
          <fgColor auto="1"/>
          <bgColor theme="5" tint="-0.24994659260841701"/>
        </patternFill>
      </fill>
    </dxf>
    <dxf>
      <font>
        <color auto="1"/>
      </font>
      <numFmt numFmtId="0" formatCode="General"/>
      <fill>
        <patternFill>
          <fgColor auto="1"/>
          <bgColor rgb="FFC0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FFFF00"/>
        </patternFill>
      </fill>
    </dxf>
    <dxf>
      <font>
        <color auto="1"/>
      </font>
      <numFmt numFmtId="0" formatCode="General"/>
      <fill>
        <patternFill>
          <fgColor auto="1"/>
          <bgColor theme="5" tint="-0.24994659260841701"/>
        </patternFill>
      </fill>
    </dxf>
    <dxf>
      <font>
        <color auto="1"/>
      </font>
      <numFmt numFmtId="0" formatCode="General"/>
      <fill>
        <patternFill>
          <fgColor auto="1"/>
          <bgColor rgb="FFC0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FFFF00"/>
        </patternFill>
      </fill>
    </dxf>
    <dxf>
      <font>
        <color auto="1"/>
      </font>
      <numFmt numFmtId="0" formatCode="General"/>
      <fill>
        <patternFill>
          <fgColor auto="1"/>
          <bgColor theme="5" tint="-0.24994659260841701"/>
        </patternFill>
      </fill>
    </dxf>
    <dxf>
      <font>
        <color auto="1"/>
      </font>
      <numFmt numFmtId="0" formatCode="General"/>
      <fill>
        <patternFill>
          <fgColor auto="1"/>
          <bgColor rgb="FFC0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FFFF00"/>
        </patternFill>
      </fill>
    </dxf>
    <dxf>
      <font>
        <color auto="1"/>
      </font>
      <numFmt numFmtId="0" formatCode="General"/>
      <fill>
        <patternFill>
          <fgColor auto="1"/>
          <bgColor theme="5" tint="-0.24994659260841701"/>
        </patternFill>
      </fill>
    </dxf>
    <dxf>
      <font>
        <color auto="1"/>
      </font>
      <numFmt numFmtId="0" formatCode="General"/>
      <fill>
        <patternFill>
          <fgColor auto="1"/>
          <bgColor rgb="FFC0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FFFF00"/>
        </patternFill>
      </fill>
    </dxf>
    <dxf>
      <font>
        <color auto="1"/>
      </font>
      <numFmt numFmtId="0" formatCode="General"/>
      <fill>
        <patternFill>
          <fgColor auto="1"/>
          <bgColor theme="5" tint="-0.24994659260841701"/>
        </patternFill>
      </fill>
    </dxf>
    <dxf>
      <font>
        <color auto="1"/>
      </font>
      <numFmt numFmtId="0" formatCode="General"/>
      <fill>
        <patternFill>
          <fgColor auto="1"/>
          <bgColor rgb="FFC0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FFFF00"/>
        </patternFill>
      </fill>
    </dxf>
    <dxf>
      <font>
        <color auto="1"/>
      </font>
      <numFmt numFmtId="0" formatCode="General"/>
      <fill>
        <patternFill>
          <fgColor auto="1"/>
          <bgColor theme="5" tint="-0.24994659260841701"/>
        </patternFill>
      </fill>
    </dxf>
    <dxf>
      <font>
        <color auto="1"/>
      </font>
      <numFmt numFmtId="0" formatCode="General"/>
      <fill>
        <patternFill>
          <fgColor auto="1"/>
          <bgColor rgb="FFC0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FFFF00"/>
        </patternFill>
      </fill>
    </dxf>
    <dxf>
      <font>
        <color auto="1"/>
      </font>
      <numFmt numFmtId="0" formatCode="General"/>
      <fill>
        <patternFill>
          <fgColor auto="1"/>
          <bgColor theme="5" tint="-0.24994659260841701"/>
        </patternFill>
      </fill>
    </dxf>
    <dxf>
      <font>
        <color auto="1"/>
      </font>
      <numFmt numFmtId="0" formatCode="General"/>
      <fill>
        <patternFill>
          <fgColor auto="1"/>
          <bgColor rgb="FFC0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FFFF00"/>
        </patternFill>
      </fill>
    </dxf>
    <dxf>
      <font>
        <color auto="1"/>
      </font>
      <numFmt numFmtId="0" formatCode="General"/>
      <fill>
        <patternFill>
          <fgColor auto="1"/>
          <bgColor theme="5" tint="-0.24994659260841701"/>
        </patternFill>
      </fill>
    </dxf>
    <dxf>
      <font>
        <color auto="1"/>
      </font>
      <numFmt numFmtId="0" formatCode="General"/>
      <fill>
        <patternFill>
          <fgColor auto="1"/>
          <bgColor rgb="FFC0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FFFF00"/>
        </patternFill>
      </fill>
    </dxf>
    <dxf>
      <font>
        <color auto="1"/>
      </font>
      <numFmt numFmtId="0" formatCode="General"/>
      <fill>
        <patternFill>
          <fgColor auto="1"/>
          <bgColor theme="5" tint="-0.24994659260841701"/>
        </patternFill>
      </fill>
    </dxf>
    <dxf>
      <font>
        <color auto="1"/>
      </font>
      <numFmt numFmtId="0" formatCode="General"/>
      <fill>
        <patternFill>
          <fgColor auto="1"/>
          <bgColor rgb="FFC0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FFFF00"/>
        </patternFill>
      </fill>
    </dxf>
    <dxf>
      <font>
        <color auto="1"/>
      </font>
      <numFmt numFmtId="0" formatCode="General"/>
      <fill>
        <patternFill>
          <fgColor auto="1"/>
          <bgColor theme="5" tint="-0.24994659260841701"/>
        </patternFill>
      </fill>
    </dxf>
    <dxf>
      <font>
        <color auto="1"/>
      </font>
      <numFmt numFmtId="0" formatCode="General"/>
      <fill>
        <patternFill>
          <fgColor auto="1"/>
          <bgColor rgb="FFC0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FFFF00"/>
        </patternFill>
      </fill>
    </dxf>
    <dxf>
      <font>
        <color auto="1"/>
      </font>
      <numFmt numFmtId="0" formatCode="General"/>
      <fill>
        <patternFill>
          <fgColor auto="1"/>
          <bgColor theme="5" tint="-0.24994659260841701"/>
        </patternFill>
      </fill>
    </dxf>
    <dxf>
      <font>
        <color auto="1"/>
      </font>
      <numFmt numFmtId="0" formatCode="General"/>
      <fill>
        <patternFill>
          <fgColor auto="1"/>
          <bgColor rgb="FFC0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FFFF00"/>
        </patternFill>
      </fill>
    </dxf>
    <dxf>
      <font>
        <color auto="1"/>
      </font>
      <numFmt numFmtId="0" formatCode="General"/>
      <fill>
        <patternFill>
          <fgColor auto="1"/>
          <bgColor theme="5" tint="-0.24994659260841701"/>
        </patternFill>
      </fill>
    </dxf>
    <dxf>
      <font>
        <color auto="1"/>
      </font>
      <numFmt numFmtId="0" formatCode="General"/>
      <fill>
        <patternFill>
          <fgColor auto="1"/>
          <bgColor rgb="FFC0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FFFF00"/>
        </patternFill>
      </fill>
    </dxf>
    <dxf>
      <font>
        <color auto="1"/>
      </font>
      <numFmt numFmtId="0" formatCode="General"/>
      <fill>
        <patternFill>
          <fgColor auto="1"/>
          <bgColor theme="5" tint="-0.24994659260841701"/>
        </patternFill>
      </fill>
    </dxf>
    <dxf>
      <font>
        <color auto="1"/>
      </font>
      <numFmt numFmtId="0" formatCode="General"/>
      <fill>
        <patternFill>
          <fgColor auto="1"/>
          <bgColor rgb="FFC0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FFFF00"/>
        </patternFill>
      </fill>
    </dxf>
    <dxf>
      <font>
        <color auto="1"/>
      </font>
      <numFmt numFmtId="0" formatCode="General"/>
      <fill>
        <patternFill>
          <fgColor auto="1"/>
          <bgColor theme="5" tint="-0.24994659260841701"/>
        </patternFill>
      </fill>
    </dxf>
    <dxf>
      <font>
        <color auto="1"/>
      </font>
      <numFmt numFmtId="0" formatCode="General"/>
      <fill>
        <patternFill>
          <fgColor auto="1"/>
          <bgColor rgb="FFC0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FFFF00"/>
        </patternFill>
      </fill>
    </dxf>
    <dxf>
      <font>
        <color auto="1"/>
      </font>
      <numFmt numFmtId="0" formatCode="General"/>
      <fill>
        <patternFill>
          <fgColor auto="1"/>
          <bgColor theme="5" tint="-0.24994659260841701"/>
        </patternFill>
      </fill>
    </dxf>
    <dxf>
      <font>
        <color auto="1"/>
      </font>
      <numFmt numFmtId="0" formatCode="General"/>
      <fill>
        <patternFill>
          <fgColor auto="1"/>
          <bgColor rgb="FFC0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FFFF00"/>
        </patternFill>
      </fill>
    </dxf>
    <dxf>
      <font>
        <color auto="1"/>
      </font>
      <numFmt numFmtId="0" formatCode="General"/>
      <fill>
        <patternFill>
          <fgColor auto="1"/>
          <bgColor theme="5" tint="-0.24994659260841701"/>
        </patternFill>
      </fill>
    </dxf>
    <dxf>
      <font>
        <color auto="1"/>
      </font>
      <numFmt numFmtId="0" formatCode="General"/>
      <fill>
        <patternFill>
          <fgColor auto="1"/>
          <bgColor rgb="FFC0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FFFF00"/>
        </patternFill>
      </fill>
    </dxf>
    <dxf>
      <font>
        <color auto="1"/>
      </font>
      <numFmt numFmtId="0" formatCode="General"/>
      <fill>
        <patternFill>
          <fgColor auto="1"/>
          <bgColor theme="5" tint="-0.24994659260841701"/>
        </patternFill>
      </fill>
    </dxf>
    <dxf>
      <font>
        <color auto="1"/>
      </font>
      <numFmt numFmtId="0" formatCode="General"/>
      <fill>
        <patternFill>
          <fgColor auto="1"/>
          <bgColor rgb="FFC0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FFFF00"/>
        </patternFill>
      </fill>
    </dxf>
    <dxf>
      <font>
        <color auto="1"/>
      </font>
      <numFmt numFmtId="0" formatCode="General"/>
      <fill>
        <patternFill>
          <fgColor auto="1"/>
          <bgColor theme="5" tint="-0.24994659260841701"/>
        </patternFill>
      </fill>
    </dxf>
    <dxf>
      <font>
        <color auto="1"/>
      </font>
      <numFmt numFmtId="0" formatCode="General"/>
      <fill>
        <patternFill>
          <fgColor auto="1"/>
          <bgColor rgb="FFC0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FFFF00"/>
        </patternFill>
      </fill>
    </dxf>
    <dxf>
      <font>
        <color auto="1"/>
      </font>
      <numFmt numFmtId="0" formatCode="General"/>
      <fill>
        <patternFill>
          <fgColor auto="1"/>
          <bgColor theme="5" tint="-0.24994659260841701"/>
        </patternFill>
      </fill>
    </dxf>
    <dxf>
      <font>
        <color auto="1"/>
      </font>
      <numFmt numFmtId="0" formatCode="General"/>
      <fill>
        <patternFill>
          <fgColor auto="1"/>
          <bgColor rgb="FFC0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FFFF00"/>
        </patternFill>
      </fill>
    </dxf>
    <dxf>
      <font>
        <color auto="1"/>
      </font>
      <numFmt numFmtId="0" formatCode="General"/>
      <fill>
        <patternFill>
          <fgColor auto="1"/>
          <bgColor theme="5" tint="-0.24994659260841701"/>
        </patternFill>
      </fill>
    </dxf>
    <dxf>
      <font>
        <color auto="1"/>
      </font>
      <numFmt numFmtId="0" formatCode="General"/>
      <fill>
        <patternFill>
          <fgColor auto="1"/>
          <bgColor rgb="FFC0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FFFF00"/>
        </patternFill>
      </fill>
    </dxf>
    <dxf>
      <font>
        <color auto="1"/>
      </font>
      <numFmt numFmtId="0" formatCode="General"/>
      <fill>
        <patternFill>
          <fgColor auto="1"/>
          <bgColor theme="5" tint="-0.24994659260841701"/>
        </patternFill>
      </fill>
    </dxf>
    <dxf>
      <font>
        <color auto="1"/>
      </font>
      <numFmt numFmtId="0" formatCode="General"/>
      <fill>
        <patternFill>
          <fgColor auto="1"/>
          <bgColor rgb="FFC0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FFFF00"/>
        </patternFill>
      </fill>
    </dxf>
    <dxf>
      <font>
        <color auto="1"/>
      </font>
      <numFmt numFmtId="0" formatCode="General"/>
      <fill>
        <patternFill>
          <fgColor auto="1"/>
          <bgColor theme="5" tint="-0.24994659260841701"/>
        </patternFill>
      </fill>
    </dxf>
    <dxf>
      <font>
        <color auto="1"/>
      </font>
      <numFmt numFmtId="0" formatCode="General"/>
      <fill>
        <patternFill>
          <fgColor auto="1"/>
          <bgColor rgb="FFC0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FFFF00"/>
        </patternFill>
      </fill>
    </dxf>
    <dxf>
      <font>
        <color auto="1"/>
      </font>
      <numFmt numFmtId="0" formatCode="General"/>
      <fill>
        <patternFill>
          <fgColor auto="1"/>
          <bgColor theme="5" tint="-0.24994659260841701"/>
        </patternFill>
      </fill>
    </dxf>
    <dxf>
      <font>
        <color auto="1"/>
      </font>
      <numFmt numFmtId="0" formatCode="General"/>
      <fill>
        <patternFill>
          <fgColor auto="1"/>
          <bgColor rgb="FFC0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FFFF00"/>
        </patternFill>
      </fill>
    </dxf>
    <dxf>
      <font>
        <color auto="1"/>
      </font>
      <numFmt numFmtId="0" formatCode="General"/>
      <fill>
        <patternFill>
          <fgColor auto="1"/>
          <bgColor theme="5" tint="-0.24994659260841701"/>
        </patternFill>
      </fill>
    </dxf>
    <dxf>
      <font>
        <color auto="1"/>
      </font>
      <numFmt numFmtId="0" formatCode="General"/>
      <fill>
        <patternFill>
          <fgColor auto="1"/>
          <bgColor rgb="FFC0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FFFF00"/>
        </patternFill>
      </fill>
    </dxf>
    <dxf>
      <font>
        <color auto="1"/>
      </font>
      <numFmt numFmtId="0" formatCode="General"/>
      <fill>
        <patternFill>
          <fgColor auto="1"/>
          <bgColor theme="5" tint="-0.24994659260841701"/>
        </patternFill>
      </fill>
    </dxf>
    <dxf>
      <font>
        <color auto="1"/>
      </font>
      <numFmt numFmtId="0" formatCode="General"/>
      <fill>
        <patternFill>
          <fgColor auto="1"/>
          <bgColor rgb="FFC0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FFFF00"/>
        </patternFill>
      </fill>
    </dxf>
    <dxf>
      <font>
        <color auto="1"/>
      </font>
      <numFmt numFmtId="0" formatCode="General"/>
      <fill>
        <patternFill>
          <fgColor auto="1"/>
          <bgColor theme="5" tint="-0.24994659260841701"/>
        </patternFill>
      </fill>
    </dxf>
    <dxf>
      <font>
        <color auto="1"/>
      </font>
      <numFmt numFmtId="0" formatCode="General"/>
      <fill>
        <patternFill>
          <fgColor auto="1"/>
          <bgColor rgb="FFC0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FFFF00"/>
        </patternFill>
      </fill>
    </dxf>
    <dxf>
      <font>
        <color auto="1"/>
      </font>
      <numFmt numFmtId="0" formatCode="General"/>
      <fill>
        <patternFill>
          <fgColor auto="1"/>
          <bgColor theme="5" tint="-0.24994659260841701"/>
        </patternFill>
      </fill>
    </dxf>
    <dxf>
      <font>
        <color auto="1"/>
      </font>
      <numFmt numFmtId="0" formatCode="General"/>
      <fill>
        <patternFill>
          <fgColor auto="1"/>
          <bgColor rgb="FFC0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FFFF00"/>
        </patternFill>
      </fill>
    </dxf>
    <dxf>
      <font>
        <color auto="1"/>
      </font>
      <numFmt numFmtId="0" formatCode="General"/>
      <fill>
        <patternFill>
          <fgColor auto="1"/>
          <bgColor theme="5" tint="-0.24994659260841701"/>
        </patternFill>
      </fill>
    </dxf>
    <dxf>
      <font>
        <color auto="1"/>
      </font>
      <numFmt numFmtId="0" formatCode="General"/>
      <fill>
        <patternFill>
          <fgColor auto="1"/>
          <bgColor rgb="FFC0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FFFF00"/>
        </patternFill>
      </fill>
    </dxf>
    <dxf>
      <font>
        <color auto="1"/>
      </font>
      <numFmt numFmtId="0" formatCode="General"/>
      <fill>
        <patternFill>
          <fgColor auto="1"/>
          <bgColor theme="5" tint="-0.24994659260841701"/>
        </patternFill>
      </fill>
    </dxf>
    <dxf>
      <font>
        <color auto="1"/>
      </font>
      <numFmt numFmtId="0" formatCode="General"/>
      <fill>
        <patternFill>
          <fgColor auto="1"/>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FFFF00"/>
        </patternFill>
      </fill>
    </dxf>
    <dxf>
      <font>
        <color auto="1"/>
      </font>
      <numFmt numFmtId="0" formatCode="General"/>
      <fill>
        <patternFill>
          <fgColor auto="1"/>
          <bgColor theme="5" tint="-0.24994659260841701"/>
        </patternFill>
      </fill>
    </dxf>
    <dxf>
      <font>
        <color auto="1"/>
      </font>
      <numFmt numFmtId="0" formatCode="General"/>
      <fill>
        <patternFill>
          <fgColor auto="1"/>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FFFF00"/>
        </patternFill>
      </fill>
    </dxf>
    <dxf>
      <font>
        <color auto="1"/>
      </font>
      <numFmt numFmtId="0" formatCode="General"/>
      <fill>
        <patternFill>
          <fgColor auto="1"/>
          <bgColor theme="5" tint="-0.24994659260841701"/>
        </patternFill>
      </fill>
    </dxf>
    <dxf>
      <font>
        <color auto="1"/>
      </font>
      <numFmt numFmtId="0" formatCode="General"/>
      <fill>
        <patternFill>
          <fgColor auto="1"/>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FFFF00"/>
        </patternFill>
      </fill>
    </dxf>
    <dxf>
      <font>
        <color auto="1"/>
      </font>
      <numFmt numFmtId="0" formatCode="General"/>
      <fill>
        <patternFill>
          <fgColor auto="1"/>
          <bgColor theme="5" tint="-0.24994659260841701"/>
        </patternFill>
      </fill>
    </dxf>
    <dxf>
      <font>
        <color auto="1"/>
      </font>
      <numFmt numFmtId="0" formatCode="General"/>
      <fill>
        <patternFill>
          <fgColor auto="1"/>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FFFF00"/>
        </patternFill>
      </fill>
    </dxf>
    <dxf>
      <font>
        <color auto="1"/>
      </font>
      <numFmt numFmtId="0" formatCode="General"/>
      <fill>
        <patternFill>
          <fgColor auto="1"/>
          <bgColor theme="5" tint="-0.24994659260841701"/>
        </patternFill>
      </fill>
    </dxf>
    <dxf>
      <font>
        <color auto="1"/>
      </font>
      <numFmt numFmtId="0" formatCode="General"/>
      <fill>
        <patternFill>
          <fgColor auto="1"/>
          <bgColor rgb="FFC0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FFFF00"/>
        </patternFill>
      </fill>
    </dxf>
    <dxf>
      <font>
        <color auto="1"/>
      </font>
      <numFmt numFmtId="0" formatCode="General"/>
      <fill>
        <patternFill>
          <fgColor auto="1"/>
          <bgColor theme="5" tint="-0.24994659260841701"/>
        </patternFill>
      </fill>
    </dxf>
    <dxf>
      <font>
        <color auto="1"/>
      </font>
      <numFmt numFmtId="0" formatCode="General"/>
      <fill>
        <patternFill>
          <fgColor auto="1"/>
          <bgColor rgb="FFC0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FFFF00"/>
        </patternFill>
      </fill>
    </dxf>
    <dxf>
      <font>
        <color auto="1"/>
      </font>
      <numFmt numFmtId="0" formatCode="General"/>
      <fill>
        <patternFill>
          <fgColor auto="1"/>
          <bgColor theme="5" tint="-0.24994659260841701"/>
        </patternFill>
      </fill>
    </dxf>
    <dxf>
      <font>
        <color auto="1"/>
      </font>
      <numFmt numFmtId="0" formatCode="General"/>
      <fill>
        <patternFill>
          <fgColor auto="1"/>
          <bgColor rgb="FFC0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FFFF00"/>
        </patternFill>
      </fill>
    </dxf>
    <dxf>
      <font>
        <color auto="1"/>
      </font>
      <numFmt numFmtId="0" formatCode="General"/>
      <fill>
        <patternFill>
          <fgColor auto="1"/>
          <bgColor theme="5" tint="-0.24994659260841701"/>
        </patternFill>
      </fill>
    </dxf>
    <dxf>
      <font>
        <color auto="1"/>
      </font>
      <numFmt numFmtId="0" formatCode="General"/>
      <fill>
        <patternFill>
          <fgColor auto="1"/>
          <bgColor rgb="FFC0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FFFF00"/>
        </patternFill>
      </fill>
    </dxf>
    <dxf>
      <font>
        <color auto="1"/>
      </font>
      <numFmt numFmtId="0" formatCode="General"/>
      <fill>
        <patternFill>
          <fgColor auto="1"/>
          <bgColor theme="5" tint="-0.24994659260841701"/>
        </patternFill>
      </fill>
    </dxf>
    <dxf>
      <font>
        <color auto="1"/>
      </font>
      <numFmt numFmtId="0" formatCode="General"/>
      <fill>
        <patternFill>
          <fgColor auto="1"/>
          <bgColor rgb="FFC0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FFFF00"/>
        </patternFill>
      </fill>
    </dxf>
    <dxf>
      <font>
        <color auto="1"/>
      </font>
      <numFmt numFmtId="0" formatCode="General"/>
      <fill>
        <patternFill>
          <fgColor auto="1"/>
          <bgColor theme="5" tint="-0.24994659260841701"/>
        </patternFill>
      </fill>
    </dxf>
    <dxf>
      <font>
        <color auto="1"/>
      </font>
      <numFmt numFmtId="0" formatCode="General"/>
      <fill>
        <patternFill>
          <fgColor auto="1"/>
          <bgColor rgb="FFC0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FFFF00"/>
        </patternFill>
      </fill>
    </dxf>
    <dxf>
      <font>
        <color auto="1"/>
      </font>
      <numFmt numFmtId="0" formatCode="General"/>
      <fill>
        <patternFill>
          <fgColor auto="1"/>
          <bgColor theme="5" tint="-0.24994659260841701"/>
        </patternFill>
      </fill>
    </dxf>
    <dxf>
      <font>
        <color auto="1"/>
      </font>
      <numFmt numFmtId="0" formatCode="General"/>
      <fill>
        <patternFill>
          <fgColor auto="1"/>
          <bgColor rgb="FFC0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FFFF00"/>
        </patternFill>
      </fill>
    </dxf>
    <dxf>
      <font>
        <color auto="1"/>
      </font>
      <numFmt numFmtId="0" formatCode="General"/>
      <fill>
        <patternFill>
          <fgColor auto="1"/>
          <bgColor theme="5" tint="-0.24994659260841701"/>
        </patternFill>
      </fill>
    </dxf>
    <dxf>
      <font>
        <color auto="1"/>
      </font>
      <numFmt numFmtId="0" formatCode="General"/>
      <fill>
        <patternFill>
          <fgColor auto="1"/>
          <bgColor rgb="FFC0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FFFF00"/>
        </patternFill>
      </fill>
    </dxf>
    <dxf>
      <font>
        <color auto="1"/>
      </font>
      <numFmt numFmtId="0" formatCode="General"/>
      <fill>
        <patternFill>
          <fgColor auto="1"/>
          <bgColor theme="5" tint="-0.24994659260841701"/>
        </patternFill>
      </fill>
    </dxf>
    <dxf>
      <font>
        <color auto="1"/>
      </font>
      <numFmt numFmtId="0" formatCode="General"/>
      <fill>
        <patternFill>
          <fgColor auto="1"/>
          <bgColor rgb="FFC0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FFFF00"/>
        </patternFill>
      </fill>
    </dxf>
    <dxf>
      <font>
        <color auto="1"/>
      </font>
      <numFmt numFmtId="0" formatCode="General"/>
      <fill>
        <patternFill>
          <fgColor auto="1"/>
          <bgColor theme="5" tint="-0.24994659260841701"/>
        </patternFill>
      </fill>
    </dxf>
    <dxf>
      <font>
        <color auto="1"/>
      </font>
      <numFmt numFmtId="0" formatCode="General"/>
      <fill>
        <patternFill>
          <fgColor auto="1"/>
          <bgColor rgb="FFC0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auto="1"/>
      </font>
      <fill>
        <patternFill>
          <bgColor theme="5" tint="-0.24994659260841701"/>
        </patternFill>
      </fill>
    </dxf>
    <dxf>
      <font>
        <b/>
        <i val="0"/>
        <color theme="0"/>
      </font>
      <fill>
        <patternFill>
          <bgColor rgb="FFC0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FFFF00"/>
        </patternFill>
      </fill>
    </dxf>
    <dxf>
      <font>
        <color auto="1"/>
      </font>
      <numFmt numFmtId="0" formatCode="General"/>
      <fill>
        <patternFill>
          <fgColor auto="1"/>
          <bgColor theme="5" tint="-0.24994659260841701"/>
        </patternFill>
      </fill>
    </dxf>
    <dxf>
      <font>
        <color auto="1"/>
      </font>
      <numFmt numFmtId="0" formatCode="General"/>
      <fill>
        <patternFill>
          <fgColor auto="1"/>
          <bgColor rgb="FFC0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numFmt numFmtId="0" formatCode="General"/>
      <fill>
        <patternFill>
          <bgColor rgb="FFFF0000"/>
        </patternFill>
      </fill>
    </dxf>
    <dxf>
      <font>
        <color auto="1"/>
      </font>
      <numFmt numFmtId="0" formatCode="General"/>
      <fill>
        <patternFill>
          <bgColor rgb="FF92D050"/>
        </patternFill>
      </fill>
    </dxf>
    <dxf>
      <font>
        <color auto="1"/>
      </font>
      <numFmt numFmtId="0" formatCode="General"/>
      <fill>
        <patternFill>
          <fgColor auto="1"/>
          <bgColor rgb="FF35EB4B"/>
        </patternFill>
      </fill>
    </dxf>
    <dxf>
      <font>
        <color auto="1"/>
      </font>
      <numFmt numFmtId="0" formatCode="General"/>
      <fill>
        <patternFill>
          <fgColor auto="1"/>
          <bgColor rgb="FFF8F16E"/>
        </patternFill>
      </fill>
    </dxf>
    <dxf>
      <font>
        <color auto="1"/>
      </font>
      <numFmt numFmtId="0" formatCode="General"/>
      <fill>
        <patternFill>
          <fgColor auto="1"/>
          <bgColor rgb="FFFFC000"/>
        </patternFill>
      </fill>
    </dxf>
    <dxf>
      <font>
        <color theme="0"/>
      </font>
      <numFmt numFmtId="0" formatCode="General"/>
      <fill>
        <patternFill>
          <fgColor auto="1"/>
          <bgColor rgb="FFFF0000"/>
        </patternFill>
      </fill>
    </dxf>
    <dxf>
      <font>
        <color auto="1"/>
      </font>
      <numFmt numFmtId="0" formatCode="General"/>
      <fill>
        <patternFill>
          <fgColor auto="1"/>
          <bgColor rgb="FF92D050"/>
        </patternFill>
      </fill>
    </dxf>
    <dxf>
      <font>
        <color auto="1"/>
      </font>
      <numFmt numFmtId="0" formatCode="General"/>
      <fill>
        <patternFill>
          <fgColor auto="1"/>
          <bgColor rgb="FFE37303"/>
        </patternFill>
      </fill>
    </dxf>
    <dxf>
      <font>
        <color theme="0"/>
      </font>
      <numFmt numFmtId="0" formatCode="General"/>
      <fill>
        <patternFill>
          <fgColor auto="1"/>
          <bgColor rgb="FFC00000"/>
        </patternFill>
      </fill>
    </dxf>
    <dxf>
      <font>
        <color auto="1"/>
      </font>
      <numFmt numFmtId="0" formatCode="General"/>
      <fill>
        <patternFill>
          <fgColor auto="1"/>
          <bgColor rgb="FF92D050"/>
        </patternFill>
      </fill>
    </dxf>
    <dxf>
      <font>
        <color auto="1"/>
      </font>
      <numFmt numFmtId="0" formatCode="General"/>
      <fill>
        <patternFill>
          <fgColor auto="1"/>
          <bgColor rgb="FF00B050"/>
        </patternFill>
      </fill>
    </dxf>
    <dxf>
      <font>
        <color auto="1"/>
      </font>
      <numFmt numFmtId="0" formatCode="General"/>
      <fill>
        <patternFill>
          <fgColor auto="1"/>
          <bgColor rgb="FFFFFF00"/>
        </patternFill>
      </fill>
    </dxf>
    <dxf>
      <font>
        <color auto="1"/>
      </font>
      <numFmt numFmtId="0" formatCode="General"/>
      <fill>
        <patternFill>
          <fgColor auto="1"/>
          <bgColor rgb="FFFFC000"/>
        </patternFill>
      </fill>
    </dxf>
    <dxf>
      <font>
        <color auto="1"/>
      </font>
      <numFmt numFmtId="0" formatCode="General"/>
      <fill>
        <patternFill>
          <fgColor auto="1"/>
          <bgColor rgb="FFFF000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s>
  <tableStyles count="0" defaultTableStyle="TableStyleMedium2" defaultPivotStyle="PivotStyleLight16"/>
  <colors>
    <mruColors>
      <color rgb="FFF8F16E"/>
      <color rgb="FFE37303"/>
      <color rgb="FF35EB4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microsoft.com/office/2017/10/relationships/person" Target="persons/perso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28"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 Id="rId27"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8</xdr:col>
      <xdr:colOff>769621</xdr:colOff>
      <xdr:row>5</xdr:row>
      <xdr:rowOff>45720</xdr:rowOff>
    </xdr:from>
    <xdr:to>
      <xdr:col>14</xdr:col>
      <xdr:colOff>327825</xdr:colOff>
      <xdr:row>24</xdr:row>
      <xdr:rowOff>210709</xdr:rowOff>
    </xdr:to>
    <xdr:pic>
      <xdr:nvPicPr>
        <xdr:cNvPr id="2" name="Imagen 1">
          <a:extLst>
            <a:ext uri="{FF2B5EF4-FFF2-40B4-BE49-F238E27FC236}">
              <a16:creationId xmlns:a16="http://schemas.microsoft.com/office/drawing/2014/main" id="{AF8BA09A-2DFA-48CB-A5EA-3CA3D36EC3E1}"/>
            </a:ext>
          </a:extLst>
        </xdr:cNvPr>
        <xdr:cNvPicPr>
          <a:picLocks noChangeAspect="1"/>
        </xdr:cNvPicPr>
      </xdr:nvPicPr>
      <xdr:blipFill>
        <a:blip xmlns:r="http://schemas.openxmlformats.org/officeDocument/2006/relationships" r:embed="rId1"/>
        <a:stretch>
          <a:fillRect/>
        </a:stretch>
      </xdr:blipFill>
      <xdr:spPr>
        <a:xfrm>
          <a:off x="6316981" y="594360"/>
          <a:ext cx="4313084" cy="3639709"/>
        </a:xfrm>
        <a:prstGeom prst="rect">
          <a:avLst/>
        </a:prstGeom>
      </xdr:spPr>
    </xdr:pic>
    <xdr:clientData/>
  </xdr:twoCellAnchor>
  <xdr:twoCellAnchor editAs="oneCell">
    <xdr:from>
      <xdr:col>1</xdr:col>
      <xdr:colOff>0</xdr:colOff>
      <xdr:row>5</xdr:row>
      <xdr:rowOff>0</xdr:rowOff>
    </xdr:from>
    <xdr:to>
      <xdr:col>6</xdr:col>
      <xdr:colOff>339828</xdr:colOff>
      <xdr:row>34</xdr:row>
      <xdr:rowOff>147616</xdr:rowOff>
    </xdr:to>
    <xdr:pic>
      <xdr:nvPicPr>
        <xdr:cNvPr id="3" name="Imagen 2">
          <a:extLst>
            <a:ext uri="{FF2B5EF4-FFF2-40B4-BE49-F238E27FC236}">
              <a16:creationId xmlns:a16="http://schemas.microsoft.com/office/drawing/2014/main" id="{AD561A05-CFA2-4F63-BDBC-54DB0E2B50DC}"/>
            </a:ext>
          </a:extLst>
        </xdr:cNvPr>
        <xdr:cNvPicPr>
          <a:picLocks noChangeAspect="1"/>
        </xdr:cNvPicPr>
      </xdr:nvPicPr>
      <xdr:blipFill>
        <a:blip xmlns:r="http://schemas.openxmlformats.org/officeDocument/2006/relationships" r:embed="rId2"/>
        <a:stretch>
          <a:fillRect/>
        </a:stretch>
      </xdr:blipFill>
      <xdr:spPr>
        <a:xfrm>
          <a:off x="0" y="548640"/>
          <a:ext cx="4302228" cy="5816896"/>
        </a:xfrm>
        <a:prstGeom prst="rect">
          <a:avLst/>
        </a:prstGeom>
      </xdr:spPr>
    </xdr:pic>
    <xdr:clientData/>
  </xdr:twoCellAnchor>
  <xdr:twoCellAnchor editAs="oneCell">
    <xdr:from>
      <xdr:col>1</xdr:col>
      <xdr:colOff>0</xdr:colOff>
      <xdr:row>36</xdr:row>
      <xdr:rowOff>129540</xdr:rowOff>
    </xdr:from>
    <xdr:to>
      <xdr:col>6</xdr:col>
      <xdr:colOff>342900</xdr:colOff>
      <xdr:row>44</xdr:row>
      <xdr:rowOff>165858</xdr:rowOff>
    </xdr:to>
    <xdr:pic>
      <xdr:nvPicPr>
        <xdr:cNvPr id="4" name="Imagen 3">
          <a:extLst>
            <a:ext uri="{FF2B5EF4-FFF2-40B4-BE49-F238E27FC236}">
              <a16:creationId xmlns:a16="http://schemas.microsoft.com/office/drawing/2014/main" id="{73E8C3EC-4593-418A-9612-8B156424EF61}"/>
            </a:ext>
          </a:extLst>
        </xdr:cNvPr>
        <xdr:cNvPicPr>
          <a:picLocks noChangeAspect="1"/>
        </xdr:cNvPicPr>
      </xdr:nvPicPr>
      <xdr:blipFill>
        <a:blip xmlns:r="http://schemas.openxmlformats.org/officeDocument/2006/relationships" r:embed="rId3"/>
        <a:stretch>
          <a:fillRect/>
        </a:stretch>
      </xdr:blipFill>
      <xdr:spPr>
        <a:xfrm>
          <a:off x="0" y="6347460"/>
          <a:ext cx="4305300" cy="1499358"/>
        </a:xfrm>
        <a:prstGeom prst="rect">
          <a:avLst/>
        </a:prstGeom>
      </xdr:spPr>
    </xdr:pic>
    <xdr:clientData/>
  </xdr:twoCellAnchor>
  <xdr:twoCellAnchor>
    <xdr:from>
      <xdr:col>6</xdr:col>
      <xdr:colOff>685800</xdr:colOff>
      <xdr:row>13</xdr:row>
      <xdr:rowOff>7620</xdr:rowOff>
    </xdr:from>
    <xdr:to>
      <xdr:col>8</xdr:col>
      <xdr:colOff>533400</xdr:colOff>
      <xdr:row>16</xdr:row>
      <xdr:rowOff>60960</xdr:rowOff>
    </xdr:to>
    <xdr:sp macro="" textlink="">
      <xdr:nvSpPr>
        <xdr:cNvPr id="8" name="Flecha: a la derecha 7">
          <a:extLst>
            <a:ext uri="{FF2B5EF4-FFF2-40B4-BE49-F238E27FC236}">
              <a16:creationId xmlns:a16="http://schemas.microsoft.com/office/drawing/2014/main" id="{EF781E75-E2B3-4E1B-B6AA-ABC287FEA8B1}"/>
            </a:ext>
          </a:extLst>
        </xdr:cNvPr>
        <xdr:cNvSpPr/>
      </xdr:nvSpPr>
      <xdr:spPr>
        <a:xfrm>
          <a:off x="4907280" y="2019300"/>
          <a:ext cx="1432560" cy="601980"/>
        </a:xfrm>
        <a:prstGeom prst="rightArrow">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clientData/>
  </xdr:twoCellAnchor>
  <xdr:twoCellAnchor>
    <xdr:from>
      <xdr:col>14</xdr:col>
      <xdr:colOff>426720</xdr:colOff>
      <xdr:row>12</xdr:row>
      <xdr:rowOff>91440</xdr:rowOff>
    </xdr:from>
    <xdr:to>
      <xdr:col>16</xdr:col>
      <xdr:colOff>144780</xdr:colOff>
      <xdr:row>15</xdr:row>
      <xdr:rowOff>144780</xdr:rowOff>
    </xdr:to>
    <xdr:sp macro="" textlink="">
      <xdr:nvSpPr>
        <xdr:cNvPr id="9" name="Flecha: a la derecha 8">
          <a:extLst>
            <a:ext uri="{FF2B5EF4-FFF2-40B4-BE49-F238E27FC236}">
              <a16:creationId xmlns:a16="http://schemas.microsoft.com/office/drawing/2014/main" id="{3B6D9CC6-8016-444F-AE5E-D43982CA0C70}"/>
            </a:ext>
          </a:extLst>
        </xdr:cNvPr>
        <xdr:cNvSpPr/>
      </xdr:nvSpPr>
      <xdr:spPr>
        <a:xfrm>
          <a:off x="10858500" y="1920240"/>
          <a:ext cx="1303020" cy="601980"/>
        </a:xfrm>
        <a:prstGeom prst="rightArrow">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106680</xdr:colOff>
      <xdr:row>11</xdr:row>
      <xdr:rowOff>91440</xdr:rowOff>
    </xdr:from>
    <xdr:to>
      <xdr:col>23</xdr:col>
      <xdr:colOff>617220</xdr:colOff>
      <xdr:row>14</xdr:row>
      <xdr:rowOff>144780</xdr:rowOff>
    </xdr:to>
    <xdr:sp macro="" textlink="">
      <xdr:nvSpPr>
        <xdr:cNvPr id="10" name="Flecha: a la derecha 9">
          <a:extLst>
            <a:ext uri="{FF2B5EF4-FFF2-40B4-BE49-F238E27FC236}">
              <a16:creationId xmlns:a16="http://schemas.microsoft.com/office/drawing/2014/main" id="{0AA0CA72-E840-4B79-9B9E-0A0B1C7E9599}"/>
            </a:ext>
          </a:extLst>
        </xdr:cNvPr>
        <xdr:cNvSpPr/>
      </xdr:nvSpPr>
      <xdr:spPr>
        <a:xfrm>
          <a:off x="16878300" y="1737360"/>
          <a:ext cx="1303020" cy="601980"/>
        </a:xfrm>
        <a:prstGeom prst="rightArrow">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clientData/>
  </xdr:twoCellAnchor>
  <xdr:twoCellAnchor>
    <xdr:from>
      <xdr:col>29</xdr:col>
      <xdr:colOff>762000</xdr:colOff>
      <xdr:row>10</xdr:row>
      <xdr:rowOff>68580</xdr:rowOff>
    </xdr:from>
    <xdr:to>
      <xdr:col>31</xdr:col>
      <xdr:colOff>480060</xdr:colOff>
      <xdr:row>13</xdr:row>
      <xdr:rowOff>121920</xdr:rowOff>
    </xdr:to>
    <xdr:sp macro="" textlink="">
      <xdr:nvSpPr>
        <xdr:cNvPr id="11" name="Flecha: a la derecha 10">
          <a:extLst>
            <a:ext uri="{FF2B5EF4-FFF2-40B4-BE49-F238E27FC236}">
              <a16:creationId xmlns:a16="http://schemas.microsoft.com/office/drawing/2014/main" id="{757CAB48-7B2C-4EBC-B2DA-4720FB43E010}"/>
            </a:ext>
          </a:extLst>
        </xdr:cNvPr>
        <xdr:cNvSpPr/>
      </xdr:nvSpPr>
      <xdr:spPr>
        <a:xfrm>
          <a:off x="23080980" y="1531620"/>
          <a:ext cx="1303020" cy="601980"/>
        </a:xfrm>
        <a:prstGeom prst="rightArrow">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31</xdr:col>
      <xdr:colOff>498672</xdr:colOff>
      <xdr:row>5</xdr:row>
      <xdr:rowOff>68580</xdr:rowOff>
    </xdr:from>
    <xdr:to>
      <xdr:col>38</xdr:col>
      <xdr:colOff>37128</xdr:colOff>
      <xdr:row>21</xdr:row>
      <xdr:rowOff>71830</xdr:rowOff>
    </xdr:to>
    <xdr:pic>
      <xdr:nvPicPr>
        <xdr:cNvPr id="12" name="Imagen 11">
          <a:extLst>
            <a:ext uri="{FF2B5EF4-FFF2-40B4-BE49-F238E27FC236}">
              <a16:creationId xmlns:a16="http://schemas.microsoft.com/office/drawing/2014/main" id="{DDEFD99E-0CFC-45F2-8152-3EB495532138}"/>
            </a:ext>
          </a:extLst>
        </xdr:cNvPr>
        <xdr:cNvPicPr>
          <a:picLocks noChangeAspect="1"/>
        </xdr:cNvPicPr>
      </xdr:nvPicPr>
      <xdr:blipFill>
        <a:blip xmlns:r="http://schemas.openxmlformats.org/officeDocument/2006/relationships" r:embed="rId4"/>
        <a:stretch>
          <a:fillRect/>
        </a:stretch>
      </xdr:blipFill>
      <xdr:spPr>
        <a:xfrm>
          <a:off x="24402612" y="800100"/>
          <a:ext cx="5085816" cy="2929330"/>
        </a:xfrm>
        <a:prstGeom prst="rect">
          <a:avLst/>
        </a:prstGeom>
      </xdr:spPr>
    </xdr:pic>
    <xdr:clientData/>
  </xdr:twoCellAnchor>
  <xdr:twoCellAnchor>
    <xdr:from>
      <xdr:col>38</xdr:col>
      <xdr:colOff>403860</xdr:colOff>
      <xdr:row>10</xdr:row>
      <xdr:rowOff>68580</xdr:rowOff>
    </xdr:from>
    <xdr:to>
      <xdr:col>40</xdr:col>
      <xdr:colOff>121920</xdr:colOff>
      <xdr:row>13</xdr:row>
      <xdr:rowOff>121920</xdr:rowOff>
    </xdr:to>
    <xdr:sp macro="" textlink="">
      <xdr:nvSpPr>
        <xdr:cNvPr id="14" name="Flecha: a la derecha 13">
          <a:extLst>
            <a:ext uri="{FF2B5EF4-FFF2-40B4-BE49-F238E27FC236}">
              <a16:creationId xmlns:a16="http://schemas.microsoft.com/office/drawing/2014/main" id="{BADEB54B-A80C-4F55-953A-DE347B763636}"/>
            </a:ext>
          </a:extLst>
        </xdr:cNvPr>
        <xdr:cNvSpPr/>
      </xdr:nvSpPr>
      <xdr:spPr>
        <a:xfrm>
          <a:off x="29855160" y="1714500"/>
          <a:ext cx="1303020" cy="601980"/>
        </a:xfrm>
        <a:prstGeom prst="rightArrow">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41</xdr:col>
      <xdr:colOff>22860</xdr:colOff>
      <xdr:row>5</xdr:row>
      <xdr:rowOff>95507</xdr:rowOff>
    </xdr:from>
    <xdr:to>
      <xdr:col>47</xdr:col>
      <xdr:colOff>225829</xdr:colOff>
      <xdr:row>20</xdr:row>
      <xdr:rowOff>52869</xdr:rowOff>
    </xdr:to>
    <xdr:pic>
      <xdr:nvPicPr>
        <xdr:cNvPr id="5" name="Imagen 4">
          <a:extLst>
            <a:ext uri="{FF2B5EF4-FFF2-40B4-BE49-F238E27FC236}">
              <a16:creationId xmlns:a16="http://schemas.microsoft.com/office/drawing/2014/main" id="{2D5C181E-4938-4FC1-B07B-DCA7D69B5ACF}"/>
            </a:ext>
          </a:extLst>
        </xdr:cNvPr>
        <xdr:cNvPicPr>
          <a:picLocks noChangeAspect="1"/>
        </xdr:cNvPicPr>
      </xdr:nvPicPr>
      <xdr:blipFill>
        <a:blip xmlns:r="http://schemas.openxmlformats.org/officeDocument/2006/relationships" r:embed="rId5"/>
        <a:stretch>
          <a:fillRect/>
        </a:stretch>
      </xdr:blipFill>
      <xdr:spPr>
        <a:xfrm>
          <a:off x="31722060" y="1009907"/>
          <a:ext cx="4957849" cy="2700562"/>
        </a:xfrm>
        <a:prstGeom prst="rect">
          <a:avLst/>
        </a:prstGeom>
      </xdr:spPr>
    </xdr:pic>
    <xdr:clientData/>
  </xdr:twoCellAnchor>
  <xdr:twoCellAnchor editAs="oneCell">
    <xdr:from>
      <xdr:col>41</xdr:col>
      <xdr:colOff>38101</xdr:colOff>
      <xdr:row>20</xdr:row>
      <xdr:rowOff>30480</xdr:rowOff>
    </xdr:from>
    <xdr:to>
      <xdr:col>47</xdr:col>
      <xdr:colOff>266701</xdr:colOff>
      <xdr:row>25</xdr:row>
      <xdr:rowOff>160481</xdr:rowOff>
    </xdr:to>
    <xdr:pic>
      <xdr:nvPicPr>
        <xdr:cNvPr id="15" name="Imagen 14">
          <a:extLst>
            <a:ext uri="{FF2B5EF4-FFF2-40B4-BE49-F238E27FC236}">
              <a16:creationId xmlns:a16="http://schemas.microsoft.com/office/drawing/2014/main" id="{2F636483-5DF7-4A54-A365-06C7CD4C7839}"/>
            </a:ext>
          </a:extLst>
        </xdr:cNvPr>
        <xdr:cNvPicPr>
          <a:picLocks noChangeAspect="1"/>
        </xdr:cNvPicPr>
      </xdr:nvPicPr>
      <xdr:blipFill>
        <a:blip xmlns:r="http://schemas.openxmlformats.org/officeDocument/2006/relationships" r:embed="rId6"/>
        <a:stretch>
          <a:fillRect/>
        </a:stretch>
      </xdr:blipFill>
      <xdr:spPr>
        <a:xfrm>
          <a:off x="31264861" y="3688080"/>
          <a:ext cx="4983480" cy="1410161"/>
        </a:xfrm>
        <a:prstGeom prst="rect">
          <a:avLst/>
        </a:prstGeom>
      </xdr:spPr>
    </xdr:pic>
    <xdr:clientData/>
  </xdr:twoCellAnchor>
  <xdr:twoCellAnchor editAs="oneCell">
    <xdr:from>
      <xdr:col>49</xdr:col>
      <xdr:colOff>126999</xdr:colOff>
      <xdr:row>5</xdr:row>
      <xdr:rowOff>52596</xdr:rowOff>
    </xdr:from>
    <xdr:to>
      <xdr:col>54</xdr:col>
      <xdr:colOff>376404</xdr:colOff>
      <xdr:row>18</xdr:row>
      <xdr:rowOff>152399</xdr:rowOff>
    </xdr:to>
    <xdr:pic>
      <xdr:nvPicPr>
        <xdr:cNvPr id="13" name="Imagen 12">
          <a:extLst>
            <a:ext uri="{FF2B5EF4-FFF2-40B4-BE49-F238E27FC236}">
              <a16:creationId xmlns:a16="http://schemas.microsoft.com/office/drawing/2014/main" id="{22335EB5-20AF-4421-98A4-2150F56EF864}"/>
            </a:ext>
          </a:extLst>
        </xdr:cNvPr>
        <xdr:cNvPicPr>
          <a:picLocks noChangeAspect="1"/>
        </xdr:cNvPicPr>
      </xdr:nvPicPr>
      <xdr:blipFill>
        <a:blip xmlns:r="http://schemas.openxmlformats.org/officeDocument/2006/relationships" r:embed="rId7"/>
        <a:stretch>
          <a:fillRect/>
        </a:stretch>
      </xdr:blipFill>
      <xdr:spPr>
        <a:xfrm>
          <a:off x="37750749" y="973346"/>
          <a:ext cx="4218155" cy="2493753"/>
        </a:xfrm>
        <a:prstGeom prst="rect">
          <a:avLst/>
        </a:prstGeom>
      </xdr:spPr>
    </xdr:pic>
    <xdr:clientData/>
  </xdr:twoCellAnchor>
  <xdr:twoCellAnchor>
    <xdr:from>
      <xdr:col>47</xdr:col>
      <xdr:colOff>384810</xdr:colOff>
      <xdr:row>10</xdr:row>
      <xdr:rowOff>57150</xdr:rowOff>
    </xdr:from>
    <xdr:to>
      <xdr:col>49</xdr:col>
      <xdr:colOff>102870</xdr:colOff>
      <xdr:row>13</xdr:row>
      <xdr:rowOff>110490</xdr:rowOff>
    </xdr:to>
    <xdr:sp macro="" textlink="">
      <xdr:nvSpPr>
        <xdr:cNvPr id="16" name="Flecha: a la derecha 15">
          <a:extLst>
            <a:ext uri="{FF2B5EF4-FFF2-40B4-BE49-F238E27FC236}">
              <a16:creationId xmlns:a16="http://schemas.microsoft.com/office/drawing/2014/main" id="{895F2E9E-E4F8-4D52-94AA-8581BC99702D}"/>
            </a:ext>
          </a:extLst>
        </xdr:cNvPr>
        <xdr:cNvSpPr/>
      </xdr:nvSpPr>
      <xdr:spPr>
        <a:xfrm>
          <a:off x="36421060" y="1898650"/>
          <a:ext cx="1305560" cy="605790"/>
        </a:xfrm>
        <a:prstGeom prst="rightArrow">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23</xdr:col>
      <xdr:colOff>688444</xdr:colOff>
      <xdr:row>6</xdr:row>
      <xdr:rowOff>16475</xdr:rowOff>
    </xdr:from>
    <xdr:to>
      <xdr:col>29</xdr:col>
      <xdr:colOff>614754</xdr:colOff>
      <xdr:row>21</xdr:row>
      <xdr:rowOff>106680</xdr:rowOff>
    </xdr:to>
    <xdr:pic>
      <xdr:nvPicPr>
        <xdr:cNvPr id="17" name="Imagen 16">
          <a:extLst>
            <a:ext uri="{FF2B5EF4-FFF2-40B4-BE49-F238E27FC236}">
              <a16:creationId xmlns:a16="http://schemas.microsoft.com/office/drawing/2014/main" id="{24F42CD7-38F5-4958-891A-0899B750948E}"/>
            </a:ext>
          </a:extLst>
        </xdr:cNvPr>
        <xdr:cNvPicPr>
          <a:picLocks noChangeAspect="1"/>
        </xdr:cNvPicPr>
      </xdr:nvPicPr>
      <xdr:blipFill>
        <a:blip xmlns:r="http://schemas.openxmlformats.org/officeDocument/2006/relationships" r:embed="rId8"/>
        <a:stretch>
          <a:fillRect/>
        </a:stretch>
      </xdr:blipFill>
      <xdr:spPr>
        <a:xfrm>
          <a:off x="18252544" y="1113755"/>
          <a:ext cx="5153630" cy="2833405"/>
        </a:xfrm>
        <a:prstGeom prst="rect">
          <a:avLst/>
        </a:prstGeom>
      </xdr:spPr>
    </xdr:pic>
    <xdr:clientData/>
  </xdr:twoCellAnchor>
  <xdr:twoCellAnchor editAs="oneCell">
    <xdr:from>
      <xdr:col>17</xdr:col>
      <xdr:colOff>205740</xdr:colOff>
      <xdr:row>8</xdr:row>
      <xdr:rowOff>144780</xdr:rowOff>
    </xdr:from>
    <xdr:to>
      <xdr:col>21</xdr:col>
      <xdr:colOff>325755</xdr:colOff>
      <xdr:row>17</xdr:row>
      <xdr:rowOff>164465</xdr:rowOff>
    </xdr:to>
    <xdr:pic>
      <xdr:nvPicPr>
        <xdr:cNvPr id="18" name="Imagen 17">
          <a:extLst>
            <a:ext uri="{FF2B5EF4-FFF2-40B4-BE49-F238E27FC236}">
              <a16:creationId xmlns:a16="http://schemas.microsoft.com/office/drawing/2014/main" id="{2A5999E8-1517-48C8-B618-D23898BAAA72}"/>
            </a:ext>
          </a:extLst>
        </xdr:cNvPr>
        <xdr:cNvPicPr/>
      </xdr:nvPicPr>
      <xdr:blipFill>
        <a:blip xmlns:r="http://schemas.openxmlformats.org/officeDocument/2006/relationships" r:embed="rId9"/>
        <a:stretch>
          <a:fillRect/>
        </a:stretch>
      </xdr:blipFill>
      <xdr:spPr>
        <a:xfrm>
          <a:off x="13014960" y="1607820"/>
          <a:ext cx="3289935" cy="1665605"/>
        </a:xfrm>
        <a:prstGeom prst="rect">
          <a:avLst/>
        </a:prstGeom>
      </xdr:spPr>
    </xdr:pic>
    <xdr:clientData/>
  </xdr:twoCellAnchor>
  <xdr:twoCellAnchor>
    <xdr:from>
      <xdr:col>19</xdr:col>
      <xdr:colOff>228600</xdr:colOff>
      <xdr:row>18</xdr:row>
      <xdr:rowOff>106680</xdr:rowOff>
    </xdr:from>
    <xdr:to>
      <xdr:col>20</xdr:col>
      <xdr:colOff>38100</xdr:colOff>
      <xdr:row>24</xdr:row>
      <xdr:rowOff>312420</xdr:rowOff>
    </xdr:to>
    <xdr:sp macro="" textlink="">
      <xdr:nvSpPr>
        <xdr:cNvPr id="19" name="Flecha: a la derecha 18">
          <a:extLst>
            <a:ext uri="{FF2B5EF4-FFF2-40B4-BE49-F238E27FC236}">
              <a16:creationId xmlns:a16="http://schemas.microsoft.com/office/drawing/2014/main" id="{4F52E72C-234F-42EA-8452-DDA79A199C7C}"/>
            </a:ext>
          </a:extLst>
        </xdr:cNvPr>
        <xdr:cNvSpPr/>
      </xdr:nvSpPr>
      <xdr:spPr>
        <a:xfrm rot="5400000">
          <a:off x="14272260" y="3749040"/>
          <a:ext cx="1303020" cy="601980"/>
        </a:xfrm>
        <a:prstGeom prst="rightArrow">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18</xdr:col>
      <xdr:colOff>236220</xdr:colOff>
      <xdr:row>24</xdr:row>
      <xdr:rowOff>502920</xdr:rowOff>
    </xdr:from>
    <xdr:to>
      <xdr:col>20</xdr:col>
      <xdr:colOff>747395</xdr:colOff>
      <xdr:row>33</xdr:row>
      <xdr:rowOff>41910</xdr:rowOff>
    </xdr:to>
    <xdr:pic>
      <xdr:nvPicPr>
        <xdr:cNvPr id="20" name="Imagen 19">
          <a:extLst>
            <a:ext uri="{FF2B5EF4-FFF2-40B4-BE49-F238E27FC236}">
              <a16:creationId xmlns:a16="http://schemas.microsoft.com/office/drawing/2014/main" id="{29BEE81B-0469-4B73-B195-719ED50A043C}"/>
            </a:ext>
          </a:extLst>
        </xdr:cNvPr>
        <xdr:cNvPicPr/>
      </xdr:nvPicPr>
      <xdr:blipFill>
        <a:blip xmlns:r="http://schemas.openxmlformats.org/officeDocument/2006/relationships" r:embed="rId10"/>
        <a:stretch>
          <a:fillRect/>
        </a:stretch>
      </xdr:blipFill>
      <xdr:spPr>
        <a:xfrm>
          <a:off x="13837920" y="4892040"/>
          <a:ext cx="2096135" cy="1550670"/>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person displayName="David Pinzon" id="{43D811C8-C138-4FC2-B160-702CECC3C1C6}" userId="S::estadistica@itc.edu.co::aabffe19-ad8c-4f38-92e6-d96a253d7e4c" providerId="AD"/>
  <person displayName="David Fernando Pinzon Galvis" id="{BF5A53A5-FACC-4475-951B-5B62D71EA1DF}" userId="S::david.pinzon@loteriadebogota.com::58f04321-b70a-4d88-b9a6-036747315a32" providerId="AD"/>
</personList>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AZ6" dT="2022-04-19T14:44:36.38" personId="{BF5A53A5-FACC-4475-951B-5B62D71EA1DF}" id="{7F8EE01D-4651-4F5F-844E-42BE027ACABF}">
    <text>Informe no es mensual</text>
  </threadedComment>
</ThreadedComments>
</file>

<file path=xl/threadedComments/threadedComment2.xml><?xml version="1.0" encoding="utf-8"?>
<ThreadedComments xmlns="http://schemas.microsoft.com/office/spreadsheetml/2018/threadedcomments" xmlns:x="http://schemas.openxmlformats.org/spreadsheetml/2006/main">
  <threadedComment ref="AL6" dT="2021-07-19T20:53:29.38" personId="{43D811C8-C138-4FC2-B160-702CECC3C1C6}" id="{79DB2931-D7EA-49B7-A864-8FCE3CBE6643}">
    <text>Consultar con Yenifer</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hyperlink" Target="../../../:f:/s/CARPETASCOMPARTIDAS/Ev9oyuJ242hAv_e7dK34bOQBmsVwRHliK73nS3ZZqJxcdQ?e=6aDIVC" TargetMode="External"/><Relationship Id="rId3" Type="http://schemas.openxmlformats.org/officeDocument/2006/relationships/hyperlink" Target="../../../:b:/s/SorportessobrconciliacionesdeUnidadFinanciera/EWVglXzCrjlKud7ei-YhNJIBfLVu6ZxcHOA2xH9dDHN0dg?e=brzDWW" TargetMode="External"/><Relationship Id="rId7" Type="http://schemas.openxmlformats.org/officeDocument/2006/relationships/hyperlink" Target="https://loteriadbogota-my.sharepoint.com/:x:/g/personal/paula_forero_loteriadebogota_com/EU99GsN1HJFDiVgHRA2Uu0AB1teJ54AWpbRZyTm9kxQTug?e=9Bn0h8" TargetMode="External"/><Relationship Id="rId2" Type="http://schemas.openxmlformats.org/officeDocument/2006/relationships/hyperlink" Target="../../../:b:/s/SorportessobrconciliacionesdeUnidadFinanciera/EWVglXzCrjlKud7ei-YhNJIBfLVu6ZxcHOA2xH9dDHN0dg?e=brzDWW" TargetMode="External"/><Relationship Id="rId1" Type="http://schemas.openxmlformats.org/officeDocument/2006/relationships/hyperlink" Target="../../SorportessobrconciliacionesdeUnidadFinanciera?e=1%3Ab0cd59746df64b368afaad8471b15777&amp;CT=1650905217760&amp;OR=OWA-NT&amp;CID=1349a2b7-3671-f05e-2b0f-46342c81ea17" TargetMode="External"/><Relationship Id="rId6" Type="http://schemas.openxmlformats.org/officeDocument/2006/relationships/hyperlink" Target="https://loteriadbogota-my.sharepoint.com/:x:/g/personal/paula_forero_loteriadebogota_com/ESfTCyZnDZdGh2Dv38IyXVMBz6Nc3Z6I7jJQLbj7KBZgQA?e=7z20Cq" TargetMode="External"/><Relationship Id="rId5" Type="http://schemas.openxmlformats.org/officeDocument/2006/relationships/hyperlink" Target="https://loteriadbogota-my.sharepoint.com/:u:/g/personal/paula_forero_loteriadebogota_com/EUZZNJkgBnNCrCq7EOMFa_kBEFobK0t6zfZK3r97YFN-nA?e=B9Kzxi" TargetMode="External"/><Relationship Id="rId10" Type="http://schemas.openxmlformats.org/officeDocument/2006/relationships/printerSettings" Target="../printerSettings/printerSettings9.bin"/><Relationship Id="rId4" Type="http://schemas.openxmlformats.org/officeDocument/2006/relationships/hyperlink" Target="https://loteriadbogota.sharepoint.com/:f:/s/CARPETASCOMPARTIDAS/Ekcylsv9ziZBswVSUn6-YQ4ByJrkrwgS2up9eNhWHtaPwA?e=HljScs" TargetMode="External"/><Relationship Id="rId9" Type="http://schemas.openxmlformats.org/officeDocument/2006/relationships/hyperlink" Target="https://loteriadbogota.sharepoint.com/:f:/s/CARPETASCOMPARTIDAS/EuVed3sgimVLhMlTLM_ESrYBd60-8im1ECmTypxo0dObjA?e=aE04bt" TargetMode="Externa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hyperlink" Target="../../../:f:/s/CARPETASCOMPARTIDAS/EtpHiyFHPPpCp9pArybH5qgBO_ZONfR1jTQXUJHgnKDcHQ?e=68MEC7" TargetMode="External"/><Relationship Id="rId2" Type="http://schemas.openxmlformats.org/officeDocument/2006/relationships/hyperlink" Target="../../../:f:/s/CARPETASCOMPARTIDAS/EtpHiyFHPPpCp9pArybH5qgBO_ZONfR1jTQXUJHgnKDcHQ?e=68MEC7" TargetMode="External"/><Relationship Id="rId1" Type="http://schemas.openxmlformats.org/officeDocument/2006/relationships/hyperlink" Target="../../../:f:/s/CARPETASCOMPARTIDAS/EtpHiyFHPPpCp9pArybH5qgBO_ZONfR1jTQXUJHgnKDcHQ?e=68MEC7" TargetMode="External"/><Relationship Id="rId5" Type="http://schemas.openxmlformats.org/officeDocument/2006/relationships/printerSettings" Target="../printerSettings/printerSettings13.bin"/><Relationship Id="rId4" Type="http://schemas.openxmlformats.org/officeDocument/2006/relationships/hyperlink" Target="../../../:f:/s/CARPETASCOMPARTIDAS/EtpHiyFHPPpCp9pArybH5qgBO_ZONfR1jTQXUJHgnKDcHQ?e=68MEC7" TargetMode="External"/></Relationships>
</file>

<file path=xl/worksheets/_rels/sheet15.xml.rels><?xml version="1.0" encoding="UTF-8" standalone="yes"?>
<Relationships xmlns="http://schemas.openxmlformats.org/package/2006/relationships"><Relationship Id="rId3" Type="http://schemas.openxmlformats.org/officeDocument/2006/relationships/hyperlink" Target="https://loteriadbogota-my.sharepoint.com/:b:/g/personal/claudia_vega_loteriadebogota_com/ERhtLEb5Pw9DoQ_dvWQLk0EBZyp8106TvIqGCNSsWNM2Lw?e=dXcwUj" TargetMode="External"/><Relationship Id="rId2" Type="http://schemas.openxmlformats.org/officeDocument/2006/relationships/hyperlink" Target="../../../:b:/r/sites/CARPETASCOMPARTIDAS/Shared%20Documents/LOTERIA%20DE%20BOGOTA/Gestion%20Juridica/CONTRATOS%202022/CONTRATO%207%20DE%202022%20CLEMENCIA%20POVEDA/SOPORTES%20CONTRATO.pdf?csf=1&amp;web=1&amp;e=9BndXS" TargetMode="External"/><Relationship Id="rId1" Type="http://schemas.openxmlformats.org/officeDocument/2006/relationships/hyperlink" Target="../../../:b:/r/sites/CARPETASCOMPARTIDAS/Shared%20Documents/LOTERIA%20DE%20BOGOTA/Gestion%20Juridica/CONTRATOS%202022/CONTRATO%207%20DE%202022%20CLEMENCIA%20POVEDA/ESTUDIOS%20PREVIOS.pdf?csf=1&amp;web=1&amp;e=Otvnci" TargetMode="External"/><Relationship Id="rId4"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5.bin"/><Relationship Id="rId4" Type="http://schemas.microsoft.com/office/2017/10/relationships/threadedComment" Target="../threadedComments/threadedComment2.xm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hyperlink" Target="https://loteriadbogota-my.sharepoint.com/:b:/g/personal/claudia_vega_loteriadebogota_com/EfgORh8iUy9DmJraA_iv3KsBaqKWy6tp9mWZFM3aBZjvmQ?e=ipS8Q7" TargetMode="External"/><Relationship Id="rId2" Type="http://schemas.openxmlformats.org/officeDocument/2006/relationships/hyperlink" Target="https://loteriadbogota-my.sharepoint.com/:b:/g/personal/claudia_vega_loteriadebogota_com/EfgORh8iUy9DmJraA_iv3KsBaqKWy6tp9mWZFM3aBZjvmQ?e=ipS8Q7" TargetMode="External"/><Relationship Id="rId1" Type="http://schemas.openxmlformats.org/officeDocument/2006/relationships/hyperlink" Target="https://loteriadbogota-my.sharepoint.com/:b:/g/personal/claudia_vega_loteriadebogota_com/EXa8E0lWr4pIu7zxjPfvzw4Bun3nsGP6atNVo9iPrs7MbA?e=Nfk9hB" TargetMode="External"/><Relationship Id="rId6" Type="http://schemas.openxmlformats.org/officeDocument/2006/relationships/printerSettings" Target="../printerSettings/printerSettings17.bin"/><Relationship Id="rId5" Type="http://schemas.openxmlformats.org/officeDocument/2006/relationships/hyperlink" Target="https://loteriadbogota-my.sharepoint.com/:b:/g/personal/claudia_vega_loteriadebogota_com/EfgORh8iUy9DmJraA_iv3KsBaqKWy6tp9mWZFM3aBZjvmQ?e=ipS8Q7" TargetMode="External"/><Relationship Id="rId4" Type="http://schemas.openxmlformats.org/officeDocument/2006/relationships/hyperlink" Target="https://loteriadbogota-my.sharepoint.com/:b:/g/personal/claudia_vega_loteriadebogota_com/EfgORh8iUy9DmJraA_iv3KsBaqKWy6tp9mWZFM3aBZjvmQ?e=ipS8Q7.https://loteriadbogota.sharepoint.com/:w:/s/CARPETASCOMPARTIDAS/EV6JNiOnACBHkvY2VWbB0nMBy36wanBg_JQYbnVqV3jVcw?e=0OhSWO" TargetMode="External"/></Relationships>
</file>

<file path=xl/worksheets/_rels/sheet19.xml.rels><?xml version="1.0" encoding="UTF-8" standalone="yes"?>
<Relationships xmlns="http://schemas.openxmlformats.org/package/2006/relationships"><Relationship Id="rId8" Type="http://schemas.openxmlformats.org/officeDocument/2006/relationships/hyperlink" Target="https://loteriadbogota-my.sharepoint.com/personal/manuela_hernandez_loteriadebogota_com/_layouts/15/onedrive.aspx?ct=1652214697284&amp;or=OWA%2DNT&amp;cid=cf5d1197%2D4109%2Dcf7a%2D56d8%2De62bf322b698&amp;ga=1&amp;remoteItem=%7B%22mp%22%3A%7B%22webAbsoluteUrl%22%3A%22https%3A%2F%2Floteriadbogota%2Dmy%2Esharepoint%2Ecom%2Fpersonal%2Fmanuela%5Fhernandez%5Floteriadebogota%5Fcom%22%2C%22listFullUrl%22%3A%22https%3A%2F%2Floteriadbogota%2Dmy%2Esharepoint%2Ecom%2Fpersonal%2Fmanuela%5Fhernandez%5Floteriadebogota%5Fcom%2FDocuments%22%2C%22rootFolder%22%3A%22%2Fpersonal%2Fmanuela%5Fhernandez%5Floteriadebogota%5Fcom%2FDocuments%2FSeguimiento%20Corte%20a%2030%20de%20abril%22%7D%2C%22rsf%22%3A%7B%22listId%22%3A%2224e99172%2D950d%2D4891%2D8b85%2Df502e3115b2e%22%2C%22siteUrl%22%3A%22https%3A%2F%2Floteriadbogota%2Esharepoint%2Ecom%2Fsites%2FCARPETASCOMPARTIDAS%22%2C%22uniqueId%22%3A%2256ebf484%2Db97e%2D472a%2D9e12%2D31410b1a59e6%22%7D%7D" TargetMode="External"/><Relationship Id="rId3" Type="http://schemas.openxmlformats.org/officeDocument/2006/relationships/hyperlink" Target="https://loteriadbogota-my.sharepoint.com/personal/manuela_hernandez_loteriadebogota_com/_layouts/15/onedrive.aspx?ct=1652214697284&amp;or=OWA%2DNT&amp;cid=cf5d1197%2D4109%2Dcf7a%2D56d8%2De62bf322b698&amp;ga=1&amp;remoteItem=%7B%22mp%22%3A%7B%22webAbsoluteUrl%22%3A%22https%3A%2F%2Floteriadbogota%2Dmy%2Esharepoint%2Ecom%2Fpersonal%2Fmanuela%5Fhernandez%5Floteriadebogota%5Fcom%22%2C%22listFullUrl%22%3A%22https%3A%2F%2Floteriadbogota%2Dmy%2Esharepoint%2Ecom%2Fpersonal%2Fmanuela%5Fhernandez%5Floteriadebogota%5Fcom%2FDocuments%22%2C%22rootFolder%22%3A%22%2Fpersonal%2Fmanuela%5Fhernandez%5Floteriadebogota%5Fcom%2FDocuments%2FSeguimiento%20Corte%20a%2030%20de%20abril%22%7D%2C%22rsf%22%3A%7B%22listId%22%3A%2224e99172%2D950d%2D4891%2D8b85%2Df502e3115b2e%22%2C%22siteUrl%22%3A%22https%3A%2F%2Floteriadbogota%2Esharepoint%2Ecom%2Fsites%2FCARPETASCOMPARTIDAS%22%2C%22uniqueId%22%3A%2256ebf484%2Db97e%2D472a%2D9e12%2D31410b1a59e6%22%7D%7D" TargetMode="External"/><Relationship Id="rId7" Type="http://schemas.openxmlformats.org/officeDocument/2006/relationships/hyperlink" Target="https://loteriadbogota-my.sharepoint.com/personal/manuela_hernandez_loteriadebogota_com/_layouts/15/onedrive.aspx?ct=1652214697284&amp;or=OWA%2DNT&amp;cid=cf5d1197%2D4109%2Dcf7a%2D56d8%2De62bf322b698&amp;ga=1&amp;remoteItem=%7B%22mp%22%3A%7B%22webAbsoluteUrl%22%3A%22https%3A%2F%2Floteriadbogota%2Dmy%2Esharepoint%2Ecom%2Fpersonal%2Fmanuela%5Fhernandez%5Floteriadebogota%5Fcom%22%2C%22listFullUrl%22%3A%22https%3A%2F%2Floteriadbogota%2Dmy%2Esharepoint%2Ecom%2Fpersonal%2Fmanuela%5Fhernandez%5Floteriadebogota%5Fcom%2FDocuments%22%2C%22rootFolder%22%3A%22%2Fpersonal%2Fmanuela%5Fhernandez%5Floteriadebogota%5Fcom%2FDocuments%2FSeguimiento%20Corte%20a%2030%20de%20abril%22%7D%2C%22rsf%22%3A%7B%22listId%22%3A%2224e99172%2D950d%2D4891%2D8b85%2Df502e3115b2e%22%2C%22siteUrl%22%3A%22https%3A%2F%2Floteriadbogota%2Esharepoint%2Ecom%2Fsites%2FCARPETASCOMPARTIDAS%22%2C%22uniqueId%22%3A%2256ebf484%2Db97e%2D472a%2D9e12%2D31410b1a59e6%22%7D%7D" TargetMode="External"/><Relationship Id="rId2" Type="http://schemas.openxmlformats.org/officeDocument/2006/relationships/hyperlink" Target="https://loteriadbogota-my.sharepoint.com/personal/manuela_hernandez_loteriadebogota_com/_layouts/15/onedrive.aspx?ct=1652214697284&amp;or=OWA%2DNT&amp;cid=cf5d1197%2D4109%2Dcf7a%2D56d8%2De62bf322b698&amp;ga=1&amp;remoteItem=%7B%22mp%22%3A%7B%22webAbsoluteUrl%22%3A%22https%3A%2F%2Floteriadbogota%2Dmy%2Esharepoint%2Ecom%2Fpersonal%2Fmanuela%5Fhernandez%5Floteriadebogota%5Fcom%22%2C%22listFullUrl%22%3A%22https%3A%2F%2Floteriadbogota%2Dmy%2Esharepoint%2Ecom%2Fpersonal%2Fmanuela%5Fhernandez%5Floteriadebogota%5Fcom%2FDocuments%22%2C%22rootFolder%22%3A%22%2Fpersonal%2Fmanuela%5Fhernandez%5Floteriadebogota%5Fcom%2FDocuments%2FSeguimiento%20Corte%20a%2030%20de%20abril%22%7D%2C%22rsf%22%3A%7B%22listId%22%3A%2224e99172%2D950d%2D4891%2D8b85%2Df502e3115b2e%22%2C%22siteUrl%22%3A%22https%3A%2F%2Floteriadbogota%2Esharepoint%2Ecom%2Fsites%2FCARPETASCOMPARTIDAS%22%2C%22uniqueId%22%3A%2256ebf484%2Db97e%2D472a%2D9e12%2D31410b1a59e6%22%7D%7D" TargetMode="External"/><Relationship Id="rId1" Type="http://schemas.openxmlformats.org/officeDocument/2006/relationships/hyperlink" Target="https://loteriadbogota-my.sharepoint.com/personal/manuela_hernandez_loteriadebogota_com/_layouts/15/onedrive.aspx?ct=1652214697284&amp;or=OWA%2DNT&amp;cid=cf5d1197%2D4109%2Dcf7a%2D56d8%2De62bf322b698&amp;ga=1&amp;remoteItem=%7B%22mp%22%3A%7B%22webAbsoluteUrl%22%3A%22https%3A%2F%2Floteriadbogota%2Dmy%2Esharepoint%2Ecom%2Fpersonal%2Fmanuela%5Fhernandez%5Floteriadebogota%5Fcom%22%2C%22listFullUrl%22%3A%22https%3A%2F%2Floteriadbogota%2Dmy%2Esharepoint%2Ecom%2Fpersonal%2Fmanuela%5Fhernandez%5Floteriadebogota%5Fcom%2FDocuments%22%2C%22rootFolder%22%3A%22%2Fpersonal%2Fmanuela%5Fhernandez%5Floteriadebogota%5Fcom%2FDocuments%2FSeguimiento%20Corte%20a%2030%20de%20abril%22%7D%2C%22rsf%22%3A%7B%22listId%22%3A%2224e99172%2D950d%2D4891%2D8b85%2Df502e3115b2e%22%2C%22siteUrl%22%3A%22https%3A%2F%2Floteriadbogota%2Esharepoint%2Ecom%2Fsites%2FCARPETASCOMPARTIDAS%22%2C%22uniqueId%22%3A%2256ebf484%2Db97e%2D472a%2D9e12%2D31410b1a59e6%22%7D%7D" TargetMode="External"/><Relationship Id="rId6" Type="http://schemas.openxmlformats.org/officeDocument/2006/relationships/hyperlink" Target="https://loteriadbogota-my.sharepoint.com/personal/manuela_hernandez_loteriadebogota_com/_layouts/15/onedrive.aspx?ct=1652214697284&amp;or=OWA%2DNT&amp;cid=cf5d1197%2D4109%2Dcf7a%2D56d8%2De62bf322b698&amp;ga=1&amp;remoteItem=%7B%22mp%22%3A%7B%22webAbsoluteUrl%22%3A%22https%3A%2F%2Floteriadbogota%2Dmy%2Esharepoint%2Ecom%2Fpersonal%2Fmanuela%5Fhernandez%5Floteriadebogota%5Fcom%22%2C%22listFullUrl%22%3A%22https%3A%2F%2Floteriadbogota%2Dmy%2Esharepoint%2Ecom%2Fpersonal%2Fmanuela%5Fhernandez%5Floteriadebogota%5Fcom%2FDocuments%22%2C%22rootFolder%22%3A%22%2Fpersonal%2Fmanuela%5Fhernandez%5Floteriadebogota%5Fcom%2FDocuments%2FSeguimiento%20Corte%20a%2030%20de%20abril%22%7D%2C%22rsf%22%3A%7B%22listId%22%3A%2224e99172%2D950d%2D4891%2D8b85%2Df502e3115b2e%22%2C%22siteUrl%22%3A%22https%3A%2F%2Floteriadbogota%2Esharepoint%2Ecom%2Fsites%2FCARPETASCOMPARTIDAS%22%2C%22uniqueId%22%3A%2256ebf484%2Db97e%2D472a%2D9e12%2D31410b1a59e6%22%7D%7D" TargetMode="External"/><Relationship Id="rId5" Type="http://schemas.openxmlformats.org/officeDocument/2006/relationships/hyperlink" Target="https://loteriadbogota-my.sharepoint.com/personal/manuela_hernandez_loteriadebogota_com/_layouts/15/onedrive.aspx?ct=1652214697284&amp;or=OWA%2DNT&amp;cid=cf5d1197%2D4109%2Dcf7a%2D56d8%2De62bf322b698&amp;ga=1&amp;remoteItem=%7B%22mp%22%3A%7B%22webAbsoluteUrl%22%3A%22https%3A%2F%2Floteriadbogota%2Dmy%2Esharepoint%2Ecom%2Fpersonal%2Fmanuela%5Fhernandez%5Floteriadebogota%5Fcom%22%2C%22listFullUrl%22%3A%22https%3A%2F%2Floteriadbogota%2Dmy%2Esharepoint%2Ecom%2Fpersonal%2Fmanuela%5Fhernandez%5Floteriadebogota%5Fcom%2FDocuments%22%2C%22rootFolder%22%3A%22%2Fpersonal%2Fmanuela%5Fhernandez%5Floteriadebogota%5Fcom%2FDocuments%2FSeguimiento%20Corte%20a%2030%20de%20abril%22%7D%2C%22rsf%22%3A%7B%22listId%22%3A%2224e99172%2D950d%2D4891%2D8b85%2Df502e3115b2e%22%2C%22siteUrl%22%3A%22https%3A%2F%2Floteriadbogota%2Esharepoint%2Ecom%2Fsites%2FCARPETASCOMPARTIDAS%22%2C%22uniqueId%22%3A%2256ebf484%2Db97e%2D472a%2D9e12%2D31410b1a59e6%22%7D%7D" TargetMode="External"/><Relationship Id="rId4" Type="http://schemas.openxmlformats.org/officeDocument/2006/relationships/hyperlink" Target="https://loteriadbogota-my.sharepoint.com/personal/manuela_hernandez_loteriadebogota_com/_layouts/15/onedrive.aspx?ct=1652214697284&amp;or=OWA%2DNT&amp;cid=cf5d1197%2D4109%2Dcf7a%2D56d8%2De62bf322b698&amp;ga=1&amp;remoteItem=%7B%22mp%22%3A%7B%22webAbsoluteUrl%22%3A%22https%3A%2F%2Floteriadbogota%2Dmy%2Esharepoint%2Ecom%2Fpersonal%2Fmanuela%5Fhernandez%5Floteriadebogota%5Fcom%22%2C%22listFullUrl%22%3A%22https%3A%2F%2Floteriadbogota%2Dmy%2Esharepoint%2Ecom%2Fpersonal%2Fmanuela%5Fhernandez%5Floteriadebogota%5Fcom%2FDocuments%22%2C%22rootFolder%22%3A%22%2Fpersonal%2Fmanuela%5Fhernandez%5Floteriadebogota%5Fcom%2FDocuments%2FSeguimiento%20Corte%20a%2030%20de%20abril%22%7D%2C%22rsf%22%3A%7B%22listId%22%3A%2224e99172%2D950d%2D4891%2D8b85%2Df502e3115b2e%22%2C%22siteUrl%22%3A%22https%3A%2F%2Floteriadbogota%2Esharepoint%2Ecom%2Fsites%2FCARPETASCOMPARTIDAS%22%2C%22uniqueId%22%3A%2256ebf484%2Db97e%2D472a%2D9e12%2D31410b1a59e6%22%7D%7D" TargetMode="External"/><Relationship Id="rId9"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hyperlink" Target="../../../:f:/s/CARPETASCOMPARTIDAS/EtpHiyFHPPpCp9pArybH5qgBO_ZONfR1jTQXUJHgnKDcHQ?e=68MEC7" TargetMode="External"/><Relationship Id="rId2" Type="http://schemas.openxmlformats.org/officeDocument/2006/relationships/hyperlink" Target="../../../:f:/s/CARPETASCOMPARTIDAS/EtpHiyFHPPpCp9pArybH5qgBO_ZONfR1jTQXUJHgnKDcHQ?e=68MEC7" TargetMode="External"/><Relationship Id="rId1" Type="http://schemas.openxmlformats.org/officeDocument/2006/relationships/hyperlink" Target="https://loteriadbogota-my.sharepoint.com/:x:/g/personal/paula_forero_loteriadebogota_com/EU99GsN1HJFDiVgHRA2Uu0AB1teJ54AWpbRZyTm9kxQTug?e=9Bn0h8" TargetMode="External"/><Relationship Id="rId6" Type="http://schemas.openxmlformats.org/officeDocument/2006/relationships/printerSettings" Target="../printerSettings/printerSettings4.bin"/><Relationship Id="rId5" Type="http://schemas.openxmlformats.org/officeDocument/2006/relationships/hyperlink" Target="https://loteriadbogota-my.sharepoint.com/:b:/g/personal/claudia_vega_loteriadebogota_com/EfgORh8iUy9DmJraA_iv3KsBaqKWy6tp9mWZFM3aBZjvmQ?e=ipS8Q7" TargetMode="External"/><Relationship Id="rId4" Type="http://schemas.openxmlformats.org/officeDocument/2006/relationships/hyperlink" Target="../../../:f:/s/CARPETASCOMPARTIDAS/EtpHiyFHPPpCp9pArybH5qgBO_ZONfR1jTQXUJHgnKDcHQ?e=68MEC7" TargetMode="External"/></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https://loteriadebogota.com/wp-content/uploads/Informe-de-Indicadores-I-TRIMESTRE-2022.pdf"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8.bin"/><Relationship Id="rId4" Type="http://schemas.microsoft.com/office/2017/10/relationships/threadedComment" Target="../threadedComments/threadedComment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Q14"/>
  <sheetViews>
    <sheetView topLeftCell="A5" workbookViewId="0">
      <selection activeCell="I13" sqref="I13"/>
    </sheetView>
  </sheetViews>
  <sheetFormatPr baseColWidth="10" defaultColWidth="11.44140625" defaultRowHeight="14.4" x14ac:dyDescent="0.3"/>
  <cols>
    <col min="2" max="2" width="14.6640625" customWidth="1"/>
    <col min="3" max="3" width="15.44140625" customWidth="1"/>
    <col min="8" max="8" width="14.88671875" customWidth="1"/>
    <col min="13" max="13" width="13.33203125" customWidth="1"/>
  </cols>
  <sheetData>
    <row r="1" spans="1:17" ht="43.8" thickBot="1" x14ac:dyDescent="0.35">
      <c r="A1" s="8" t="s">
        <v>0</v>
      </c>
      <c r="B1" s="8" t="s">
        <v>1</v>
      </c>
      <c r="C1" s="8" t="s">
        <v>2</v>
      </c>
      <c r="D1" s="8" t="s">
        <v>3</v>
      </c>
      <c r="E1" s="8" t="s">
        <v>4</v>
      </c>
      <c r="F1" s="8" t="s">
        <v>5</v>
      </c>
      <c r="G1" s="8" t="s">
        <v>6</v>
      </c>
      <c r="H1" s="8" t="s">
        <v>7</v>
      </c>
      <c r="I1" s="8" t="s">
        <v>8</v>
      </c>
      <c r="J1" s="8" t="s">
        <v>9</v>
      </c>
      <c r="K1" s="8" t="s">
        <v>10</v>
      </c>
      <c r="L1" s="8" t="s">
        <v>11</v>
      </c>
      <c r="M1" s="8" t="s">
        <v>12</v>
      </c>
      <c r="N1" s="8" t="s">
        <v>13</v>
      </c>
      <c r="O1" s="8" t="s">
        <v>14</v>
      </c>
      <c r="P1" s="8" t="s">
        <v>15</v>
      </c>
      <c r="Q1" s="8" t="s">
        <v>16</v>
      </c>
    </row>
    <row r="2" spans="1:17" ht="87" thickBot="1" x14ac:dyDescent="0.35">
      <c r="A2" s="7" t="s">
        <v>13</v>
      </c>
      <c r="B2" s="7" t="s">
        <v>17</v>
      </c>
      <c r="C2" s="7" t="s">
        <v>18</v>
      </c>
      <c r="D2" s="7" t="s">
        <v>19</v>
      </c>
      <c r="E2" s="7" t="s">
        <v>20</v>
      </c>
      <c r="F2" s="7" t="s">
        <v>21</v>
      </c>
      <c r="G2" s="10" t="s">
        <v>22</v>
      </c>
      <c r="H2" s="10" t="s">
        <v>23</v>
      </c>
      <c r="I2" s="10" t="s">
        <v>24</v>
      </c>
      <c r="J2" s="10" t="s">
        <v>25</v>
      </c>
      <c r="K2" s="10" t="s">
        <v>26</v>
      </c>
      <c r="L2" s="10" t="s">
        <v>27</v>
      </c>
      <c r="M2" s="10" t="s">
        <v>28</v>
      </c>
      <c r="N2" s="72" t="s">
        <v>29</v>
      </c>
      <c r="O2" s="73" t="s">
        <v>30</v>
      </c>
      <c r="P2" s="72" t="s">
        <v>31</v>
      </c>
      <c r="Q2" s="75" t="s">
        <v>32</v>
      </c>
    </row>
    <row r="3" spans="1:17" ht="216.6" thickBot="1" x14ac:dyDescent="0.35">
      <c r="A3" s="7" t="s">
        <v>14</v>
      </c>
      <c r="B3" s="34" t="s">
        <v>33</v>
      </c>
      <c r="C3" s="7" t="s">
        <v>34</v>
      </c>
      <c r="D3" s="10" t="s">
        <v>35</v>
      </c>
      <c r="E3" s="7" t="s">
        <v>36</v>
      </c>
      <c r="F3" s="7" t="s">
        <v>37</v>
      </c>
      <c r="G3" s="10" t="s">
        <v>38</v>
      </c>
      <c r="H3" s="10" t="s">
        <v>39</v>
      </c>
      <c r="I3" s="10" t="s">
        <v>40</v>
      </c>
      <c r="J3" s="10" t="s">
        <v>41</v>
      </c>
      <c r="K3" s="10" t="s">
        <v>42</v>
      </c>
      <c r="L3" s="10" t="s">
        <v>43</v>
      </c>
      <c r="M3" s="10" t="s">
        <v>44</v>
      </c>
      <c r="N3" s="72" t="s">
        <v>45</v>
      </c>
      <c r="O3" s="73" t="s">
        <v>46</v>
      </c>
      <c r="P3" s="72" t="s">
        <v>47</v>
      </c>
      <c r="Q3" s="33" t="s">
        <v>48</v>
      </c>
    </row>
    <row r="4" spans="1:17" ht="144.6" thickBot="1" x14ac:dyDescent="0.35">
      <c r="A4" s="7" t="s">
        <v>49</v>
      </c>
      <c r="B4" s="7" t="s">
        <v>50</v>
      </c>
      <c r="C4" s="7" t="s">
        <v>51</v>
      </c>
      <c r="D4" s="7" t="s">
        <v>52</v>
      </c>
      <c r="E4" s="7" t="s">
        <v>53</v>
      </c>
      <c r="F4" s="7" t="s">
        <v>54</v>
      </c>
      <c r="G4" s="7" t="s">
        <v>55</v>
      </c>
      <c r="J4" s="33" t="s">
        <v>56</v>
      </c>
      <c r="K4" s="33" t="s">
        <v>57</v>
      </c>
      <c r="L4" s="33" t="s">
        <v>58</v>
      </c>
      <c r="M4" s="33" t="s">
        <v>59</v>
      </c>
      <c r="N4" s="72" t="s">
        <v>60</v>
      </c>
      <c r="O4" s="73" t="s">
        <v>61</v>
      </c>
      <c r="P4" s="72" t="s">
        <v>62</v>
      </c>
      <c r="Q4" s="75" t="s">
        <v>63</v>
      </c>
    </row>
    <row r="5" spans="1:17" ht="202.2" thickBot="1" x14ac:dyDescent="0.35">
      <c r="A5" s="7"/>
      <c r="B5" s="7" t="s">
        <v>12</v>
      </c>
      <c r="C5" s="7" t="s">
        <v>64</v>
      </c>
      <c r="D5" s="7" t="s">
        <v>65</v>
      </c>
      <c r="E5" s="7" t="s">
        <v>66</v>
      </c>
      <c r="F5" s="7"/>
      <c r="G5" s="10" t="s">
        <v>67</v>
      </c>
      <c r="J5" s="33" t="s">
        <v>68</v>
      </c>
      <c r="K5" s="33" t="s">
        <v>69</v>
      </c>
      <c r="L5" s="33" t="s">
        <v>70</v>
      </c>
      <c r="M5" s="10" t="s">
        <v>71</v>
      </c>
      <c r="N5" s="72" t="s">
        <v>72</v>
      </c>
      <c r="O5" s="73" t="s">
        <v>73</v>
      </c>
      <c r="P5" s="72" t="s">
        <v>74</v>
      </c>
      <c r="Q5" s="75" t="s">
        <v>75</v>
      </c>
    </row>
    <row r="6" spans="1:17" ht="144.6" thickBot="1" x14ac:dyDescent="0.35">
      <c r="A6" s="7"/>
      <c r="B6" s="7" t="s">
        <v>76</v>
      </c>
      <c r="C6" s="7" t="s">
        <v>77</v>
      </c>
      <c r="D6" s="7" t="s">
        <v>78</v>
      </c>
      <c r="E6" s="7" t="s">
        <v>79</v>
      </c>
      <c r="F6" s="7"/>
      <c r="G6" s="10" t="s">
        <v>33</v>
      </c>
      <c r="J6" s="33" t="s">
        <v>80</v>
      </c>
      <c r="K6" s="33" t="s">
        <v>70</v>
      </c>
      <c r="L6" s="33" t="s">
        <v>81</v>
      </c>
      <c r="M6" s="10" t="s">
        <v>82</v>
      </c>
      <c r="N6" s="72" t="s">
        <v>83</v>
      </c>
      <c r="O6" s="73" t="s">
        <v>84</v>
      </c>
      <c r="P6" s="72" t="s">
        <v>85</v>
      </c>
      <c r="Q6" s="75" t="s">
        <v>86</v>
      </c>
    </row>
    <row r="7" spans="1:17" ht="43.2" x14ac:dyDescent="0.3">
      <c r="A7" s="7"/>
      <c r="B7" s="7" t="s">
        <v>87</v>
      </c>
      <c r="C7" s="7" t="s">
        <v>88</v>
      </c>
      <c r="D7" s="7"/>
      <c r="E7" s="7"/>
      <c r="F7" s="7"/>
      <c r="G7" s="7" t="s">
        <v>89</v>
      </c>
      <c r="K7" s="33" t="s">
        <v>90</v>
      </c>
      <c r="M7" s="10" t="s">
        <v>91</v>
      </c>
      <c r="N7" s="74" t="s">
        <v>70</v>
      </c>
      <c r="O7" s="74" t="s">
        <v>70</v>
      </c>
      <c r="P7" s="74" t="s">
        <v>70</v>
      </c>
      <c r="Q7" s="75" t="s">
        <v>92</v>
      </c>
    </row>
    <row r="8" spans="1:17" ht="43.2" x14ac:dyDescent="0.3">
      <c r="A8" s="7"/>
      <c r="B8" s="7"/>
      <c r="C8" s="7" t="s">
        <v>93</v>
      </c>
      <c r="D8" s="7"/>
      <c r="E8" s="7"/>
      <c r="F8" s="7"/>
      <c r="G8" s="10" t="s">
        <v>12</v>
      </c>
      <c r="K8" s="33" t="s">
        <v>94</v>
      </c>
      <c r="M8" s="10" t="s">
        <v>95</v>
      </c>
      <c r="Q8" s="75" t="s">
        <v>96</v>
      </c>
    </row>
    <row r="9" spans="1:17" ht="43.2" x14ac:dyDescent="0.3">
      <c r="C9" s="10" t="s">
        <v>97</v>
      </c>
      <c r="G9" s="7" t="s">
        <v>98</v>
      </c>
      <c r="M9" s="10" t="s">
        <v>99</v>
      </c>
    </row>
    <row r="10" spans="1:17" ht="43.2" x14ac:dyDescent="0.3">
      <c r="G10" s="7" t="s">
        <v>100</v>
      </c>
      <c r="M10" s="10" t="s">
        <v>101</v>
      </c>
    </row>
    <row r="11" spans="1:17" ht="28.8" x14ac:dyDescent="0.3">
      <c r="G11" s="10" t="s">
        <v>102</v>
      </c>
      <c r="M11" s="10" t="s">
        <v>103</v>
      </c>
    </row>
    <row r="12" spans="1:17" ht="43.2" x14ac:dyDescent="0.3">
      <c r="G12" s="10" t="s">
        <v>104</v>
      </c>
      <c r="M12" s="10" t="s">
        <v>105</v>
      </c>
    </row>
    <row r="13" spans="1:17" ht="43.2" x14ac:dyDescent="0.3">
      <c r="M13" s="10" t="s">
        <v>106</v>
      </c>
    </row>
    <row r="14" spans="1:17" x14ac:dyDescent="0.3">
      <c r="M14" s="10" t="s">
        <v>107</v>
      </c>
    </row>
  </sheetData>
  <sheetProtection algorithmName="SHA-512" hashValue="lxBnHLTzX5OkmkegzdYDAYmFz7GrkRukgRE8orRkEPXJdD0gBbZQ+8+NEEs3/45O7RfZECoNAqzhuXy83V4flw==" saltValue="0ExjDrGVrRtZtXkhjsni5w==" spinCount="100000" sheet="1" objects="1" scenarios="1"/>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BQ293"/>
  <sheetViews>
    <sheetView topLeftCell="BH1" zoomScale="85" zoomScaleNormal="85" workbookViewId="0">
      <pane ySplit="3" topLeftCell="A14" activePane="bottomLeft" state="frozen"/>
      <selection activeCell="AB7" sqref="AB7:AB9"/>
      <selection pane="bottomLeft" activeCell="A15" sqref="A15:BQ15"/>
    </sheetView>
  </sheetViews>
  <sheetFormatPr baseColWidth="10" defaultColWidth="11.44140625" defaultRowHeight="14.4" x14ac:dyDescent="0.3"/>
  <cols>
    <col min="1" max="1" width="14.109375" style="1" customWidth="1"/>
    <col min="2" max="2" width="14" style="6" customWidth="1"/>
    <col min="3" max="3" width="17.33203125" style="6" customWidth="1"/>
    <col min="4" max="4" width="11.33203125" style="6" customWidth="1"/>
    <col min="5" max="5" width="19.5546875" style="6" customWidth="1"/>
    <col min="6" max="6" width="44.109375" style="2" customWidth="1"/>
    <col min="7" max="7" width="9.6640625" style="2" customWidth="1"/>
    <col min="8" max="8" width="20" style="2" customWidth="1"/>
    <col min="9" max="9" width="32.44140625" style="2" customWidth="1"/>
    <col min="10" max="10" width="17" style="2" customWidth="1"/>
    <col min="11" max="11" width="14.6640625" style="2" customWidth="1"/>
    <col min="12" max="12" width="18" style="2" customWidth="1"/>
    <col min="13" max="13" width="29.44140625" style="2" customWidth="1"/>
    <col min="14" max="14" width="3.44140625" style="2" hidden="1" customWidth="1"/>
    <col min="15" max="15" width="28.88671875" style="2" customWidth="1"/>
    <col min="16" max="16" width="3.44140625" style="2" hidden="1" customWidth="1"/>
    <col min="17" max="17" width="14.6640625" style="2" customWidth="1"/>
    <col min="18" max="18" width="3.33203125" style="2" hidden="1" customWidth="1"/>
    <col min="19" max="20" width="21.88671875" style="2" customWidth="1"/>
    <col min="21" max="21" width="21.88671875" style="2" hidden="1" customWidth="1"/>
    <col min="22" max="22" width="15" style="2" bestFit="1" customWidth="1"/>
    <col min="23" max="23" width="5.6640625" style="26" hidden="1" customWidth="1"/>
    <col min="24" max="24" width="13.6640625" style="2" customWidth="1"/>
    <col min="25" max="25" width="5.6640625" style="26" hidden="1" customWidth="1"/>
    <col min="26" max="26" width="16.88671875" style="2" bestFit="1" customWidth="1"/>
    <col min="27" max="27" width="5.44140625" style="2" hidden="1" customWidth="1"/>
    <col min="28" max="28" width="46.44140625" style="2" customWidth="1"/>
    <col min="29" max="29" width="28" style="2" customWidth="1"/>
    <col min="30" max="30" width="83.88671875" style="2" customWidth="1"/>
    <col min="31" max="31" width="10" style="2" bestFit="1" customWidth="1"/>
    <col min="32" max="32" width="8.44140625" style="26" customWidth="1"/>
    <col min="33" max="33" width="20.33203125" style="26" customWidth="1"/>
    <col min="34" max="34" width="9" style="26" customWidth="1"/>
    <col min="35" max="35" width="14.109375" style="26" customWidth="1"/>
    <col min="36" max="36" width="16.44140625" style="2" customWidth="1"/>
    <col min="37" max="37" width="6.6640625" style="2" customWidth="1"/>
    <col min="38" max="38" width="63.6640625" style="2" customWidth="1"/>
    <col min="39" max="39" width="14.6640625" style="6" customWidth="1"/>
    <col min="40" max="40" width="20.6640625" style="2" customWidth="1"/>
    <col min="41" max="41" width="8.88671875" style="2" customWidth="1"/>
    <col min="42" max="42" width="17.5546875" style="2" customWidth="1"/>
    <col min="43" max="43" width="18.6640625" style="2" customWidth="1"/>
    <col min="44" max="44" width="9.109375" style="2" customWidth="1"/>
    <col min="45" max="45" width="33.6640625" style="2" customWidth="1"/>
    <col min="46" max="46" width="13.6640625" style="2" customWidth="1"/>
    <col min="47" max="47" width="13.6640625" style="2" hidden="1" customWidth="1"/>
    <col min="48" max="48" width="13.6640625" style="30" hidden="1" customWidth="1"/>
    <col min="49" max="49" width="13.6640625" style="2" customWidth="1"/>
    <col min="50" max="50" width="15.33203125" style="2" customWidth="1"/>
    <col min="51" max="51" width="2.33203125" style="5" customWidth="1"/>
    <col min="52" max="52" width="49.33203125" style="5" customWidth="1"/>
    <col min="53" max="53" width="22.6640625" style="4" customWidth="1"/>
    <col min="54" max="55" width="11.5546875" style="3" customWidth="1"/>
    <col min="56" max="56" width="21.88671875" style="2" customWidth="1"/>
    <col min="57" max="57" width="14.88671875" style="1" customWidth="1"/>
    <col min="58" max="58" width="24.5546875" style="1" customWidth="1"/>
    <col min="59" max="59" width="14.88671875" style="1" customWidth="1"/>
    <col min="60" max="61" width="26.6640625" style="1" customWidth="1"/>
    <col min="62" max="62" width="14.88671875" style="1" customWidth="1"/>
    <col min="63" max="63" width="28.33203125" style="1" customWidth="1"/>
    <col min="64" max="64" width="11.5546875" style="1"/>
    <col min="65" max="65" width="25" style="1" customWidth="1"/>
    <col min="66" max="66" width="11.5546875" style="1"/>
    <col min="67" max="67" width="24.44140625" style="1" customWidth="1"/>
    <col min="68" max="68" width="11.5546875" style="1"/>
    <col min="69" max="69" width="23.6640625" style="1" customWidth="1"/>
    <col min="70" max="249" width="11.5546875" style="1"/>
    <col min="250" max="250" width="21.88671875" style="1" customWidth="1"/>
    <col min="251" max="251" width="13.88671875" style="1" customWidth="1"/>
    <col min="252" max="252" width="38.6640625" style="1" customWidth="1"/>
    <col min="253" max="253" width="3" style="1" bestFit="1" customWidth="1"/>
    <col min="254" max="254" width="32.33203125" style="1" customWidth="1"/>
    <col min="255" max="255" width="46.33203125" style="1" customWidth="1"/>
    <col min="256" max="256" width="19" style="1" customWidth="1"/>
    <col min="257" max="257" width="0" style="1" hidden="1" customWidth="1"/>
    <col min="258" max="258" width="17.6640625" style="1" customWidth="1"/>
    <col min="259" max="259" width="0" style="1" hidden="1" customWidth="1"/>
    <col min="260" max="260" width="22.33203125" style="1" customWidth="1"/>
    <col min="261" max="261" width="5.33203125" style="1" customWidth="1"/>
    <col min="262" max="262" width="36.33203125" style="1" customWidth="1"/>
    <col min="263" max="263" width="5.6640625" style="1" customWidth="1"/>
    <col min="264" max="264" width="0" style="1" hidden="1" customWidth="1"/>
    <col min="265" max="265" width="20.6640625" style="1" customWidth="1"/>
    <col min="266" max="266" width="4.88671875" style="1" customWidth="1"/>
    <col min="267" max="267" width="0" style="1" hidden="1" customWidth="1"/>
    <col min="268" max="268" width="24.6640625" style="1" customWidth="1"/>
    <col min="269" max="269" width="12.33203125" style="1" customWidth="1"/>
    <col min="270" max="270" width="0" style="1" hidden="1" customWidth="1"/>
    <col min="271" max="271" width="3.44140625" style="1" customWidth="1"/>
    <col min="272" max="272" width="0" style="1" hidden="1" customWidth="1"/>
    <col min="273" max="273" width="17.6640625" style="1" customWidth="1"/>
    <col min="274" max="274" width="3.44140625" style="1" customWidth="1"/>
    <col min="275" max="275" width="0" style="1" hidden="1" customWidth="1"/>
    <col min="276" max="276" width="23.6640625" style="1" customWidth="1"/>
    <col min="277" max="277" width="10" style="1" customWidth="1"/>
    <col min="278" max="278" width="0" style="1" hidden="1" customWidth="1"/>
    <col min="279" max="280" width="14.6640625" style="1" customWidth="1"/>
    <col min="281" max="281" width="12.88671875" style="1" customWidth="1"/>
    <col min="282" max="282" width="3.33203125" style="1" customWidth="1"/>
    <col min="283" max="283" width="30.33203125" style="1" customWidth="1"/>
    <col min="284" max="284" width="5" style="1" customWidth="1"/>
    <col min="285" max="285" width="0" style="1" hidden="1" customWidth="1"/>
    <col min="286" max="286" width="14.33203125" style="1" customWidth="1"/>
    <col min="287" max="287" width="5.6640625" style="1" customWidth="1"/>
    <col min="288" max="288" width="0" style="1" hidden="1" customWidth="1"/>
    <col min="289" max="289" width="17.33203125" style="1" customWidth="1"/>
    <col min="290" max="290" width="12.6640625" style="1" customWidth="1"/>
    <col min="291" max="291" width="0" style="1" hidden="1" customWidth="1"/>
    <col min="292" max="292" width="5.33203125" style="1" customWidth="1"/>
    <col min="293" max="293" width="0" style="1" hidden="1" customWidth="1"/>
    <col min="294" max="294" width="17" style="1" customWidth="1"/>
    <col min="295" max="295" width="6.33203125" style="1" customWidth="1"/>
    <col min="296" max="296" width="0" style="1" hidden="1" customWidth="1"/>
    <col min="297" max="297" width="14.33203125" style="1" customWidth="1"/>
    <col min="298" max="298" width="7.5546875" style="1" customWidth="1"/>
    <col min="299" max="299" width="0" style="1" hidden="1" customWidth="1"/>
    <col min="300" max="301" width="14.33203125" style="1" customWidth="1"/>
    <col min="302" max="302" width="20.88671875" style="1" customWidth="1"/>
    <col min="303" max="303" width="14.44140625" style="1" customWidth="1"/>
    <col min="304" max="304" width="15" style="1" customWidth="1"/>
    <col min="305" max="305" width="2.6640625" style="1" customWidth="1"/>
    <col min="306" max="306" width="11.6640625" style="1" customWidth="1"/>
    <col min="307" max="307" width="11.5546875" style="1" customWidth="1"/>
    <col min="308" max="308" width="2.33203125" style="1" customWidth="1"/>
    <col min="309" max="309" width="41" style="1" customWidth="1"/>
    <col min="310" max="310" width="14.33203125" style="1" customWidth="1"/>
    <col min="311" max="312" width="11.5546875" style="1" customWidth="1"/>
    <col min="313" max="313" width="21.88671875" style="1" customWidth="1"/>
    <col min="314" max="505" width="11.5546875" style="1"/>
    <col min="506" max="506" width="21.88671875" style="1" customWidth="1"/>
    <col min="507" max="507" width="13.88671875" style="1" customWidth="1"/>
    <col min="508" max="508" width="38.6640625" style="1" customWidth="1"/>
    <col min="509" max="509" width="3" style="1" bestFit="1" customWidth="1"/>
    <col min="510" max="510" width="32.33203125" style="1" customWidth="1"/>
    <col min="511" max="511" width="46.33203125" style="1" customWidth="1"/>
    <col min="512" max="512" width="19" style="1" customWidth="1"/>
    <col min="513" max="513" width="0" style="1" hidden="1" customWidth="1"/>
    <col min="514" max="514" width="17.6640625" style="1" customWidth="1"/>
    <col min="515" max="515" width="0" style="1" hidden="1" customWidth="1"/>
    <col min="516" max="516" width="22.33203125" style="1" customWidth="1"/>
    <col min="517" max="517" width="5.33203125" style="1" customWidth="1"/>
    <col min="518" max="518" width="36.33203125" style="1" customWidth="1"/>
    <col min="519" max="519" width="5.6640625" style="1" customWidth="1"/>
    <col min="520" max="520" width="0" style="1" hidden="1" customWidth="1"/>
    <col min="521" max="521" width="20.6640625" style="1" customWidth="1"/>
    <col min="522" max="522" width="4.88671875" style="1" customWidth="1"/>
    <col min="523" max="523" width="0" style="1" hidden="1" customWidth="1"/>
    <col min="524" max="524" width="24.6640625" style="1" customWidth="1"/>
    <col min="525" max="525" width="12.33203125" style="1" customWidth="1"/>
    <col min="526" max="526" width="0" style="1" hidden="1" customWidth="1"/>
    <col min="527" max="527" width="3.44140625" style="1" customWidth="1"/>
    <col min="528" max="528" width="0" style="1" hidden="1" customWidth="1"/>
    <col min="529" max="529" width="17.6640625" style="1" customWidth="1"/>
    <col min="530" max="530" width="3.44140625" style="1" customWidth="1"/>
    <col min="531" max="531" width="0" style="1" hidden="1" customWidth="1"/>
    <col min="532" max="532" width="23.6640625" style="1" customWidth="1"/>
    <col min="533" max="533" width="10" style="1" customWidth="1"/>
    <col min="534" max="534" width="0" style="1" hidden="1" customWidth="1"/>
    <col min="535" max="536" width="14.6640625" style="1" customWidth="1"/>
    <col min="537" max="537" width="12.88671875" style="1" customWidth="1"/>
    <col min="538" max="538" width="3.33203125" style="1" customWidth="1"/>
    <col min="539" max="539" width="30.33203125" style="1" customWidth="1"/>
    <col min="540" max="540" width="5" style="1" customWidth="1"/>
    <col min="541" max="541" width="0" style="1" hidden="1" customWidth="1"/>
    <col min="542" max="542" width="14.33203125" style="1" customWidth="1"/>
    <col min="543" max="543" width="5.6640625" style="1" customWidth="1"/>
    <col min="544" max="544" width="0" style="1" hidden="1" customWidth="1"/>
    <col min="545" max="545" width="17.33203125" style="1" customWidth="1"/>
    <col min="546" max="546" width="12.6640625" style="1" customWidth="1"/>
    <col min="547" max="547" width="0" style="1" hidden="1" customWidth="1"/>
    <col min="548" max="548" width="5.33203125" style="1" customWidth="1"/>
    <col min="549" max="549" width="0" style="1" hidden="1" customWidth="1"/>
    <col min="550" max="550" width="17" style="1" customWidth="1"/>
    <col min="551" max="551" width="6.33203125" style="1" customWidth="1"/>
    <col min="552" max="552" width="0" style="1" hidden="1" customWidth="1"/>
    <col min="553" max="553" width="14.33203125" style="1" customWidth="1"/>
    <col min="554" max="554" width="7.5546875" style="1" customWidth="1"/>
    <col min="555" max="555" width="0" style="1" hidden="1" customWidth="1"/>
    <col min="556" max="557" width="14.33203125" style="1" customWidth="1"/>
    <col min="558" max="558" width="20.88671875" style="1" customWidth="1"/>
    <col min="559" max="559" width="14.44140625" style="1" customWidth="1"/>
    <col min="560" max="560" width="15" style="1" customWidth="1"/>
    <col min="561" max="561" width="2.6640625" style="1" customWidth="1"/>
    <col min="562" max="562" width="11.6640625" style="1" customWidth="1"/>
    <col min="563" max="563" width="11.5546875" style="1" customWidth="1"/>
    <col min="564" max="564" width="2.33203125" style="1" customWidth="1"/>
    <col min="565" max="565" width="41" style="1" customWidth="1"/>
    <col min="566" max="566" width="14.33203125" style="1" customWidth="1"/>
    <col min="567" max="568" width="11.5546875" style="1" customWidth="1"/>
    <col min="569" max="569" width="21.88671875" style="1" customWidth="1"/>
    <col min="570" max="761" width="11.5546875" style="1"/>
    <col min="762" max="762" width="21.88671875" style="1" customWidth="1"/>
    <col min="763" max="763" width="13.88671875" style="1" customWidth="1"/>
    <col min="764" max="764" width="38.6640625" style="1" customWidth="1"/>
    <col min="765" max="765" width="3" style="1" bestFit="1" customWidth="1"/>
    <col min="766" max="766" width="32.33203125" style="1" customWidth="1"/>
    <col min="767" max="767" width="46.33203125" style="1" customWidth="1"/>
    <col min="768" max="768" width="19" style="1" customWidth="1"/>
    <col min="769" max="769" width="0" style="1" hidden="1" customWidth="1"/>
    <col min="770" max="770" width="17.6640625" style="1" customWidth="1"/>
    <col min="771" max="771" width="0" style="1" hidden="1" customWidth="1"/>
    <col min="772" max="772" width="22.33203125" style="1" customWidth="1"/>
    <col min="773" max="773" width="5.33203125" style="1" customWidth="1"/>
    <col min="774" max="774" width="36.33203125" style="1" customWidth="1"/>
    <col min="775" max="775" width="5.6640625" style="1" customWidth="1"/>
    <col min="776" max="776" width="0" style="1" hidden="1" customWidth="1"/>
    <col min="777" max="777" width="20.6640625" style="1" customWidth="1"/>
    <col min="778" max="778" width="4.88671875" style="1" customWidth="1"/>
    <col min="779" max="779" width="0" style="1" hidden="1" customWidth="1"/>
    <col min="780" max="780" width="24.6640625" style="1" customWidth="1"/>
    <col min="781" max="781" width="12.33203125" style="1" customWidth="1"/>
    <col min="782" max="782" width="0" style="1" hidden="1" customWidth="1"/>
    <col min="783" max="783" width="3.44140625" style="1" customWidth="1"/>
    <col min="784" max="784" width="0" style="1" hidden="1" customWidth="1"/>
    <col min="785" max="785" width="17.6640625" style="1" customWidth="1"/>
    <col min="786" max="786" width="3.44140625" style="1" customWidth="1"/>
    <col min="787" max="787" width="0" style="1" hidden="1" customWidth="1"/>
    <col min="788" max="788" width="23.6640625" style="1" customWidth="1"/>
    <col min="789" max="789" width="10" style="1" customWidth="1"/>
    <col min="790" max="790" width="0" style="1" hidden="1" customWidth="1"/>
    <col min="791" max="792" width="14.6640625" style="1" customWidth="1"/>
    <col min="793" max="793" width="12.88671875" style="1" customWidth="1"/>
    <col min="794" max="794" width="3.33203125" style="1" customWidth="1"/>
    <col min="795" max="795" width="30.33203125" style="1" customWidth="1"/>
    <col min="796" max="796" width="5" style="1" customWidth="1"/>
    <col min="797" max="797" width="0" style="1" hidden="1" customWidth="1"/>
    <col min="798" max="798" width="14.33203125" style="1" customWidth="1"/>
    <col min="799" max="799" width="5.6640625" style="1" customWidth="1"/>
    <col min="800" max="800" width="0" style="1" hidden="1" customWidth="1"/>
    <col min="801" max="801" width="17.33203125" style="1" customWidth="1"/>
    <col min="802" max="802" width="12.6640625" style="1" customWidth="1"/>
    <col min="803" max="803" width="0" style="1" hidden="1" customWidth="1"/>
    <col min="804" max="804" width="5.33203125" style="1" customWidth="1"/>
    <col min="805" max="805" width="0" style="1" hidden="1" customWidth="1"/>
    <col min="806" max="806" width="17" style="1" customWidth="1"/>
    <col min="807" max="807" width="6.33203125" style="1" customWidth="1"/>
    <col min="808" max="808" width="0" style="1" hidden="1" customWidth="1"/>
    <col min="809" max="809" width="14.33203125" style="1" customWidth="1"/>
    <col min="810" max="810" width="7.5546875" style="1" customWidth="1"/>
    <col min="811" max="811" width="0" style="1" hidden="1" customWidth="1"/>
    <col min="812" max="813" width="14.33203125" style="1" customWidth="1"/>
    <col min="814" max="814" width="20.88671875" style="1" customWidth="1"/>
    <col min="815" max="815" width="14.44140625" style="1" customWidth="1"/>
    <col min="816" max="816" width="15" style="1" customWidth="1"/>
    <col min="817" max="817" width="2.6640625" style="1" customWidth="1"/>
    <col min="818" max="818" width="11.6640625" style="1" customWidth="1"/>
    <col min="819" max="819" width="11.5546875" style="1" customWidth="1"/>
    <col min="820" max="820" width="2.33203125" style="1" customWidth="1"/>
    <col min="821" max="821" width="41" style="1" customWidth="1"/>
    <col min="822" max="822" width="14.33203125" style="1" customWidth="1"/>
    <col min="823" max="824" width="11.5546875" style="1" customWidth="1"/>
    <col min="825" max="825" width="21.88671875" style="1" customWidth="1"/>
    <col min="826" max="1017" width="11.5546875" style="1"/>
    <col min="1018" max="1018" width="21.88671875" style="1" customWidth="1"/>
    <col min="1019" max="1019" width="13.88671875" style="1" customWidth="1"/>
    <col min="1020" max="1020" width="38.6640625" style="1" customWidth="1"/>
    <col min="1021" max="1021" width="3" style="1" bestFit="1" customWidth="1"/>
    <col min="1022" max="1022" width="32.33203125" style="1" customWidth="1"/>
    <col min="1023" max="1023" width="46.33203125" style="1" customWidth="1"/>
    <col min="1024" max="1024" width="19" style="1" customWidth="1"/>
    <col min="1025" max="1025" width="0" style="1" hidden="1" customWidth="1"/>
    <col min="1026" max="1026" width="17.6640625" style="1" customWidth="1"/>
    <col min="1027" max="1027" width="0" style="1" hidden="1" customWidth="1"/>
    <col min="1028" max="1028" width="22.33203125" style="1" customWidth="1"/>
    <col min="1029" max="1029" width="5.33203125" style="1" customWidth="1"/>
    <col min="1030" max="1030" width="36.33203125" style="1" customWidth="1"/>
    <col min="1031" max="1031" width="5.6640625" style="1" customWidth="1"/>
    <col min="1032" max="1032" width="0" style="1" hidden="1" customWidth="1"/>
    <col min="1033" max="1033" width="20.6640625" style="1" customWidth="1"/>
    <col min="1034" max="1034" width="4.88671875" style="1" customWidth="1"/>
    <col min="1035" max="1035" width="0" style="1" hidden="1" customWidth="1"/>
    <col min="1036" max="1036" width="24.6640625" style="1" customWidth="1"/>
    <col min="1037" max="1037" width="12.33203125" style="1" customWidth="1"/>
    <col min="1038" max="1038" width="0" style="1" hidden="1" customWidth="1"/>
    <col min="1039" max="1039" width="3.44140625" style="1" customWidth="1"/>
    <col min="1040" max="1040" width="0" style="1" hidden="1" customWidth="1"/>
    <col min="1041" max="1041" width="17.6640625" style="1" customWidth="1"/>
    <col min="1042" max="1042" width="3.44140625" style="1" customWidth="1"/>
    <col min="1043" max="1043" width="0" style="1" hidden="1" customWidth="1"/>
    <col min="1044" max="1044" width="23.6640625" style="1" customWidth="1"/>
    <col min="1045" max="1045" width="10" style="1" customWidth="1"/>
    <col min="1046" max="1046" width="0" style="1" hidden="1" customWidth="1"/>
    <col min="1047" max="1048" width="14.6640625" style="1" customWidth="1"/>
    <col min="1049" max="1049" width="12.88671875" style="1" customWidth="1"/>
    <col min="1050" max="1050" width="3.33203125" style="1" customWidth="1"/>
    <col min="1051" max="1051" width="30.33203125" style="1" customWidth="1"/>
    <col min="1052" max="1052" width="5" style="1" customWidth="1"/>
    <col min="1053" max="1053" width="0" style="1" hidden="1" customWidth="1"/>
    <col min="1054" max="1054" width="14.33203125" style="1" customWidth="1"/>
    <col min="1055" max="1055" width="5.6640625" style="1" customWidth="1"/>
    <col min="1056" max="1056" width="0" style="1" hidden="1" customWidth="1"/>
    <col min="1057" max="1057" width="17.33203125" style="1" customWidth="1"/>
    <col min="1058" max="1058" width="12.6640625" style="1" customWidth="1"/>
    <col min="1059" max="1059" width="0" style="1" hidden="1" customWidth="1"/>
    <col min="1060" max="1060" width="5.33203125" style="1" customWidth="1"/>
    <col min="1061" max="1061" width="0" style="1" hidden="1" customWidth="1"/>
    <col min="1062" max="1062" width="17" style="1" customWidth="1"/>
    <col min="1063" max="1063" width="6.33203125" style="1" customWidth="1"/>
    <col min="1064" max="1064" width="0" style="1" hidden="1" customWidth="1"/>
    <col min="1065" max="1065" width="14.33203125" style="1" customWidth="1"/>
    <col min="1066" max="1066" width="7.5546875" style="1" customWidth="1"/>
    <col min="1067" max="1067" width="0" style="1" hidden="1" customWidth="1"/>
    <col min="1068" max="1069" width="14.33203125" style="1" customWidth="1"/>
    <col min="1070" max="1070" width="20.88671875" style="1" customWidth="1"/>
    <col min="1071" max="1071" width="14.44140625" style="1" customWidth="1"/>
    <col min="1072" max="1072" width="15" style="1" customWidth="1"/>
    <col min="1073" max="1073" width="2.6640625" style="1" customWidth="1"/>
    <col min="1074" max="1074" width="11.6640625" style="1" customWidth="1"/>
    <col min="1075" max="1075" width="11.5546875" style="1" customWidth="1"/>
    <col min="1076" max="1076" width="2.33203125" style="1" customWidth="1"/>
    <col min="1077" max="1077" width="41" style="1" customWidth="1"/>
    <col min="1078" max="1078" width="14.33203125" style="1" customWidth="1"/>
    <col min="1079" max="1080" width="11.5546875" style="1" customWidth="1"/>
    <col min="1081" max="1081" width="21.88671875" style="1" customWidth="1"/>
    <col min="1082" max="1273" width="11.5546875" style="1"/>
    <col min="1274" max="1274" width="21.88671875" style="1" customWidth="1"/>
    <col min="1275" max="1275" width="13.88671875" style="1" customWidth="1"/>
    <col min="1276" max="1276" width="38.6640625" style="1" customWidth="1"/>
    <col min="1277" max="1277" width="3" style="1" bestFit="1" customWidth="1"/>
    <col min="1278" max="1278" width="32.33203125" style="1" customWidth="1"/>
    <col min="1279" max="1279" width="46.33203125" style="1" customWidth="1"/>
    <col min="1280" max="1280" width="19" style="1" customWidth="1"/>
    <col min="1281" max="1281" width="0" style="1" hidden="1" customWidth="1"/>
    <col min="1282" max="1282" width="17.6640625" style="1" customWidth="1"/>
    <col min="1283" max="1283" width="0" style="1" hidden="1" customWidth="1"/>
    <col min="1284" max="1284" width="22.33203125" style="1" customWidth="1"/>
    <col min="1285" max="1285" width="5.33203125" style="1" customWidth="1"/>
    <col min="1286" max="1286" width="36.33203125" style="1" customWidth="1"/>
    <col min="1287" max="1287" width="5.6640625" style="1" customWidth="1"/>
    <col min="1288" max="1288" width="0" style="1" hidden="1" customWidth="1"/>
    <col min="1289" max="1289" width="20.6640625" style="1" customWidth="1"/>
    <col min="1290" max="1290" width="4.88671875" style="1" customWidth="1"/>
    <col min="1291" max="1291" width="0" style="1" hidden="1" customWidth="1"/>
    <col min="1292" max="1292" width="24.6640625" style="1" customWidth="1"/>
    <col min="1293" max="1293" width="12.33203125" style="1" customWidth="1"/>
    <col min="1294" max="1294" width="0" style="1" hidden="1" customWidth="1"/>
    <col min="1295" max="1295" width="3.44140625" style="1" customWidth="1"/>
    <col min="1296" max="1296" width="0" style="1" hidden="1" customWidth="1"/>
    <col min="1297" max="1297" width="17.6640625" style="1" customWidth="1"/>
    <col min="1298" max="1298" width="3.44140625" style="1" customWidth="1"/>
    <col min="1299" max="1299" width="0" style="1" hidden="1" customWidth="1"/>
    <col min="1300" max="1300" width="23.6640625" style="1" customWidth="1"/>
    <col min="1301" max="1301" width="10" style="1" customWidth="1"/>
    <col min="1302" max="1302" width="0" style="1" hidden="1" customWidth="1"/>
    <col min="1303" max="1304" width="14.6640625" style="1" customWidth="1"/>
    <col min="1305" max="1305" width="12.88671875" style="1" customWidth="1"/>
    <col min="1306" max="1306" width="3.33203125" style="1" customWidth="1"/>
    <col min="1307" max="1307" width="30.33203125" style="1" customWidth="1"/>
    <col min="1308" max="1308" width="5" style="1" customWidth="1"/>
    <col min="1309" max="1309" width="0" style="1" hidden="1" customWidth="1"/>
    <col min="1310" max="1310" width="14.33203125" style="1" customWidth="1"/>
    <col min="1311" max="1311" width="5.6640625" style="1" customWidth="1"/>
    <col min="1312" max="1312" width="0" style="1" hidden="1" customWidth="1"/>
    <col min="1313" max="1313" width="17.33203125" style="1" customWidth="1"/>
    <col min="1314" max="1314" width="12.6640625" style="1" customWidth="1"/>
    <col min="1315" max="1315" width="0" style="1" hidden="1" customWidth="1"/>
    <col min="1316" max="1316" width="5.33203125" style="1" customWidth="1"/>
    <col min="1317" max="1317" width="0" style="1" hidden="1" customWidth="1"/>
    <col min="1318" max="1318" width="17" style="1" customWidth="1"/>
    <col min="1319" max="1319" width="6.33203125" style="1" customWidth="1"/>
    <col min="1320" max="1320" width="0" style="1" hidden="1" customWidth="1"/>
    <col min="1321" max="1321" width="14.33203125" style="1" customWidth="1"/>
    <col min="1322" max="1322" width="7.5546875" style="1" customWidth="1"/>
    <col min="1323" max="1323" width="0" style="1" hidden="1" customWidth="1"/>
    <col min="1324" max="1325" width="14.33203125" style="1" customWidth="1"/>
    <col min="1326" max="1326" width="20.88671875" style="1" customWidth="1"/>
    <col min="1327" max="1327" width="14.44140625" style="1" customWidth="1"/>
    <col min="1328" max="1328" width="15" style="1" customWidth="1"/>
    <col min="1329" max="1329" width="2.6640625" style="1" customWidth="1"/>
    <col min="1330" max="1330" width="11.6640625" style="1" customWidth="1"/>
    <col min="1331" max="1331" width="11.5546875" style="1" customWidth="1"/>
    <col min="1332" max="1332" width="2.33203125" style="1" customWidth="1"/>
    <col min="1333" max="1333" width="41" style="1" customWidth="1"/>
    <col min="1334" max="1334" width="14.33203125" style="1" customWidth="1"/>
    <col min="1335" max="1336" width="11.5546875" style="1" customWidth="1"/>
    <col min="1337" max="1337" width="21.88671875" style="1" customWidth="1"/>
    <col min="1338" max="1529" width="11.5546875" style="1"/>
    <col min="1530" max="1530" width="21.88671875" style="1" customWidth="1"/>
    <col min="1531" max="1531" width="13.88671875" style="1" customWidth="1"/>
    <col min="1532" max="1532" width="38.6640625" style="1" customWidth="1"/>
    <col min="1533" max="1533" width="3" style="1" bestFit="1" customWidth="1"/>
    <col min="1534" max="1534" width="32.33203125" style="1" customWidth="1"/>
    <col min="1535" max="1535" width="46.33203125" style="1" customWidth="1"/>
    <col min="1536" max="1536" width="19" style="1" customWidth="1"/>
    <col min="1537" max="1537" width="0" style="1" hidden="1" customWidth="1"/>
    <col min="1538" max="1538" width="17.6640625" style="1" customWidth="1"/>
    <col min="1539" max="1539" width="0" style="1" hidden="1" customWidth="1"/>
    <col min="1540" max="1540" width="22.33203125" style="1" customWidth="1"/>
    <col min="1541" max="1541" width="5.33203125" style="1" customWidth="1"/>
    <col min="1542" max="1542" width="36.33203125" style="1" customWidth="1"/>
    <col min="1543" max="1543" width="5.6640625" style="1" customWidth="1"/>
    <col min="1544" max="1544" width="0" style="1" hidden="1" customWidth="1"/>
    <col min="1545" max="1545" width="20.6640625" style="1" customWidth="1"/>
    <col min="1546" max="1546" width="4.88671875" style="1" customWidth="1"/>
    <col min="1547" max="1547" width="0" style="1" hidden="1" customWidth="1"/>
    <col min="1548" max="1548" width="24.6640625" style="1" customWidth="1"/>
    <col min="1549" max="1549" width="12.33203125" style="1" customWidth="1"/>
    <col min="1550" max="1550" width="0" style="1" hidden="1" customWidth="1"/>
    <col min="1551" max="1551" width="3.44140625" style="1" customWidth="1"/>
    <col min="1552" max="1552" width="0" style="1" hidden="1" customWidth="1"/>
    <col min="1553" max="1553" width="17.6640625" style="1" customWidth="1"/>
    <col min="1554" max="1554" width="3.44140625" style="1" customWidth="1"/>
    <col min="1555" max="1555" width="0" style="1" hidden="1" customWidth="1"/>
    <col min="1556" max="1556" width="23.6640625" style="1" customWidth="1"/>
    <col min="1557" max="1557" width="10" style="1" customWidth="1"/>
    <col min="1558" max="1558" width="0" style="1" hidden="1" customWidth="1"/>
    <col min="1559" max="1560" width="14.6640625" style="1" customWidth="1"/>
    <col min="1561" max="1561" width="12.88671875" style="1" customWidth="1"/>
    <col min="1562" max="1562" width="3.33203125" style="1" customWidth="1"/>
    <col min="1563" max="1563" width="30.33203125" style="1" customWidth="1"/>
    <col min="1564" max="1564" width="5" style="1" customWidth="1"/>
    <col min="1565" max="1565" width="0" style="1" hidden="1" customWidth="1"/>
    <col min="1566" max="1566" width="14.33203125" style="1" customWidth="1"/>
    <col min="1567" max="1567" width="5.6640625" style="1" customWidth="1"/>
    <col min="1568" max="1568" width="0" style="1" hidden="1" customWidth="1"/>
    <col min="1569" max="1569" width="17.33203125" style="1" customWidth="1"/>
    <col min="1570" max="1570" width="12.6640625" style="1" customWidth="1"/>
    <col min="1571" max="1571" width="0" style="1" hidden="1" customWidth="1"/>
    <col min="1572" max="1572" width="5.33203125" style="1" customWidth="1"/>
    <col min="1573" max="1573" width="0" style="1" hidden="1" customWidth="1"/>
    <col min="1574" max="1574" width="17" style="1" customWidth="1"/>
    <col min="1575" max="1575" width="6.33203125" style="1" customWidth="1"/>
    <col min="1576" max="1576" width="0" style="1" hidden="1" customWidth="1"/>
    <col min="1577" max="1577" width="14.33203125" style="1" customWidth="1"/>
    <col min="1578" max="1578" width="7.5546875" style="1" customWidth="1"/>
    <col min="1579" max="1579" width="0" style="1" hidden="1" customWidth="1"/>
    <col min="1580" max="1581" width="14.33203125" style="1" customWidth="1"/>
    <col min="1582" max="1582" width="20.88671875" style="1" customWidth="1"/>
    <col min="1583" max="1583" width="14.44140625" style="1" customWidth="1"/>
    <col min="1584" max="1584" width="15" style="1" customWidth="1"/>
    <col min="1585" max="1585" width="2.6640625" style="1" customWidth="1"/>
    <col min="1586" max="1586" width="11.6640625" style="1" customWidth="1"/>
    <col min="1587" max="1587" width="11.5546875" style="1" customWidth="1"/>
    <col min="1588" max="1588" width="2.33203125" style="1" customWidth="1"/>
    <col min="1589" max="1589" width="41" style="1" customWidth="1"/>
    <col min="1590" max="1590" width="14.33203125" style="1" customWidth="1"/>
    <col min="1591" max="1592" width="11.5546875" style="1" customWidth="1"/>
    <col min="1593" max="1593" width="21.88671875" style="1" customWidth="1"/>
    <col min="1594" max="1785" width="11.5546875" style="1"/>
    <col min="1786" max="1786" width="21.88671875" style="1" customWidth="1"/>
    <col min="1787" max="1787" width="13.88671875" style="1" customWidth="1"/>
    <col min="1788" max="1788" width="38.6640625" style="1" customWidth="1"/>
    <col min="1789" max="1789" width="3" style="1" bestFit="1" customWidth="1"/>
    <col min="1790" max="1790" width="32.33203125" style="1" customWidth="1"/>
    <col min="1791" max="1791" width="46.33203125" style="1" customWidth="1"/>
    <col min="1792" max="1792" width="19" style="1" customWidth="1"/>
    <col min="1793" max="1793" width="0" style="1" hidden="1" customWidth="1"/>
    <col min="1794" max="1794" width="17.6640625" style="1" customWidth="1"/>
    <col min="1795" max="1795" width="0" style="1" hidden="1" customWidth="1"/>
    <col min="1796" max="1796" width="22.33203125" style="1" customWidth="1"/>
    <col min="1797" max="1797" width="5.33203125" style="1" customWidth="1"/>
    <col min="1798" max="1798" width="36.33203125" style="1" customWidth="1"/>
    <col min="1799" max="1799" width="5.6640625" style="1" customWidth="1"/>
    <col min="1800" max="1800" width="0" style="1" hidden="1" customWidth="1"/>
    <col min="1801" max="1801" width="20.6640625" style="1" customWidth="1"/>
    <col min="1802" max="1802" width="4.88671875" style="1" customWidth="1"/>
    <col min="1803" max="1803" width="0" style="1" hidden="1" customWidth="1"/>
    <col min="1804" max="1804" width="24.6640625" style="1" customWidth="1"/>
    <col min="1805" max="1805" width="12.33203125" style="1" customWidth="1"/>
    <col min="1806" max="1806" width="0" style="1" hidden="1" customWidth="1"/>
    <col min="1807" max="1807" width="3.44140625" style="1" customWidth="1"/>
    <col min="1808" max="1808" width="0" style="1" hidden="1" customWidth="1"/>
    <col min="1809" max="1809" width="17.6640625" style="1" customWidth="1"/>
    <col min="1810" max="1810" width="3.44140625" style="1" customWidth="1"/>
    <col min="1811" max="1811" width="0" style="1" hidden="1" customWidth="1"/>
    <col min="1812" max="1812" width="23.6640625" style="1" customWidth="1"/>
    <col min="1813" max="1813" width="10" style="1" customWidth="1"/>
    <col min="1814" max="1814" width="0" style="1" hidden="1" customWidth="1"/>
    <col min="1815" max="1816" width="14.6640625" style="1" customWidth="1"/>
    <col min="1817" max="1817" width="12.88671875" style="1" customWidth="1"/>
    <col min="1818" max="1818" width="3.33203125" style="1" customWidth="1"/>
    <col min="1819" max="1819" width="30.33203125" style="1" customWidth="1"/>
    <col min="1820" max="1820" width="5" style="1" customWidth="1"/>
    <col min="1821" max="1821" width="0" style="1" hidden="1" customWidth="1"/>
    <col min="1822" max="1822" width="14.33203125" style="1" customWidth="1"/>
    <col min="1823" max="1823" width="5.6640625" style="1" customWidth="1"/>
    <col min="1824" max="1824" width="0" style="1" hidden="1" customWidth="1"/>
    <col min="1825" max="1825" width="17.33203125" style="1" customWidth="1"/>
    <col min="1826" max="1826" width="12.6640625" style="1" customWidth="1"/>
    <col min="1827" max="1827" width="0" style="1" hidden="1" customWidth="1"/>
    <col min="1828" max="1828" width="5.33203125" style="1" customWidth="1"/>
    <col min="1829" max="1829" width="0" style="1" hidden="1" customWidth="1"/>
    <col min="1830" max="1830" width="17" style="1" customWidth="1"/>
    <col min="1831" max="1831" width="6.33203125" style="1" customWidth="1"/>
    <col min="1832" max="1832" width="0" style="1" hidden="1" customWidth="1"/>
    <col min="1833" max="1833" width="14.33203125" style="1" customWidth="1"/>
    <col min="1834" max="1834" width="7.5546875" style="1" customWidth="1"/>
    <col min="1835" max="1835" width="0" style="1" hidden="1" customWidth="1"/>
    <col min="1836" max="1837" width="14.33203125" style="1" customWidth="1"/>
    <col min="1838" max="1838" width="20.88671875" style="1" customWidth="1"/>
    <col min="1839" max="1839" width="14.44140625" style="1" customWidth="1"/>
    <col min="1840" max="1840" width="15" style="1" customWidth="1"/>
    <col min="1841" max="1841" width="2.6640625" style="1" customWidth="1"/>
    <col min="1842" max="1842" width="11.6640625" style="1" customWidth="1"/>
    <col min="1843" max="1843" width="11.5546875" style="1" customWidth="1"/>
    <col min="1844" max="1844" width="2.33203125" style="1" customWidth="1"/>
    <col min="1845" max="1845" width="41" style="1" customWidth="1"/>
    <col min="1846" max="1846" width="14.33203125" style="1" customWidth="1"/>
    <col min="1847" max="1848" width="11.5546875" style="1" customWidth="1"/>
    <col min="1849" max="1849" width="21.88671875" style="1" customWidth="1"/>
    <col min="1850" max="2041" width="11.5546875" style="1"/>
    <col min="2042" max="2042" width="21.88671875" style="1" customWidth="1"/>
    <col min="2043" max="2043" width="13.88671875" style="1" customWidth="1"/>
    <col min="2044" max="2044" width="38.6640625" style="1" customWidth="1"/>
    <col min="2045" max="2045" width="3" style="1" bestFit="1" customWidth="1"/>
    <col min="2046" max="2046" width="32.33203125" style="1" customWidth="1"/>
    <col min="2047" max="2047" width="46.33203125" style="1" customWidth="1"/>
    <col min="2048" max="2048" width="19" style="1" customWidth="1"/>
    <col min="2049" max="2049" width="0" style="1" hidden="1" customWidth="1"/>
    <col min="2050" max="2050" width="17.6640625" style="1" customWidth="1"/>
    <col min="2051" max="2051" width="0" style="1" hidden="1" customWidth="1"/>
    <col min="2052" max="2052" width="22.33203125" style="1" customWidth="1"/>
    <col min="2053" max="2053" width="5.33203125" style="1" customWidth="1"/>
    <col min="2054" max="2054" width="36.33203125" style="1" customWidth="1"/>
    <col min="2055" max="2055" width="5.6640625" style="1" customWidth="1"/>
    <col min="2056" max="2056" width="0" style="1" hidden="1" customWidth="1"/>
    <col min="2057" max="2057" width="20.6640625" style="1" customWidth="1"/>
    <col min="2058" max="2058" width="4.88671875" style="1" customWidth="1"/>
    <col min="2059" max="2059" width="0" style="1" hidden="1" customWidth="1"/>
    <col min="2060" max="2060" width="24.6640625" style="1" customWidth="1"/>
    <col min="2061" max="2061" width="12.33203125" style="1" customWidth="1"/>
    <col min="2062" max="2062" width="0" style="1" hidden="1" customWidth="1"/>
    <col min="2063" max="2063" width="3.44140625" style="1" customWidth="1"/>
    <col min="2064" max="2064" width="0" style="1" hidden="1" customWidth="1"/>
    <col min="2065" max="2065" width="17.6640625" style="1" customWidth="1"/>
    <col min="2066" max="2066" width="3.44140625" style="1" customWidth="1"/>
    <col min="2067" max="2067" width="0" style="1" hidden="1" customWidth="1"/>
    <col min="2068" max="2068" width="23.6640625" style="1" customWidth="1"/>
    <col min="2069" max="2069" width="10" style="1" customWidth="1"/>
    <col min="2070" max="2070" width="0" style="1" hidden="1" customWidth="1"/>
    <col min="2071" max="2072" width="14.6640625" style="1" customWidth="1"/>
    <col min="2073" max="2073" width="12.88671875" style="1" customWidth="1"/>
    <col min="2074" max="2074" width="3.33203125" style="1" customWidth="1"/>
    <col min="2075" max="2075" width="30.33203125" style="1" customWidth="1"/>
    <col min="2076" max="2076" width="5" style="1" customWidth="1"/>
    <col min="2077" max="2077" width="0" style="1" hidden="1" customWidth="1"/>
    <col min="2078" max="2078" width="14.33203125" style="1" customWidth="1"/>
    <col min="2079" max="2079" width="5.6640625" style="1" customWidth="1"/>
    <col min="2080" max="2080" width="0" style="1" hidden="1" customWidth="1"/>
    <col min="2081" max="2081" width="17.33203125" style="1" customWidth="1"/>
    <col min="2082" max="2082" width="12.6640625" style="1" customWidth="1"/>
    <col min="2083" max="2083" width="0" style="1" hidden="1" customWidth="1"/>
    <col min="2084" max="2084" width="5.33203125" style="1" customWidth="1"/>
    <col min="2085" max="2085" width="0" style="1" hidden="1" customWidth="1"/>
    <col min="2086" max="2086" width="17" style="1" customWidth="1"/>
    <col min="2087" max="2087" width="6.33203125" style="1" customWidth="1"/>
    <col min="2088" max="2088" width="0" style="1" hidden="1" customWidth="1"/>
    <col min="2089" max="2089" width="14.33203125" style="1" customWidth="1"/>
    <col min="2090" max="2090" width="7.5546875" style="1" customWidth="1"/>
    <col min="2091" max="2091" width="0" style="1" hidden="1" customWidth="1"/>
    <col min="2092" max="2093" width="14.33203125" style="1" customWidth="1"/>
    <col min="2094" max="2094" width="20.88671875" style="1" customWidth="1"/>
    <col min="2095" max="2095" width="14.44140625" style="1" customWidth="1"/>
    <col min="2096" max="2096" width="15" style="1" customWidth="1"/>
    <col min="2097" max="2097" width="2.6640625" style="1" customWidth="1"/>
    <col min="2098" max="2098" width="11.6640625" style="1" customWidth="1"/>
    <col min="2099" max="2099" width="11.5546875" style="1" customWidth="1"/>
    <col min="2100" max="2100" width="2.33203125" style="1" customWidth="1"/>
    <col min="2101" max="2101" width="41" style="1" customWidth="1"/>
    <col min="2102" max="2102" width="14.33203125" style="1" customWidth="1"/>
    <col min="2103" max="2104" width="11.5546875" style="1" customWidth="1"/>
    <col min="2105" max="2105" width="21.88671875" style="1" customWidth="1"/>
    <col min="2106" max="2297" width="11.5546875" style="1"/>
    <col min="2298" max="2298" width="21.88671875" style="1" customWidth="1"/>
    <col min="2299" max="2299" width="13.88671875" style="1" customWidth="1"/>
    <col min="2300" max="2300" width="38.6640625" style="1" customWidth="1"/>
    <col min="2301" max="2301" width="3" style="1" bestFit="1" customWidth="1"/>
    <col min="2302" max="2302" width="32.33203125" style="1" customWidth="1"/>
    <col min="2303" max="2303" width="46.33203125" style="1" customWidth="1"/>
    <col min="2304" max="2304" width="19" style="1" customWidth="1"/>
    <col min="2305" max="2305" width="0" style="1" hidden="1" customWidth="1"/>
    <col min="2306" max="2306" width="17.6640625" style="1" customWidth="1"/>
    <col min="2307" max="2307" width="0" style="1" hidden="1" customWidth="1"/>
    <col min="2308" max="2308" width="22.33203125" style="1" customWidth="1"/>
    <col min="2309" max="2309" width="5.33203125" style="1" customWidth="1"/>
    <col min="2310" max="2310" width="36.33203125" style="1" customWidth="1"/>
    <col min="2311" max="2311" width="5.6640625" style="1" customWidth="1"/>
    <col min="2312" max="2312" width="0" style="1" hidden="1" customWidth="1"/>
    <col min="2313" max="2313" width="20.6640625" style="1" customWidth="1"/>
    <col min="2314" max="2314" width="4.88671875" style="1" customWidth="1"/>
    <col min="2315" max="2315" width="0" style="1" hidden="1" customWidth="1"/>
    <col min="2316" max="2316" width="24.6640625" style="1" customWidth="1"/>
    <col min="2317" max="2317" width="12.33203125" style="1" customWidth="1"/>
    <col min="2318" max="2318" width="0" style="1" hidden="1" customWidth="1"/>
    <col min="2319" max="2319" width="3.44140625" style="1" customWidth="1"/>
    <col min="2320" max="2320" width="0" style="1" hidden="1" customWidth="1"/>
    <col min="2321" max="2321" width="17.6640625" style="1" customWidth="1"/>
    <col min="2322" max="2322" width="3.44140625" style="1" customWidth="1"/>
    <col min="2323" max="2323" width="0" style="1" hidden="1" customWidth="1"/>
    <col min="2324" max="2324" width="23.6640625" style="1" customWidth="1"/>
    <col min="2325" max="2325" width="10" style="1" customWidth="1"/>
    <col min="2326" max="2326" width="0" style="1" hidden="1" customWidth="1"/>
    <col min="2327" max="2328" width="14.6640625" style="1" customWidth="1"/>
    <col min="2329" max="2329" width="12.88671875" style="1" customWidth="1"/>
    <col min="2330" max="2330" width="3.33203125" style="1" customWidth="1"/>
    <col min="2331" max="2331" width="30.33203125" style="1" customWidth="1"/>
    <col min="2332" max="2332" width="5" style="1" customWidth="1"/>
    <col min="2333" max="2333" width="0" style="1" hidden="1" customWidth="1"/>
    <col min="2334" max="2334" width="14.33203125" style="1" customWidth="1"/>
    <col min="2335" max="2335" width="5.6640625" style="1" customWidth="1"/>
    <col min="2336" max="2336" width="0" style="1" hidden="1" customWidth="1"/>
    <col min="2337" max="2337" width="17.33203125" style="1" customWidth="1"/>
    <col min="2338" max="2338" width="12.6640625" style="1" customWidth="1"/>
    <col min="2339" max="2339" width="0" style="1" hidden="1" customWidth="1"/>
    <col min="2340" max="2340" width="5.33203125" style="1" customWidth="1"/>
    <col min="2341" max="2341" width="0" style="1" hidden="1" customWidth="1"/>
    <col min="2342" max="2342" width="17" style="1" customWidth="1"/>
    <col min="2343" max="2343" width="6.33203125" style="1" customWidth="1"/>
    <col min="2344" max="2344" width="0" style="1" hidden="1" customWidth="1"/>
    <col min="2345" max="2345" width="14.33203125" style="1" customWidth="1"/>
    <col min="2346" max="2346" width="7.5546875" style="1" customWidth="1"/>
    <col min="2347" max="2347" width="0" style="1" hidden="1" customWidth="1"/>
    <col min="2348" max="2349" width="14.33203125" style="1" customWidth="1"/>
    <col min="2350" max="2350" width="20.88671875" style="1" customWidth="1"/>
    <col min="2351" max="2351" width="14.44140625" style="1" customWidth="1"/>
    <col min="2352" max="2352" width="15" style="1" customWidth="1"/>
    <col min="2353" max="2353" width="2.6640625" style="1" customWidth="1"/>
    <col min="2354" max="2354" width="11.6640625" style="1" customWidth="1"/>
    <col min="2355" max="2355" width="11.5546875" style="1" customWidth="1"/>
    <col min="2356" max="2356" width="2.33203125" style="1" customWidth="1"/>
    <col min="2357" max="2357" width="41" style="1" customWidth="1"/>
    <col min="2358" max="2358" width="14.33203125" style="1" customWidth="1"/>
    <col min="2359" max="2360" width="11.5546875" style="1" customWidth="1"/>
    <col min="2361" max="2361" width="21.88671875" style="1" customWidth="1"/>
    <col min="2362" max="2553" width="11.5546875" style="1"/>
    <col min="2554" max="2554" width="21.88671875" style="1" customWidth="1"/>
    <col min="2555" max="2555" width="13.88671875" style="1" customWidth="1"/>
    <col min="2556" max="2556" width="38.6640625" style="1" customWidth="1"/>
    <col min="2557" max="2557" width="3" style="1" bestFit="1" customWidth="1"/>
    <col min="2558" max="2558" width="32.33203125" style="1" customWidth="1"/>
    <col min="2559" max="2559" width="46.33203125" style="1" customWidth="1"/>
    <col min="2560" max="2560" width="19" style="1" customWidth="1"/>
    <col min="2561" max="2561" width="0" style="1" hidden="1" customWidth="1"/>
    <col min="2562" max="2562" width="17.6640625" style="1" customWidth="1"/>
    <col min="2563" max="2563" width="0" style="1" hidden="1" customWidth="1"/>
    <col min="2564" max="2564" width="22.33203125" style="1" customWidth="1"/>
    <col min="2565" max="2565" width="5.33203125" style="1" customWidth="1"/>
    <col min="2566" max="2566" width="36.33203125" style="1" customWidth="1"/>
    <col min="2567" max="2567" width="5.6640625" style="1" customWidth="1"/>
    <col min="2568" max="2568" width="0" style="1" hidden="1" customWidth="1"/>
    <col min="2569" max="2569" width="20.6640625" style="1" customWidth="1"/>
    <col min="2570" max="2570" width="4.88671875" style="1" customWidth="1"/>
    <col min="2571" max="2571" width="0" style="1" hidden="1" customWidth="1"/>
    <col min="2572" max="2572" width="24.6640625" style="1" customWidth="1"/>
    <col min="2573" max="2573" width="12.33203125" style="1" customWidth="1"/>
    <col min="2574" max="2574" width="0" style="1" hidden="1" customWidth="1"/>
    <col min="2575" max="2575" width="3.44140625" style="1" customWidth="1"/>
    <col min="2576" max="2576" width="0" style="1" hidden="1" customWidth="1"/>
    <col min="2577" max="2577" width="17.6640625" style="1" customWidth="1"/>
    <col min="2578" max="2578" width="3.44140625" style="1" customWidth="1"/>
    <col min="2579" max="2579" width="0" style="1" hidden="1" customWidth="1"/>
    <col min="2580" max="2580" width="23.6640625" style="1" customWidth="1"/>
    <col min="2581" max="2581" width="10" style="1" customWidth="1"/>
    <col min="2582" max="2582" width="0" style="1" hidden="1" customWidth="1"/>
    <col min="2583" max="2584" width="14.6640625" style="1" customWidth="1"/>
    <col min="2585" max="2585" width="12.88671875" style="1" customWidth="1"/>
    <col min="2586" max="2586" width="3.33203125" style="1" customWidth="1"/>
    <col min="2587" max="2587" width="30.33203125" style="1" customWidth="1"/>
    <col min="2588" max="2588" width="5" style="1" customWidth="1"/>
    <col min="2589" max="2589" width="0" style="1" hidden="1" customWidth="1"/>
    <col min="2590" max="2590" width="14.33203125" style="1" customWidth="1"/>
    <col min="2591" max="2591" width="5.6640625" style="1" customWidth="1"/>
    <col min="2592" max="2592" width="0" style="1" hidden="1" customWidth="1"/>
    <col min="2593" max="2593" width="17.33203125" style="1" customWidth="1"/>
    <col min="2594" max="2594" width="12.6640625" style="1" customWidth="1"/>
    <col min="2595" max="2595" width="0" style="1" hidden="1" customWidth="1"/>
    <col min="2596" max="2596" width="5.33203125" style="1" customWidth="1"/>
    <col min="2597" max="2597" width="0" style="1" hidden="1" customWidth="1"/>
    <col min="2598" max="2598" width="17" style="1" customWidth="1"/>
    <col min="2599" max="2599" width="6.33203125" style="1" customWidth="1"/>
    <col min="2600" max="2600" width="0" style="1" hidden="1" customWidth="1"/>
    <col min="2601" max="2601" width="14.33203125" style="1" customWidth="1"/>
    <col min="2602" max="2602" width="7.5546875" style="1" customWidth="1"/>
    <col min="2603" max="2603" width="0" style="1" hidden="1" customWidth="1"/>
    <col min="2604" max="2605" width="14.33203125" style="1" customWidth="1"/>
    <col min="2606" max="2606" width="20.88671875" style="1" customWidth="1"/>
    <col min="2607" max="2607" width="14.44140625" style="1" customWidth="1"/>
    <col min="2608" max="2608" width="15" style="1" customWidth="1"/>
    <col min="2609" max="2609" width="2.6640625" style="1" customWidth="1"/>
    <col min="2610" max="2610" width="11.6640625" style="1" customWidth="1"/>
    <col min="2611" max="2611" width="11.5546875" style="1" customWidth="1"/>
    <col min="2612" max="2612" width="2.33203125" style="1" customWidth="1"/>
    <col min="2613" max="2613" width="41" style="1" customWidth="1"/>
    <col min="2614" max="2614" width="14.33203125" style="1" customWidth="1"/>
    <col min="2615" max="2616" width="11.5546875" style="1" customWidth="1"/>
    <col min="2617" max="2617" width="21.88671875" style="1" customWidth="1"/>
    <col min="2618" max="2809" width="11.5546875" style="1"/>
    <col min="2810" max="2810" width="21.88671875" style="1" customWidth="1"/>
    <col min="2811" max="2811" width="13.88671875" style="1" customWidth="1"/>
    <col min="2812" max="2812" width="38.6640625" style="1" customWidth="1"/>
    <col min="2813" max="2813" width="3" style="1" bestFit="1" customWidth="1"/>
    <col min="2814" max="2814" width="32.33203125" style="1" customWidth="1"/>
    <col min="2815" max="2815" width="46.33203125" style="1" customWidth="1"/>
    <col min="2816" max="2816" width="19" style="1" customWidth="1"/>
    <col min="2817" max="2817" width="0" style="1" hidden="1" customWidth="1"/>
    <col min="2818" max="2818" width="17.6640625" style="1" customWidth="1"/>
    <col min="2819" max="2819" width="0" style="1" hidden="1" customWidth="1"/>
    <col min="2820" max="2820" width="22.33203125" style="1" customWidth="1"/>
    <col min="2821" max="2821" width="5.33203125" style="1" customWidth="1"/>
    <col min="2822" max="2822" width="36.33203125" style="1" customWidth="1"/>
    <col min="2823" max="2823" width="5.6640625" style="1" customWidth="1"/>
    <col min="2824" max="2824" width="0" style="1" hidden="1" customWidth="1"/>
    <col min="2825" max="2825" width="20.6640625" style="1" customWidth="1"/>
    <col min="2826" max="2826" width="4.88671875" style="1" customWidth="1"/>
    <col min="2827" max="2827" width="0" style="1" hidden="1" customWidth="1"/>
    <col min="2828" max="2828" width="24.6640625" style="1" customWidth="1"/>
    <col min="2829" max="2829" width="12.33203125" style="1" customWidth="1"/>
    <col min="2830" max="2830" width="0" style="1" hidden="1" customWidth="1"/>
    <col min="2831" max="2831" width="3.44140625" style="1" customWidth="1"/>
    <col min="2832" max="2832" width="0" style="1" hidden="1" customWidth="1"/>
    <col min="2833" max="2833" width="17.6640625" style="1" customWidth="1"/>
    <col min="2834" max="2834" width="3.44140625" style="1" customWidth="1"/>
    <col min="2835" max="2835" width="0" style="1" hidden="1" customWidth="1"/>
    <col min="2836" max="2836" width="23.6640625" style="1" customWidth="1"/>
    <col min="2837" max="2837" width="10" style="1" customWidth="1"/>
    <col min="2838" max="2838" width="0" style="1" hidden="1" customWidth="1"/>
    <col min="2839" max="2840" width="14.6640625" style="1" customWidth="1"/>
    <col min="2841" max="2841" width="12.88671875" style="1" customWidth="1"/>
    <col min="2842" max="2842" width="3.33203125" style="1" customWidth="1"/>
    <col min="2843" max="2843" width="30.33203125" style="1" customWidth="1"/>
    <col min="2844" max="2844" width="5" style="1" customWidth="1"/>
    <col min="2845" max="2845" width="0" style="1" hidden="1" customWidth="1"/>
    <col min="2846" max="2846" width="14.33203125" style="1" customWidth="1"/>
    <col min="2847" max="2847" width="5.6640625" style="1" customWidth="1"/>
    <col min="2848" max="2848" width="0" style="1" hidden="1" customWidth="1"/>
    <col min="2849" max="2849" width="17.33203125" style="1" customWidth="1"/>
    <col min="2850" max="2850" width="12.6640625" style="1" customWidth="1"/>
    <col min="2851" max="2851" width="0" style="1" hidden="1" customWidth="1"/>
    <col min="2852" max="2852" width="5.33203125" style="1" customWidth="1"/>
    <col min="2853" max="2853" width="0" style="1" hidden="1" customWidth="1"/>
    <col min="2854" max="2854" width="17" style="1" customWidth="1"/>
    <col min="2855" max="2855" width="6.33203125" style="1" customWidth="1"/>
    <col min="2856" max="2856" width="0" style="1" hidden="1" customWidth="1"/>
    <col min="2857" max="2857" width="14.33203125" style="1" customWidth="1"/>
    <col min="2858" max="2858" width="7.5546875" style="1" customWidth="1"/>
    <col min="2859" max="2859" width="0" style="1" hidden="1" customWidth="1"/>
    <col min="2860" max="2861" width="14.33203125" style="1" customWidth="1"/>
    <col min="2862" max="2862" width="20.88671875" style="1" customWidth="1"/>
    <col min="2863" max="2863" width="14.44140625" style="1" customWidth="1"/>
    <col min="2864" max="2864" width="15" style="1" customWidth="1"/>
    <col min="2865" max="2865" width="2.6640625" style="1" customWidth="1"/>
    <col min="2866" max="2866" width="11.6640625" style="1" customWidth="1"/>
    <col min="2867" max="2867" width="11.5546875" style="1" customWidth="1"/>
    <col min="2868" max="2868" width="2.33203125" style="1" customWidth="1"/>
    <col min="2869" max="2869" width="41" style="1" customWidth="1"/>
    <col min="2870" max="2870" width="14.33203125" style="1" customWidth="1"/>
    <col min="2871" max="2872" width="11.5546875" style="1" customWidth="1"/>
    <col min="2873" max="2873" width="21.88671875" style="1" customWidth="1"/>
    <col min="2874" max="3065" width="11.5546875" style="1"/>
    <col min="3066" max="3066" width="21.88671875" style="1" customWidth="1"/>
    <col min="3067" max="3067" width="13.88671875" style="1" customWidth="1"/>
    <col min="3068" max="3068" width="38.6640625" style="1" customWidth="1"/>
    <col min="3069" max="3069" width="3" style="1" bestFit="1" customWidth="1"/>
    <col min="3070" max="3070" width="32.33203125" style="1" customWidth="1"/>
    <col min="3071" max="3071" width="46.33203125" style="1" customWidth="1"/>
    <col min="3072" max="3072" width="19" style="1" customWidth="1"/>
    <col min="3073" max="3073" width="0" style="1" hidden="1" customWidth="1"/>
    <col min="3074" max="3074" width="17.6640625" style="1" customWidth="1"/>
    <col min="3075" max="3075" width="0" style="1" hidden="1" customWidth="1"/>
    <col min="3076" max="3076" width="22.33203125" style="1" customWidth="1"/>
    <col min="3077" max="3077" width="5.33203125" style="1" customWidth="1"/>
    <col min="3078" max="3078" width="36.33203125" style="1" customWidth="1"/>
    <col min="3079" max="3079" width="5.6640625" style="1" customWidth="1"/>
    <col min="3080" max="3080" width="0" style="1" hidden="1" customWidth="1"/>
    <col min="3081" max="3081" width="20.6640625" style="1" customWidth="1"/>
    <col min="3082" max="3082" width="4.88671875" style="1" customWidth="1"/>
    <col min="3083" max="3083" width="0" style="1" hidden="1" customWidth="1"/>
    <col min="3084" max="3084" width="24.6640625" style="1" customWidth="1"/>
    <col min="3085" max="3085" width="12.33203125" style="1" customWidth="1"/>
    <col min="3086" max="3086" width="0" style="1" hidden="1" customWidth="1"/>
    <col min="3087" max="3087" width="3.44140625" style="1" customWidth="1"/>
    <col min="3088" max="3088" width="0" style="1" hidden="1" customWidth="1"/>
    <col min="3089" max="3089" width="17.6640625" style="1" customWidth="1"/>
    <col min="3090" max="3090" width="3.44140625" style="1" customWidth="1"/>
    <col min="3091" max="3091" width="0" style="1" hidden="1" customWidth="1"/>
    <col min="3092" max="3092" width="23.6640625" style="1" customWidth="1"/>
    <col min="3093" max="3093" width="10" style="1" customWidth="1"/>
    <col min="3094" max="3094" width="0" style="1" hidden="1" customWidth="1"/>
    <col min="3095" max="3096" width="14.6640625" style="1" customWidth="1"/>
    <col min="3097" max="3097" width="12.88671875" style="1" customWidth="1"/>
    <col min="3098" max="3098" width="3.33203125" style="1" customWidth="1"/>
    <col min="3099" max="3099" width="30.33203125" style="1" customWidth="1"/>
    <col min="3100" max="3100" width="5" style="1" customWidth="1"/>
    <col min="3101" max="3101" width="0" style="1" hidden="1" customWidth="1"/>
    <col min="3102" max="3102" width="14.33203125" style="1" customWidth="1"/>
    <col min="3103" max="3103" width="5.6640625" style="1" customWidth="1"/>
    <col min="3104" max="3104" width="0" style="1" hidden="1" customWidth="1"/>
    <col min="3105" max="3105" width="17.33203125" style="1" customWidth="1"/>
    <col min="3106" max="3106" width="12.6640625" style="1" customWidth="1"/>
    <col min="3107" max="3107" width="0" style="1" hidden="1" customWidth="1"/>
    <col min="3108" max="3108" width="5.33203125" style="1" customWidth="1"/>
    <col min="3109" max="3109" width="0" style="1" hidden="1" customWidth="1"/>
    <col min="3110" max="3110" width="17" style="1" customWidth="1"/>
    <col min="3111" max="3111" width="6.33203125" style="1" customWidth="1"/>
    <col min="3112" max="3112" width="0" style="1" hidden="1" customWidth="1"/>
    <col min="3113" max="3113" width="14.33203125" style="1" customWidth="1"/>
    <col min="3114" max="3114" width="7.5546875" style="1" customWidth="1"/>
    <col min="3115" max="3115" width="0" style="1" hidden="1" customWidth="1"/>
    <col min="3116" max="3117" width="14.33203125" style="1" customWidth="1"/>
    <col min="3118" max="3118" width="20.88671875" style="1" customWidth="1"/>
    <col min="3119" max="3119" width="14.44140625" style="1" customWidth="1"/>
    <col min="3120" max="3120" width="15" style="1" customWidth="1"/>
    <col min="3121" max="3121" width="2.6640625" style="1" customWidth="1"/>
    <col min="3122" max="3122" width="11.6640625" style="1" customWidth="1"/>
    <col min="3123" max="3123" width="11.5546875" style="1" customWidth="1"/>
    <col min="3124" max="3124" width="2.33203125" style="1" customWidth="1"/>
    <col min="3125" max="3125" width="41" style="1" customWidth="1"/>
    <col min="3126" max="3126" width="14.33203125" style="1" customWidth="1"/>
    <col min="3127" max="3128" width="11.5546875" style="1" customWidth="1"/>
    <col min="3129" max="3129" width="21.88671875" style="1" customWidth="1"/>
    <col min="3130" max="3321" width="11.5546875" style="1"/>
    <col min="3322" max="3322" width="21.88671875" style="1" customWidth="1"/>
    <col min="3323" max="3323" width="13.88671875" style="1" customWidth="1"/>
    <col min="3324" max="3324" width="38.6640625" style="1" customWidth="1"/>
    <col min="3325" max="3325" width="3" style="1" bestFit="1" customWidth="1"/>
    <col min="3326" max="3326" width="32.33203125" style="1" customWidth="1"/>
    <col min="3327" max="3327" width="46.33203125" style="1" customWidth="1"/>
    <col min="3328" max="3328" width="19" style="1" customWidth="1"/>
    <col min="3329" max="3329" width="0" style="1" hidden="1" customWidth="1"/>
    <col min="3330" max="3330" width="17.6640625" style="1" customWidth="1"/>
    <col min="3331" max="3331" width="0" style="1" hidden="1" customWidth="1"/>
    <col min="3332" max="3332" width="22.33203125" style="1" customWidth="1"/>
    <col min="3333" max="3333" width="5.33203125" style="1" customWidth="1"/>
    <col min="3334" max="3334" width="36.33203125" style="1" customWidth="1"/>
    <col min="3335" max="3335" width="5.6640625" style="1" customWidth="1"/>
    <col min="3336" max="3336" width="0" style="1" hidden="1" customWidth="1"/>
    <col min="3337" max="3337" width="20.6640625" style="1" customWidth="1"/>
    <col min="3338" max="3338" width="4.88671875" style="1" customWidth="1"/>
    <col min="3339" max="3339" width="0" style="1" hidden="1" customWidth="1"/>
    <col min="3340" max="3340" width="24.6640625" style="1" customWidth="1"/>
    <col min="3341" max="3341" width="12.33203125" style="1" customWidth="1"/>
    <col min="3342" max="3342" width="0" style="1" hidden="1" customWidth="1"/>
    <col min="3343" max="3343" width="3.44140625" style="1" customWidth="1"/>
    <col min="3344" max="3344" width="0" style="1" hidden="1" customWidth="1"/>
    <col min="3345" max="3345" width="17.6640625" style="1" customWidth="1"/>
    <col min="3346" max="3346" width="3.44140625" style="1" customWidth="1"/>
    <col min="3347" max="3347" width="0" style="1" hidden="1" customWidth="1"/>
    <col min="3348" max="3348" width="23.6640625" style="1" customWidth="1"/>
    <col min="3349" max="3349" width="10" style="1" customWidth="1"/>
    <col min="3350" max="3350" width="0" style="1" hidden="1" customWidth="1"/>
    <col min="3351" max="3352" width="14.6640625" style="1" customWidth="1"/>
    <col min="3353" max="3353" width="12.88671875" style="1" customWidth="1"/>
    <col min="3354" max="3354" width="3.33203125" style="1" customWidth="1"/>
    <col min="3355" max="3355" width="30.33203125" style="1" customWidth="1"/>
    <col min="3356" max="3356" width="5" style="1" customWidth="1"/>
    <col min="3357" max="3357" width="0" style="1" hidden="1" customWidth="1"/>
    <col min="3358" max="3358" width="14.33203125" style="1" customWidth="1"/>
    <col min="3359" max="3359" width="5.6640625" style="1" customWidth="1"/>
    <col min="3360" max="3360" width="0" style="1" hidden="1" customWidth="1"/>
    <col min="3361" max="3361" width="17.33203125" style="1" customWidth="1"/>
    <col min="3362" max="3362" width="12.6640625" style="1" customWidth="1"/>
    <col min="3363" max="3363" width="0" style="1" hidden="1" customWidth="1"/>
    <col min="3364" max="3364" width="5.33203125" style="1" customWidth="1"/>
    <col min="3365" max="3365" width="0" style="1" hidden="1" customWidth="1"/>
    <col min="3366" max="3366" width="17" style="1" customWidth="1"/>
    <col min="3367" max="3367" width="6.33203125" style="1" customWidth="1"/>
    <col min="3368" max="3368" width="0" style="1" hidden="1" customWidth="1"/>
    <col min="3369" max="3369" width="14.33203125" style="1" customWidth="1"/>
    <col min="3370" max="3370" width="7.5546875" style="1" customWidth="1"/>
    <col min="3371" max="3371" width="0" style="1" hidden="1" customWidth="1"/>
    <col min="3372" max="3373" width="14.33203125" style="1" customWidth="1"/>
    <col min="3374" max="3374" width="20.88671875" style="1" customWidth="1"/>
    <col min="3375" max="3375" width="14.44140625" style="1" customWidth="1"/>
    <col min="3376" max="3376" width="15" style="1" customWidth="1"/>
    <col min="3377" max="3377" width="2.6640625" style="1" customWidth="1"/>
    <col min="3378" max="3378" width="11.6640625" style="1" customWidth="1"/>
    <col min="3379" max="3379" width="11.5546875" style="1" customWidth="1"/>
    <col min="3380" max="3380" width="2.33203125" style="1" customWidth="1"/>
    <col min="3381" max="3381" width="41" style="1" customWidth="1"/>
    <col min="3382" max="3382" width="14.33203125" style="1" customWidth="1"/>
    <col min="3383" max="3384" width="11.5546875" style="1" customWidth="1"/>
    <col min="3385" max="3385" width="21.88671875" style="1" customWidth="1"/>
    <col min="3386" max="3577" width="11.5546875" style="1"/>
    <col min="3578" max="3578" width="21.88671875" style="1" customWidth="1"/>
    <col min="3579" max="3579" width="13.88671875" style="1" customWidth="1"/>
    <col min="3580" max="3580" width="38.6640625" style="1" customWidth="1"/>
    <col min="3581" max="3581" width="3" style="1" bestFit="1" customWidth="1"/>
    <col min="3582" max="3582" width="32.33203125" style="1" customWidth="1"/>
    <col min="3583" max="3583" width="46.33203125" style="1" customWidth="1"/>
    <col min="3584" max="3584" width="19" style="1" customWidth="1"/>
    <col min="3585" max="3585" width="0" style="1" hidden="1" customWidth="1"/>
    <col min="3586" max="3586" width="17.6640625" style="1" customWidth="1"/>
    <col min="3587" max="3587" width="0" style="1" hidden="1" customWidth="1"/>
    <col min="3588" max="3588" width="22.33203125" style="1" customWidth="1"/>
    <col min="3589" max="3589" width="5.33203125" style="1" customWidth="1"/>
    <col min="3590" max="3590" width="36.33203125" style="1" customWidth="1"/>
    <col min="3591" max="3591" width="5.6640625" style="1" customWidth="1"/>
    <col min="3592" max="3592" width="0" style="1" hidden="1" customWidth="1"/>
    <col min="3593" max="3593" width="20.6640625" style="1" customWidth="1"/>
    <col min="3594" max="3594" width="4.88671875" style="1" customWidth="1"/>
    <col min="3595" max="3595" width="0" style="1" hidden="1" customWidth="1"/>
    <col min="3596" max="3596" width="24.6640625" style="1" customWidth="1"/>
    <col min="3597" max="3597" width="12.33203125" style="1" customWidth="1"/>
    <col min="3598" max="3598" width="0" style="1" hidden="1" customWidth="1"/>
    <col min="3599" max="3599" width="3.44140625" style="1" customWidth="1"/>
    <col min="3600" max="3600" width="0" style="1" hidden="1" customWidth="1"/>
    <col min="3601" max="3601" width="17.6640625" style="1" customWidth="1"/>
    <col min="3602" max="3602" width="3.44140625" style="1" customWidth="1"/>
    <col min="3603" max="3603" width="0" style="1" hidden="1" customWidth="1"/>
    <col min="3604" max="3604" width="23.6640625" style="1" customWidth="1"/>
    <col min="3605" max="3605" width="10" style="1" customWidth="1"/>
    <col min="3606" max="3606" width="0" style="1" hidden="1" customWidth="1"/>
    <col min="3607" max="3608" width="14.6640625" style="1" customWidth="1"/>
    <col min="3609" max="3609" width="12.88671875" style="1" customWidth="1"/>
    <col min="3610" max="3610" width="3.33203125" style="1" customWidth="1"/>
    <col min="3611" max="3611" width="30.33203125" style="1" customWidth="1"/>
    <col min="3612" max="3612" width="5" style="1" customWidth="1"/>
    <col min="3613" max="3613" width="0" style="1" hidden="1" customWidth="1"/>
    <col min="3614" max="3614" width="14.33203125" style="1" customWidth="1"/>
    <col min="3615" max="3615" width="5.6640625" style="1" customWidth="1"/>
    <col min="3616" max="3616" width="0" style="1" hidden="1" customWidth="1"/>
    <col min="3617" max="3617" width="17.33203125" style="1" customWidth="1"/>
    <col min="3618" max="3618" width="12.6640625" style="1" customWidth="1"/>
    <col min="3619" max="3619" width="0" style="1" hidden="1" customWidth="1"/>
    <col min="3620" max="3620" width="5.33203125" style="1" customWidth="1"/>
    <col min="3621" max="3621" width="0" style="1" hidden="1" customWidth="1"/>
    <col min="3622" max="3622" width="17" style="1" customWidth="1"/>
    <col min="3623" max="3623" width="6.33203125" style="1" customWidth="1"/>
    <col min="3624" max="3624" width="0" style="1" hidden="1" customWidth="1"/>
    <col min="3625" max="3625" width="14.33203125" style="1" customWidth="1"/>
    <col min="3626" max="3626" width="7.5546875" style="1" customWidth="1"/>
    <col min="3627" max="3627" width="0" style="1" hidden="1" customWidth="1"/>
    <col min="3628" max="3629" width="14.33203125" style="1" customWidth="1"/>
    <col min="3630" max="3630" width="20.88671875" style="1" customWidth="1"/>
    <col min="3631" max="3631" width="14.44140625" style="1" customWidth="1"/>
    <col min="3632" max="3632" width="15" style="1" customWidth="1"/>
    <col min="3633" max="3633" width="2.6640625" style="1" customWidth="1"/>
    <col min="3634" max="3634" width="11.6640625" style="1" customWidth="1"/>
    <col min="3635" max="3635" width="11.5546875" style="1" customWidth="1"/>
    <col min="3636" max="3636" width="2.33203125" style="1" customWidth="1"/>
    <col min="3637" max="3637" width="41" style="1" customWidth="1"/>
    <col min="3638" max="3638" width="14.33203125" style="1" customWidth="1"/>
    <col min="3639" max="3640" width="11.5546875" style="1" customWidth="1"/>
    <col min="3641" max="3641" width="21.88671875" style="1" customWidth="1"/>
    <col min="3642" max="3833" width="11.5546875" style="1"/>
    <col min="3834" max="3834" width="21.88671875" style="1" customWidth="1"/>
    <col min="3835" max="3835" width="13.88671875" style="1" customWidth="1"/>
    <col min="3836" max="3836" width="38.6640625" style="1" customWidth="1"/>
    <col min="3837" max="3837" width="3" style="1" bestFit="1" customWidth="1"/>
    <col min="3838" max="3838" width="32.33203125" style="1" customWidth="1"/>
    <col min="3839" max="3839" width="46.33203125" style="1" customWidth="1"/>
    <col min="3840" max="3840" width="19" style="1" customWidth="1"/>
    <col min="3841" max="3841" width="0" style="1" hidden="1" customWidth="1"/>
    <col min="3842" max="3842" width="17.6640625" style="1" customWidth="1"/>
    <col min="3843" max="3843" width="0" style="1" hidden="1" customWidth="1"/>
    <col min="3844" max="3844" width="22.33203125" style="1" customWidth="1"/>
    <col min="3845" max="3845" width="5.33203125" style="1" customWidth="1"/>
    <col min="3846" max="3846" width="36.33203125" style="1" customWidth="1"/>
    <col min="3847" max="3847" width="5.6640625" style="1" customWidth="1"/>
    <col min="3848" max="3848" width="0" style="1" hidden="1" customWidth="1"/>
    <col min="3849" max="3849" width="20.6640625" style="1" customWidth="1"/>
    <col min="3850" max="3850" width="4.88671875" style="1" customWidth="1"/>
    <col min="3851" max="3851" width="0" style="1" hidden="1" customWidth="1"/>
    <col min="3852" max="3852" width="24.6640625" style="1" customWidth="1"/>
    <col min="3853" max="3853" width="12.33203125" style="1" customWidth="1"/>
    <col min="3854" max="3854" width="0" style="1" hidden="1" customWidth="1"/>
    <col min="3855" max="3855" width="3.44140625" style="1" customWidth="1"/>
    <col min="3856" max="3856" width="0" style="1" hidden="1" customWidth="1"/>
    <col min="3857" max="3857" width="17.6640625" style="1" customWidth="1"/>
    <col min="3858" max="3858" width="3.44140625" style="1" customWidth="1"/>
    <col min="3859" max="3859" width="0" style="1" hidden="1" customWidth="1"/>
    <col min="3860" max="3860" width="23.6640625" style="1" customWidth="1"/>
    <col min="3861" max="3861" width="10" style="1" customWidth="1"/>
    <col min="3862" max="3862" width="0" style="1" hidden="1" customWidth="1"/>
    <col min="3863" max="3864" width="14.6640625" style="1" customWidth="1"/>
    <col min="3865" max="3865" width="12.88671875" style="1" customWidth="1"/>
    <col min="3866" max="3866" width="3.33203125" style="1" customWidth="1"/>
    <col min="3867" max="3867" width="30.33203125" style="1" customWidth="1"/>
    <col min="3868" max="3868" width="5" style="1" customWidth="1"/>
    <col min="3869" max="3869" width="0" style="1" hidden="1" customWidth="1"/>
    <col min="3870" max="3870" width="14.33203125" style="1" customWidth="1"/>
    <col min="3871" max="3871" width="5.6640625" style="1" customWidth="1"/>
    <col min="3872" max="3872" width="0" style="1" hidden="1" customWidth="1"/>
    <col min="3873" max="3873" width="17.33203125" style="1" customWidth="1"/>
    <col min="3874" max="3874" width="12.6640625" style="1" customWidth="1"/>
    <col min="3875" max="3875" width="0" style="1" hidden="1" customWidth="1"/>
    <col min="3876" max="3876" width="5.33203125" style="1" customWidth="1"/>
    <col min="3877" max="3877" width="0" style="1" hidden="1" customWidth="1"/>
    <col min="3878" max="3878" width="17" style="1" customWidth="1"/>
    <col min="3879" max="3879" width="6.33203125" style="1" customWidth="1"/>
    <col min="3880" max="3880" width="0" style="1" hidden="1" customWidth="1"/>
    <col min="3881" max="3881" width="14.33203125" style="1" customWidth="1"/>
    <col min="3882" max="3882" width="7.5546875" style="1" customWidth="1"/>
    <col min="3883" max="3883" width="0" style="1" hidden="1" customWidth="1"/>
    <col min="3884" max="3885" width="14.33203125" style="1" customWidth="1"/>
    <col min="3886" max="3886" width="20.88671875" style="1" customWidth="1"/>
    <col min="3887" max="3887" width="14.44140625" style="1" customWidth="1"/>
    <col min="3888" max="3888" width="15" style="1" customWidth="1"/>
    <col min="3889" max="3889" width="2.6640625" style="1" customWidth="1"/>
    <col min="3890" max="3890" width="11.6640625" style="1" customWidth="1"/>
    <col min="3891" max="3891" width="11.5546875" style="1" customWidth="1"/>
    <col min="3892" max="3892" width="2.33203125" style="1" customWidth="1"/>
    <col min="3893" max="3893" width="41" style="1" customWidth="1"/>
    <col min="3894" max="3894" width="14.33203125" style="1" customWidth="1"/>
    <col min="3895" max="3896" width="11.5546875" style="1" customWidth="1"/>
    <col min="3897" max="3897" width="21.88671875" style="1" customWidth="1"/>
    <col min="3898" max="4089" width="11.5546875" style="1"/>
    <col min="4090" max="4090" width="21.88671875" style="1" customWidth="1"/>
    <col min="4091" max="4091" width="13.88671875" style="1" customWidth="1"/>
    <col min="4092" max="4092" width="38.6640625" style="1" customWidth="1"/>
    <col min="4093" max="4093" width="3" style="1" bestFit="1" customWidth="1"/>
    <col min="4094" max="4094" width="32.33203125" style="1" customWidth="1"/>
    <col min="4095" max="4095" width="46.33203125" style="1" customWidth="1"/>
    <col min="4096" max="4096" width="19" style="1" customWidth="1"/>
    <col min="4097" max="4097" width="0" style="1" hidden="1" customWidth="1"/>
    <col min="4098" max="4098" width="17.6640625" style="1" customWidth="1"/>
    <col min="4099" max="4099" width="0" style="1" hidden="1" customWidth="1"/>
    <col min="4100" max="4100" width="22.33203125" style="1" customWidth="1"/>
    <col min="4101" max="4101" width="5.33203125" style="1" customWidth="1"/>
    <col min="4102" max="4102" width="36.33203125" style="1" customWidth="1"/>
    <col min="4103" max="4103" width="5.6640625" style="1" customWidth="1"/>
    <col min="4104" max="4104" width="0" style="1" hidden="1" customWidth="1"/>
    <col min="4105" max="4105" width="20.6640625" style="1" customWidth="1"/>
    <col min="4106" max="4106" width="4.88671875" style="1" customWidth="1"/>
    <col min="4107" max="4107" width="0" style="1" hidden="1" customWidth="1"/>
    <col min="4108" max="4108" width="24.6640625" style="1" customWidth="1"/>
    <col min="4109" max="4109" width="12.33203125" style="1" customWidth="1"/>
    <col min="4110" max="4110" width="0" style="1" hidden="1" customWidth="1"/>
    <col min="4111" max="4111" width="3.44140625" style="1" customWidth="1"/>
    <col min="4112" max="4112" width="0" style="1" hidden="1" customWidth="1"/>
    <col min="4113" max="4113" width="17.6640625" style="1" customWidth="1"/>
    <col min="4114" max="4114" width="3.44140625" style="1" customWidth="1"/>
    <col min="4115" max="4115" width="0" style="1" hidden="1" customWidth="1"/>
    <col min="4116" max="4116" width="23.6640625" style="1" customWidth="1"/>
    <col min="4117" max="4117" width="10" style="1" customWidth="1"/>
    <col min="4118" max="4118" width="0" style="1" hidden="1" customWidth="1"/>
    <col min="4119" max="4120" width="14.6640625" style="1" customWidth="1"/>
    <col min="4121" max="4121" width="12.88671875" style="1" customWidth="1"/>
    <col min="4122" max="4122" width="3.33203125" style="1" customWidth="1"/>
    <col min="4123" max="4123" width="30.33203125" style="1" customWidth="1"/>
    <col min="4124" max="4124" width="5" style="1" customWidth="1"/>
    <col min="4125" max="4125" width="0" style="1" hidden="1" customWidth="1"/>
    <col min="4126" max="4126" width="14.33203125" style="1" customWidth="1"/>
    <col min="4127" max="4127" width="5.6640625" style="1" customWidth="1"/>
    <col min="4128" max="4128" width="0" style="1" hidden="1" customWidth="1"/>
    <col min="4129" max="4129" width="17.33203125" style="1" customWidth="1"/>
    <col min="4130" max="4130" width="12.6640625" style="1" customWidth="1"/>
    <col min="4131" max="4131" width="0" style="1" hidden="1" customWidth="1"/>
    <col min="4132" max="4132" width="5.33203125" style="1" customWidth="1"/>
    <col min="4133" max="4133" width="0" style="1" hidden="1" customWidth="1"/>
    <col min="4134" max="4134" width="17" style="1" customWidth="1"/>
    <col min="4135" max="4135" width="6.33203125" style="1" customWidth="1"/>
    <col min="4136" max="4136" width="0" style="1" hidden="1" customWidth="1"/>
    <col min="4137" max="4137" width="14.33203125" style="1" customWidth="1"/>
    <col min="4138" max="4138" width="7.5546875" style="1" customWidth="1"/>
    <col min="4139" max="4139" width="0" style="1" hidden="1" customWidth="1"/>
    <col min="4140" max="4141" width="14.33203125" style="1" customWidth="1"/>
    <col min="4142" max="4142" width="20.88671875" style="1" customWidth="1"/>
    <col min="4143" max="4143" width="14.44140625" style="1" customWidth="1"/>
    <col min="4144" max="4144" width="15" style="1" customWidth="1"/>
    <col min="4145" max="4145" width="2.6640625" style="1" customWidth="1"/>
    <col min="4146" max="4146" width="11.6640625" style="1" customWidth="1"/>
    <col min="4147" max="4147" width="11.5546875" style="1" customWidth="1"/>
    <col min="4148" max="4148" width="2.33203125" style="1" customWidth="1"/>
    <col min="4149" max="4149" width="41" style="1" customWidth="1"/>
    <col min="4150" max="4150" width="14.33203125" style="1" customWidth="1"/>
    <col min="4151" max="4152" width="11.5546875" style="1" customWidth="1"/>
    <col min="4153" max="4153" width="21.88671875" style="1" customWidth="1"/>
    <col min="4154" max="4345" width="11.5546875" style="1"/>
    <col min="4346" max="4346" width="21.88671875" style="1" customWidth="1"/>
    <col min="4347" max="4347" width="13.88671875" style="1" customWidth="1"/>
    <col min="4348" max="4348" width="38.6640625" style="1" customWidth="1"/>
    <col min="4349" max="4349" width="3" style="1" bestFit="1" customWidth="1"/>
    <col min="4350" max="4350" width="32.33203125" style="1" customWidth="1"/>
    <col min="4351" max="4351" width="46.33203125" style="1" customWidth="1"/>
    <col min="4352" max="4352" width="19" style="1" customWidth="1"/>
    <col min="4353" max="4353" width="0" style="1" hidden="1" customWidth="1"/>
    <col min="4354" max="4354" width="17.6640625" style="1" customWidth="1"/>
    <col min="4355" max="4355" width="0" style="1" hidden="1" customWidth="1"/>
    <col min="4356" max="4356" width="22.33203125" style="1" customWidth="1"/>
    <col min="4357" max="4357" width="5.33203125" style="1" customWidth="1"/>
    <col min="4358" max="4358" width="36.33203125" style="1" customWidth="1"/>
    <col min="4359" max="4359" width="5.6640625" style="1" customWidth="1"/>
    <col min="4360" max="4360" width="0" style="1" hidden="1" customWidth="1"/>
    <col min="4361" max="4361" width="20.6640625" style="1" customWidth="1"/>
    <col min="4362" max="4362" width="4.88671875" style="1" customWidth="1"/>
    <col min="4363" max="4363" width="0" style="1" hidden="1" customWidth="1"/>
    <col min="4364" max="4364" width="24.6640625" style="1" customWidth="1"/>
    <col min="4365" max="4365" width="12.33203125" style="1" customWidth="1"/>
    <col min="4366" max="4366" width="0" style="1" hidden="1" customWidth="1"/>
    <col min="4367" max="4367" width="3.44140625" style="1" customWidth="1"/>
    <col min="4368" max="4368" width="0" style="1" hidden="1" customWidth="1"/>
    <col min="4369" max="4369" width="17.6640625" style="1" customWidth="1"/>
    <col min="4370" max="4370" width="3.44140625" style="1" customWidth="1"/>
    <col min="4371" max="4371" width="0" style="1" hidden="1" customWidth="1"/>
    <col min="4372" max="4372" width="23.6640625" style="1" customWidth="1"/>
    <col min="4373" max="4373" width="10" style="1" customWidth="1"/>
    <col min="4374" max="4374" width="0" style="1" hidden="1" customWidth="1"/>
    <col min="4375" max="4376" width="14.6640625" style="1" customWidth="1"/>
    <col min="4377" max="4377" width="12.88671875" style="1" customWidth="1"/>
    <col min="4378" max="4378" width="3.33203125" style="1" customWidth="1"/>
    <col min="4379" max="4379" width="30.33203125" style="1" customWidth="1"/>
    <col min="4380" max="4380" width="5" style="1" customWidth="1"/>
    <col min="4381" max="4381" width="0" style="1" hidden="1" customWidth="1"/>
    <col min="4382" max="4382" width="14.33203125" style="1" customWidth="1"/>
    <col min="4383" max="4383" width="5.6640625" style="1" customWidth="1"/>
    <col min="4384" max="4384" width="0" style="1" hidden="1" customWidth="1"/>
    <col min="4385" max="4385" width="17.33203125" style="1" customWidth="1"/>
    <col min="4386" max="4386" width="12.6640625" style="1" customWidth="1"/>
    <col min="4387" max="4387" width="0" style="1" hidden="1" customWidth="1"/>
    <col min="4388" max="4388" width="5.33203125" style="1" customWidth="1"/>
    <col min="4389" max="4389" width="0" style="1" hidden="1" customWidth="1"/>
    <col min="4390" max="4390" width="17" style="1" customWidth="1"/>
    <col min="4391" max="4391" width="6.33203125" style="1" customWidth="1"/>
    <col min="4392" max="4392" width="0" style="1" hidden="1" customWidth="1"/>
    <col min="4393" max="4393" width="14.33203125" style="1" customWidth="1"/>
    <col min="4394" max="4394" width="7.5546875" style="1" customWidth="1"/>
    <col min="4395" max="4395" width="0" style="1" hidden="1" customWidth="1"/>
    <col min="4396" max="4397" width="14.33203125" style="1" customWidth="1"/>
    <col min="4398" max="4398" width="20.88671875" style="1" customWidth="1"/>
    <col min="4399" max="4399" width="14.44140625" style="1" customWidth="1"/>
    <col min="4400" max="4400" width="15" style="1" customWidth="1"/>
    <col min="4401" max="4401" width="2.6640625" style="1" customWidth="1"/>
    <col min="4402" max="4402" width="11.6640625" style="1" customWidth="1"/>
    <col min="4403" max="4403" width="11.5546875" style="1" customWidth="1"/>
    <col min="4404" max="4404" width="2.33203125" style="1" customWidth="1"/>
    <col min="4405" max="4405" width="41" style="1" customWidth="1"/>
    <col min="4406" max="4406" width="14.33203125" style="1" customWidth="1"/>
    <col min="4407" max="4408" width="11.5546875" style="1" customWidth="1"/>
    <col min="4409" max="4409" width="21.88671875" style="1" customWidth="1"/>
    <col min="4410" max="4601" width="11.5546875" style="1"/>
    <col min="4602" max="4602" width="21.88671875" style="1" customWidth="1"/>
    <col min="4603" max="4603" width="13.88671875" style="1" customWidth="1"/>
    <col min="4604" max="4604" width="38.6640625" style="1" customWidth="1"/>
    <col min="4605" max="4605" width="3" style="1" bestFit="1" customWidth="1"/>
    <col min="4606" max="4606" width="32.33203125" style="1" customWidth="1"/>
    <col min="4607" max="4607" width="46.33203125" style="1" customWidth="1"/>
    <col min="4608" max="4608" width="19" style="1" customWidth="1"/>
    <col min="4609" max="4609" width="0" style="1" hidden="1" customWidth="1"/>
    <col min="4610" max="4610" width="17.6640625" style="1" customWidth="1"/>
    <col min="4611" max="4611" width="0" style="1" hidden="1" customWidth="1"/>
    <col min="4612" max="4612" width="22.33203125" style="1" customWidth="1"/>
    <col min="4613" max="4613" width="5.33203125" style="1" customWidth="1"/>
    <col min="4614" max="4614" width="36.33203125" style="1" customWidth="1"/>
    <col min="4615" max="4615" width="5.6640625" style="1" customWidth="1"/>
    <col min="4616" max="4616" width="0" style="1" hidden="1" customWidth="1"/>
    <col min="4617" max="4617" width="20.6640625" style="1" customWidth="1"/>
    <col min="4618" max="4618" width="4.88671875" style="1" customWidth="1"/>
    <col min="4619" max="4619" width="0" style="1" hidden="1" customWidth="1"/>
    <col min="4620" max="4620" width="24.6640625" style="1" customWidth="1"/>
    <col min="4621" max="4621" width="12.33203125" style="1" customWidth="1"/>
    <col min="4622" max="4622" width="0" style="1" hidden="1" customWidth="1"/>
    <col min="4623" max="4623" width="3.44140625" style="1" customWidth="1"/>
    <col min="4624" max="4624" width="0" style="1" hidden="1" customWidth="1"/>
    <col min="4625" max="4625" width="17.6640625" style="1" customWidth="1"/>
    <col min="4626" max="4626" width="3.44140625" style="1" customWidth="1"/>
    <col min="4627" max="4627" width="0" style="1" hidden="1" customWidth="1"/>
    <col min="4628" max="4628" width="23.6640625" style="1" customWidth="1"/>
    <col min="4629" max="4629" width="10" style="1" customWidth="1"/>
    <col min="4630" max="4630" width="0" style="1" hidden="1" customWidth="1"/>
    <col min="4631" max="4632" width="14.6640625" style="1" customWidth="1"/>
    <col min="4633" max="4633" width="12.88671875" style="1" customWidth="1"/>
    <col min="4634" max="4634" width="3.33203125" style="1" customWidth="1"/>
    <col min="4635" max="4635" width="30.33203125" style="1" customWidth="1"/>
    <col min="4636" max="4636" width="5" style="1" customWidth="1"/>
    <col min="4637" max="4637" width="0" style="1" hidden="1" customWidth="1"/>
    <col min="4638" max="4638" width="14.33203125" style="1" customWidth="1"/>
    <col min="4639" max="4639" width="5.6640625" style="1" customWidth="1"/>
    <col min="4640" max="4640" width="0" style="1" hidden="1" customWidth="1"/>
    <col min="4641" max="4641" width="17.33203125" style="1" customWidth="1"/>
    <col min="4642" max="4642" width="12.6640625" style="1" customWidth="1"/>
    <col min="4643" max="4643" width="0" style="1" hidden="1" customWidth="1"/>
    <col min="4644" max="4644" width="5.33203125" style="1" customWidth="1"/>
    <col min="4645" max="4645" width="0" style="1" hidden="1" customWidth="1"/>
    <col min="4646" max="4646" width="17" style="1" customWidth="1"/>
    <col min="4647" max="4647" width="6.33203125" style="1" customWidth="1"/>
    <col min="4648" max="4648" width="0" style="1" hidden="1" customWidth="1"/>
    <col min="4649" max="4649" width="14.33203125" style="1" customWidth="1"/>
    <col min="4650" max="4650" width="7.5546875" style="1" customWidth="1"/>
    <col min="4651" max="4651" width="0" style="1" hidden="1" customWidth="1"/>
    <col min="4652" max="4653" width="14.33203125" style="1" customWidth="1"/>
    <col min="4654" max="4654" width="20.88671875" style="1" customWidth="1"/>
    <col min="4655" max="4655" width="14.44140625" style="1" customWidth="1"/>
    <col min="4656" max="4656" width="15" style="1" customWidth="1"/>
    <col min="4657" max="4657" width="2.6640625" style="1" customWidth="1"/>
    <col min="4658" max="4658" width="11.6640625" style="1" customWidth="1"/>
    <col min="4659" max="4659" width="11.5546875" style="1" customWidth="1"/>
    <col min="4660" max="4660" width="2.33203125" style="1" customWidth="1"/>
    <col min="4661" max="4661" width="41" style="1" customWidth="1"/>
    <col min="4662" max="4662" width="14.33203125" style="1" customWidth="1"/>
    <col min="4663" max="4664" width="11.5546875" style="1" customWidth="1"/>
    <col min="4665" max="4665" width="21.88671875" style="1" customWidth="1"/>
    <col min="4666" max="4857" width="11.5546875" style="1"/>
    <col min="4858" max="4858" width="21.88671875" style="1" customWidth="1"/>
    <col min="4859" max="4859" width="13.88671875" style="1" customWidth="1"/>
    <col min="4860" max="4860" width="38.6640625" style="1" customWidth="1"/>
    <col min="4861" max="4861" width="3" style="1" bestFit="1" customWidth="1"/>
    <col min="4862" max="4862" width="32.33203125" style="1" customWidth="1"/>
    <col min="4863" max="4863" width="46.33203125" style="1" customWidth="1"/>
    <col min="4864" max="4864" width="19" style="1" customWidth="1"/>
    <col min="4865" max="4865" width="0" style="1" hidden="1" customWidth="1"/>
    <col min="4866" max="4866" width="17.6640625" style="1" customWidth="1"/>
    <col min="4867" max="4867" width="0" style="1" hidden="1" customWidth="1"/>
    <col min="4868" max="4868" width="22.33203125" style="1" customWidth="1"/>
    <col min="4869" max="4869" width="5.33203125" style="1" customWidth="1"/>
    <col min="4870" max="4870" width="36.33203125" style="1" customWidth="1"/>
    <col min="4871" max="4871" width="5.6640625" style="1" customWidth="1"/>
    <col min="4872" max="4872" width="0" style="1" hidden="1" customWidth="1"/>
    <col min="4873" max="4873" width="20.6640625" style="1" customWidth="1"/>
    <col min="4874" max="4874" width="4.88671875" style="1" customWidth="1"/>
    <col min="4875" max="4875" width="0" style="1" hidden="1" customWidth="1"/>
    <col min="4876" max="4876" width="24.6640625" style="1" customWidth="1"/>
    <col min="4877" max="4877" width="12.33203125" style="1" customWidth="1"/>
    <col min="4878" max="4878" width="0" style="1" hidden="1" customWidth="1"/>
    <col min="4879" max="4879" width="3.44140625" style="1" customWidth="1"/>
    <col min="4880" max="4880" width="0" style="1" hidden="1" customWidth="1"/>
    <col min="4881" max="4881" width="17.6640625" style="1" customWidth="1"/>
    <col min="4882" max="4882" width="3.44140625" style="1" customWidth="1"/>
    <col min="4883" max="4883" width="0" style="1" hidden="1" customWidth="1"/>
    <col min="4884" max="4884" width="23.6640625" style="1" customWidth="1"/>
    <col min="4885" max="4885" width="10" style="1" customWidth="1"/>
    <col min="4886" max="4886" width="0" style="1" hidden="1" customWidth="1"/>
    <col min="4887" max="4888" width="14.6640625" style="1" customWidth="1"/>
    <col min="4889" max="4889" width="12.88671875" style="1" customWidth="1"/>
    <col min="4890" max="4890" width="3.33203125" style="1" customWidth="1"/>
    <col min="4891" max="4891" width="30.33203125" style="1" customWidth="1"/>
    <col min="4892" max="4892" width="5" style="1" customWidth="1"/>
    <col min="4893" max="4893" width="0" style="1" hidden="1" customWidth="1"/>
    <col min="4894" max="4894" width="14.33203125" style="1" customWidth="1"/>
    <col min="4895" max="4895" width="5.6640625" style="1" customWidth="1"/>
    <col min="4896" max="4896" width="0" style="1" hidden="1" customWidth="1"/>
    <col min="4897" max="4897" width="17.33203125" style="1" customWidth="1"/>
    <col min="4898" max="4898" width="12.6640625" style="1" customWidth="1"/>
    <col min="4899" max="4899" width="0" style="1" hidden="1" customWidth="1"/>
    <col min="4900" max="4900" width="5.33203125" style="1" customWidth="1"/>
    <col min="4901" max="4901" width="0" style="1" hidden="1" customWidth="1"/>
    <col min="4902" max="4902" width="17" style="1" customWidth="1"/>
    <col min="4903" max="4903" width="6.33203125" style="1" customWidth="1"/>
    <col min="4904" max="4904" width="0" style="1" hidden="1" customWidth="1"/>
    <col min="4905" max="4905" width="14.33203125" style="1" customWidth="1"/>
    <col min="4906" max="4906" width="7.5546875" style="1" customWidth="1"/>
    <col min="4907" max="4907" width="0" style="1" hidden="1" customWidth="1"/>
    <col min="4908" max="4909" width="14.33203125" style="1" customWidth="1"/>
    <col min="4910" max="4910" width="20.88671875" style="1" customWidth="1"/>
    <col min="4911" max="4911" width="14.44140625" style="1" customWidth="1"/>
    <col min="4912" max="4912" width="15" style="1" customWidth="1"/>
    <col min="4913" max="4913" width="2.6640625" style="1" customWidth="1"/>
    <col min="4914" max="4914" width="11.6640625" style="1" customWidth="1"/>
    <col min="4915" max="4915" width="11.5546875" style="1" customWidth="1"/>
    <col min="4916" max="4916" width="2.33203125" style="1" customWidth="1"/>
    <col min="4917" max="4917" width="41" style="1" customWidth="1"/>
    <col min="4918" max="4918" width="14.33203125" style="1" customWidth="1"/>
    <col min="4919" max="4920" width="11.5546875" style="1" customWidth="1"/>
    <col min="4921" max="4921" width="21.88671875" style="1" customWidth="1"/>
    <col min="4922" max="5113" width="11.5546875" style="1"/>
    <col min="5114" max="5114" width="21.88671875" style="1" customWidth="1"/>
    <col min="5115" max="5115" width="13.88671875" style="1" customWidth="1"/>
    <col min="5116" max="5116" width="38.6640625" style="1" customWidth="1"/>
    <col min="5117" max="5117" width="3" style="1" bestFit="1" customWidth="1"/>
    <col min="5118" max="5118" width="32.33203125" style="1" customWidth="1"/>
    <col min="5119" max="5119" width="46.33203125" style="1" customWidth="1"/>
    <col min="5120" max="5120" width="19" style="1" customWidth="1"/>
    <col min="5121" max="5121" width="0" style="1" hidden="1" customWidth="1"/>
    <col min="5122" max="5122" width="17.6640625" style="1" customWidth="1"/>
    <col min="5123" max="5123" width="0" style="1" hidden="1" customWidth="1"/>
    <col min="5124" max="5124" width="22.33203125" style="1" customWidth="1"/>
    <col min="5125" max="5125" width="5.33203125" style="1" customWidth="1"/>
    <col min="5126" max="5126" width="36.33203125" style="1" customWidth="1"/>
    <col min="5127" max="5127" width="5.6640625" style="1" customWidth="1"/>
    <col min="5128" max="5128" width="0" style="1" hidden="1" customWidth="1"/>
    <col min="5129" max="5129" width="20.6640625" style="1" customWidth="1"/>
    <col min="5130" max="5130" width="4.88671875" style="1" customWidth="1"/>
    <col min="5131" max="5131" width="0" style="1" hidden="1" customWidth="1"/>
    <col min="5132" max="5132" width="24.6640625" style="1" customWidth="1"/>
    <col min="5133" max="5133" width="12.33203125" style="1" customWidth="1"/>
    <col min="5134" max="5134" width="0" style="1" hidden="1" customWidth="1"/>
    <col min="5135" max="5135" width="3.44140625" style="1" customWidth="1"/>
    <col min="5136" max="5136" width="0" style="1" hidden="1" customWidth="1"/>
    <col min="5137" max="5137" width="17.6640625" style="1" customWidth="1"/>
    <col min="5138" max="5138" width="3.44140625" style="1" customWidth="1"/>
    <col min="5139" max="5139" width="0" style="1" hidden="1" customWidth="1"/>
    <col min="5140" max="5140" width="23.6640625" style="1" customWidth="1"/>
    <col min="5141" max="5141" width="10" style="1" customWidth="1"/>
    <col min="5142" max="5142" width="0" style="1" hidden="1" customWidth="1"/>
    <col min="5143" max="5144" width="14.6640625" style="1" customWidth="1"/>
    <col min="5145" max="5145" width="12.88671875" style="1" customWidth="1"/>
    <col min="5146" max="5146" width="3.33203125" style="1" customWidth="1"/>
    <col min="5147" max="5147" width="30.33203125" style="1" customWidth="1"/>
    <col min="5148" max="5148" width="5" style="1" customWidth="1"/>
    <col min="5149" max="5149" width="0" style="1" hidden="1" customWidth="1"/>
    <col min="5150" max="5150" width="14.33203125" style="1" customWidth="1"/>
    <col min="5151" max="5151" width="5.6640625" style="1" customWidth="1"/>
    <col min="5152" max="5152" width="0" style="1" hidden="1" customWidth="1"/>
    <col min="5153" max="5153" width="17.33203125" style="1" customWidth="1"/>
    <col min="5154" max="5154" width="12.6640625" style="1" customWidth="1"/>
    <col min="5155" max="5155" width="0" style="1" hidden="1" customWidth="1"/>
    <col min="5156" max="5156" width="5.33203125" style="1" customWidth="1"/>
    <col min="5157" max="5157" width="0" style="1" hidden="1" customWidth="1"/>
    <col min="5158" max="5158" width="17" style="1" customWidth="1"/>
    <col min="5159" max="5159" width="6.33203125" style="1" customWidth="1"/>
    <col min="5160" max="5160" width="0" style="1" hidden="1" customWidth="1"/>
    <col min="5161" max="5161" width="14.33203125" style="1" customWidth="1"/>
    <col min="5162" max="5162" width="7.5546875" style="1" customWidth="1"/>
    <col min="5163" max="5163" width="0" style="1" hidden="1" customWidth="1"/>
    <col min="5164" max="5165" width="14.33203125" style="1" customWidth="1"/>
    <col min="5166" max="5166" width="20.88671875" style="1" customWidth="1"/>
    <col min="5167" max="5167" width="14.44140625" style="1" customWidth="1"/>
    <col min="5168" max="5168" width="15" style="1" customWidth="1"/>
    <col min="5169" max="5169" width="2.6640625" style="1" customWidth="1"/>
    <col min="5170" max="5170" width="11.6640625" style="1" customWidth="1"/>
    <col min="5171" max="5171" width="11.5546875" style="1" customWidth="1"/>
    <col min="5172" max="5172" width="2.33203125" style="1" customWidth="1"/>
    <col min="5173" max="5173" width="41" style="1" customWidth="1"/>
    <col min="5174" max="5174" width="14.33203125" style="1" customWidth="1"/>
    <col min="5175" max="5176" width="11.5546875" style="1" customWidth="1"/>
    <col min="5177" max="5177" width="21.88671875" style="1" customWidth="1"/>
    <col min="5178" max="5369" width="11.5546875" style="1"/>
    <col min="5370" max="5370" width="21.88671875" style="1" customWidth="1"/>
    <col min="5371" max="5371" width="13.88671875" style="1" customWidth="1"/>
    <col min="5372" max="5372" width="38.6640625" style="1" customWidth="1"/>
    <col min="5373" max="5373" width="3" style="1" bestFit="1" customWidth="1"/>
    <col min="5374" max="5374" width="32.33203125" style="1" customWidth="1"/>
    <col min="5375" max="5375" width="46.33203125" style="1" customWidth="1"/>
    <col min="5376" max="5376" width="19" style="1" customWidth="1"/>
    <col min="5377" max="5377" width="0" style="1" hidden="1" customWidth="1"/>
    <col min="5378" max="5378" width="17.6640625" style="1" customWidth="1"/>
    <col min="5379" max="5379" width="0" style="1" hidden="1" customWidth="1"/>
    <col min="5380" max="5380" width="22.33203125" style="1" customWidth="1"/>
    <col min="5381" max="5381" width="5.33203125" style="1" customWidth="1"/>
    <col min="5382" max="5382" width="36.33203125" style="1" customWidth="1"/>
    <col min="5383" max="5383" width="5.6640625" style="1" customWidth="1"/>
    <col min="5384" max="5384" width="0" style="1" hidden="1" customWidth="1"/>
    <col min="5385" max="5385" width="20.6640625" style="1" customWidth="1"/>
    <col min="5386" max="5386" width="4.88671875" style="1" customWidth="1"/>
    <col min="5387" max="5387" width="0" style="1" hidden="1" customWidth="1"/>
    <col min="5388" max="5388" width="24.6640625" style="1" customWidth="1"/>
    <col min="5389" max="5389" width="12.33203125" style="1" customWidth="1"/>
    <col min="5390" max="5390" width="0" style="1" hidden="1" customWidth="1"/>
    <col min="5391" max="5391" width="3.44140625" style="1" customWidth="1"/>
    <col min="5392" max="5392" width="0" style="1" hidden="1" customWidth="1"/>
    <col min="5393" max="5393" width="17.6640625" style="1" customWidth="1"/>
    <col min="5394" max="5394" width="3.44140625" style="1" customWidth="1"/>
    <col min="5395" max="5395" width="0" style="1" hidden="1" customWidth="1"/>
    <col min="5396" max="5396" width="23.6640625" style="1" customWidth="1"/>
    <col min="5397" max="5397" width="10" style="1" customWidth="1"/>
    <col min="5398" max="5398" width="0" style="1" hidden="1" customWidth="1"/>
    <col min="5399" max="5400" width="14.6640625" style="1" customWidth="1"/>
    <col min="5401" max="5401" width="12.88671875" style="1" customWidth="1"/>
    <col min="5402" max="5402" width="3.33203125" style="1" customWidth="1"/>
    <col min="5403" max="5403" width="30.33203125" style="1" customWidth="1"/>
    <col min="5404" max="5404" width="5" style="1" customWidth="1"/>
    <col min="5405" max="5405" width="0" style="1" hidden="1" customWidth="1"/>
    <col min="5406" max="5406" width="14.33203125" style="1" customWidth="1"/>
    <col min="5407" max="5407" width="5.6640625" style="1" customWidth="1"/>
    <col min="5408" max="5408" width="0" style="1" hidden="1" customWidth="1"/>
    <col min="5409" max="5409" width="17.33203125" style="1" customWidth="1"/>
    <col min="5410" max="5410" width="12.6640625" style="1" customWidth="1"/>
    <col min="5411" max="5411" width="0" style="1" hidden="1" customWidth="1"/>
    <col min="5412" max="5412" width="5.33203125" style="1" customWidth="1"/>
    <col min="5413" max="5413" width="0" style="1" hidden="1" customWidth="1"/>
    <col min="5414" max="5414" width="17" style="1" customWidth="1"/>
    <col min="5415" max="5415" width="6.33203125" style="1" customWidth="1"/>
    <col min="5416" max="5416" width="0" style="1" hidden="1" customWidth="1"/>
    <col min="5417" max="5417" width="14.33203125" style="1" customWidth="1"/>
    <col min="5418" max="5418" width="7.5546875" style="1" customWidth="1"/>
    <col min="5419" max="5419" width="0" style="1" hidden="1" customWidth="1"/>
    <col min="5420" max="5421" width="14.33203125" style="1" customWidth="1"/>
    <col min="5422" max="5422" width="20.88671875" style="1" customWidth="1"/>
    <col min="5423" max="5423" width="14.44140625" style="1" customWidth="1"/>
    <col min="5424" max="5424" width="15" style="1" customWidth="1"/>
    <col min="5425" max="5425" width="2.6640625" style="1" customWidth="1"/>
    <col min="5426" max="5426" width="11.6640625" style="1" customWidth="1"/>
    <col min="5427" max="5427" width="11.5546875" style="1" customWidth="1"/>
    <col min="5428" max="5428" width="2.33203125" style="1" customWidth="1"/>
    <col min="5429" max="5429" width="41" style="1" customWidth="1"/>
    <col min="5430" max="5430" width="14.33203125" style="1" customWidth="1"/>
    <col min="5431" max="5432" width="11.5546875" style="1" customWidth="1"/>
    <col min="5433" max="5433" width="21.88671875" style="1" customWidth="1"/>
    <col min="5434" max="5625" width="11.5546875" style="1"/>
    <col min="5626" max="5626" width="21.88671875" style="1" customWidth="1"/>
    <col min="5627" max="5627" width="13.88671875" style="1" customWidth="1"/>
    <col min="5628" max="5628" width="38.6640625" style="1" customWidth="1"/>
    <col min="5629" max="5629" width="3" style="1" bestFit="1" customWidth="1"/>
    <col min="5630" max="5630" width="32.33203125" style="1" customWidth="1"/>
    <col min="5631" max="5631" width="46.33203125" style="1" customWidth="1"/>
    <col min="5632" max="5632" width="19" style="1" customWidth="1"/>
    <col min="5633" max="5633" width="0" style="1" hidden="1" customWidth="1"/>
    <col min="5634" max="5634" width="17.6640625" style="1" customWidth="1"/>
    <col min="5635" max="5635" width="0" style="1" hidden="1" customWidth="1"/>
    <col min="5636" max="5636" width="22.33203125" style="1" customWidth="1"/>
    <col min="5637" max="5637" width="5.33203125" style="1" customWidth="1"/>
    <col min="5638" max="5638" width="36.33203125" style="1" customWidth="1"/>
    <col min="5639" max="5639" width="5.6640625" style="1" customWidth="1"/>
    <col min="5640" max="5640" width="0" style="1" hidden="1" customWidth="1"/>
    <col min="5641" max="5641" width="20.6640625" style="1" customWidth="1"/>
    <col min="5642" max="5642" width="4.88671875" style="1" customWidth="1"/>
    <col min="5643" max="5643" width="0" style="1" hidden="1" customWidth="1"/>
    <col min="5644" max="5644" width="24.6640625" style="1" customWidth="1"/>
    <col min="5645" max="5645" width="12.33203125" style="1" customWidth="1"/>
    <col min="5646" max="5646" width="0" style="1" hidden="1" customWidth="1"/>
    <col min="5647" max="5647" width="3.44140625" style="1" customWidth="1"/>
    <col min="5648" max="5648" width="0" style="1" hidden="1" customWidth="1"/>
    <col min="5649" max="5649" width="17.6640625" style="1" customWidth="1"/>
    <col min="5650" max="5650" width="3.44140625" style="1" customWidth="1"/>
    <col min="5651" max="5651" width="0" style="1" hidden="1" customWidth="1"/>
    <col min="5652" max="5652" width="23.6640625" style="1" customWidth="1"/>
    <col min="5653" max="5653" width="10" style="1" customWidth="1"/>
    <col min="5654" max="5654" width="0" style="1" hidden="1" customWidth="1"/>
    <col min="5655" max="5656" width="14.6640625" style="1" customWidth="1"/>
    <col min="5657" max="5657" width="12.88671875" style="1" customWidth="1"/>
    <col min="5658" max="5658" width="3.33203125" style="1" customWidth="1"/>
    <col min="5659" max="5659" width="30.33203125" style="1" customWidth="1"/>
    <col min="5660" max="5660" width="5" style="1" customWidth="1"/>
    <col min="5661" max="5661" width="0" style="1" hidden="1" customWidth="1"/>
    <col min="5662" max="5662" width="14.33203125" style="1" customWidth="1"/>
    <col min="5663" max="5663" width="5.6640625" style="1" customWidth="1"/>
    <col min="5664" max="5664" width="0" style="1" hidden="1" customWidth="1"/>
    <col min="5665" max="5665" width="17.33203125" style="1" customWidth="1"/>
    <col min="5666" max="5666" width="12.6640625" style="1" customWidth="1"/>
    <col min="5667" max="5667" width="0" style="1" hidden="1" customWidth="1"/>
    <col min="5668" max="5668" width="5.33203125" style="1" customWidth="1"/>
    <col min="5669" max="5669" width="0" style="1" hidden="1" customWidth="1"/>
    <col min="5670" max="5670" width="17" style="1" customWidth="1"/>
    <col min="5671" max="5671" width="6.33203125" style="1" customWidth="1"/>
    <col min="5672" max="5672" width="0" style="1" hidden="1" customWidth="1"/>
    <col min="5673" max="5673" width="14.33203125" style="1" customWidth="1"/>
    <col min="5674" max="5674" width="7.5546875" style="1" customWidth="1"/>
    <col min="5675" max="5675" width="0" style="1" hidden="1" customWidth="1"/>
    <col min="5676" max="5677" width="14.33203125" style="1" customWidth="1"/>
    <col min="5678" max="5678" width="20.88671875" style="1" customWidth="1"/>
    <col min="5679" max="5679" width="14.44140625" style="1" customWidth="1"/>
    <col min="5680" max="5680" width="15" style="1" customWidth="1"/>
    <col min="5681" max="5681" width="2.6640625" style="1" customWidth="1"/>
    <col min="5682" max="5682" width="11.6640625" style="1" customWidth="1"/>
    <col min="5683" max="5683" width="11.5546875" style="1" customWidth="1"/>
    <col min="5684" max="5684" width="2.33203125" style="1" customWidth="1"/>
    <col min="5685" max="5685" width="41" style="1" customWidth="1"/>
    <col min="5686" max="5686" width="14.33203125" style="1" customWidth="1"/>
    <col min="5687" max="5688" width="11.5546875" style="1" customWidth="1"/>
    <col min="5689" max="5689" width="21.88671875" style="1" customWidth="1"/>
    <col min="5690" max="5881" width="11.5546875" style="1"/>
    <col min="5882" max="5882" width="21.88671875" style="1" customWidth="1"/>
    <col min="5883" max="5883" width="13.88671875" style="1" customWidth="1"/>
    <col min="5884" max="5884" width="38.6640625" style="1" customWidth="1"/>
    <col min="5885" max="5885" width="3" style="1" bestFit="1" customWidth="1"/>
    <col min="5886" max="5886" width="32.33203125" style="1" customWidth="1"/>
    <col min="5887" max="5887" width="46.33203125" style="1" customWidth="1"/>
    <col min="5888" max="5888" width="19" style="1" customWidth="1"/>
    <col min="5889" max="5889" width="0" style="1" hidden="1" customWidth="1"/>
    <col min="5890" max="5890" width="17.6640625" style="1" customWidth="1"/>
    <col min="5891" max="5891" width="0" style="1" hidden="1" customWidth="1"/>
    <col min="5892" max="5892" width="22.33203125" style="1" customWidth="1"/>
    <col min="5893" max="5893" width="5.33203125" style="1" customWidth="1"/>
    <col min="5894" max="5894" width="36.33203125" style="1" customWidth="1"/>
    <col min="5895" max="5895" width="5.6640625" style="1" customWidth="1"/>
    <col min="5896" max="5896" width="0" style="1" hidden="1" customWidth="1"/>
    <col min="5897" max="5897" width="20.6640625" style="1" customWidth="1"/>
    <col min="5898" max="5898" width="4.88671875" style="1" customWidth="1"/>
    <col min="5899" max="5899" width="0" style="1" hidden="1" customWidth="1"/>
    <col min="5900" max="5900" width="24.6640625" style="1" customWidth="1"/>
    <col min="5901" max="5901" width="12.33203125" style="1" customWidth="1"/>
    <col min="5902" max="5902" width="0" style="1" hidden="1" customWidth="1"/>
    <col min="5903" max="5903" width="3.44140625" style="1" customWidth="1"/>
    <col min="5904" max="5904" width="0" style="1" hidden="1" customWidth="1"/>
    <col min="5905" max="5905" width="17.6640625" style="1" customWidth="1"/>
    <col min="5906" max="5906" width="3.44140625" style="1" customWidth="1"/>
    <col min="5907" max="5907" width="0" style="1" hidden="1" customWidth="1"/>
    <col min="5908" max="5908" width="23.6640625" style="1" customWidth="1"/>
    <col min="5909" max="5909" width="10" style="1" customWidth="1"/>
    <col min="5910" max="5910" width="0" style="1" hidden="1" customWidth="1"/>
    <col min="5911" max="5912" width="14.6640625" style="1" customWidth="1"/>
    <col min="5913" max="5913" width="12.88671875" style="1" customWidth="1"/>
    <col min="5914" max="5914" width="3.33203125" style="1" customWidth="1"/>
    <col min="5915" max="5915" width="30.33203125" style="1" customWidth="1"/>
    <col min="5916" max="5916" width="5" style="1" customWidth="1"/>
    <col min="5917" max="5917" width="0" style="1" hidden="1" customWidth="1"/>
    <col min="5918" max="5918" width="14.33203125" style="1" customWidth="1"/>
    <col min="5919" max="5919" width="5.6640625" style="1" customWidth="1"/>
    <col min="5920" max="5920" width="0" style="1" hidden="1" customWidth="1"/>
    <col min="5921" max="5921" width="17.33203125" style="1" customWidth="1"/>
    <col min="5922" max="5922" width="12.6640625" style="1" customWidth="1"/>
    <col min="5923" max="5923" width="0" style="1" hidden="1" customWidth="1"/>
    <col min="5924" max="5924" width="5.33203125" style="1" customWidth="1"/>
    <col min="5925" max="5925" width="0" style="1" hidden="1" customWidth="1"/>
    <col min="5926" max="5926" width="17" style="1" customWidth="1"/>
    <col min="5927" max="5927" width="6.33203125" style="1" customWidth="1"/>
    <col min="5928" max="5928" width="0" style="1" hidden="1" customWidth="1"/>
    <col min="5929" max="5929" width="14.33203125" style="1" customWidth="1"/>
    <col min="5930" max="5930" width="7.5546875" style="1" customWidth="1"/>
    <col min="5931" max="5931" width="0" style="1" hidden="1" customWidth="1"/>
    <col min="5932" max="5933" width="14.33203125" style="1" customWidth="1"/>
    <col min="5934" max="5934" width="20.88671875" style="1" customWidth="1"/>
    <col min="5935" max="5935" width="14.44140625" style="1" customWidth="1"/>
    <col min="5936" max="5936" width="15" style="1" customWidth="1"/>
    <col min="5937" max="5937" width="2.6640625" style="1" customWidth="1"/>
    <col min="5938" max="5938" width="11.6640625" style="1" customWidth="1"/>
    <col min="5939" max="5939" width="11.5546875" style="1" customWidth="1"/>
    <col min="5940" max="5940" width="2.33203125" style="1" customWidth="1"/>
    <col min="5941" max="5941" width="41" style="1" customWidth="1"/>
    <col min="5942" max="5942" width="14.33203125" style="1" customWidth="1"/>
    <col min="5943" max="5944" width="11.5546875" style="1" customWidth="1"/>
    <col min="5945" max="5945" width="21.88671875" style="1" customWidth="1"/>
    <col min="5946" max="6137" width="11.5546875" style="1"/>
    <col min="6138" max="6138" width="21.88671875" style="1" customWidth="1"/>
    <col min="6139" max="6139" width="13.88671875" style="1" customWidth="1"/>
    <col min="6140" max="6140" width="38.6640625" style="1" customWidth="1"/>
    <col min="6141" max="6141" width="3" style="1" bestFit="1" customWidth="1"/>
    <col min="6142" max="6142" width="32.33203125" style="1" customWidth="1"/>
    <col min="6143" max="6143" width="46.33203125" style="1" customWidth="1"/>
    <col min="6144" max="6144" width="19" style="1" customWidth="1"/>
    <col min="6145" max="6145" width="0" style="1" hidden="1" customWidth="1"/>
    <col min="6146" max="6146" width="17.6640625" style="1" customWidth="1"/>
    <col min="6147" max="6147" width="0" style="1" hidden="1" customWidth="1"/>
    <col min="6148" max="6148" width="22.33203125" style="1" customWidth="1"/>
    <col min="6149" max="6149" width="5.33203125" style="1" customWidth="1"/>
    <col min="6150" max="6150" width="36.33203125" style="1" customWidth="1"/>
    <col min="6151" max="6151" width="5.6640625" style="1" customWidth="1"/>
    <col min="6152" max="6152" width="0" style="1" hidden="1" customWidth="1"/>
    <col min="6153" max="6153" width="20.6640625" style="1" customWidth="1"/>
    <col min="6154" max="6154" width="4.88671875" style="1" customWidth="1"/>
    <col min="6155" max="6155" width="0" style="1" hidden="1" customWidth="1"/>
    <col min="6156" max="6156" width="24.6640625" style="1" customWidth="1"/>
    <col min="6157" max="6157" width="12.33203125" style="1" customWidth="1"/>
    <col min="6158" max="6158" width="0" style="1" hidden="1" customWidth="1"/>
    <col min="6159" max="6159" width="3.44140625" style="1" customWidth="1"/>
    <col min="6160" max="6160" width="0" style="1" hidden="1" customWidth="1"/>
    <col min="6161" max="6161" width="17.6640625" style="1" customWidth="1"/>
    <col min="6162" max="6162" width="3.44140625" style="1" customWidth="1"/>
    <col min="6163" max="6163" width="0" style="1" hidden="1" customWidth="1"/>
    <col min="6164" max="6164" width="23.6640625" style="1" customWidth="1"/>
    <col min="6165" max="6165" width="10" style="1" customWidth="1"/>
    <col min="6166" max="6166" width="0" style="1" hidden="1" customWidth="1"/>
    <col min="6167" max="6168" width="14.6640625" style="1" customWidth="1"/>
    <col min="6169" max="6169" width="12.88671875" style="1" customWidth="1"/>
    <col min="6170" max="6170" width="3.33203125" style="1" customWidth="1"/>
    <col min="6171" max="6171" width="30.33203125" style="1" customWidth="1"/>
    <col min="6172" max="6172" width="5" style="1" customWidth="1"/>
    <col min="6173" max="6173" width="0" style="1" hidden="1" customWidth="1"/>
    <col min="6174" max="6174" width="14.33203125" style="1" customWidth="1"/>
    <col min="6175" max="6175" width="5.6640625" style="1" customWidth="1"/>
    <col min="6176" max="6176" width="0" style="1" hidden="1" customWidth="1"/>
    <col min="6177" max="6177" width="17.33203125" style="1" customWidth="1"/>
    <col min="6178" max="6178" width="12.6640625" style="1" customWidth="1"/>
    <col min="6179" max="6179" width="0" style="1" hidden="1" customWidth="1"/>
    <col min="6180" max="6180" width="5.33203125" style="1" customWidth="1"/>
    <col min="6181" max="6181" width="0" style="1" hidden="1" customWidth="1"/>
    <col min="6182" max="6182" width="17" style="1" customWidth="1"/>
    <col min="6183" max="6183" width="6.33203125" style="1" customWidth="1"/>
    <col min="6184" max="6184" width="0" style="1" hidden="1" customWidth="1"/>
    <col min="6185" max="6185" width="14.33203125" style="1" customWidth="1"/>
    <col min="6186" max="6186" width="7.5546875" style="1" customWidth="1"/>
    <col min="6187" max="6187" width="0" style="1" hidden="1" customWidth="1"/>
    <col min="6188" max="6189" width="14.33203125" style="1" customWidth="1"/>
    <col min="6190" max="6190" width="20.88671875" style="1" customWidth="1"/>
    <col min="6191" max="6191" width="14.44140625" style="1" customWidth="1"/>
    <col min="6192" max="6192" width="15" style="1" customWidth="1"/>
    <col min="6193" max="6193" width="2.6640625" style="1" customWidth="1"/>
    <col min="6194" max="6194" width="11.6640625" style="1" customWidth="1"/>
    <col min="6195" max="6195" width="11.5546875" style="1" customWidth="1"/>
    <col min="6196" max="6196" width="2.33203125" style="1" customWidth="1"/>
    <col min="6197" max="6197" width="41" style="1" customWidth="1"/>
    <col min="6198" max="6198" width="14.33203125" style="1" customWidth="1"/>
    <col min="6199" max="6200" width="11.5546875" style="1" customWidth="1"/>
    <col min="6201" max="6201" width="21.88671875" style="1" customWidth="1"/>
    <col min="6202" max="6393" width="11.5546875" style="1"/>
    <col min="6394" max="6394" width="21.88671875" style="1" customWidth="1"/>
    <col min="6395" max="6395" width="13.88671875" style="1" customWidth="1"/>
    <col min="6396" max="6396" width="38.6640625" style="1" customWidth="1"/>
    <col min="6397" max="6397" width="3" style="1" bestFit="1" customWidth="1"/>
    <col min="6398" max="6398" width="32.33203125" style="1" customWidth="1"/>
    <col min="6399" max="6399" width="46.33203125" style="1" customWidth="1"/>
    <col min="6400" max="6400" width="19" style="1" customWidth="1"/>
    <col min="6401" max="6401" width="0" style="1" hidden="1" customWidth="1"/>
    <col min="6402" max="6402" width="17.6640625" style="1" customWidth="1"/>
    <col min="6403" max="6403" width="0" style="1" hidden="1" customWidth="1"/>
    <col min="6404" max="6404" width="22.33203125" style="1" customWidth="1"/>
    <col min="6405" max="6405" width="5.33203125" style="1" customWidth="1"/>
    <col min="6406" max="6406" width="36.33203125" style="1" customWidth="1"/>
    <col min="6407" max="6407" width="5.6640625" style="1" customWidth="1"/>
    <col min="6408" max="6408" width="0" style="1" hidden="1" customWidth="1"/>
    <col min="6409" max="6409" width="20.6640625" style="1" customWidth="1"/>
    <col min="6410" max="6410" width="4.88671875" style="1" customWidth="1"/>
    <col min="6411" max="6411" width="0" style="1" hidden="1" customWidth="1"/>
    <col min="6412" max="6412" width="24.6640625" style="1" customWidth="1"/>
    <col min="6413" max="6413" width="12.33203125" style="1" customWidth="1"/>
    <col min="6414" max="6414" width="0" style="1" hidden="1" customWidth="1"/>
    <col min="6415" max="6415" width="3.44140625" style="1" customWidth="1"/>
    <col min="6416" max="6416" width="0" style="1" hidden="1" customWidth="1"/>
    <col min="6417" max="6417" width="17.6640625" style="1" customWidth="1"/>
    <col min="6418" max="6418" width="3.44140625" style="1" customWidth="1"/>
    <col min="6419" max="6419" width="0" style="1" hidden="1" customWidth="1"/>
    <col min="6420" max="6420" width="23.6640625" style="1" customWidth="1"/>
    <col min="6421" max="6421" width="10" style="1" customWidth="1"/>
    <col min="6422" max="6422" width="0" style="1" hidden="1" customWidth="1"/>
    <col min="6423" max="6424" width="14.6640625" style="1" customWidth="1"/>
    <col min="6425" max="6425" width="12.88671875" style="1" customWidth="1"/>
    <col min="6426" max="6426" width="3.33203125" style="1" customWidth="1"/>
    <col min="6427" max="6427" width="30.33203125" style="1" customWidth="1"/>
    <col min="6428" max="6428" width="5" style="1" customWidth="1"/>
    <col min="6429" max="6429" width="0" style="1" hidden="1" customWidth="1"/>
    <col min="6430" max="6430" width="14.33203125" style="1" customWidth="1"/>
    <col min="6431" max="6431" width="5.6640625" style="1" customWidth="1"/>
    <col min="6432" max="6432" width="0" style="1" hidden="1" customWidth="1"/>
    <col min="6433" max="6433" width="17.33203125" style="1" customWidth="1"/>
    <col min="6434" max="6434" width="12.6640625" style="1" customWidth="1"/>
    <col min="6435" max="6435" width="0" style="1" hidden="1" customWidth="1"/>
    <col min="6436" max="6436" width="5.33203125" style="1" customWidth="1"/>
    <col min="6437" max="6437" width="0" style="1" hidden="1" customWidth="1"/>
    <col min="6438" max="6438" width="17" style="1" customWidth="1"/>
    <col min="6439" max="6439" width="6.33203125" style="1" customWidth="1"/>
    <col min="6440" max="6440" width="0" style="1" hidden="1" customWidth="1"/>
    <col min="6441" max="6441" width="14.33203125" style="1" customWidth="1"/>
    <col min="6442" max="6442" width="7.5546875" style="1" customWidth="1"/>
    <col min="6443" max="6443" width="0" style="1" hidden="1" customWidth="1"/>
    <col min="6444" max="6445" width="14.33203125" style="1" customWidth="1"/>
    <col min="6446" max="6446" width="20.88671875" style="1" customWidth="1"/>
    <col min="6447" max="6447" width="14.44140625" style="1" customWidth="1"/>
    <col min="6448" max="6448" width="15" style="1" customWidth="1"/>
    <col min="6449" max="6449" width="2.6640625" style="1" customWidth="1"/>
    <col min="6450" max="6450" width="11.6640625" style="1" customWidth="1"/>
    <col min="6451" max="6451" width="11.5546875" style="1" customWidth="1"/>
    <col min="6452" max="6452" width="2.33203125" style="1" customWidth="1"/>
    <col min="6453" max="6453" width="41" style="1" customWidth="1"/>
    <col min="6454" max="6454" width="14.33203125" style="1" customWidth="1"/>
    <col min="6455" max="6456" width="11.5546875" style="1" customWidth="1"/>
    <col min="6457" max="6457" width="21.88671875" style="1" customWidth="1"/>
    <col min="6458" max="6649" width="11.5546875" style="1"/>
    <col min="6650" max="6650" width="21.88671875" style="1" customWidth="1"/>
    <col min="6651" max="6651" width="13.88671875" style="1" customWidth="1"/>
    <col min="6652" max="6652" width="38.6640625" style="1" customWidth="1"/>
    <col min="6653" max="6653" width="3" style="1" bestFit="1" customWidth="1"/>
    <col min="6654" max="6654" width="32.33203125" style="1" customWidth="1"/>
    <col min="6655" max="6655" width="46.33203125" style="1" customWidth="1"/>
    <col min="6656" max="6656" width="19" style="1" customWidth="1"/>
    <col min="6657" max="6657" width="0" style="1" hidden="1" customWidth="1"/>
    <col min="6658" max="6658" width="17.6640625" style="1" customWidth="1"/>
    <col min="6659" max="6659" width="0" style="1" hidden="1" customWidth="1"/>
    <col min="6660" max="6660" width="22.33203125" style="1" customWidth="1"/>
    <col min="6661" max="6661" width="5.33203125" style="1" customWidth="1"/>
    <col min="6662" max="6662" width="36.33203125" style="1" customWidth="1"/>
    <col min="6663" max="6663" width="5.6640625" style="1" customWidth="1"/>
    <col min="6664" max="6664" width="0" style="1" hidden="1" customWidth="1"/>
    <col min="6665" max="6665" width="20.6640625" style="1" customWidth="1"/>
    <col min="6666" max="6666" width="4.88671875" style="1" customWidth="1"/>
    <col min="6667" max="6667" width="0" style="1" hidden="1" customWidth="1"/>
    <col min="6668" max="6668" width="24.6640625" style="1" customWidth="1"/>
    <col min="6669" max="6669" width="12.33203125" style="1" customWidth="1"/>
    <col min="6670" max="6670" width="0" style="1" hidden="1" customWidth="1"/>
    <col min="6671" max="6671" width="3.44140625" style="1" customWidth="1"/>
    <col min="6672" max="6672" width="0" style="1" hidden="1" customWidth="1"/>
    <col min="6673" max="6673" width="17.6640625" style="1" customWidth="1"/>
    <col min="6674" max="6674" width="3.44140625" style="1" customWidth="1"/>
    <col min="6675" max="6675" width="0" style="1" hidden="1" customWidth="1"/>
    <col min="6676" max="6676" width="23.6640625" style="1" customWidth="1"/>
    <col min="6677" max="6677" width="10" style="1" customWidth="1"/>
    <col min="6678" max="6678" width="0" style="1" hidden="1" customWidth="1"/>
    <col min="6679" max="6680" width="14.6640625" style="1" customWidth="1"/>
    <col min="6681" max="6681" width="12.88671875" style="1" customWidth="1"/>
    <col min="6682" max="6682" width="3.33203125" style="1" customWidth="1"/>
    <col min="6683" max="6683" width="30.33203125" style="1" customWidth="1"/>
    <col min="6684" max="6684" width="5" style="1" customWidth="1"/>
    <col min="6685" max="6685" width="0" style="1" hidden="1" customWidth="1"/>
    <col min="6686" max="6686" width="14.33203125" style="1" customWidth="1"/>
    <col min="6687" max="6687" width="5.6640625" style="1" customWidth="1"/>
    <col min="6688" max="6688" width="0" style="1" hidden="1" customWidth="1"/>
    <col min="6689" max="6689" width="17.33203125" style="1" customWidth="1"/>
    <col min="6690" max="6690" width="12.6640625" style="1" customWidth="1"/>
    <col min="6691" max="6691" width="0" style="1" hidden="1" customWidth="1"/>
    <col min="6692" max="6692" width="5.33203125" style="1" customWidth="1"/>
    <col min="6693" max="6693" width="0" style="1" hidden="1" customWidth="1"/>
    <col min="6694" max="6694" width="17" style="1" customWidth="1"/>
    <col min="6695" max="6695" width="6.33203125" style="1" customWidth="1"/>
    <col min="6696" max="6696" width="0" style="1" hidden="1" customWidth="1"/>
    <col min="6697" max="6697" width="14.33203125" style="1" customWidth="1"/>
    <col min="6698" max="6698" width="7.5546875" style="1" customWidth="1"/>
    <col min="6699" max="6699" width="0" style="1" hidden="1" customWidth="1"/>
    <col min="6700" max="6701" width="14.33203125" style="1" customWidth="1"/>
    <col min="6702" max="6702" width="20.88671875" style="1" customWidth="1"/>
    <col min="6703" max="6703" width="14.44140625" style="1" customWidth="1"/>
    <col min="6704" max="6704" width="15" style="1" customWidth="1"/>
    <col min="6705" max="6705" width="2.6640625" style="1" customWidth="1"/>
    <col min="6706" max="6706" width="11.6640625" style="1" customWidth="1"/>
    <col min="6707" max="6707" width="11.5546875" style="1" customWidth="1"/>
    <col min="6708" max="6708" width="2.33203125" style="1" customWidth="1"/>
    <col min="6709" max="6709" width="41" style="1" customWidth="1"/>
    <col min="6710" max="6710" width="14.33203125" style="1" customWidth="1"/>
    <col min="6711" max="6712" width="11.5546875" style="1" customWidth="1"/>
    <col min="6713" max="6713" width="21.88671875" style="1" customWidth="1"/>
    <col min="6714" max="6905" width="11.5546875" style="1"/>
    <col min="6906" max="6906" width="21.88671875" style="1" customWidth="1"/>
    <col min="6907" max="6907" width="13.88671875" style="1" customWidth="1"/>
    <col min="6908" max="6908" width="38.6640625" style="1" customWidth="1"/>
    <col min="6909" max="6909" width="3" style="1" bestFit="1" customWidth="1"/>
    <col min="6910" max="6910" width="32.33203125" style="1" customWidth="1"/>
    <col min="6911" max="6911" width="46.33203125" style="1" customWidth="1"/>
    <col min="6912" max="6912" width="19" style="1" customWidth="1"/>
    <col min="6913" max="6913" width="0" style="1" hidden="1" customWidth="1"/>
    <col min="6914" max="6914" width="17.6640625" style="1" customWidth="1"/>
    <col min="6915" max="6915" width="0" style="1" hidden="1" customWidth="1"/>
    <col min="6916" max="6916" width="22.33203125" style="1" customWidth="1"/>
    <col min="6917" max="6917" width="5.33203125" style="1" customWidth="1"/>
    <col min="6918" max="6918" width="36.33203125" style="1" customWidth="1"/>
    <col min="6919" max="6919" width="5.6640625" style="1" customWidth="1"/>
    <col min="6920" max="6920" width="0" style="1" hidden="1" customWidth="1"/>
    <col min="6921" max="6921" width="20.6640625" style="1" customWidth="1"/>
    <col min="6922" max="6922" width="4.88671875" style="1" customWidth="1"/>
    <col min="6923" max="6923" width="0" style="1" hidden="1" customWidth="1"/>
    <col min="6924" max="6924" width="24.6640625" style="1" customWidth="1"/>
    <col min="6925" max="6925" width="12.33203125" style="1" customWidth="1"/>
    <col min="6926" max="6926" width="0" style="1" hidden="1" customWidth="1"/>
    <col min="6927" max="6927" width="3.44140625" style="1" customWidth="1"/>
    <col min="6928" max="6928" width="0" style="1" hidden="1" customWidth="1"/>
    <col min="6929" max="6929" width="17.6640625" style="1" customWidth="1"/>
    <col min="6930" max="6930" width="3.44140625" style="1" customWidth="1"/>
    <col min="6931" max="6931" width="0" style="1" hidden="1" customWidth="1"/>
    <col min="6932" max="6932" width="23.6640625" style="1" customWidth="1"/>
    <col min="6933" max="6933" width="10" style="1" customWidth="1"/>
    <col min="6934" max="6934" width="0" style="1" hidden="1" customWidth="1"/>
    <col min="6935" max="6936" width="14.6640625" style="1" customWidth="1"/>
    <col min="6937" max="6937" width="12.88671875" style="1" customWidth="1"/>
    <col min="6938" max="6938" width="3.33203125" style="1" customWidth="1"/>
    <col min="6939" max="6939" width="30.33203125" style="1" customWidth="1"/>
    <col min="6940" max="6940" width="5" style="1" customWidth="1"/>
    <col min="6941" max="6941" width="0" style="1" hidden="1" customWidth="1"/>
    <col min="6942" max="6942" width="14.33203125" style="1" customWidth="1"/>
    <col min="6943" max="6943" width="5.6640625" style="1" customWidth="1"/>
    <col min="6944" max="6944" width="0" style="1" hidden="1" customWidth="1"/>
    <col min="6945" max="6945" width="17.33203125" style="1" customWidth="1"/>
    <col min="6946" max="6946" width="12.6640625" style="1" customWidth="1"/>
    <col min="6947" max="6947" width="0" style="1" hidden="1" customWidth="1"/>
    <col min="6948" max="6948" width="5.33203125" style="1" customWidth="1"/>
    <col min="6949" max="6949" width="0" style="1" hidden="1" customWidth="1"/>
    <col min="6950" max="6950" width="17" style="1" customWidth="1"/>
    <col min="6951" max="6951" width="6.33203125" style="1" customWidth="1"/>
    <col min="6952" max="6952" width="0" style="1" hidden="1" customWidth="1"/>
    <col min="6953" max="6953" width="14.33203125" style="1" customWidth="1"/>
    <col min="6954" max="6954" width="7.5546875" style="1" customWidth="1"/>
    <col min="6955" max="6955" width="0" style="1" hidden="1" customWidth="1"/>
    <col min="6956" max="6957" width="14.33203125" style="1" customWidth="1"/>
    <col min="6958" max="6958" width="20.88671875" style="1" customWidth="1"/>
    <col min="6959" max="6959" width="14.44140625" style="1" customWidth="1"/>
    <col min="6960" max="6960" width="15" style="1" customWidth="1"/>
    <col min="6961" max="6961" width="2.6640625" style="1" customWidth="1"/>
    <col min="6962" max="6962" width="11.6640625" style="1" customWidth="1"/>
    <col min="6963" max="6963" width="11.5546875" style="1" customWidth="1"/>
    <col min="6964" max="6964" width="2.33203125" style="1" customWidth="1"/>
    <col min="6965" max="6965" width="41" style="1" customWidth="1"/>
    <col min="6966" max="6966" width="14.33203125" style="1" customWidth="1"/>
    <col min="6967" max="6968" width="11.5546875" style="1" customWidth="1"/>
    <col min="6969" max="6969" width="21.88671875" style="1" customWidth="1"/>
    <col min="6970" max="7161" width="11.5546875" style="1"/>
    <col min="7162" max="7162" width="21.88671875" style="1" customWidth="1"/>
    <col min="7163" max="7163" width="13.88671875" style="1" customWidth="1"/>
    <col min="7164" max="7164" width="38.6640625" style="1" customWidth="1"/>
    <col min="7165" max="7165" width="3" style="1" bestFit="1" customWidth="1"/>
    <col min="7166" max="7166" width="32.33203125" style="1" customWidth="1"/>
    <col min="7167" max="7167" width="46.33203125" style="1" customWidth="1"/>
    <col min="7168" max="7168" width="19" style="1" customWidth="1"/>
    <col min="7169" max="7169" width="0" style="1" hidden="1" customWidth="1"/>
    <col min="7170" max="7170" width="17.6640625" style="1" customWidth="1"/>
    <col min="7171" max="7171" width="0" style="1" hidden="1" customWidth="1"/>
    <col min="7172" max="7172" width="22.33203125" style="1" customWidth="1"/>
    <col min="7173" max="7173" width="5.33203125" style="1" customWidth="1"/>
    <col min="7174" max="7174" width="36.33203125" style="1" customWidth="1"/>
    <col min="7175" max="7175" width="5.6640625" style="1" customWidth="1"/>
    <col min="7176" max="7176" width="0" style="1" hidden="1" customWidth="1"/>
    <col min="7177" max="7177" width="20.6640625" style="1" customWidth="1"/>
    <col min="7178" max="7178" width="4.88671875" style="1" customWidth="1"/>
    <col min="7179" max="7179" width="0" style="1" hidden="1" customWidth="1"/>
    <col min="7180" max="7180" width="24.6640625" style="1" customWidth="1"/>
    <col min="7181" max="7181" width="12.33203125" style="1" customWidth="1"/>
    <col min="7182" max="7182" width="0" style="1" hidden="1" customWidth="1"/>
    <col min="7183" max="7183" width="3.44140625" style="1" customWidth="1"/>
    <col min="7184" max="7184" width="0" style="1" hidden="1" customWidth="1"/>
    <col min="7185" max="7185" width="17.6640625" style="1" customWidth="1"/>
    <col min="7186" max="7186" width="3.44140625" style="1" customWidth="1"/>
    <col min="7187" max="7187" width="0" style="1" hidden="1" customWidth="1"/>
    <col min="7188" max="7188" width="23.6640625" style="1" customWidth="1"/>
    <col min="7189" max="7189" width="10" style="1" customWidth="1"/>
    <col min="7190" max="7190" width="0" style="1" hidden="1" customWidth="1"/>
    <col min="7191" max="7192" width="14.6640625" style="1" customWidth="1"/>
    <col min="7193" max="7193" width="12.88671875" style="1" customWidth="1"/>
    <col min="7194" max="7194" width="3.33203125" style="1" customWidth="1"/>
    <col min="7195" max="7195" width="30.33203125" style="1" customWidth="1"/>
    <col min="7196" max="7196" width="5" style="1" customWidth="1"/>
    <col min="7197" max="7197" width="0" style="1" hidden="1" customWidth="1"/>
    <col min="7198" max="7198" width="14.33203125" style="1" customWidth="1"/>
    <col min="7199" max="7199" width="5.6640625" style="1" customWidth="1"/>
    <col min="7200" max="7200" width="0" style="1" hidden="1" customWidth="1"/>
    <col min="7201" max="7201" width="17.33203125" style="1" customWidth="1"/>
    <col min="7202" max="7202" width="12.6640625" style="1" customWidth="1"/>
    <col min="7203" max="7203" width="0" style="1" hidden="1" customWidth="1"/>
    <col min="7204" max="7204" width="5.33203125" style="1" customWidth="1"/>
    <col min="7205" max="7205" width="0" style="1" hidden="1" customWidth="1"/>
    <col min="7206" max="7206" width="17" style="1" customWidth="1"/>
    <col min="7207" max="7207" width="6.33203125" style="1" customWidth="1"/>
    <col min="7208" max="7208" width="0" style="1" hidden="1" customWidth="1"/>
    <col min="7209" max="7209" width="14.33203125" style="1" customWidth="1"/>
    <col min="7210" max="7210" width="7.5546875" style="1" customWidth="1"/>
    <col min="7211" max="7211" width="0" style="1" hidden="1" customWidth="1"/>
    <col min="7212" max="7213" width="14.33203125" style="1" customWidth="1"/>
    <col min="7214" max="7214" width="20.88671875" style="1" customWidth="1"/>
    <col min="7215" max="7215" width="14.44140625" style="1" customWidth="1"/>
    <col min="7216" max="7216" width="15" style="1" customWidth="1"/>
    <col min="7217" max="7217" width="2.6640625" style="1" customWidth="1"/>
    <col min="7218" max="7218" width="11.6640625" style="1" customWidth="1"/>
    <col min="7219" max="7219" width="11.5546875" style="1" customWidth="1"/>
    <col min="7220" max="7220" width="2.33203125" style="1" customWidth="1"/>
    <col min="7221" max="7221" width="41" style="1" customWidth="1"/>
    <col min="7222" max="7222" width="14.33203125" style="1" customWidth="1"/>
    <col min="7223" max="7224" width="11.5546875" style="1" customWidth="1"/>
    <col min="7225" max="7225" width="21.88671875" style="1" customWidth="1"/>
    <col min="7226" max="7417" width="11.5546875" style="1"/>
    <col min="7418" max="7418" width="21.88671875" style="1" customWidth="1"/>
    <col min="7419" max="7419" width="13.88671875" style="1" customWidth="1"/>
    <col min="7420" max="7420" width="38.6640625" style="1" customWidth="1"/>
    <col min="7421" max="7421" width="3" style="1" bestFit="1" customWidth="1"/>
    <col min="7422" max="7422" width="32.33203125" style="1" customWidth="1"/>
    <col min="7423" max="7423" width="46.33203125" style="1" customWidth="1"/>
    <col min="7424" max="7424" width="19" style="1" customWidth="1"/>
    <col min="7425" max="7425" width="0" style="1" hidden="1" customWidth="1"/>
    <col min="7426" max="7426" width="17.6640625" style="1" customWidth="1"/>
    <col min="7427" max="7427" width="0" style="1" hidden="1" customWidth="1"/>
    <col min="7428" max="7428" width="22.33203125" style="1" customWidth="1"/>
    <col min="7429" max="7429" width="5.33203125" style="1" customWidth="1"/>
    <col min="7430" max="7430" width="36.33203125" style="1" customWidth="1"/>
    <col min="7431" max="7431" width="5.6640625" style="1" customWidth="1"/>
    <col min="7432" max="7432" width="0" style="1" hidden="1" customWidth="1"/>
    <col min="7433" max="7433" width="20.6640625" style="1" customWidth="1"/>
    <col min="7434" max="7434" width="4.88671875" style="1" customWidth="1"/>
    <col min="7435" max="7435" width="0" style="1" hidden="1" customWidth="1"/>
    <col min="7436" max="7436" width="24.6640625" style="1" customWidth="1"/>
    <col min="7437" max="7437" width="12.33203125" style="1" customWidth="1"/>
    <col min="7438" max="7438" width="0" style="1" hidden="1" customWidth="1"/>
    <col min="7439" max="7439" width="3.44140625" style="1" customWidth="1"/>
    <col min="7440" max="7440" width="0" style="1" hidden="1" customWidth="1"/>
    <col min="7441" max="7441" width="17.6640625" style="1" customWidth="1"/>
    <col min="7442" max="7442" width="3.44140625" style="1" customWidth="1"/>
    <col min="7443" max="7443" width="0" style="1" hidden="1" customWidth="1"/>
    <col min="7444" max="7444" width="23.6640625" style="1" customWidth="1"/>
    <col min="7445" max="7445" width="10" style="1" customWidth="1"/>
    <col min="7446" max="7446" width="0" style="1" hidden="1" customWidth="1"/>
    <col min="7447" max="7448" width="14.6640625" style="1" customWidth="1"/>
    <col min="7449" max="7449" width="12.88671875" style="1" customWidth="1"/>
    <col min="7450" max="7450" width="3.33203125" style="1" customWidth="1"/>
    <col min="7451" max="7451" width="30.33203125" style="1" customWidth="1"/>
    <col min="7452" max="7452" width="5" style="1" customWidth="1"/>
    <col min="7453" max="7453" width="0" style="1" hidden="1" customWidth="1"/>
    <col min="7454" max="7454" width="14.33203125" style="1" customWidth="1"/>
    <col min="7455" max="7455" width="5.6640625" style="1" customWidth="1"/>
    <col min="7456" max="7456" width="0" style="1" hidden="1" customWidth="1"/>
    <col min="7457" max="7457" width="17.33203125" style="1" customWidth="1"/>
    <col min="7458" max="7458" width="12.6640625" style="1" customWidth="1"/>
    <col min="7459" max="7459" width="0" style="1" hidden="1" customWidth="1"/>
    <col min="7460" max="7460" width="5.33203125" style="1" customWidth="1"/>
    <col min="7461" max="7461" width="0" style="1" hidden="1" customWidth="1"/>
    <col min="7462" max="7462" width="17" style="1" customWidth="1"/>
    <col min="7463" max="7463" width="6.33203125" style="1" customWidth="1"/>
    <col min="7464" max="7464" width="0" style="1" hidden="1" customWidth="1"/>
    <col min="7465" max="7465" width="14.33203125" style="1" customWidth="1"/>
    <col min="7466" max="7466" width="7.5546875" style="1" customWidth="1"/>
    <col min="7467" max="7467" width="0" style="1" hidden="1" customWidth="1"/>
    <col min="7468" max="7469" width="14.33203125" style="1" customWidth="1"/>
    <col min="7470" max="7470" width="20.88671875" style="1" customWidth="1"/>
    <col min="7471" max="7471" width="14.44140625" style="1" customWidth="1"/>
    <col min="7472" max="7472" width="15" style="1" customWidth="1"/>
    <col min="7473" max="7473" width="2.6640625" style="1" customWidth="1"/>
    <col min="7474" max="7474" width="11.6640625" style="1" customWidth="1"/>
    <col min="7475" max="7475" width="11.5546875" style="1" customWidth="1"/>
    <col min="7476" max="7476" width="2.33203125" style="1" customWidth="1"/>
    <col min="7477" max="7477" width="41" style="1" customWidth="1"/>
    <col min="7478" max="7478" width="14.33203125" style="1" customWidth="1"/>
    <col min="7479" max="7480" width="11.5546875" style="1" customWidth="1"/>
    <col min="7481" max="7481" width="21.88671875" style="1" customWidth="1"/>
    <col min="7482" max="7673" width="11.5546875" style="1"/>
    <col min="7674" max="7674" width="21.88671875" style="1" customWidth="1"/>
    <col min="7675" max="7675" width="13.88671875" style="1" customWidth="1"/>
    <col min="7676" max="7676" width="38.6640625" style="1" customWidth="1"/>
    <col min="7677" max="7677" width="3" style="1" bestFit="1" customWidth="1"/>
    <col min="7678" max="7678" width="32.33203125" style="1" customWidth="1"/>
    <col min="7679" max="7679" width="46.33203125" style="1" customWidth="1"/>
    <col min="7680" max="7680" width="19" style="1" customWidth="1"/>
    <col min="7681" max="7681" width="0" style="1" hidden="1" customWidth="1"/>
    <col min="7682" max="7682" width="17.6640625" style="1" customWidth="1"/>
    <col min="7683" max="7683" width="0" style="1" hidden="1" customWidth="1"/>
    <col min="7684" max="7684" width="22.33203125" style="1" customWidth="1"/>
    <col min="7685" max="7685" width="5.33203125" style="1" customWidth="1"/>
    <col min="7686" max="7686" width="36.33203125" style="1" customWidth="1"/>
    <col min="7687" max="7687" width="5.6640625" style="1" customWidth="1"/>
    <col min="7688" max="7688" width="0" style="1" hidden="1" customWidth="1"/>
    <col min="7689" max="7689" width="20.6640625" style="1" customWidth="1"/>
    <col min="7690" max="7690" width="4.88671875" style="1" customWidth="1"/>
    <col min="7691" max="7691" width="0" style="1" hidden="1" customWidth="1"/>
    <col min="7692" max="7692" width="24.6640625" style="1" customWidth="1"/>
    <col min="7693" max="7693" width="12.33203125" style="1" customWidth="1"/>
    <col min="7694" max="7694" width="0" style="1" hidden="1" customWidth="1"/>
    <col min="7695" max="7695" width="3.44140625" style="1" customWidth="1"/>
    <col min="7696" max="7696" width="0" style="1" hidden="1" customWidth="1"/>
    <col min="7697" max="7697" width="17.6640625" style="1" customWidth="1"/>
    <col min="7698" max="7698" width="3.44140625" style="1" customWidth="1"/>
    <col min="7699" max="7699" width="0" style="1" hidden="1" customWidth="1"/>
    <col min="7700" max="7700" width="23.6640625" style="1" customWidth="1"/>
    <col min="7701" max="7701" width="10" style="1" customWidth="1"/>
    <col min="7702" max="7702" width="0" style="1" hidden="1" customWidth="1"/>
    <col min="7703" max="7704" width="14.6640625" style="1" customWidth="1"/>
    <col min="7705" max="7705" width="12.88671875" style="1" customWidth="1"/>
    <col min="7706" max="7706" width="3.33203125" style="1" customWidth="1"/>
    <col min="7707" max="7707" width="30.33203125" style="1" customWidth="1"/>
    <col min="7708" max="7708" width="5" style="1" customWidth="1"/>
    <col min="7709" max="7709" width="0" style="1" hidden="1" customWidth="1"/>
    <col min="7710" max="7710" width="14.33203125" style="1" customWidth="1"/>
    <col min="7711" max="7711" width="5.6640625" style="1" customWidth="1"/>
    <col min="7712" max="7712" width="0" style="1" hidden="1" customWidth="1"/>
    <col min="7713" max="7713" width="17.33203125" style="1" customWidth="1"/>
    <col min="7714" max="7714" width="12.6640625" style="1" customWidth="1"/>
    <col min="7715" max="7715" width="0" style="1" hidden="1" customWidth="1"/>
    <col min="7716" max="7716" width="5.33203125" style="1" customWidth="1"/>
    <col min="7717" max="7717" width="0" style="1" hidden="1" customWidth="1"/>
    <col min="7718" max="7718" width="17" style="1" customWidth="1"/>
    <col min="7719" max="7719" width="6.33203125" style="1" customWidth="1"/>
    <col min="7720" max="7720" width="0" style="1" hidden="1" customWidth="1"/>
    <col min="7721" max="7721" width="14.33203125" style="1" customWidth="1"/>
    <col min="7722" max="7722" width="7.5546875" style="1" customWidth="1"/>
    <col min="7723" max="7723" width="0" style="1" hidden="1" customWidth="1"/>
    <col min="7724" max="7725" width="14.33203125" style="1" customWidth="1"/>
    <col min="7726" max="7726" width="20.88671875" style="1" customWidth="1"/>
    <col min="7727" max="7727" width="14.44140625" style="1" customWidth="1"/>
    <col min="7728" max="7728" width="15" style="1" customWidth="1"/>
    <col min="7729" max="7729" width="2.6640625" style="1" customWidth="1"/>
    <col min="7730" max="7730" width="11.6640625" style="1" customWidth="1"/>
    <col min="7731" max="7731" width="11.5546875" style="1" customWidth="1"/>
    <col min="7732" max="7732" width="2.33203125" style="1" customWidth="1"/>
    <col min="7733" max="7733" width="41" style="1" customWidth="1"/>
    <col min="7734" max="7734" width="14.33203125" style="1" customWidth="1"/>
    <col min="7735" max="7736" width="11.5546875" style="1" customWidth="1"/>
    <col min="7737" max="7737" width="21.88671875" style="1" customWidth="1"/>
    <col min="7738" max="7929" width="11.5546875" style="1"/>
    <col min="7930" max="7930" width="21.88671875" style="1" customWidth="1"/>
    <col min="7931" max="7931" width="13.88671875" style="1" customWidth="1"/>
    <col min="7932" max="7932" width="38.6640625" style="1" customWidth="1"/>
    <col min="7933" max="7933" width="3" style="1" bestFit="1" customWidth="1"/>
    <col min="7934" max="7934" width="32.33203125" style="1" customWidth="1"/>
    <col min="7935" max="7935" width="46.33203125" style="1" customWidth="1"/>
    <col min="7936" max="7936" width="19" style="1" customWidth="1"/>
    <col min="7937" max="7937" width="0" style="1" hidden="1" customWidth="1"/>
    <col min="7938" max="7938" width="17.6640625" style="1" customWidth="1"/>
    <col min="7939" max="7939" width="0" style="1" hidden="1" customWidth="1"/>
    <col min="7940" max="7940" width="22.33203125" style="1" customWidth="1"/>
    <col min="7941" max="7941" width="5.33203125" style="1" customWidth="1"/>
    <col min="7942" max="7942" width="36.33203125" style="1" customWidth="1"/>
    <col min="7943" max="7943" width="5.6640625" style="1" customWidth="1"/>
    <col min="7944" max="7944" width="0" style="1" hidden="1" customWidth="1"/>
    <col min="7945" max="7945" width="20.6640625" style="1" customWidth="1"/>
    <col min="7946" max="7946" width="4.88671875" style="1" customWidth="1"/>
    <col min="7947" max="7947" width="0" style="1" hidden="1" customWidth="1"/>
    <col min="7948" max="7948" width="24.6640625" style="1" customWidth="1"/>
    <col min="7949" max="7949" width="12.33203125" style="1" customWidth="1"/>
    <col min="7950" max="7950" width="0" style="1" hidden="1" customWidth="1"/>
    <col min="7951" max="7951" width="3.44140625" style="1" customWidth="1"/>
    <col min="7952" max="7952" width="0" style="1" hidden="1" customWidth="1"/>
    <col min="7953" max="7953" width="17.6640625" style="1" customWidth="1"/>
    <col min="7954" max="7954" width="3.44140625" style="1" customWidth="1"/>
    <col min="7955" max="7955" width="0" style="1" hidden="1" customWidth="1"/>
    <col min="7956" max="7956" width="23.6640625" style="1" customWidth="1"/>
    <col min="7957" max="7957" width="10" style="1" customWidth="1"/>
    <col min="7958" max="7958" width="0" style="1" hidden="1" customWidth="1"/>
    <col min="7959" max="7960" width="14.6640625" style="1" customWidth="1"/>
    <col min="7961" max="7961" width="12.88671875" style="1" customWidth="1"/>
    <col min="7962" max="7962" width="3.33203125" style="1" customWidth="1"/>
    <col min="7963" max="7963" width="30.33203125" style="1" customWidth="1"/>
    <col min="7964" max="7964" width="5" style="1" customWidth="1"/>
    <col min="7965" max="7965" width="0" style="1" hidden="1" customWidth="1"/>
    <col min="7966" max="7966" width="14.33203125" style="1" customWidth="1"/>
    <col min="7967" max="7967" width="5.6640625" style="1" customWidth="1"/>
    <col min="7968" max="7968" width="0" style="1" hidden="1" customWidth="1"/>
    <col min="7969" max="7969" width="17.33203125" style="1" customWidth="1"/>
    <col min="7970" max="7970" width="12.6640625" style="1" customWidth="1"/>
    <col min="7971" max="7971" width="0" style="1" hidden="1" customWidth="1"/>
    <col min="7972" max="7972" width="5.33203125" style="1" customWidth="1"/>
    <col min="7973" max="7973" width="0" style="1" hidden="1" customWidth="1"/>
    <col min="7974" max="7974" width="17" style="1" customWidth="1"/>
    <col min="7975" max="7975" width="6.33203125" style="1" customWidth="1"/>
    <col min="7976" max="7976" width="0" style="1" hidden="1" customWidth="1"/>
    <col min="7977" max="7977" width="14.33203125" style="1" customWidth="1"/>
    <col min="7978" max="7978" width="7.5546875" style="1" customWidth="1"/>
    <col min="7979" max="7979" width="0" style="1" hidden="1" customWidth="1"/>
    <col min="7980" max="7981" width="14.33203125" style="1" customWidth="1"/>
    <col min="7982" max="7982" width="20.88671875" style="1" customWidth="1"/>
    <col min="7983" max="7983" width="14.44140625" style="1" customWidth="1"/>
    <col min="7984" max="7984" width="15" style="1" customWidth="1"/>
    <col min="7985" max="7985" width="2.6640625" style="1" customWidth="1"/>
    <col min="7986" max="7986" width="11.6640625" style="1" customWidth="1"/>
    <col min="7987" max="7987" width="11.5546875" style="1" customWidth="1"/>
    <col min="7988" max="7988" width="2.33203125" style="1" customWidth="1"/>
    <col min="7989" max="7989" width="41" style="1" customWidth="1"/>
    <col min="7990" max="7990" width="14.33203125" style="1" customWidth="1"/>
    <col min="7991" max="7992" width="11.5546875" style="1" customWidth="1"/>
    <col min="7993" max="7993" width="21.88671875" style="1" customWidth="1"/>
    <col min="7994" max="8185" width="11.5546875" style="1"/>
    <col min="8186" max="8186" width="21.88671875" style="1" customWidth="1"/>
    <col min="8187" max="8187" width="13.88671875" style="1" customWidth="1"/>
    <col min="8188" max="8188" width="38.6640625" style="1" customWidth="1"/>
    <col min="8189" max="8189" width="3" style="1" bestFit="1" customWidth="1"/>
    <col min="8190" max="8190" width="32.33203125" style="1" customWidth="1"/>
    <col min="8191" max="8191" width="46.33203125" style="1" customWidth="1"/>
    <col min="8192" max="8192" width="19" style="1" customWidth="1"/>
    <col min="8193" max="8193" width="0" style="1" hidden="1" customWidth="1"/>
    <col min="8194" max="8194" width="17.6640625" style="1" customWidth="1"/>
    <col min="8195" max="8195" width="0" style="1" hidden="1" customWidth="1"/>
    <col min="8196" max="8196" width="22.33203125" style="1" customWidth="1"/>
    <col min="8197" max="8197" width="5.33203125" style="1" customWidth="1"/>
    <col min="8198" max="8198" width="36.33203125" style="1" customWidth="1"/>
    <col min="8199" max="8199" width="5.6640625" style="1" customWidth="1"/>
    <col min="8200" max="8200" width="0" style="1" hidden="1" customWidth="1"/>
    <col min="8201" max="8201" width="20.6640625" style="1" customWidth="1"/>
    <col min="8202" max="8202" width="4.88671875" style="1" customWidth="1"/>
    <col min="8203" max="8203" width="0" style="1" hidden="1" customWidth="1"/>
    <col min="8204" max="8204" width="24.6640625" style="1" customWidth="1"/>
    <col min="8205" max="8205" width="12.33203125" style="1" customWidth="1"/>
    <col min="8206" max="8206" width="0" style="1" hidden="1" customWidth="1"/>
    <col min="8207" max="8207" width="3.44140625" style="1" customWidth="1"/>
    <col min="8208" max="8208" width="0" style="1" hidden="1" customWidth="1"/>
    <col min="8209" max="8209" width="17.6640625" style="1" customWidth="1"/>
    <col min="8210" max="8210" width="3.44140625" style="1" customWidth="1"/>
    <col min="8211" max="8211" width="0" style="1" hidden="1" customWidth="1"/>
    <col min="8212" max="8212" width="23.6640625" style="1" customWidth="1"/>
    <col min="8213" max="8213" width="10" style="1" customWidth="1"/>
    <col min="8214" max="8214" width="0" style="1" hidden="1" customWidth="1"/>
    <col min="8215" max="8216" width="14.6640625" style="1" customWidth="1"/>
    <col min="8217" max="8217" width="12.88671875" style="1" customWidth="1"/>
    <col min="8218" max="8218" width="3.33203125" style="1" customWidth="1"/>
    <col min="8219" max="8219" width="30.33203125" style="1" customWidth="1"/>
    <col min="8220" max="8220" width="5" style="1" customWidth="1"/>
    <col min="8221" max="8221" width="0" style="1" hidden="1" customWidth="1"/>
    <col min="8222" max="8222" width="14.33203125" style="1" customWidth="1"/>
    <col min="8223" max="8223" width="5.6640625" style="1" customWidth="1"/>
    <col min="8224" max="8224" width="0" style="1" hidden="1" customWidth="1"/>
    <col min="8225" max="8225" width="17.33203125" style="1" customWidth="1"/>
    <col min="8226" max="8226" width="12.6640625" style="1" customWidth="1"/>
    <col min="8227" max="8227" width="0" style="1" hidden="1" customWidth="1"/>
    <col min="8228" max="8228" width="5.33203125" style="1" customWidth="1"/>
    <col min="8229" max="8229" width="0" style="1" hidden="1" customWidth="1"/>
    <col min="8230" max="8230" width="17" style="1" customWidth="1"/>
    <col min="8231" max="8231" width="6.33203125" style="1" customWidth="1"/>
    <col min="8232" max="8232" width="0" style="1" hidden="1" customWidth="1"/>
    <col min="8233" max="8233" width="14.33203125" style="1" customWidth="1"/>
    <col min="8234" max="8234" width="7.5546875" style="1" customWidth="1"/>
    <col min="8235" max="8235" width="0" style="1" hidden="1" customWidth="1"/>
    <col min="8236" max="8237" width="14.33203125" style="1" customWidth="1"/>
    <col min="8238" max="8238" width="20.88671875" style="1" customWidth="1"/>
    <col min="8239" max="8239" width="14.44140625" style="1" customWidth="1"/>
    <col min="8240" max="8240" width="15" style="1" customWidth="1"/>
    <col min="8241" max="8241" width="2.6640625" style="1" customWidth="1"/>
    <col min="8242" max="8242" width="11.6640625" style="1" customWidth="1"/>
    <col min="8243" max="8243" width="11.5546875" style="1" customWidth="1"/>
    <col min="8244" max="8244" width="2.33203125" style="1" customWidth="1"/>
    <col min="8245" max="8245" width="41" style="1" customWidth="1"/>
    <col min="8246" max="8246" width="14.33203125" style="1" customWidth="1"/>
    <col min="8247" max="8248" width="11.5546875" style="1" customWidth="1"/>
    <col min="8249" max="8249" width="21.88671875" style="1" customWidth="1"/>
    <col min="8250" max="8441" width="11.5546875" style="1"/>
    <col min="8442" max="8442" width="21.88671875" style="1" customWidth="1"/>
    <col min="8443" max="8443" width="13.88671875" style="1" customWidth="1"/>
    <col min="8444" max="8444" width="38.6640625" style="1" customWidth="1"/>
    <col min="8445" max="8445" width="3" style="1" bestFit="1" customWidth="1"/>
    <col min="8446" max="8446" width="32.33203125" style="1" customWidth="1"/>
    <col min="8447" max="8447" width="46.33203125" style="1" customWidth="1"/>
    <col min="8448" max="8448" width="19" style="1" customWidth="1"/>
    <col min="8449" max="8449" width="0" style="1" hidden="1" customWidth="1"/>
    <col min="8450" max="8450" width="17.6640625" style="1" customWidth="1"/>
    <col min="8451" max="8451" width="0" style="1" hidden="1" customWidth="1"/>
    <col min="8452" max="8452" width="22.33203125" style="1" customWidth="1"/>
    <col min="8453" max="8453" width="5.33203125" style="1" customWidth="1"/>
    <col min="8454" max="8454" width="36.33203125" style="1" customWidth="1"/>
    <col min="8455" max="8455" width="5.6640625" style="1" customWidth="1"/>
    <col min="8456" max="8456" width="0" style="1" hidden="1" customWidth="1"/>
    <col min="8457" max="8457" width="20.6640625" style="1" customWidth="1"/>
    <col min="8458" max="8458" width="4.88671875" style="1" customWidth="1"/>
    <col min="8459" max="8459" width="0" style="1" hidden="1" customWidth="1"/>
    <col min="8460" max="8460" width="24.6640625" style="1" customWidth="1"/>
    <col min="8461" max="8461" width="12.33203125" style="1" customWidth="1"/>
    <col min="8462" max="8462" width="0" style="1" hidden="1" customWidth="1"/>
    <col min="8463" max="8463" width="3.44140625" style="1" customWidth="1"/>
    <col min="8464" max="8464" width="0" style="1" hidden="1" customWidth="1"/>
    <col min="8465" max="8465" width="17.6640625" style="1" customWidth="1"/>
    <col min="8466" max="8466" width="3.44140625" style="1" customWidth="1"/>
    <col min="8467" max="8467" width="0" style="1" hidden="1" customWidth="1"/>
    <col min="8468" max="8468" width="23.6640625" style="1" customWidth="1"/>
    <col min="8469" max="8469" width="10" style="1" customWidth="1"/>
    <col min="8470" max="8470" width="0" style="1" hidden="1" customWidth="1"/>
    <col min="8471" max="8472" width="14.6640625" style="1" customWidth="1"/>
    <col min="8473" max="8473" width="12.88671875" style="1" customWidth="1"/>
    <col min="8474" max="8474" width="3.33203125" style="1" customWidth="1"/>
    <col min="8475" max="8475" width="30.33203125" style="1" customWidth="1"/>
    <col min="8476" max="8476" width="5" style="1" customWidth="1"/>
    <col min="8477" max="8477" width="0" style="1" hidden="1" customWidth="1"/>
    <col min="8478" max="8478" width="14.33203125" style="1" customWidth="1"/>
    <col min="8479" max="8479" width="5.6640625" style="1" customWidth="1"/>
    <col min="8480" max="8480" width="0" style="1" hidden="1" customWidth="1"/>
    <col min="8481" max="8481" width="17.33203125" style="1" customWidth="1"/>
    <col min="8482" max="8482" width="12.6640625" style="1" customWidth="1"/>
    <col min="8483" max="8483" width="0" style="1" hidden="1" customWidth="1"/>
    <col min="8484" max="8484" width="5.33203125" style="1" customWidth="1"/>
    <col min="8485" max="8485" width="0" style="1" hidden="1" customWidth="1"/>
    <col min="8486" max="8486" width="17" style="1" customWidth="1"/>
    <col min="8487" max="8487" width="6.33203125" style="1" customWidth="1"/>
    <col min="8488" max="8488" width="0" style="1" hidden="1" customWidth="1"/>
    <col min="8489" max="8489" width="14.33203125" style="1" customWidth="1"/>
    <col min="8490" max="8490" width="7.5546875" style="1" customWidth="1"/>
    <col min="8491" max="8491" width="0" style="1" hidden="1" customWidth="1"/>
    <col min="8492" max="8493" width="14.33203125" style="1" customWidth="1"/>
    <col min="8494" max="8494" width="20.88671875" style="1" customWidth="1"/>
    <col min="8495" max="8495" width="14.44140625" style="1" customWidth="1"/>
    <col min="8496" max="8496" width="15" style="1" customWidth="1"/>
    <col min="8497" max="8497" width="2.6640625" style="1" customWidth="1"/>
    <col min="8498" max="8498" width="11.6640625" style="1" customWidth="1"/>
    <col min="8499" max="8499" width="11.5546875" style="1" customWidth="1"/>
    <col min="8500" max="8500" width="2.33203125" style="1" customWidth="1"/>
    <col min="8501" max="8501" width="41" style="1" customWidth="1"/>
    <col min="8502" max="8502" width="14.33203125" style="1" customWidth="1"/>
    <col min="8503" max="8504" width="11.5546875" style="1" customWidth="1"/>
    <col min="8505" max="8505" width="21.88671875" style="1" customWidth="1"/>
    <col min="8506" max="8697" width="11.5546875" style="1"/>
    <col min="8698" max="8698" width="21.88671875" style="1" customWidth="1"/>
    <col min="8699" max="8699" width="13.88671875" style="1" customWidth="1"/>
    <col min="8700" max="8700" width="38.6640625" style="1" customWidth="1"/>
    <col min="8701" max="8701" width="3" style="1" bestFit="1" customWidth="1"/>
    <col min="8702" max="8702" width="32.33203125" style="1" customWidth="1"/>
    <col min="8703" max="8703" width="46.33203125" style="1" customWidth="1"/>
    <col min="8704" max="8704" width="19" style="1" customWidth="1"/>
    <col min="8705" max="8705" width="0" style="1" hidden="1" customWidth="1"/>
    <col min="8706" max="8706" width="17.6640625" style="1" customWidth="1"/>
    <col min="8707" max="8707" width="0" style="1" hidden="1" customWidth="1"/>
    <col min="8708" max="8708" width="22.33203125" style="1" customWidth="1"/>
    <col min="8709" max="8709" width="5.33203125" style="1" customWidth="1"/>
    <col min="8710" max="8710" width="36.33203125" style="1" customWidth="1"/>
    <col min="8711" max="8711" width="5.6640625" style="1" customWidth="1"/>
    <col min="8712" max="8712" width="0" style="1" hidden="1" customWidth="1"/>
    <col min="8713" max="8713" width="20.6640625" style="1" customWidth="1"/>
    <col min="8714" max="8714" width="4.88671875" style="1" customWidth="1"/>
    <col min="8715" max="8715" width="0" style="1" hidden="1" customWidth="1"/>
    <col min="8716" max="8716" width="24.6640625" style="1" customWidth="1"/>
    <col min="8717" max="8717" width="12.33203125" style="1" customWidth="1"/>
    <col min="8718" max="8718" width="0" style="1" hidden="1" customWidth="1"/>
    <col min="8719" max="8719" width="3.44140625" style="1" customWidth="1"/>
    <col min="8720" max="8720" width="0" style="1" hidden="1" customWidth="1"/>
    <col min="8721" max="8721" width="17.6640625" style="1" customWidth="1"/>
    <col min="8722" max="8722" width="3.44140625" style="1" customWidth="1"/>
    <col min="8723" max="8723" width="0" style="1" hidden="1" customWidth="1"/>
    <col min="8724" max="8724" width="23.6640625" style="1" customWidth="1"/>
    <col min="8725" max="8725" width="10" style="1" customWidth="1"/>
    <col min="8726" max="8726" width="0" style="1" hidden="1" customWidth="1"/>
    <col min="8727" max="8728" width="14.6640625" style="1" customWidth="1"/>
    <col min="8729" max="8729" width="12.88671875" style="1" customWidth="1"/>
    <col min="8730" max="8730" width="3.33203125" style="1" customWidth="1"/>
    <col min="8731" max="8731" width="30.33203125" style="1" customWidth="1"/>
    <col min="8732" max="8732" width="5" style="1" customWidth="1"/>
    <col min="8733" max="8733" width="0" style="1" hidden="1" customWidth="1"/>
    <col min="8734" max="8734" width="14.33203125" style="1" customWidth="1"/>
    <col min="8735" max="8735" width="5.6640625" style="1" customWidth="1"/>
    <col min="8736" max="8736" width="0" style="1" hidden="1" customWidth="1"/>
    <col min="8737" max="8737" width="17.33203125" style="1" customWidth="1"/>
    <col min="8738" max="8738" width="12.6640625" style="1" customWidth="1"/>
    <col min="8739" max="8739" width="0" style="1" hidden="1" customWidth="1"/>
    <col min="8740" max="8740" width="5.33203125" style="1" customWidth="1"/>
    <col min="8741" max="8741" width="0" style="1" hidden="1" customWidth="1"/>
    <col min="8742" max="8742" width="17" style="1" customWidth="1"/>
    <col min="8743" max="8743" width="6.33203125" style="1" customWidth="1"/>
    <col min="8744" max="8744" width="0" style="1" hidden="1" customWidth="1"/>
    <col min="8745" max="8745" width="14.33203125" style="1" customWidth="1"/>
    <col min="8746" max="8746" width="7.5546875" style="1" customWidth="1"/>
    <col min="8747" max="8747" width="0" style="1" hidden="1" customWidth="1"/>
    <col min="8748" max="8749" width="14.33203125" style="1" customWidth="1"/>
    <col min="8750" max="8750" width="20.88671875" style="1" customWidth="1"/>
    <col min="8751" max="8751" width="14.44140625" style="1" customWidth="1"/>
    <col min="8752" max="8752" width="15" style="1" customWidth="1"/>
    <col min="8753" max="8753" width="2.6640625" style="1" customWidth="1"/>
    <col min="8754" max="8754" width="11.6640625" style="1" customWidth="1"/>
    <col min="8755" max="8755" width="11.5546875" style="1" customWidth="1"/>
    <col min="8756" max="8756" width="2.33203125" style="1" customWidth="1"/>
    <col min="8757" max="8757" width="41" style="1" customWidth="1"/>
    <col min="8758" max="8758" width="14.33203125" style="1" customWidth="1"/>
    <col min="8759" max="8760" width="11.5546875" style="1" customWidth="1"/>
    <col min="8761" max="8761" width="21.88671875" style="1" customWidth="1"/>
    <col min="8762" max="8953" width="11.5546875" style="1"/>
    <col min="8954" max="8954" width="21.88671875" style="1" customWidth="1"/>
    <col min="8955" max="8955" width="13.88671875" style="1" customWidth="1"/>
    <col min="8956" max="8956" width="38.6640625" style="1" customWidth="1"/>
    <col min="8957" max="8957" width="3" style="1" bestFit="1" customWidth="1"/>
    <col min="8958" max="8958" width="32.33203125" style="1" customWidth="1"/>
    <col min="8959" max="8959" width="46.33203125" style="1" customWidth="1"/>
    <col min="8960" max="8960" width="19" style="1" customWidth="1"/>
    <col min="8961" max="8961" width="0" style="1" hidden="1" customWidth="1"/>
    <col min="8962" max="8962" width="17.6640625" style="1" customWidth="1"/>
    <col min="8963" max="8963" width="0" style="1" hidden="1" customWidth="1"/>
    <col min="8964" max="8964" width="22.33203125" style="1" customWidth="1"/>
    <col min="8965" max="8965" width="5.33203125" style="1" customWidth="1"/>
    <col min="8966" max="8966" width="36.33203125" style="1" customWidth="1"/>
    <col min="8967" max="8967" width="5.6640625" style="1" customWidth="1"/>
    <col min="8968" max="8968" width="0" style="1" hidden="1" customWidth="1"/>
    <col min="8969" max="8969" width="20.6640625" style="1" customWidth="1"/>
    <col min="8970" max="8970" width="4.88671875" style="1" customWidth="1"/>
    <col min="8971" max="8971" width="0" style="1" hidden="1" customWidth="1"/>
    <col min="8972" max="8972" width="24.6640625" style="1" customWidth="1"/>
    <col min="8973" max="8973" width="12.33203125" style="1" customWidth="1"/>
    <col min="8974" max="8974" width="0" style="1" hidden="1" customWidth="1"/>
    <col min="8975" max="8975" width="3.44140625" style="1" customWidth="1"/>
    <col min="8976" max="8976" width="0" style="1" hidden="1" customWidth="1"/>
    <col min="8977" max="8977" width="17.6640625" style="1" customWidth="1"/>
    <col min="8978" max="8978" width="3.44140625" style="1" customWidth="1"/>
    <col min="8979" max="8979" width="0" style="1" hidden="1" customWidth="1"/>
    <col min="8980" max="8980" width="23.6640625" style="1" customWidth="1"/>
    <col min="8981" max="8981" width="10" style="1" customWidth="1"/>
    <col min="8982" max="8982" width="0" style="1" hidden="1" customWidth="1"/>
    <col min="8983" max="8984" width="14.6640625" style="1" customWidth="1"/>
    <col min="8985" max="8985" width="12.88671875" style="1" customWidth="1"/>
    <col min="8986" max="8986" width="3.33203125" style="1" customWidth="1"/>
    <col min="8987" max="8987" width="30.33203125" style="1" customWidth="1"/>
    <col min="8988" max="8988" width="5" style="1" customWidth="1"/>
    <col min="8989" max="8989" width="0" style="1" hidden="1" customWidth="1"/>
    <col min="8990" max="8990" width="14.33203125" style="1" customWidth="1"/>
    <col min="8991" max="8991" width="5.6640625" style="1" customWidth="1"/>
    <col min="8992" max="8992" width="0" style="1" hidden="1" customWidth="1"/>
    <col min="8993" max="8993" width="17.33203125" style="1" customWidth="1"/>
    <col min="8994" max="8994" width="12.6640625" style="1" customWidth="1"/>
    <col min="8995" max="8995" width="0" style="1" hidden="1" customWidth="1"/>
    <col min="8996" max="8996" width="5.33203125" style="1" customWidth="1"/>
    <col min="8997" max="8997" width="0" style="1" hidden="1" customWidth="1"/>
    <col min="8998" max="8998" width="17" style="1" customWidth="1"/>
    <col min="8999" max="8999" width="6.33203125" style="1" customWidth="1"/>
    <col min="9000" max="9000" width="0" style="1" hidden="1" customWidth="1"/>
    <col min="9001" max="9001" width="14.33203125" style="1" customWidth="1"/>
    <col min="9002" max="9002" width="7.5546875" style="1" customWidth="1"/>
    <col min="9003" max="9003" width="0" style="1" hidden="1" customWidth="1"/>
    <col min="9004" max="9005" width="14.33203125" style="1" customWidth="1"/>
    <col min="9006" max="9006" width="20.88671875" style="1" customWidth="1"/>
    <col min="9007" max="9007" width="14.44140625" style="1" customWidth="1"/>
    <col min="9008" max="9008" width="15" style="1" customWidth="1"/>
    <col min="9009" max="9009" width="2.6640625" style="1" customWidth="1"/>
    <col min="9010" max="9010" width="11.6640625" style="1" customWidth="1"/>
    <col min="9011" max="9011" width="11.5546875" style="1" customWidth="1"/>
    <col min="9012" max="9012" width="2.33203125" style="1" customWidth="1"/>
    <col min="9013" max="9013" width="41" style="1" customWidth="1"/>
    <col min="9014" max="9014" width="14.33203125" style="1" customWidth="1"/>
    <col min="9015" max="9016" width="11.5546875" style="1" customWidth="1"/>
    <col min="9017" max="9017" width="21.88671875" style="1" customWidth="1"/>
    <col min="9018" max="9209" width="11.5546875" style="1"/>
    <col min="9210" max="9210" width="21.88671875" style="1" customWidth="1"/>
    <col min="9211" max="9211" width="13.88671875" style="1" customWidth="1"/>
    <col min="9212" max="9212" width="38.6640625" style="1" customWidth="1"/>
    <col min="9213" max="9213" width="3" style="1" bestFit="1" customWidth="1"/>
    <col min="9214" max="9214" width="32.33203125" style="1" customWidth="1"/>
    <col min="9215" max="9215" width="46.33203125" style="1" customWidth="1"/>
    <col min="9216" max="9216" width="19" style="1" customWidth="1"/>
    <col min="9217" max="9217" width="0" style="1" hidden="1" customWidth="1"/>
    <col min="9218" max="9218" width="17.6640625" style="1" customWidth="1"/>
    <col min="9219" max="9219" width="0" style="1" hidden="1" customWidth="1"/>
    <col min="9220" max="9220" width="22.33203125" style="1" customWidth="1"/>
    <col min="9221" max="9221" width="5.33203125" style="1" customWidth="1"/>
    <col min="9222" max="9222" width="36.33203125" style="1" customWidth="1"/>
    <col min="9223" max="9223" width="5.6640625" style="1" customWidth="1"/>
    <col min="9224" max="9224" width="0" style="1" hidden="1" customWidth="1"/>
    <col min="9225" max="9225" width="20.6640625" style="1" customWidth="1"/>
    <col min="9226" max="9226" width="4.88671875" style="1" customWidth="1"/>
    <col min="9227" max="9227" width="0" style="1" hidden="1" customWidth="1"/>
    <col min="9228" max="9228" width="24.6640625" style="1" customWidth="1"/>
    <col min="9229" max="9229" width="12.33203125" style="1" customWidth="1"/>
    <col min="9230" max="9230" width="0" style="1" hidden="1" customWidth="1"/>
    <col min="9231" max="9231" width="3.44140625" style="1" customWidth="1"/>
    <col min="9232" max="9232" width="0" style="1" hidden="1" customWidth="1"/>
    <col min="9233" max="9233" width="17.6640625" style="1" customWidth="1"/>
    <col min="9234" max="9234" width="3.44140625" style="1" customWidth="1"/>
    <col min="9235" max="9235" width="0" style="1" hidden="1" customWidth="1"/>
    <col min="9236" max="9236" width="23.6640625" style="1" customWidth="1"/>
    <col min="9237" max="9237" width="10" style="1" customWidth="1"/>
    <col min="9238" max="9238" width="0" style="1" hidden="1" customWidth="1"/>
    <col min="9239" max="9240" width="14.6640625" style="1" customWidth="1"/>
    <col min="9241" max="9241" width="12.88671875" style="1" customWidth="1"/>
    <col min="9242" max="9242" width="3.33203125" style="1" customWidth="1"/>
    <col min="9243" max="9243" width="30.33203125" style="1" customWidth="1"/>
    <col min="9244" max="9244" width="5" style="1" customWidth="1"/>
    <col min="9245" max="9245" width="0" style="1" hidden="1" customWidth="1"/>
    <col min="9246" max="9246" width="14.33203125" style="1" customWidth="1"/>
    <col min="9247" max="9247" width="5.6640625" style="1" customWidth="1"/>
    <col min="9248" max="9248" width="0" style="1" hidden="1" customWidth="1"/>
    <col min="9249" max="9249" width="17.33203125" style="1" customWidth="1"/>
    <col min="9250" max="9250" width="12.6640625" style="1" customWidth="1"/>
    <col min="9251" max="9251" width="0" style="1" hidden="1" customWidth="1"/>
    <col min="9252" max="9252" width="5.33203125" style="1" customWidth="1"/>
    <col min="9253" max="9253" width="0" style="1" hidden="1" customWidth="1"/>
    <col min="9254" max="9254" width="17" style="1" customWidth="1"/>
    <col min="9255" max="9255" width="6.33203125" style="1" customWidth="1"/>
    <col min="9256" max="9256" width="0" style="1" hidden="1" customWidth="1"/>
    <col min="9257" max="9257" width="14.33203125" style="1" customWidth="1"/>
    <col min="9258" max="9258" width="7.5546875" style="1" customWidth="1"/>
    <col min="9259" max="9259" width="0" style="1" hidden="1" customWidth="1"/>
    <col min="9260" max="9261" width="14.33203125" style="1" customWidth="1"/>
    <col min="9262" max="9262" width="20.88671875" style="1" customWidth="1"/>
    <col min="9263" max="9263" width="14.44140625" style="1" customWidth="1"/>
    <col min="9264" max="9264" width="15" style="1" customWidth="1"/>
    <col min="9265" max="9265" width="2.6640625" style="1" customWidth="1"/>
    <col min="9266" max="9266" width="11.6640625" style="1" customWidth="1"/>
    <col min="9267" max="9267" width="11.5546875" style="1" customWidth="1"/>
    <col min="9268" max="9268" width="2.33203125" style="1" customWidth="1"/>
    <col min="9269" max="9269" width="41" style="1" customWidth="1"/>
    <col min="9270" max="9270" width="14.33203125" style="1" customWidth="1"/>
    <col min="9271" max="9272" width="11.5546875" style="1" customWidth="1"/>
    <col min="9273" max="9273" width="21.88671875" style="1" customWidth="1"/>
    <col min="9274" max="9465" width="11.5546875" style="1"/>
    <col min="9466" max="9466" width="21.88671875" style="1" customWidth="1"/>
    <col min="9467" max="9467" width="13.88671875" style="1" customWidth="1"/>
    <col min="9468" max="9468" width="38.6640625" style="1" customWidth="1"/>
    <col min="9469" max="9469" width="3" style="1" bestFit="1" customWidth="1"/>
    <col min="9470" max="9470" width="32.33203125" style="1" customWidth="1"/>
    <col min="9471" max="9471" width="46.33203125" style="1" customWidth="1"/>
    <col min="9472" max="9472" width="19" style="1" customWidth="1"/>
    <col min="9473" max="9473" width="0" style="1" hidden="1" customWidth="1"/>
    <col min="9474" max="9474" width="17.6640625" style="1" customWidth="1"/>
    <col min="9475" max="9475" width="0" style="1" hidden="1" customWidth="1"/>
    <col min="9476" max="9476" width="22.33203125" style="1" customWidth="1"/>
    <col min="9477" max="9477" width="5.33203125" style="1" customWidth="1"/>
    <col min="9478" max="9478" width="36.33203125" style="1" customWidth="1"/>
    <col min="9479" max="9479" width="5.6640625" style="1" customWidth="1"/>
    <col min="9480" max="9480" width="0" style="1" hidden="1" customWidth="1"/>
    <col min="9481" max="9481" width="20.6640625" style="1" customWidth="1"/>
    <col min="9482" max="9482" width="4.88671875" style="1" customWidth="1"/>
    <col min="9483" max="9483" width="0" style="1" hidden="1" customWidth="1"/>
    <col min="9484" max="9484" width="24.6640625" style="1" customWidth="1"/>
    <col min="9485" max="9485" width="12.33203125" style="1" customWidth="1"/>
    <col min="9486" max="9486" width="0" style="1" hidden="1" customWidth="1"/>
    <col min="9487" max="9487" width="3.44140625" style="1" customWidth="1"/>
    <col min="9488" max="9488" width="0" style="1" hidden="1" customWidth="1"/>
    <col min="9489" max="9489" width="17.6640625" style="1" customWidth="1"/>
    <col min="9490" max="9490" width="3.44140625" style="1" customWidth="1"/>
    <col min="9491" max="9491" width="0" style="1" hidden="1" customWidth="1"/>
    <col min="9492" max="9492" width="23.6640625" style="1" customWidth="1"/>
    <col min="9493" max="9493" width="10" style="1" customWidth="1"/>
    <col min="9494" max="9494" width="0" style="1" hidden="1" customWidth="1"/>
    <col min="9495" max="9496" width="14.6640625" style="1" customWidth="1"/>
    <col min="9497" max="9497" width="12.88671875" style="1" customWidth="1"/>
    <col min="9498" max="9498" width="3.33203125" style="1" customWidth="1"/>
    <col min="9499" max="9499" width="30.33203125" style="1" customWidth="1"/>
    <col min="9500" max="9500" width="5" style="1" customWidth="1"/>
    <col min="9501" max="9501" width="0" style="1" hidden="1" customWidth="1"/>
    <col min="9502" max="9502" width="14.33203125" style="1" customWidth="1"/>
    <col min="9503" max="9503" width="5.6640625" style="1" customWidth="1"/>
    <col min="9504" max="9504" width="0" style="1" hidden="1" customWidth="1"/>
    <col min="9505" max="9505" width="17.33203125" style="1" customWidth="1"/>
    <col min="9506" max="9506" width="12.6640625" style="1" customWidth="1"/>
    <col min="9507" max="9507" width="0" style="1" hidden="1" customWidth="1"/>
    <col min="9508" max="9508" width="5.33203125" style="1" customWidth="1"/>
    <col min="9509" max="9509" width="0" style="1" hidden="1" customWidth="1"/>
    <col min="9510" max="9510" width="17" style="1" customWidth="1"/>
    <col min="9511" max="9511" width="6.33203125" style="1" customWidth="1"/>
    <col min="9512" max="9512" width="0" style="1" hidden="1" customWidth="1"/>
    <col min="9513" max="9513" width="14.33203125" style="1" customWidth="1"/>
    <col min="9514" max="9514" width="7.5546875" style="1" customWidth="1"/>
    <col min="9515" max="9515" width="0" style="1" hidden="1" customWidth="1"/>
    <col min="9516" max="9517" width="14.33203125" style="1" customWidth="1"/>
    <col min="9518" max="9518" width="20.88671875" style="1" customWidth="1"/>
    <col min="9519" max="9519" width="14.44140625" style="1" customWidth="1"/>
    <col min="9520" max="9520" width="15" style="1" customWidth="1"/>
    <col min="9521" max="9521" width="2.6640625" style="1" customWidth="1"/>
    <col min="9522" max="9522" width="11.6640625" style="1" customWidth="1"/>
    <col min="9523" max="9523" width="11.5546875" style="1" customWidth="1"/>
    <col min="9524" max="9524" width="2.33203125" style="1" customWidth="1"/>
    <col min="9525" max="9525" width="41" style="1" customWidth="1"/>
    <col min="9526" max="9526" width="14.33203125" style="1" customWidth="1"/>
    <col min="9527" max="9528" width="11.5546875" style="1" customWidth="1"/>
    <col min="9529" max="9529" width="21.88671875" style="1" customWidth="1"/>
    <col min="9530" max="9721" width="11.5546875" style="1"/>
    <col min="9722" max="9722" width="21.88671875" style="1" customWidth="1"/>
    <col min="9723" max="9723" width="13.88671875" style="1" customWidth="1"/>
    <col min="9724" max="9724" width="38.6640625" style="1" customWidth="1"/>
    <col min="9725" max="9725" width="3" style="1" bestFit="1" customWidth="1"/>
    <col min="9726" max="9726" width="32.33203125" style="1" customWidth="1"/>
    <col min="9727" max="9727" width="46.33203125" style="1" customWidth="1"/>
    <col min="9728" max="9728" width="19" style="1" customWidth="1"/>
    <col min="9729" max="9729" width="0" style="1" hidden="1" customWidth="1"/>
    <col min="9730" max="9730" width="17.6640625" style="1" customWidth="1"/>
    <col min="9731" max="9731" width="0" style="1" hidden="1" customWidth="1"/>
    <col min="9732" max="9732" width="22.33203125" style="1" customWidth="1"/>
    <col min="9733" max="9733" width="5.33203125" style="1" customWidth="1"/>
    <col min="9734" max="9734" width="36.33203125" style="1" customWidth="1"/>
    <col min="9735" max="9735" width="5.6640625" style="1" customWidth="1"/>
    <col min="9736" max="9736" width="0" style="1" hidden="1" customWidth="1"/>
    <col min="9737" max="9737" width="20.6640625" style="1" customWidth="1"/>
    <col min="9738" max="9738" width="4.88671875" style="1" customWidth="1"/>
    <col min="9739" max="9739" width="0" style="1" hidden="1" customWidth="1"/>
    <col min="9740" max="9740" width="24.6640625" style="1" customWidth="1"/>
    <col min="9741" max="9741" width="12.33203125" style="1" customWidth="1"/>
    <col min="9742" max="9742" width="0" style="1" hidden="1" customWidth="1"/>
    <col min="9743" max="9743" width="3.44140625" style="1" customWidth="1"/>
    <col min="9744" max="9744" width="0" style="1" hidden="1" customWidth="1"/>
    <col min="9745" max="9745" width="17.6640625" style="1" customWidth="1"/>
    <col min="9746" max="9746" width="3.44140625" style="1" customWidth="1"/>
    <col min="9747" max="9747" width="0" style="1" hidden="1" customWidth="1"/>
    <col min="9748" max="9748" width="23.6640625" style="1" customWidth="1"/>
    <col min="9749" max="9749" width="10" style="1" customWidth="1"/>
    <col min="9750" max="9750" width="0" style="1" hidden="1" customWidth="1"/>
    <col min="9751" max="9752" width="14.6640625" style="1" customWidth="1"/>
    <col min="9753" max="9753" width="12.88671875" style="1" customWidth="1"/>
    <col min="9754" max="9754" width="3.33203125" style="1" customWidth="1"/>
    <col min="9755" max="9755" width="30.33203125" style="1" customWidth="1"/>
    <col min="9756" max="9756" width="5" style="1" customWidth="1"/>
    <col min="9757" max="9757" width="0" style="1" hidden="1" customWidth="1"/>
    <col min="9758" max="9758" width="14.33203125" style="1" customWidth="1"/>
    <col min="9759" max="9759" width="5.6640625" style="1" customWidth="1"/>
    <col min="9760" max="9760" width="0" style="1" hidden="1" customWidth="1"/>
    <col min="9761" max="9761" width="17.33203125" style="1" customWidth="1"/>
    <col min="9762" max="9762" width="12.6640625" style="1" customWidth="1"/>
    <col min="9763" max="9763" width="0" style="1" hidden="1" customWidth="1"/>
    <col min="9764" max="9764" width="5.33203125" style="1" customWidth="1"/>
    <col min="9765" max="9765" width="0" style="1" hidden="1" customWidth="1"/>
    <col min="9766" max="9766" width="17" style="1" customWidth="1"/>
    <col min="9767" max="9767" width="6.33203125" style="1" customWidth="1"/>
    <col min="9768" max="9768" width="0" style="1" hidden="1" customWidth="1"/>
    <col min="9769" max="9769" width="14.33203125" style="1" customWidth="1"/>
    <col min="9770" max="9770" width="7.5546875" style="1" customWidth="1"/>
    <col min="9771" max="9771" width="0" style="1" hidden="1" customWidth="1"/>
    <col min="9772" max="9773" width="14.33203125" style="1" customWidth="1"/>
    <col min="9774" max="9774" width="20.88671875" style="1" customWidth="1"/>
    <col min="9775" max="9775" width="14.44140625" style="1" customWidth="1"/>
    <col min="9776" max="9776" width="15" style="1" customWidth="1"/>
    <col min="9777" max="9777" width="2.6640625" style="1" customWidth="1"/>
    <col min="9778" max="9778" width="11.6640625" style="1" customWidth="1"/>
    <col min="9779" max="9779" width="11.5546875" style="1" customWidth="1"/>
    <col min="9780" max="9780" width="2.33203125" style="1" customWidth="1"/>
    <col min="9781" max="9781" width="41" style="1" customWidth="1"/>
    <col min="9782" max="9782" width="14.33203125" style="1" customWidth="1"/>
    <col min="9783" max="9784" width="11.5546875" style="1" customWidth="1"/>
    <col min="9785" max="9785" width="21.88671875" style="1" customWidth="1"/>
    <col min="9786" max="9977" width="11.5546875" style="1"/>
    <col min="9978" max="9978" width="21.88671875" style="1" customWidth="1"/>
    <col min="9979" max="9979" width="13.88671875" style="1" customWidth="1"/>
    <col min="9980" max="9980" width="38.6640625" style="1" customWidth="1"/>
    <col min="9981" max="9981" width="3" style="1" bestFit="1" customWidth="1"/>
    <col min="9982" max="9982" width="32.33203125" style="1" customWidth="1"/>
    <col min="9983" max="9983" width="46.33203125" style="1" customWidth="1"/>
    <col min="9984" max="9984" width="19" style="1" customWidth="1"/>
    <col min="9985" max="9985" width="0" style="1" hidden="1" customWidth="1"/>
    <col min="9986" max="9986" width="17.6640625" style="1" customWidth="1"/>
    <col min="9987" max="9987" width="0" style="1" hidden="1" customWidth="1"/>
    <col min="9988" max="9988" width="22.33203125" style="1" customWidth="1"/>
    <col min="9989" max="9989" width="5.33203125" style="1" customWidth="1"/>
    <col min="9990" max="9990" width="36.33203125" style="1" customWidth="1"/>
    <col min="9991" max="9991" width="5.6640625" style="1" customWidth="1"/>
    <col min="9992" max="9992" width="0" style="1" hidden="1" customWidth="1"/>
    <col min="9993" max="9993" width="20.6640625" style="1" customWidth="1"/>
    <col min="9994" max="9994" width="4.88671875" style="1" customWidth="1"/>
    <col min="9995" max="9995" width="0" style="1" hidden="1" customWidth="1"/>
    <col min="9996" max="9996" width="24.6640625" style="1" customWidth="1"/>
    <col min="9997" max="9997" width="12.33203125" style="1" customWidth="1"/>
    <col min="9998" max="9998" width="0" style="1" hidden="1" customWidth="1"/>
    <col min="9999" max="9999" width="3.44140625" style="1" customWidth="1"/>
    <col min="10000" max="10000" width="0" style="1" hidden="1" customWidth="1"/>
    <col min="10001" max="10001" width="17.6640625" style="1" customWidth="1"/>
    <col min="10002" max="10002" width="3.44140625" style="1" customWidth="1"/>
    <col min="10003" max="10003" width="0" style="1" hidden="1" customWidth="1"/>
    <col min="10004" max="10004" width="23.6640625" style="1" customWidth="1"/>
    <col min="10005" max="10005" width="10" style="1" customWidth="1"/>
    <col min="10006" max="10006" width="0" style="1" hidden="1" customWidth="1"/>
    <col min="10007" max="10008" width="14.6640625" style="1" customWidth="1"/>
    <col min="10009" max="10009" width="12.88671875" style="1" customWidth="1"/>
    <col min="10010" max="10010" width="3.33203125" style="1" customWidth="1"/>
    <col min="10011" max="10011" width="30.33203125" style="1" customWidth="1"/>
    <col min="10012" max="10012" width="5" style="1" customWidth="1"/>
    <col min="10013" max="10013" width="0" style="1" hidden="1" customWidth="1"/>
    <col min="10014" max="10014" width="14.33203125" style="1" customWidth="1"/>
    <col min="10015" max="10015" width="5.6640625" style="1" customWidth="1"/>
    <col min="10016" max="10016" width="0" style="1" hidden="1" customWidth="1"/>
    <col min="10017" max="10017" width="17.33203125" style="1" customWidth="1"/>
    <col min="10018" max="10018" width="12.6640625" style="1" customWidth="1"/>
    <col min="10019" max="10019" width="0" style="1" hidden="1" customWidth="1"/>
    <col min="10020" max="10020" width="5.33203125" style="1" customWidth="1"/>
    <col min="10021" max="10021" width="0" style="1" hidden="1" customWidth="1"/>
    <col min="10022" max="10022" width="17" style="1" customWidth="1"/>
    <col min="10023" max="10023" width="6.33203125" style="1" customWidth="1"/>
    <col min="10024" max="10024" width="0" style="1" hidden="1" customWidth="1"/>
    <col min="10025" max="10025" width="14.33203125" style="1" customWidth="1"/>
    <col min="10026" max="10026" width="7.5546875" style="1" customWidth="1"/>
    <col min="10027" max="10027" width="0" style="1" hidden="1" customWidth="1"/>
    <col min="10028" max="10029" width="14.33203125" style="1" customWidth="1"/>
    <col min="10030" max="10030" width="20.88671875" style="1" customWidth="1"/>
    <col min="10031" max="10031" width="14.44140625" style="1" customWidth="1"/>
    <col min="10032" max="10032" width="15" style="1" customWidth="1"/>
    <col min="10033" max="10033" width="2.6640625" style="1" customWidth="1"/>
    <col min="10034" max="10034" width="11.6640625" style="1" customWidth="1"/>
    <col min="10035" max="10035" width="11.5546875" style="1" customWidth="1"/>
    <col min="10036" max="10036" width="2.33203125" style="1" customWidth="1"/>
    <col min="10037" max="10037" width="41" style="1" customWidth="1"/>
    <col min="10038" max="10038" width="14.33203125" style="1" customWidth="1"/>
    <col min="10039" max="10040" width="11.5546875" style="1" customWidth="1"/>
    <col min="10041" max="10041" width="21.88671875" style="1" customWidth="1"/>
    <col min="10042" max="10233" width="11.5546875" style="1"/>
    <col min="10234" max="10234" width="21.88671875" style="1" customWidth="1"/>
    <col min="10235" max="10235" width="13.88671875" style="1" customWidth="1"/>
    <col min="10236" max="10236" width="38.6640625" style="1" customWidth="1"/>
    <col min="10237" max="10237" width="3" style="1" bestFit="1" customWidth="1"/>
    <col min="10238" max="10238" width="32.33203125" style="1" customWidth="1"/>
    <col min="10239" max="10239" width="46.33203125" style="1" customWidth="1"/>
    <col min="10240" max="10240" width="19" style="1" customWidth="1"/>
    <col min="10241" max="10241" width="0" style="1" hidden="1" customWidth="1"/>
    <col min="10242" max="10242" width="17.6640625" style="1" customWidth="1"/>
    <col min="10243" max="10243" width="0" style="1" hidden="1" customWidth="1"/>
    <col min="10244" max="10244" width="22.33203125" style="1" customWidth="1"/>
    <col min="10245" max="10245" width="5.33203125" style="1" customWidth="1"/>
    <col min="10246" max="10246" width="36.33203125" style="1" customWidth="1"/>
    <col min="10247" max="10247" width="5.6640625" style="1" customWidth="1"/>
    <col min="10248" max="10248" width="0" style="1" hidden="1" customWidth="1"/>
    <col min="10249" max="10249" width="20.6640625" style="1" customWidth="1"/>
    <col min="10250" max="10250" width="4.88671875" style="1" customWidth="1"/>
    <col min="10251" max="10251" width="0" style="1" hidden="1" customWidth="1"/>
    <col min="10252" max="10252" width="24.6640625" style="1" customWidth="1"/>
    <col min="10253" max="10253" width="12.33203125" style="1" customWidth="1"/>
    <col min="10254" max="10254" width="0" style="1" hidden="1" customWidth="1"/>
    <col min="10255" max="10255" width="3.44140625" style="1" customWidth="1"/>
    <col min="10256" max="10256" width="0" style="1" hidden="1" customWidth="1"/>
    <col min="10257" max="10257" width="17.6640625" style="1" customWidth="1"/>
    <col min="10258" max="10258" width="3.44140625" style="1" customWidth="1"/>
    <col min="10259" max="10259" width="0" style="1" hidden="1" customWidth="1"/>
    <col min="10260" max="10260" width="23.6640625" style="1" customWidth="1"/>
    <col min="10261" max="10261" width="10" style="1" customWidth="1"/>
    <col min="10262" max="10262" width="0" style="1" hidden="1" customWidth="1"/>
    <col min="10263" max="10264" width="14.6640625" style="1" customWidth="1"/>
    <col min="10265" max="10265" width="12.88671875" style="1" customWidth="1"/>
    <col min="10266" max="10266" width="3.33203125" style="1" customWidth="1"/>
    <col min="10267" max="10267" width="30.33203125" style="1" customWidth="1"/>
    <col min="10268" max="10268" width="5" style="1" customWidth="1"/>
    <col min="10269" max="10269" width="0" style="1" hidden="1" customWidth="1"/>
    <col min="10270" max="10270" width="14.33203125" style="1" customWidth="1"/>
    <col min="10271" max="10271" width="5.6640625" style="1" customWidth="1"/>
    <col min="10272" max="10272" width="0" style="1" hidden="1" customWidth="1"/>
    <col min="10273" max="10273" width="17.33203125" style="1" customWidth="1"/>
    <col min="10274" max="10274" width="12.6640625" style="1" customWidth="1"/>
    <col min="10275" max="10275" width="0" style="1" hidden="1" customWidth="1"/>
    <col min="10276" max="10276" width="5.33203125" style="1" customWidth="1"/>
    <col min="10277" max="10277" width="0" style="1" hidden="1" customWidth="1"/>
    <col min="10278" max="10278" width="17" style="1" customWidth="1"/>
    <col min="10279" max="10279" width="6.33203125" style="1" customWidth="1"/>
    <col min="10280" max="10280" width="0" style="1" hidden="1" customWidth="1"/>
    <col min="10281" max="10281" width="14.33203125" style="1" customWidth="1"/>
    <col min="10282" max="10282" width="7.5546875" style="1" customWidth="1"/>
    <col min="10283" max="10283" width="0" style="1" hidden="1" customWidth="1"/>
    <col min="10284" max="10285" width="14.33203125" style="1" customWidth="1"/>
    <col min="10286" max="10286" width="20.88671875" style="1" customWidth="1"/>
    <col min="10287" max="10287" width="14.44140625" style="1" customWidth="1"/>
    <col min="10288" max="10288" width="15" style="1" customWidth="1"/>
    <col min="10289" max="10289" width="2.6640625" style="1" customWidth="1"/>
    <col min="10290" max="10290" width="11.6640625" style="1" customWidth="1"/>
    <col min="10291" max="10291" width="11.5546875" style="1" customWidth="1"/>
    <col min="10292" max="10292" width="2.33203125" style="1" customWidth="1"/>
    <col min="10293" max="10293" width="41" style="1" customWidth="1"/>
    <col min="10294" max="10294" width="14.33203125" style="1" customWidth="1"/>
    <col min="10295" max="10296" width="11.5546875" style="1" customWidth="1"/>
    <col min="10297" max="10297" width="21.88671875" style="1" customWidth="1"/>
    <col min="10298" max="10489" width="11.5546875" style="1"/>
    <col min="10490" max="10490" width="21.88671875" style="1" customWidth="1"/>
    <col min="10491" max="10491" width="13.88671875" style="1" customWidth="1"/>
    <col min="10492" max="10492" width="38.6640625" style="1" customWidth="1"/>
    <col min="10493" max="10493" width="3" style="1" bestFit="1" customWidth="1"/>
    <col min="10494" max="10494" width="32.33203125" style="1" customWidth="1"/>
    <col min="10495" max="10495" width="46.33203125" style="1" customWidth="1"/>
    <col min="10496" max="10496" width="19" style="1" customWidth="1"/>
    <col min="10497" max="10497" width="0" style="1" hidden="1" customWidth="1"/>
    <col min="10498" max="10498" width="17.6640625" style="1" customWidth="1"/>
    <col min="10499" max="10499" width="0" style="1" hidden="1" customWidth="1"/>
    <col min="10500" max="10500" width="22.33203125" style="1" customWidth="1"/>
    <col min="10501" max="10501" width="5.33203125" style="1" customWidth="1"/>
    <col min="10502" max="10502" width="36.33203125" style="1" customWidth="1"/>
    <col min="10503" max="10503" width="5.6640625" style="1" customWidth="1"/>
    <col min="10504" max="10504" width="0" style="1" hidden="1" customWidth="1"/>
    <col min="10505" max="10505" width="20.6640625" style="1" customWidth="1"/>
    <col min="10506" max="10506" width="4.88671875" style="1" customWidth="1"/>
    <col min="10507" max="10507" width="0" style="1" hidden="1" customWidth="1"/>
    <col min="10508" max="10508" width="24.6640625" style="1" customWidth="1"/>
    <col min="10509" max="10509" width="12.33203125" style="1" customWidth="1"/>
    <col min="10510" max="10510" width="0" style="1" hidden="1" customWidth="1"/>
    <col min="10511" max="10511" width="3.44140625" style="1" customWidth="1"/>
    <col min="10512" max="10512" width="0" style="1" hidden="1" customWidth="1"/>
    <col min="10513" max="10513" width="17.6640625" style="1" customWidth="1"/>
    <col min="10514" max="10514" width="3.44140625" style="1" customWidth="1"/>
    <col min="10515" max="10515" width="0" style="1" hidden="1" customWidth="1"/>
    <col min="10516" max="10516" width="23.6640625" style="1" customWidth="1"/>
    <col min="10517" max="10517" width="10" style="1" customWidth="1"/>
    <col min="10518" max="10518" width="0" style="1" hidden="1" customWidth="1"/>
    <col min="10519" max="10520" width="14.6640625" style="1" customWidth="1"/>
    <col min="10521" max="10521" width="12.88671875" style="1" customWidth="1"/>
    <col min="10522" max="10522" width="3.33203125" style="1" customWidth="1"/>
    <col min="10523" max="10523" width="30.33203125" style="1" customWidth="1"/>
    <col min="10524" max="10524" width="5" style="1" customWidth="1"/>
    <col min="10525" max="10525" width="0" style="1" hidden="1" customWidth="1"/>
    <col min="10526" max="10526" width="14.33203125" style="1" customWidth="1"/>
    <col min="10527" max="10527" width="5.6640625" style="1" customWidth="1"/>
    <col min="10528" max="10528" width="0" style="1" hidden="1" customWidth="1"/>
    <col min="10529" max="10529" width="17.33203125" style="1" customWidth="1"/>
    <col min="10530" max="10530" width="12.6640625" style="1" customWidth="1"/>
    <col min="10531" max="10531" width="0" style="1" hidden="1" customWidth="1"/>
    <col min="10532" max="10532" width="5.33203125" style="1" customWidth="1"/>
    <col min="10533" max="10533" width="0" style="1" hidden="1" customWidth="1"/>
    <col min="10534" max="10534" width="17" style="1" customWidth="1"/>
    <col min="10535" max="10535" width="6.33203125" style="1" customWidth="1"/>
    <col min="10536" max="10536" width="0" style="1" hidden="1" customWidth="1"/>
    <col min="10537" max="10537" width="14.33203125" style="1" customWidth="1"/>
    <col min="10538" max="10538" width="7.5546875" style="1" customWidth="1"/>
    <col min="10539" max="10539" width="0" style="1" hidden="1" customWidth="1"/>
    <col min="10540" max="10541" width="14.33203125" style="1" customWidth="1"/>
    <col min="10542" max="10542" width="20.88671875" style="1" customWidth="1"/>
    <col min="10543" max="10543" width="14.44140625" style="1" customWidth="1"/>
    <col min="10544" max="10544" width="15" style="1" customWidth="1"/>
    <col min="10545" max="10545" width="2.6640625" style="1" customWidth="1"/>
    <col min="10546" max="10546" width="11.6640625" style="1" customWidth="1"/>
    <col min="10547" max="10547" width="11.5546875" style="1" customWidth="1"/>
    <col min="10548" max="10548" width="2.33203125" style="1" customWidth="1"/>
    <col min="10549" max="10549" width="41" style="1" customWidth="1"/>
    <col min="10550" max="10550" width="14.33203125" style="1" customWidth="1"/>
    <col min="10551" max="10552" width="11.5546875" style="1" customWidth="1"/>
    <col min="10553" max="10553" width="21.88671875" style="1" customWidth="1"/>
    <col min="10554" max="10745" width="11.5546875" style="1"/>
    <col min="10746" max="10746" width="21.88671875" style="1" customWidth="1"/>
    <col min="10747" max="10747" width="13.88671875" style="1" customWidth="1"/>
    <col min="10748" max="10748" width="38.6640625" style="1" customWidth="1"/>
    <col min="10749" max="10749" width="3" style="1" bestFit="1" customWidth="1"/>
    <col min="10750" max="10750" width="32.33203125" style="1" customWidth="1"/>
    <col min="10751" max="10751" width="46.33203125" style="1" customWidth="1"/>
    <col min="10752" max="10752" width="19" style="1" customWidth="1"/>
    <col min="10753" max="10753" width="0" style="1" hidden="1" customWidth="1"/>
    <col min="10754" max="10754" width="17.6640625" style="1" customWidth="1"/>
    <col min="10755" max="10755" width="0" style="1" hidden="1" customWidth="1"/>
    <col min="10756" max="10756" width="22.33203125" style="1" customWidth="1"/>
    <col min="10757" max="10757" width="5.33203125" style="1" customWidth="1"/>
    <col min="10758" max="10758" width="36.33203125" style="1" customWidth="1"/>
    <col min="10759" max="10759" width="5.6640625" style="1" customWidth="1"/>
    <col min="10760" max="10760" width="0" style="1" hidden="1" customWidth="1"/>
    <col min="10761" max="10761" width="20.6640625" style="1" customWidth="1"/>
    <col min="10762" max="10762" width="4.88671875" style="1" customWidth="1"/>
    <col min="10763" max="10763" width="0" style="1" hidden="1" customWidth="1"/>
    <col min="10764" max="10764" width="24.6640625" style="1" customWidth="1"/>
    <col min="10765" max="10765" width="12.33203125" style="1" customWidth="1"/>
    <col min="10766" max="10766" width="0" style="1" hidden="1" customWidth="1"/>
    <col min="10767" max="10767" width="3.44140625" style="1" customWidth="1"/>
    <col min="10768" max="10768" width="0" style="1" hidden="1" customWidth="1"/>
    <col min="10769" max="10769" width="17.6640625" style="1" customWidth="1"/>
    <col min="10770" max="10770" width="3.44140625" style="1" customWidth="1"/>
    <col min="10771" max="10771" width="0" style="1" hidden="1" customWidth="1"/>
    <col min="10772" max="10772" width="23.6640625" style="1" customWidth="1"/>
    <col min="10773" max="10773" width="10" style="1" customWidth="1"/>
    <col min="10774" max="10774" width="0" style="1" hidden="1" customWidth="1"/>
    <col min="10775" max="10776" width="14.6640625" style="1" customWidth="1"/>
    <col min="10777" max="10777" width="12.88671875" style="1" customWidth="1"/>
    <col min="10778" max="10778" width="3.33203125" style="1" customWidth="1"/>
    <col min="10779" max="10779" width="30.33203125" style="1" customWidth="1"/>
    <col min="10780" max="10780" width="5" style="1" customWidth="1"/>
    <col min="10781" max="10781" width="0" style="1" hidden="1" customWidth="1"/>
    <col min="10782" max="10782" width="14.33203125" style="1" customWidth="1"/>
    <col min="10783" max="10783" width="5.6640625" style="1" customWidth="1"/>
    <col min="10784" max="10784" width="0" style="1" hidden="1" customWidth="1"/>
    <col min="10785" max="10785" width="17.33203125" style="1" customWidth="1"/>
    <col min="10786" max="10786" width="12.6640625" style="1" customWidth="1"/>
    <col min="10787" max="10787" width="0" style="1" hidden="1" customWidth="1"/>
    <col min="10788" max="10788" width="5.33203125" style="1" customWidth="1"/>
    <col min="10789" max="10789" width="0" style="1" hidden="1" customWidth="1"/>
    <col min="10790" max="10790" width="17" style="1" customWidth="1"/>
    <col min="10791" max="10791" width="6.33203125" style="1" customWidth="1"/>
    <col min="10792" max="10792" width="0" style="1" hidden="1" customWidth="1"/>
    <col min="10793" max="10793" width="14.33203125" style="1" customWidth="1"/>
    <col min="10794" max="10794" width="7.5546875" style="1" customWidth="1"/>
    <col min="10795" max="10795" width="0" style="1" hidden="1" customWidth="1"/>
    <col min="10796" max="10797" width="14.33203125" style="1" customWidth="1"/>
    <col min="10798" max="10798" width="20.88671875" style="1" customWidth="1"/>
    <col min="10799" max="10799" width="14.44140625" style="1" customWidth="1"/>
    <col min="10800" max="10800" width="15" style="1" customWidth="1"/>
    <col min="10801" max="10801" width="2.6640625" style="1" customWidth="1"/>
    <col min="10802" max="10802" width="11.6640625" style="1" customWidth="1"/>
    <col min="10803" max="10803" width="11.5546875" style="1" customWidth="1"/>
    <col min="10804" max="10804" width="2.33203125" style="1" customWidth="1"/>
    <col min="10805" max="10805" width="41" style="1" customWidth="1"/>
    <col min="10806" max="10806" width="14.33203125" style="1" customWidth="1"/>
    <col min="10807" max="10808" width="11.5546875" style="1" customWidth="1"/>
    <col min="10809" max="10809" width="21.88671875" style="1" customWidth="1"/>
    <col min="10810" max="11001" width="11.5546875" style="1"/>
    <col min="11002" max="11002" width="21.88671875" style="1" customWidth="1"/>
    <col min="11003" max="11003" width="13.88671875" style="1" customWidth="1"/>
    <col min="11004" max="11004" width="38.6640625" style="1" customWidth="1"/>
    <col min="11005" max="11005" width="3" style="1" bestFit="1" customWidth="1"/>
    <col min="11006" max="11006" width="32.33203125" style="1" customWidth="1"/>
    <col min="11007" max="11007" width="46.33203125" style="1" customWidth="1"/>
    <col min="11008" max="11008" width="19" style="1" customWidth="1"/>
    <col min="11009" max="11009" width="0" style="1" hidden="1" customWidth="1"/>
    <col min="11010" max="11010" width="17.6640625" style="1" customWidth="1"/>
    <col min="11011" max="11011" width="0" style="1" hidden="1" customWidth="1"/>
    <col min="11012" max="11012" width="22.33203125" style="1" customWidth="1"/>
    <col min="11013" max="11013" width="5.33203125" style="1" customWidth="1"/>
    <col min="11014" max="11014" width="36.33203125" style="1" customWidth="1"/>
    <col min="11015" max="11015" width="5.6640625" style="1" customWidth="1"/>
    <col min="11016" max="11016" width="0" style="1" hidden="1" customWidth="1"/>
    <col min="11017" max="11017" width="20.6640625" style="1" customWidth="1"/>
    <col min="11018" max="11018" width="4.88671875" style="1" customWidth="1"/>
    <col min="11019" max="11019" width="0" style="1" hidden="1" customWidth="1"/>
    <col min="11020" max="11020" width="24.6640625" style="1" customWidth="1"/>
    <col min="11021" max="11021" width="12.33203125" style="1" customWidth="1"/>
    <col min="11022" max="11022" width="0" style="1" hidden="1" customWidth="1"/>
    <col min="11023" max="11023" width="3.44140625" style="1" customWidth="1"/>
    <col min="11024" max="11024" width="0" style="1" hidden="1" customWidth="1"/>
    <col min="11025" max="11025" width="17.6640625" style="1" customWidth="1"/>
    <col min="11026" max="11026" width="3.44140625" style="1" customWidth="1"/>
    <col min="11027" max="11027" width="0" style="1" hidden="1" customWidth="1"/>
    <col min="11028" max="11028" width="23.6640625" style="1" customWidth="1"/>
    <col min="11029" max="11029" width="10" style="1" customWidth="1"/>
    <col min="11030" max="11030" width="0" style="1" hidden="1" customWidth="1"/>
    <col min="11031" max="11032" width="14.6640625" style="1" customWidth="1"/>
    <col min="11033" max="11033" width="12.88671875" style="1" customWidth="1"/>
    <col min="11034" max="11034" width="3.33203125" style="1" customWidth="1"/>
    <col min="11035" max="11035" width="30.33203125" style="1" customWidth="1"/>
    <col min="11036" max="11036" width="5" style="1" customWidth="1"/>
    <col min="11037" max="11037" width="0" style="1" hidden="1" customWidth="1"/>
    <col min="11038" max="11038" width="14.33203125" style="1" customWidth="1"/>
    <col min="11039" max="11039" width="5.6640625" style="1" customWidth="1"/>
    <col min="11040" max="11040" width="0" style="1" hidden="1" customWidth="1"/>
    <col min="11041" max="11041" width="17.33203125" style="1" customWidth="1"/>
    <col min="11042" max="11042" width="12.6640625" style="1" customWidth="1"/>
    <col min="11043" max="11043" width="0" style="1" hidden="1" customWidth="1"/>
    <col min="11044" max="11044" width="5.33203125" style="1" customWidth="1"/>
    <col min="11045" max="11045" width="0" style="1" hidden="1" customWidth="1"/>
    <col min="11046" max="11046" width="17" style="1" customWidth="1"/>
    <col min="11047" max="11047" width="6.33203125" style="1" customWidth="1"/>
    <col min="11048" max="11048" width="0" style="1" hidden="1" customWidth="1"/>
    <col min="11049" max="11049" width="14.33203125" style="1" customWidth="1"/>
    <col min="11050" max="11050" width="7.5546875" style="1" customWidth="1"/>
    <col min="11051" max="11051" width="0" style="1" hidden="1" customWidth="1"/>
    <col min="11052" max="11053" width="14.33203125" style="1" customWidth="1"/>
    <col min="11054" max="11054" width="20.88671875" style="1" customWidth="1"/>
    <col min="11055" max="11055" width="14.44140625" style="1" customWidth="1"/>
    <col min="11056" max="11056" width="15" style="1" customWidth="1"/>
    <col min="11057" max="11057" width="2.6640625" style="1" customWidth="1"/>
    <col min="11058" max="11058" width="11.6640625" style="1" customWidth="1"/>
    <col min="11059" max="11059" width="11.5546875" style="1" customWidth="1"/>
    <col min="11060" max="11060" width="2.33203125" style="1" customWidth="1"/>
    <col min="11061" max="11061" width="41" style="1" customWidth="1"/>
    <col min="11062" max="11062" width="14.33203125" style="1" customWidth="1"/>
    <col min="11063" max="11064" width="11.5546875" style="1" customWidth="1"/>
    <col min="11065" max="11065" width="21.88671875" style="1" customWidth="1"/>
    <col min="11066" max="11257" width="11.5546875" style="1"/>
    <col min="11258" max="11258" width="21.88671875" style="1" customWidth="1"/>
    <col min="11259" max="11259" width="13.88671875" style="1" customWidth="1"/>
    <col min="11260" max="11260" width="38.6640625" style="1" customWidth="1"/>
    <col min="11261" max="11261" width="3" style="1" bestFit="1" customWidth="1"/>
    <col min="11262" max="11262" width="32.33203125" style="1" customWidth="1"/>
    <col min="11263" max="11263" width="46.33203125" style="1" customWidth="1"/>
    <col min="11264" max="11264" width="19" style="1" customWidth="1"/>
    <col min="11265" max="11265" width="0" style="1" hidden="1" customWidth="1"/>
    <col min="11266" max="11266" width="17.6640625" style="1" customWidth="1"/>
    <col min="11267" max="11267" width="0" style="1" hidden="1" customWidth="1"/>
    <col min="11268" max="11268" width="22.33203125" style="1" customWidth="1"/>
    <col min="11269" max="11269" width="5.33203125" style="1" customWidth="1"/>
    <col min="11270" max="11270" width="36.33203125" style="1" customWidth="1"/>
    <col min="11271" max="11271" width="5.6640625" style="1" customWidth="1"/>
    <col min="11272" max="11272" width="0" style="1" hidden="1" customWidth="1"/>
    <col min="11273" max="11273" width="20.6640625" style="1" customWidth="1"/>
    <col min="11274" max="11274" width="4.88671875" style="1" customWidth="1"/>
    <col min="11275" max="11275" width="0" style="1" hidden="1" customWidth="1"/>
    <col min="11276" max="11276" width="24.6640625" style="1" customWidth="1"/>
    <col min="11277" max="11277" width="12.33203125" style="1" customWidth="1"/>
    <col min="11278" max="11278" width="0" style="1" hidden="1" customWidth="1"/>
    <col min="11279" max="11279" width="3.44140625" style="1" customWidth="1"/>
    <col min="11280" max="11280" width="0" style="1" hidden="1" customWidth="1"/>
    <col min="11281" max="11281" width="17.6640625" style="1" customWidth="1"/>
    <col min="11282" max="11282" width="3.44140625" style="1" customWidth="1"/>
    <col min="11283" max="11283" width="0" style="1" hidden="1" customWidth="1"/>
    <col min="11284" max="11284" width="23.6640625" style="1" customWidth="1"/>
    <col min="11285" max="11285" width="10" style="1" customWidth="1"/>
    <col min="11286" max="11286" width="0" style="1" hidden="1" customWidth="1"/>
    <col min="11287" max="11288" width="14.6640625" style="1" customWidth="1"/>
    <col min="11289" max="11289" width="12.88671875" style="1" customWidth="1"/>
    <col min="11290" max="11290" width="3.33203125" style="1" customWidth="1"/>
    <col min="11291" max="11291" width="30.33203125" style="1" customWidth="1"/>
    <col min="11292" max="11292" width="5" style="1" customWidth="1"/>
    <col min="11293" max="11293" width="0" style="1" hidden="1" customWidth="1"/>
    <col min="11294" max="11294" width="14.33203125" style="1" customWidth="1"/>
    <col min="11295" max="11295" width="5.6640625" style="1" customWidth="1"/>
    <col min="11296" max="11296" width="0" style="1" hidden="1" customWidth="1"/>
    <col min="11297" max="11297" width="17.33203125" style="1" customWidth="1"/>
    <col min="11298" max="11298" width="12.6640625" style="1" customWidth="1"/>
    <col min="11299" max="11299" width="0" style="1" hidden="1" customWidth="1"/>
    <col min="11300" max="11300" width="5.33203125" style="1" customWidth="1"/>
    <col min="11301" max="11301" width="0" style="1" hidden="1" customWidth="1"/>
    <col min="11302" max="11302" width="17" style="1" customWidth="1"/>
    <col min="11303" max="11303" width="6.33203125" style="1" customWidth="1"/>
    <col min="11304" max="11304" width="0" style="1" hidden="1" customWidth="1"/>
    <col min="11305" max="11305" width="14.33203125" style="1" customWidth="1"/>
    <col min="11306" max="11306" width="7.5546875" style="1" customWidth="1"/>
    <col min="11307" max="11307" width="0" style="1" hidden="1" customWidth="1"/>
    <col min="11308" max="11309" width="14.33203125" style="1" customWidth="1"/>
    <col min="11310" max="11310" width="20.88671875" style="1" customWidth="1"/>
    <col min="11311" max="11311" width="14.44140625" style="1" customWidth="1"/>
    <col min="11312" max="11312" width="15" style="1" customWidth="1"/>
    <col min="11313" max="11313" width="2.6640625" style="1" customWidth="1"/>
    <col min="11314" max="11314" width="11.6640625" style="1" customWidth="1"/>
    <col min="11315" max="11315" width="11.5546875" style="1" customWidth="1"/>
    <col min="11316" max="11316" width="2.33203125" style="1" customWidth="1"/>
    <col min="11317" max="11317" width="41" style="1" customWidth="1"/>
    <col min="11318" max="11318" width="14.33203125" style="1" customWidth="1"/>
    <col min="11319" max="11320" width="11.5546875" style="1" customWidth="1"/>
    <col min="11321" max="11321" width="21.88671875" style="1" customWidth="1"/>
    <col min="11322" max="11513" width="11.5546875" style="1"/>
    <col min="11514" max="11514" width="21.88671875" style="1" customWidth="1"/>
    <col min="11515" max="11515" width="13.88671875" style="1" customWidth="1"/>
    <col min="11516" max="11516" width="38.6640625" style="1" customWidth="1"/>
    <col min="11517" max="11517" width="3" style="1" bestFit="1" customWidth="1"/>
    <col min="11518" max="11518" width="32.33203125" style="1" customWidth="1"/>
    <col min="11519" max="11519" width="46.33203125" style="1" customWidth="1"/>
    <col min="11520" max="11520" width="19" style="1" customWidth="1"/>
    <col min="11521" max="11521" width="0" style="1" hidden="1" customWidth="1"/>
    <col min="11522" max="11522" width="17.6640625" style="1" customWidth="1"/>
    <col min="11523" max="11523" width="0" style="1" hidden="1" customWidth="1"/>
    <col min="11524" max="11524" width="22.33203125" style="1" customWidth="1"/>
    <col min="11525" max="11525" width="5.33203125" style="1" customWidth="1"/>
    <col min="11526" max="11526" width="36.33203125" style="1" customWidth="1"/>
    <col min="11527" max="11527" width="5.6640625" style="1" customWidth="1"/>
    <col min="11528" max="11528" width="0" style="1" hidden="1" customWidth="1"/>
    <col min="11529" max="11529" width="20.6640625" style="1" customWidth="1"/>
    <col min="11530" max="11530" width="4.88671875" style="1" customWidth="1"/>
    <col min="11531" max="11531" width="0" style="1" hidden="1" customWidth="1"/>
    <col min="11532" max="11532" width="24.6640625" style="1" customWidth="1"/>
    <col min="11533" max="11533" width="12.33203125" style="1" customWidth="1"/>
    <col min="11534" max="11534" width="0" style="1" hidden="1" customWidth="1"/>
    <col min="11535" max="11535" width="3.44140625" style="1" customWidth="1"/>
    <col min="11536" max="11536" width="0" style="1" hidden="1" customWidth="1"/>
    <col min="11537" max="11537" width="17.6640625" style="1" customWidth="1"/>
    <col min="11538" max="11538" width="3.44140625" style="1" customWidth="1"/>
    <col min="11539" max="11539" width="0" style="1" hidden="1" customWidth="1"/>
    <col min="11540" max="11540" width="23.6640625" style="1" customWidth="1"/>
    <col min="11541" max="11541" width="10" style="1" customWidth="1"/>
    <col min="11542" max="11542" width="0" style="1" hidden="1" customWidth="1"/>
    <col min="11543" max="11544" width="14.6640625" style="1" customWidth="1"/>
    <col min="11545" max="11545" width="12.88671875" style="1" customWidth="1"/>
    <col min="11546" max="11546" width="3.33203125" style="1" customWidth="1"/>
    <col min="11547" max="11547" width="30.33203125" style="1" customWidth="1"/>
    <col min="11548" max="11548" width="5" style="1" customWidth="1"/>
    <col min="11549" max="11549" width="0" style="1" hidden="1" customWidth="1"/>
    <col min="11550" max="11550" width="14.33203125" style="1" customWidth="1"/>
    <col min="11551" max="11551" width="5.6640625" style="1" customWidth="1"/>
    <col min="11552" max="11552" width="0" style="1" hidden="1" customWidth="1"/>
    <col min="11553" max="11553" width="17.33203125" style="1" customWidth="1"/>
    <col min="11554" max="11554" width="12.6640625" style="1" customWidth="1"/>
    <col min="11555" max="11555" width="0" style="1" hidden="1" customWidth="1"/>
    <col min="11556" max="11556" width="5.33203125" style="1" customWidth="1"/>
    <col min="11557" max="11557" width="0" style="1" hidden="1" customWidth="1"/>
    <col min="11558" max="11558" width="17" style="1" customWidth="1"/>
    <col min="11559" max="11559" width="6.33203125" style="1" customWidth="1"/>
    <col min="11560" max="11560" width="0" style="1" hidden="1" customWidth="1"/>
    <col min="11561" max="11561" width="14.33203125" style="1" customWidth="1"/>
    <col min="11562" max="11562" width="7.5546875" style="1" customWidth="1"/>
    <col min="11563" max="11563" width="0" style="1" hidden="1" customWidth="1"/>
    <col min="11564" max="11565" width="14.33203125" style="1" customWidth="1"/>
    <col min="11566" max="11566" width="20.88671875" style="1" customWidth="1"/>
    <col min="11567" max="11567" width="14.44140625" style="1" customWidth="1"/>
    <col min="11568" max="11568" width="15" style="1" customWidth="1"/>
    <col min="11569" max="11569" width="2.6640625" style="1" customWidth="1"/>
    <col min="11570" max="11570" width="11.6640625" style="1" customWidth="1"/>
    <col min="11571" max="11571" width="11.5546875" style="1" customWidth="1"/>
    <col min="11572" max="11572" width="2.33203125" style="1" customWidth="1"/>
    <col min="11573" max="11573" width="41" style="1" customWidth="1"/>
    <col min="11574" max="11574" width="14.33203125" style="1" customWidth="1"/>
    <col min="11575" max="11576" width="11.5546875" style="1" customWidth="1"/>
    <col min="11577" max="11577" width="21.88671875" style="1" customWidth="1"/>
    <col min="11578" max="11769" width="11.5546875" style="1"/>
    <col min="11770" max="11770" width="21.88671875" style="1" customWidth="1"/>
    <col min="11771" max="11771" width="13.88671875" style="1" customWidth="1"/>
    <col min="11772" max="11772" width="38.6640625" style="1" customWidth="1"/>
    <col min="11773" max="11773" width="3" style="1" bestFit="1" customWidth="1"/>
    <col min="11774" max="11774" width="32.33203125" style="1" customWidth="1"/>
    <col min="11775" max="11775" width="46.33203125" style="1" customWidth="1"/>
    <col min="11776" max="11776" width="19" style="1" customWidth="1"/>
    <col min="11777" max="11777" width="0" style="1" hidden="1" customWidth="1"/>
    <col min="11778" max="11778" width="17.6640625" style="1" customWidth="1"/>
    <col min="11779" max="11779" width="0" style="1" hidden="1" customWidth="1"/>
    <col min="11780" max="11780" width="22.33203125" style="1" customWidth="1"/>
    <col min="11781" max="11781" width="5.33203125" style="1" customWidth="1"/>
    <col min="11782" max="11782" width="36.33203125" style="1" customWidth="1"/>
    <col min="11783" max="11783" width="5.6640625" style="1" customWidth="1"/>
    <col min="11784" max="11784" width="0" style="1" hidden="1" customWidth="1"/>
    <col min="11785" max="11785" width="20.6640625" style="1" customWidth="1"/>
    <col min="11786" max="11786" width="4.88671875" style="1" customWidth="1"/>
    <col min="11787" max="11787" width="0" style="1" hidden="1" customWidth="1"/>
    <col min="11788" max="11788" width="24.6640625" style="1" customWidth="1"/>
    <col min="11789" max="11789" width="12.33203125" style="1" customWidth="1"/>
    <col min="11790" max="11790" width="0" style="1" hidden="1" customWidth="1"/>
    <col min="11791" max="11791" width="3.44140625" style="1" customWidth="1"/>
    <col min="11792" max="11792" width="0" style="1" hidden="1" customWidth="1"/>
    <col min="11793" max="11793" width="17.6640625" style="1" customWidth="1"/>
    <col min="11794" max="11794" width="3.44140625" style="1" customWidth="1"/>
    <col min="11795" max="11795" width="0" style="1" hidden="1" customWidth="1"/>
    <col min="11796" max="11796" width="23.6640625" style="1" customWidth="1"/>
    <col min="11797" max="11797" width="10" style="1" customWidth="1"/>
    <col min="11798" max="11798" width="0" style="1" hidden="1" customWidth="1"/>
    <col min="11799" max="11800" width="14.6640625" style="1" customWidth="1"/>
    <col min="11801" max="11801" width="12.88671875" style="1" customWidth="1"/>
    <col min="11802" max="11802" width="3.33203125" style="1" customWidth="1"/>
    <col min="11803" max="11803" width="30.33203125" style="1" customWidth="1"/>
    <col min="11804" max="11804" width="5" style="1" customWidth="1"/>
    <col min="11805" max="11805" width="0" style="1" hidden="1" customWidth="1"/>
    <col min="11806" max="11806" width="14.33203125" style="1" customWidth="1"/>
    <col min="11807" max="11807" width="5.6640625" style="1" customWidth="1"/>
    <col min="11808" max="11808" width="0" style="1" hidden="1" customWidth="1"/>
    <col min="11809" max="11809" width="17.33203125" style="1" customWidth="1"/>
    <col min="11810" max="11810" width="12.6640625" style="1" customWidth="1"/>
    <col min="11811" max="11811" width="0" style="1" hidden="1" customWidth="1"/>
    <col min="11812" max="11812" width="5.33203125" style="1" customWidth="1"/>
    <col min="11813" max="11813" width="0" style="1" hidden="1" customWidth="1"/>
    <col min="11814" max="11814" width="17" style="1" customWidth="1"/>
    <col min="11815" max="11815" width="6.33203125" style="1" customWidth="1"/>
    <col min="11816" max="11816" width="0" style="1" hidden="1" customWidth="1"/>
    <col min="11817" max="11817" width="14.33203125" style="1" customWidth="1"/>
    <col min="11818" max="11818" width="7.5546875" style="1" customWidth="1"/>
    <col min="11819" max="11819" width="0" style="1" hidden="1" customWidth="1"/>
    <col min="11820" max="11821" width="14.33203125" style="1" customWidth="1"/>
    <col min="11822" max="11822" width="20.88671875" style="1" customWidth="1"/>
    <col min="11823" max="11823" width="14.44140625" style="1" customWidth="1"/>
    <col min="11824" max="11824" width="15" style="1" customWidth="1"/>
    <col min="11825" max="11825" width="2.6640625" style="1" customWidth="1"/>
    <col min="11826" max="11826" width="11.6640625" style="1" customWidth="1"/>
    <col min="11827" max="11827" width="11.5546875" style="1" customWidth="1"/>
    <col min="11828" max="11828" width="2.33203125" style="1" customWidth="1"/>
    <col min="11829" max="11829" width="41" style="1" customWidth="1"/>
    <col min="11830" max="11830" width="14.33203125" style="1" customWidth="1"/>
    <col min="11831" max="11832" width="11.5546875" style="1" customWidth="1"/>
    <col min="11833" max="11833" width="21.88671875" style="1" customWidth="1"/>
    <col min="11834" max="12025" width="11.5546875" style="1"/>
    <col min="12026" max="12026" width="21.88671875" style="1" customWidth="1"/>
    <col min="12027" max="12027" width="13.88671875" style="1" customWidth="1"/>
    <col min="12028" max="12028" width="38.6640625" style="1" customWidth="1"/>
    <col min="12029" max="12029" width="3" style="1" bestFit="1" customWidth="1"/>
    <col min="12030" max="12030" width="32.33203125" style="1" customWidth="1"/>
    <col min="12031" max="12031" width="46.33203125" style="1" customWidth="1"/>
    <col min="12032" max="12032" width="19" style="1" customWidth="1"/>
    <col min="12033" max="12033" width="0" style="1" hidden="1" customWidth="1"/>
    <col min="12034" max="12034" width="17.6640625" style="1" customWidth="1"/>
    <col min="12035" max="12035" width="0" style="1" hidden="1" customWidth="1"/>
    <col min="12036" max="12036" width="22.33203125" style="1" customWidth="1"/>
    <col min="12037" max="12037" width="5.33203125" style="1" customWidth="1"/>
    <col min="12038" max="12038" width="36.33203125" style="1" customWidth="1"/>
    <col min="12039" max="12039" width="5.6640625" style="1" customWidth="1"/>
    <col min="12040" max="12040" width="0" style="1" hidden="1" customWidth="1"/>
    <col min="12041" max="12041" width="20.6640625" style="1" customWidth="1"/>
    <col min="12042" max="12042" width="4.88671875" style="1" customWidth="1"/>
    <col min="12043" max="12043" width="0" style="1" hidden="1" customWidth="1"/>
    <col min="12044" max="12044" width="24.6640625" style="1" customWidth="1"/>
    <col min="12045" max="12045" width="12.33203125" style="1" customWidth="1"/>
    <col min="12046" max="12046" width="0" style="1" hidden="1" customWidth="1"/>
    <col min="12047" max="12047" width="3.44140625" style="1" customWidth="1"/>
    <col min="12048" max="12048" width="0" style="1" hidden="1" customWidth="1"/>
    <col min="12049" max="12049" width="17.6640625" style="1" customWidth="1"/>
    <col min="12050" max="12050" width="3.44140625" style="1" customWidth="1"/>
    <col min="12051" max="12051" width="0" style="1" hidden="1" customWidth="1"/>
    <col min="12052" max="12052" width="23.6640625" style="1" customWidth="1"/>
    <col min="12053" max="12053" width="10" style="1" customWidth="1"/>
    <col min="12054" max="12054" width="0" style="1" hidden="1" customWidth="1"/>
    <col min="12055" max="12056" width="14.6640625" style="1" customWidth="1"/>
    <col min="12057" max="12057" width="12.88671875" style="1" customWidth="1"/>
    <col min="12058" max="12058" width="3.33203125" style="1" customWidth="1"/>
    <col min="12059" max="12059" width="30.33203125" style="1" customWidth="1"/>
    <col min="12060" max="12060" width="5" style="1" customWidth="1"/>
    <col min="12061" max="12061" width="0" style="1" hidden="1" customWidth="1"/>
    <col min="12062" max="12062" width="14.33203125" style="1" customWidth="1"/>
    <col min="12063" max="12063" width="5.6640625" style="1" customWidth="1"/>
    <col min="12064" max="12064" width="0" style="1" hidden="1" customWidth="1"/>
    <col min="12065" max="12065" width="17.33203125" style="1" customWidth="1"/>
    <col min="12066" max="12066" width="12.6640625" style="1" customWidth="1"/>
    <col min="12067" max="12067" width="0" style="1" hidden="1" customWidth="1"/>
    <col min="12068" max="12068" width="5.33203125" style="1" customWidth="1"/>
    <col min="12069" max="12069" width="0" style="1" hidden="1" customWidth="1"/>
    <col min="12070" max="12070" width="17" style="1" customWidth="1"/>
    <col min="12071" max="12071" width="6.33203125" style="1" customWidth="1"/>
    <col min="12072" max="12072" width="0" style="1" hidden="1" customWidth="1"/>
    <col min="12073" max="12073" width="14.33203125" style="1" customWidth="1"/>
    <col min="12074" max="12074" width="7.5546875" style="1" customWidth="1"/>
    <col min="12075" max="12075" width="0" style="1" hidden="1" customWidth="1"/>
    <col min="12076" max="12077" width="14.33203125" style="1" customWidth="1"/>
    <col min="12078" max="12078" width="20.88671875" style="1" customWidth="1"/>
    <col min="12079" max="12079" width="14.44140625" style="1" customWidth="1"/>
    <col min="12080" max="12080" width="15" style="1" customWidth="1"/>
    <col min="12081" max="12081" width="2.6640625" style="1" customWidth="1"/>
    <col min="12082" max="12082" width="11.6640625" style="1" customWidth="1"/>
    <col min="12083" max="12083" width="11.5546875" style="1" customWidth="1"/>
    <col min="12084" max="12084" width="2.33203125" style="1" customWidth="1"/>
    <col min="12085" max="12085" width="41" style="1" customWidth="1"/>
    <col min="12086" max="12086" width="14.33203125" style="1" customWidth="1"/>
    <col min="12087" max="12088" width="11.5546875" style="1" customWidth="1"/>
    <col min="12089" max="12089" width="21.88671875" style="1" customWidth="1"/>
    <col min="12090" max="12281" width="11.5546875" style="1"/>
    <col min="12282" max="12282" width="21.88671875" style="1" customWidth="1"/>
    <col min="12283" max="12283" width="13.88671875" style="1" customWidth="1"/>
    <col min="12284" max="12284" width="38.6640625" style="1" customWidth="1"/>
    <col min="12285" max="12285" width="3" style="1" bestFit="1" customWidth="1"/>
    <col min="12286" max="12286" width="32.33203125" style="1" customWidth="1"/>
    <col min="12287" max="12287" width="46.33203125" style="1" customWidth="1"/>
    <col min="12288" max="12288" width="19" style="1" customWidth="1"/>
    <col min="12289" max="12289" width="0" style="1" hidden="1" customWidth="1"/>
    <col min="12290" max="12290" width="17.6640625" style="1" customWidth="1"/>
    <col min="12291" max="12291" width="0" style="1" hidden="1" customWidth="1"/>
    <col min="12292" max="12292" width="22.33203125" style="1" customWidth="1"/>
    <col min="12293" max="12293" width="5.33203125" style="1" customWidth="1"/>
    <col min="12294" max="12294" width="36.33203125" style="1" customWidth="1"/>
    <col min="12295" max="12295" width="5.6640625" style="1" customWidth="1"/>
    <col min="12296" max="12296" width="0" style="1" hidden="1" customWidth="1"/>
    <col min="12297" max="12297" width="20.6640625" style="1" customWidth="1"/>
    <col min="12298" max="12298" width="4.88671875" style="1" customWidth="1"/>
    <col min="12299" max="12299" width="0" style="1" hidden="1" customWidth="1"/>
    <col min="12300" max="12300" width="24.6640625" style="1" customWidth="1"/>
    <col min="12301" max="12301" width="12.33203125" style="1" customWidth="1"/>
    <col min="12302" max="12302" width="0" style="1" hidden="1" customWidth="1"/>
    <col min="12303" max="12303" width="3.44140625" style="1" customWidth="1"/>
    <col min="12304" max="12304" width="0" style="1" hidden="1" customWidth="1"/>
    <col min="12305" max="12305" width="17.6640625" style="1" customWidth="1"/>
    <col min="12306" max="12306" width="3.44140625" style="1" customWidth="1"/>
    <col min="12307" max="12307" width="0" style="1" hidden="1" customWidth="1"/>
    <col min="12308" max="12308" width="23.6640625" style="1" customWidth="1"/>
    <col min="12309" max="12309" width="10" style="1" customWidth="1"/>
    <col min="12310" max="12310" width="0" style="1" hidden="1" customWidth="1"/>
    <col min="12311" max="12312" width="14.6640625" style="1" customWidth="1"/>
    <col min="12313" max="12313" width="12.88671875" style="1" customWidth="1"/>
    <col min="12314" max="12314" width="3.33203125" style="1" customWidth="1"/>
    <col min="12315" max="12315" width="30.33203125" style="1" customWidth="1"/>
    <col min="12316" max="12316" width="5" style="1" customWidth="1"/>
    <col min="12317" max="12317" width="0" style="1" hidden="1" customWidth="1"/>
    <col min="12318" max="12318" width="14.33203125" style="1" customWidth="1"/>
    <col min="12319" max="12319" width="5.6640625" style="1" customWidth="1"/>
    <col min="12320" max="12320" width="0" style="1" hidden="1" customWidth="1"/>
    <col min="12321" max="12321" width="17.33203125" style="1" customWidth="1"/>
    <col min="12322" max="12322" width="12.6640625" style="1" customWidth="1"/>
    <col min="12323" max="12323" width="0" style="1" hidden="1" customWidth="1"/>
    <col min="12324" max="12324" width="5.33203125" style="1" customWidth="1"/>
    <col min="12325" max="12325" width="0" style="1" hidden="1" customWidth="1"/>
    <col min="12326" max="12326" width="17" style="1" customWidth="1"/>
    <col min="12327" max="12327" width="6.33203125" style="1" customWidth="1"/>
    <col min="12328" max="12328" width="0" style="1" hidden="1" customWidth="1"/>
    <col min="12329" max="12329" width="14.33203125" style="1" customWidth="1"/>
    <col min="12330" max="12330" width="7.5546875" style="1" customWidth="1"/>
    <col min="12331" max="12331" width="0" style="1" hidden="1" customWidth="1"/>
    <col min="12332" max="12333" width="14.33203125" style="1" customWidth="1"/>
    <col min="12334" max="12334" width="20.88671875" style="1" customWidth="1"/>
    <col min="12335" max="12335" width="14.44140625" style="1" customWidth="1"/>
    <col min="12336" max="12336" width="15" style="1" customWidth="1"/>
    <col min="12337" max="12337" width="2.6640625" style="1" customWidth="1"/>
    <col min="12338" max="12338" width="11.6640625" style="1" customWidth="1"/>
    <col min="12339" max="12339" width="11.5546875" style="1" customWidth="1"/>
    <col min="12340" max="12340" width="2.33203125" style="1" customWidth="1"/>
    <col min="12341" max="12341" width="41" style="1" customWidth="1"/>
    <col min="12342" max="12342" width="14.33203125" style="1" customWidth="1"/>
    <col min="12343" max="12344" width="11.5546875" style="1" customWidth="1"/>
    <col min="12345" max="12345" width="21.88671875" style="1" customWidth="1"/>
    <col min="12346" max="12537" width="11.5546875" style="1"/>
    <col min="12538" max="12538" width="21.88671875" style="1" customWidth="1"/>
    <col min="12539" max="12539" width="13.88671875" style="1" customWidth="1"/>
    <col min="12540" max="12540" width="38.6640625" style="1" customWidth="1"/>
    <col min="12541" max="12541" width="3" style="1" bestFit="1" customWidth="1"/>
    <col min="12542" max="12542" width="32.33203125" style="1" customWidth="1"/>
    <col min="12543" max="12543" width="46.33203125" style="1" customWidth="1"/>
    <col min="12544" max="12544" width="19" style="1" customWidth="1"/>
    <col min="12545" max="12545" width="0" style="1" hidden="1" customWidth="1"/>
    <col min="12546" max="12546" width="17.6640625" style="1" customWidth="1"/>
    <col min="12547" max="12547" width="0" style="1" hidden="1" customWidth="1"/>
    <col min="12548" max="12548" width="22.33203125" style="1" customWidth="1"/>
    <col min="12549" max="12549" width="5.33203125" style="1" customWidth="1"/>
    <col min="12550" max="12550" width="36.33203125" style="1" customWidth="1"/>
    <col min="12551" max="12551" width="5.6640625" style="1" customWidth="1"/>
    <col min="12552" max="12552" width="0" style="1" hidden="1" customWidth="1"/>
    <col min="12553" max="12553" width="20.6640625" style="1" customWidth="1"/>
    <col min="12554" max="12554" width="4.88671875" style="1" customWidth="1"/>
    <col min="12555" max="12555" width="0" style="1" hidden="1" customWidth="1"/>
    <col min="12556" max="12556" width="24.6640625" style="1" customWidth="1"/>
    <col min="12557" max="12557" width="12.33203125" style="1" customWidth="1"/>
    <col min="12558" max="12558" width="0" style="1" hidden="1" customWidth="1"/>
    <col min="12559" max="12559" width="3.44140625" style="1" customWidth="1"/>
    <col min="12560" max="12560" width="0" style="1" hidden="1" customWidth="1"/>
    <col min="12561" max="12561" width="17.6640625" style="1" customWidth="1"/>
    <col min="12562" max="12562" width="3.44140625" style="1" customWidth="1"/>
    <col min="12563" max="12563" width="0" style="1" hidden="1" customWidth="1"/>
    <col min="12564" max="12564" width="23.6640625" style="1" customWidth="1"/>
    <col min="12565" max="12565" width="10" style="1" customWidth="1"/>
    <col min="12566" max="12566" width="0" style="1" hidden="1" customWidth="1"/>
    <col min="12567" max="12568" width="14.6640625" style="1" customWidth="1"/>
    <col min="12569" max="12569" width="12.88671875" style="1" customWidth="1"/>
    <col min="12570" max="12570" width="3.33203125" style="1" customWidth="1"/>
    <col min="12571" max="12571" width="30.33203125" style="1" customWidth="1"/>
    <col min="12572" max="12572" width="5" style="1" customWidth="1"/>
    <col min="12573" max="12573" width="0" style="1" hidden="1" customWidth="1"/>
    <col min="12574" max="12574" width="14.33203125" style="1" customWidth="1"/>
    <col min="12575" max="12575" width="5.6640625" style="1" customWidth="1"/>
    <col min="12576" max="12576" width="0" style="1" hidden="1" customWidth="1"/>
    <col min="12577" max="12577" width="17.33203125" style="1" customWidth="1"/>
    <col min="12578" max="12578" width="12.6640625" style="1" customWidth="1"/>
    <col min="12579" max="12579" width="0" style="1" hidden="1" customWidth="1"/>
    <col min="12580" max="12580" width="5.33203125" style="1" customWidth="1"/>
    <col min="12581" max="12581" width="0" style="1" hidden="1" customWidth="1"/>
    <col min="12582" max="12582" width="17" style="1" customWidth="1"/>
    <col min="12583" max="12583" width="6.33203125" style="1" customWidth="1"/>
    <col min="12584" max="12584" width="0" style="1" hidden="1" customWidth="1"/>
    <col min="12585" max="12585" width="14.33203125" style="1" customWidth="1"/>
    <col min="12586" max="12586" width="7.5546875" style="1" customWidth="1"/>
    <col min="12587" max="12587" width="0" style="1" hidden="1" customWidth="1"/>
    <col min="12588" max="12589" width="14.33203125" style="1" customWidth="1"/>
    <col min="12590" max="12590" width="20.88671875" style="1" customWidth="1"/>
    <col min="12591" max="12591" width="14.44140625" style="1" customWidth="1"/>
    <col min="12592" max="12592" width="15" style="1" customWidth="1"/>
    <col min="12593" max="12593" width="2.6640625" style="1" customWidth="1"/>
    <col min="12594" max="12594" width="11.6640625" style="1" customWidth="1"/>
    <col min="12595" max="12595" width="11.5546875" style="1" customWidth="1"/>
    <col min="12596" max="12596" width="2.33203125" style="1" customWidth="1"/>
    <col min="12597" max="12597" width="41" style="1" customWidth="1"/>
    <col min="12598" max="12598" width="14.33203125" style="1" customWidth="1"/>
    <col min="12599" max="12600" width="11.5546875" style="1" customWidth="1"/>
    <col min="12601" max="12601" width="21.88671875" style="1" customWidth="1"/>
    <col min="12602" max="12793" width="11.5546875" style="1"/>
    <col min="12794" max="12794" width="21.88671875" style="1" customWidth="1"/>
    <col min="12795" max="12795" width="13.88671875" style="1" customWidth="1"/>
    <col min="12796" max="12796" width="38.6640625" style="1" customWidth="1"/>
    <col min="12797" max="12797" width="3" style="1" bestFit="1" customWidth="1"/>
    <col min="12798" max="12798" width="32.33203125" style="1" customWidth="1"/>
    <col min="12799" max="12799" width="46.33203125" style="1" customWidth="1"/>
    <col min="12800" max="12800" width="19" style="1" customWidth="1"/>
    <col min="12801" max="12801" width="0" style="1" hidden="1" customWidth="1"/>
    <col min="12802" max="12802" width="17.6640625" style="1" customWidth="1"/>
    <col min="12803" max="12803" width="0" style="1" hidden="1" customWidth="1"/>
    <col min="12804" max="12804" width="22.33203125" style="1" customWidth="1"/>
    <col min="12805" max="12805" width="5.33203125" style="1" customWidth="1"/>
    <col min="12806" max="12806" width="36.33203125" style="1" customWidth="1"/>
    <col min="12807" max="12807" width="5.6640625" style="1" customWidth="1"/>
    <col min="12808" max="12808" width="0" style="1" hidden="1" customWidth="1"/>
    <col min="12809" max="12809" width="20.6640625" style="1" customWidth="1"/>
    <col min="12810" max="12810" width="4.88671875" style="1" customWidth="1"/>
    <col min="12811" max="12811" width="0" style="1" hidden="1" customWidth="1"/>
    <col min="12812" max="12812" width="24.6640625" style="1" customWidth="1"/>
    <col min="12813" max="12813" width="12.33203125" style="1" customWidth="1"/>
    <col min="12814" max="12814" width="0" style="1" hidden="1" customWidth="1"/>
    <col min="12815" max="12815" width="3.44140625" style="1" customWidth="1"/>
    <col min="12816" max="12816" width="0" style="1" hidden="1" customWidth="1"/>
    <col min="12817" max="12817" width="17.6640625" style="1" customWidth="1"/>
    <col min="12818" max="12818" width="3.44140625" style="1" customWidth="1"/>
    <col min="12819" max="12819" width="0" style="1" hidden="1" customWidth="1"/>
    <col min="12820" max="12820" width="23.6640625" style="1" customWidth="1"/>
    <col min="12821" max="12821" width="10" style="1" customWidth="1"/>
    <col min="12822" max="12822" width="0" style="1" hidden="1" customWidth="1"/>
    <col min="12823" max="12824" width="14.6640625" style="1" customWidth="1"/>
    <col min="12825" max="12825" width="12.88671875" style="1" customWidth="1"/>
    <col min="12826" max="12826" width="3.33203125" style="1" customWidth="1"/>
    <col min="12827" max="12827" width="30.33203125" style="1" customWidth="1"/>
    <col min="12828" max="12828" width="5" style="1" customWidth="1"/>
    <col min="12829" max="12829" width="0" style="1" hidden="1" customWidth="1"/>
    <col min="12830" max="12830" width="14.33203125" style="1" customWidth="1"/>
    <col min="12831" max="12831" width="5.6640625" style="1" customWidth="1"/>
    <col min="12832" max="12832" width="0" style="1" hidden="1" customWidth="1"/>
    <col min="12833" max="12833" width="17.33203125" style="1" customWidth="1"/>
    <col min="12834" max="12834" width="12.6640625" style="1" customWidth="1"/>
    <col min="12835" max="12835" width="0" style="1" hidden="1" customWidth="1"/>
    <col min="12836" max="12836" width="5.33203125" style="1" customWidth="1"/>
    <col min="12837" max="12837" width="0" style="1" hidden="1" customWidth="1"/>
    <col min="12838" max="12838" width="17" style="1" customWidth="1"/>
    <col min="12839" max="12839" width="6.33203125" style="1" customWidth="1"/>
    <col min="12840" max="12840" width="0" style="1" hidden="1" customWidth="1"/>
    <col min="12841" max="12841" width="14.33203125" style="1" customWidth="1"/>
    <col min="12842" max="12842" width="7.5546875" style="1" customWidth="1"/>
    <col min="12843" max="12843" width="0" style="1" hidden="1" customWidth="1"/>
    <col min="12844" max="12845" width="14.33203125" style="1" customWidth="1"/>
    <col min="12846" max="12846" width="20.88671875" style="1" customWidth="1"/>
    <col min="12847" max="12847" width="14.44140625" style="1" customWidth="1"/>
    <col min="12848" max="12848" width="15" style="1" customWidth="1"/>
    <col min="12849" max="12849" width="2.6640625" style="1" customWidth="1"/>
    <col min="12850" max="12850" width="11.6640625" style="1" customWidth="1"/>
    <col min="12851" max="12851" width="11.5546875" style="1" customWidth="1"/>
    <col min="12852" max="12852" width="2.33203125" style="1" customWidth="1"/>
    <col min="12853" max="12853" width="41" style="1" customWidth="1"/>
    <col min="12854" max="12854" width="14.33203125" style="1" customWidth="1"/>
    <col min="12855" max="12856" width="11.5546875" style="1" customWidth="1"/>
    <col min="12857" max="12857" width="21.88671875" style="1" customWidth="1"/>
    <col min="12858" max="13049" width="11.5546875" style="1"/>
    <col min="13050" max="13050" width="21.88671875" style="1" customWidth="1"/>
    <col min="13051" max="13051" width="13.88671875" style="1" customWidth="1"/>
    <col min="13052" max="13052" width="38.6640625" style="1" customWidth="1"/>
    <col min="13053" max="13053" width="3" style="1" bestFit="1" customWidth="1"/>
    <col min="13054" max="13054" width="32.33203125" style="1" customWidth="1"/>
    <col min="13055" max="13055" width="46.33203125" style="1" customWidth="1"/>
    <col min="13056" max="13056" width="19" style="1" customWidth="1"/>
    <col min="13057" max="13057" width="0" style="1" hidden="1" customWidth="1"/>
    <col min="13058" max="13058" width="17.6640625" style="1" customWidth="1"/>
    <col min="13059" max="13059" width="0" style="1" hidden="1" customWidth="1"/>
    <col min="13060" max="13060" width="22.33203125" style="1" customWidth="1"/>
    <col min="13061" max="13061" width="5.33203125" style="1" customWidth="1"/>
    <col min="13062" max="13062" width="36.33203125" style="1" customWidth="1"/>
    <col min="13063" max="13063" width="5.6640625" style="1" customWidth="1"/>
    <col min="13064" max="13064" width="0" style="1" hidden="1" customWidth="1"/>
    <col min="13065" max="13065" width="20.6640625" style="1" customWidth="1"/>
    <col min="13066" max="13066" width="4.88671875" style="1" customWidth="1"/>
    <col min="13067" max="13067" width="0" style="1" hidden="1" customWidth="1"/>
    <col min="13068" max="13068" width="24.6640625" style="1" customWidth="1"/>
    <col min="13069" max="13069" width="12.33203125" style="1" customWidth="1"/>
    <col min="13070" max="13070" width="0" style="1" hidden="1" customWidth="1"/>
    <col min="13071" max="13071" width="3.44140625" style="1" customWidth="1"/>
    <col min="13072" max="13072" width="0" style="1" hidden="1" customWidth="1"/>
    <col min="13073" max="13073" width="17.6640625" style="1" customWidth="1"/>
    <col min="13074" max="13074" width="3.44140625" style="1" customWidth="1"/>
    <col min="13075" max="13075" width="0" style="1" hidden="1" customWidth="1"/>
    <col min="13076" max="13076" width="23.6640625" style="1" customWidth="1"/>
    <col min="13077" max="13077" width="10" style="1" customWidth="1"/>
    <col min="13078" max="13078" width="0" style="1" hidden="1" customWidth="1"/>
    <col min="13079" max="13080" width="14.6640625" style="1" customWidth="1"/>
    <col min="13081" max="13081" width="12.88671875" style="1" customWidth="1"/>
    <col min="13082" max="13082" width="3.33203125" style="1" customWidth="1"/>
    <col min="13083" max="13083" width="30.33203125" style="1" customWidth="1"/>
    <col min="13084" max="13084" width="5" style="1" customWidth="1"/>
    <col min="13085" max="13085" width="0" style="1" hidden="1" customWidth="1"/>
    <col min="13086" max="13086" width="14.33203125" style="1" customWidth="1"/>
    <col min="13087" max="13087" width="5.6640625" style="1" customWidth="1"/>
    <col min="13088" max="13088" width="0" style="1" hidden="1" customWidth="1"/>
    <col min="13089" max="13089" width="17.33203125" style="1" customWidth="1"/>
    <col min="13090" max="13090" width="12.6640625" style="1" customWidth="1"/>
    <col min="13091" max="13091" width="0" style="1" hidden="1" customWidth="1"/>
    <col min="13092" max="13092" width="5.33203125" style="1" customWidth="1"/>
    <col min="13093" max="13093" width="0" style="1" hidden="1" customWidth="1"/>
    <col min="13094" max="13094" width="17" style="1" customWidth="1"/>
    <col min="13095" max="13095" width="6.33203125" style="1" customWidth="1"/>
    <col min="13096" max="13096" width="0" style="1" hidden="1" customWidth="1"/>
    <col min="13097" max="13097" width="14.33203125" style="1" customWidth="1"/>
    <col min="13098" max="13098" width="7.5546875" style="1" customWidth="1"/>
    <col min="13099" max="13099" width="0" style="1" hidden="1" customWidth="1"/>
    <col min="13100" max="13101" width="14.33203125" style="1" customWidth="1"/>
    <col min="13102" max="13102" width="20.88671875" style="1" customWidth="1"/>
    <col min="13103" max="13103" width="14.44140625" style="1" customWidth="1"/>
    <col min="13104" max="13104" width="15" style="1" customWidth="1"/>
    <col min="13105" max="13105" width="2.6640625" style="1" customWidth="1"/>
    <col min="13106" max="13106" width="11.6640625" style="1" customWidth="1"/>
    <col min="13107" max="13107" width="11.5546875" style="1" customWidth="1"/>
    <col min="13108" max="13108" width="2.33203125" style="1" customWidth="1"/>
    <col min="13109" max="13109" width="41" style="1" customWidth="1"/>
    <col min="13110" max="13110" width="14.33203125" style="1" customWidth="1"/>
    <col min="13111" max="13112" width="11.5546875" style="1" customWidth="1"/>
    <col min="13113" max="13113" width="21.88671875" style="1" customWidth="1"/>
    <col min="13114" max="13305" width="11.5546875" style="1"/>
    <col min="13306" max="13306" width="21.88671875" style="1" customWidth="1"/>
    <col min="13307" max="13307" width="13.88671875" style="1" customWidth="1"/>
    <col min="13308" max="13308" width="38.6640625" style="1" customWidth="1"/>
    <col min="13309" max="13309" width="3" style="1" bestFit="1" customWidth="1"/>
    <col min="13310" max="13310" width="32.33203125" style="1" customWidth="1"/>
    <col min="13311" max="13311" width="46.33203125" style="1" customWidth="1"/>
    <col min="13312" max="13312" width="19" style="1" customWidth="1"/>
    <col min="13313" max="13313" width="0" style="1" hidden="1" customWidth="1"/>
    <col min="13314" max="13314" width="17.6640625" style="1" customWidth="1"/>
    <col min="13315" max="13315" width="0" style="1" hidden="1" customWidth="1"/>
    <col min="13316" max="13316" width="22.33203125" style="1" customWidth="1"/>
    <col min="13317" max="13317" width="5.33203125" style="1" customWidth="1"/>
    <col min="13318" max="13318" width="36.33203125" style="1" customWidth="1"/>
    <col min="13319" max="13319" width="5.6640625" style="1" customWidth="1"/>
    <col min="13320" max="13320" width="0" style="1" hidden="1" customWidth="1"/>
    <col min="13321" max="13321" width="20.6640625" style="1" customWidth="1"/>
    <col min="13322" max="13322" width="4.88671875" style="1" customWidth="1"/>
    <col min="13323" max="13323" width="0" style="1" hidden="1" customWidth="1"/>
    <col min="13324" max="13324" width="24.6640625" style="1" customWidth="1"/>
    <col min="13325" max="13325" width="12.33203125" style="1" customWidth="1"/>
    <col min="13326" max="13326" width="0" style="1" hidden="1" customWidth="1"/>
    <col min="13327" max="13327" width="3.44140625" style="1" customWidth="1"/>
    <col min="13328" max="13328" width="0" style="1" hidden="1" customWidth="1"/>
    <col min="13329" max="13329" width="17.6640625" style="1" customWidth="1"/>
    <col min="13330" max="13330" width="3.44140625" style="1" customWidth="1"/>
    <col min="13331" max="13331" width="0" style="1" hidden="1" customWidth="1"/>
    <col min="13332" max="13332" width="23.6640625" style="1" customWidth="1"/>
    <col min="13333" max="13333" width="10" style="1" customWidth="1"/>
    <col min="13334" max="13334" width="0" style="1" hidden="1" customWidth="1"/>
    <col min="13335" max="13336" width="14.6640625" style="1" customWidth="1"/>
    <col min="13337" max="13337" width="12.88671875" style="1" customWidth="1"/>
    <col min="13338" max="13338" width="3.33203125" style="1" customWidth="1"/>
    <col min="13339" max="13339" width="30.33203125" style="1" customWidth="1"/>
    <col min="13340" max="13340" width="5" style="1" customWidth="1"/>
    <col min="13341" max="13341" width="0" style="1" hidden="1" customWidth="1"/>
    <col min="13342" max="13342" width="14.33203125" style="1" customWidth="1"/>
    <col min="13343" max="13343" width="5.6640625" style="1" customWidth="1"/>
    <col min="13344" max="13344" width="0" style="1" hidden="1" customWidth="1"/>
    <col min="13345" max="13345" width="17.33203125" style="1" customWidth="1"/>
    <col min="13346" max="13346" width="12.6640625" style="1" customWidth="1"/>
    <col min="13347" max="13347" width="0" style="1" hidden="1" customWidth="1"/>
    <col min="13348" max="13348" width="5.33203125" style="1" customWidth="1"/>
    <col min="13349" max="13349" width="0" style="1" hidden="1" customWidth="1"/>
    <col min="13350" max="13350" width="17" style="1" customWidth="1"/>
    <col min="13351" max="13351" width="6.33203125" style="1" customWidth="1"/>
    <col min="13352" max="13352" width="0" style="1" hidden="1" customWidth="1"/>
    <col min="13353" max="13353" width="14.33203125" style="1" customWidth="1"/>
    <col min="13354" max="13354" width="7.5546875" style="1" customWidth="1"/>
    <col min="13355" max="13355" width="0" style="1" hidden="1" customWidth="1"/>
    <col min="13356" max="13357" width="14.33203125" style="1" customWidth="1"/>
    <col min="13358" max="13358" width="20.88671875" style="1" customWidth="1"/>
    <col min="13359" max="13359" width="14.44140625" style="1" customWidth="1"/>
    <col min="13360" max="13360" width="15" style="1" customWidth="1"/>
    <col min="13361" max="13361" width="2.6640625" style="1" customWidth="1"/>
    <col min="13362" max="13362" width="11.6640625" style="1" customWidth="1"/>
    <col min="13363" max="13363" width="11.5546875" style="1" customWidth="1"/>
    <col min="13364" max="13364" width="2.33203125" style="1" customWidth="1"/>
    <col min="13365" max="13365" width="41" style="1" customWidth="1"/>
    <col min="13366" max="13366" width="14.33203125" style="1" customWidth="1"/>
    <col min="13367" max="13368" width="11.5546875" style="1" customWidth="1"/>
    <col min="13369" max="13369" width="21.88671875" style="1" customWidth="1"/>
    <col min="13370" max="13561" width="11.5546875" style="1"/>
    <col min="13562" max="13562" width="21.88671875" style="1" customWidth="1"/>
    <col min="13563" max="13563" width="13.88671875" style="1" customWidth="1"/>
    <col min="13564" max="13564" width="38.6640625" style="1" customWidth="1"/>
    <col min="13565" max="13565" width="3" style="1" bestFit="1" customWidth="1"/>
    <col min="13566" max="13566" width="32.33203125" style="1" customWidth="1"/>
    <col min="13567" max="13567" width="46.33203125" style="1" customWidth="1"/>
    <col min="13568" max="13568" width="19" style="1" customWidth="1"/>
    <col min="13569" max="13569" width="0" style="1" hidden="1" customWidth="1"/>
    <col min="13570" max="13570" width="17.6640625" style="1" customWidth="1"/>
    <col min="13571" max="13571" width="0" style="1" hidden="1" customWidth="1"/>
    <col min="13572" max="13572" width="22.33203125" style="1" customWidth="1"/>
    <col min="13573" max="13573" width="5.33203125" style="1" customWidth="1"/>
    <col min="13574" max="13574" width="36.33203125" style="1" customWidth="1"/>
    <col min="13575" max="13575" width="5.6640625" style="1" customWidth="1"/>
    <col min="13576" max="13576" width="0" style="1" hidden="1" customWidth="1"/>
    <col min="13577" max="13577" width="20.6640625" style="1" customWidth="1"/>
    <col min="13578" max="13578" width="4.88671875" style="1" customWidth="1"/>
    <col min="13579" max="13579" width="0" style="1" hidden="1" customWidth="1"/>
    <col min="13580" max="13580" width="24.6640625" style="1" customWidth="1"/>
    <col min="13581" max="13581" width="12.33203125" style="1" customWidth="1"/>
    <col min="13582" max="13582" width="0" style="1" hidden="1" customWidth="1"/>
    <col min="13583" max="13583" width="3.44140625" style="1" customWidth="1"/>
    <col min="13584" max="13584" width="0" style="1" hidden="1" customWidth="1"/>
    <col min="13585" max="13585" width="17.6640625" style="1" customWidth="1"/>
    <col min="13586" max="13586" width="3.44140625" style="1" customWidth="1"/>
    <col min="13587" max="13587" width="0" style="1" hidden="1" customWidth="1"/>
    <col min="13588" max="13588" width="23.6640625" style="1" customWidth="1"/>
    <col min="13589" max="13589" width="10" style="1" customWidth="1"/>
    <col min="13590" max="13590" width="0" style="1" hidden="1" customWidth="1"/>
    <col min="13591" max="13592" width="14.6640625" style="1" customWidth="1"/>
    <col min="13593" max="13593" width="12.88671875" style="1" customWidth="1"/>
    <col min="13594" max="13594" width="3.33203125" style="1" customWidth="1"/>
    <col min="13595" max="13595" width="30.33203125" style="1" customWidth="1"/>
    <col min="13596" max="13596" width="5" style="1" customWidth="1"/>
    <col min="13597" max="13597" width="0" style="1" hidden="1" customWidth="1"/>
    <col min="13598" max="13598" width="14.33203125" style="1" customWidth="1"/>
    <col min="13599" max="13599" width="5.6640625" style="1" customWidth="1"/>
    <col min="13600" max="13600" width="0" style="1" hidden="1" customWidth="1"/>
    <col min="13601" max="13601" width="17.33203125" style="1" customWidth="1"/>
    <col min="13602" max="13602" width="12.6640625" style="1" customWidth="1"/>
    <col min="13603" max="13603" width="0" style="1" hidden="1" customWidth="1"/>
    <col min="13604" max="13604" width="5.33203125" style="1" customWidth="1"/>
    <col min="13605" max="13605" width="0" style="1" hidden="1" customWidth="1"/>
    <col min="13606" max="13606" width="17" style="1" customWidth="1"/>
    <col min="13607" max="13607" width="6.33203125" style="1" customWidth="1"/>
    <col min="13608" max="13608" width="0" style="1" hidden="1" customWidth="1"/>
    <col min="13609" max="13609" width="14.33203125" style="1" customWidth="1"/>
    <col min="13610" max="13610" width="7.5546875" style="1" customWidth="1"/>
    <col min="13611" max="13611" width="0" style="1" hidden="1" customWidth="1"/>
    <col min="13612" max="13613" width="14.33203125" style="1" customWidth="1"/>
    <col min="13614" max="13614" width="20.88671875" style="1" customWidth="1"/>
    <col min="13615" max="13615" width="14.44140625" style="1" customWidth="1"/>
    <col min="13616" max="13616" width="15" style="1" customWidth="1"/>
    <col min="13617" max="13617" width="2.6640625" style="1" customWidth="1"/>
    <col min="13618" max="13618" width="11.6640625" style="1" customWidth="1"/>
    <col min="13619" max="13619" width="11.5546875" style="1" customWidth="1"/>
    <col min="13620" max="13620" width="2.33203125" style="1" customWidth="1"/>
    <col min="13621" max="13621" width="41" style="1" customWidth="1"/>
    <col min="13622" max="13622" width="14.33203125" style="1" customWidth="1"/>
    <col min="13623" max="13624" width="11.5546875" style="1" customWidth="1"/>
    <col min="13625" max="13625" width="21.88671875" style="1" customWidth="1"/>
    <col min="13626" max="13817" width="11.5546875" style="1"/>
    <col min="13818" max="13818" width="21.88671875" style="1" customWidth="1"/>
    <col min="13819" max="13819" width="13.88671875" style="1" customWidth="1"/>
    <col min="13820" max="13820" width="38.6640625" style="1" customWidth="1"/>
    <col min="13821" max="13821" width="3" style="1" bestFit="1" customWidth="1"/>
    <col min="13822" max="13822" width="32.33203125" style="1" customWidth="1"/>
    <col min="13823" max="13823" width="46.33203125" style="1" customWidth="1"/>
    <col min="13824" max="13824" width="19" style="1" customWidth="1"/>
    <col min="13825" max="13825" width="0" style="1" hidden="1" customWidth="1"/>
    <col min="13826" max="13826" width="17.6640625" style="1" customWidth="1"/>
    <col min="13827" max="13827" width="0" style="1" hidden="1" customWidth="1"/>
    <col min="13828" max="13828" width="22.33203125" style="1" customWidth="1"/>
    <col min="13829" max="13829" width="5.33203125" style="1" customWidth="1"/>
    <col min="13830" max="13830" width="36.33203125" style="1" customWidth="1"/>
    <col min="13831" max="13831" width="5.6640625" style="1" customWidth="1"/>
    <col min="13832" max="13832" width="0" style="1" hidden="1" customWidth="1"/>
    <col min="13833" max="13833" width="20.6640625" style="1" customWidth="1"/>
    <col min="13834" max="13834" width="4.88671875" style="1" customWidth="1"/>
    <col min="13835" max="13835" width="0" style="1" hidden="1" customWidth="1"/>
    <col min="13836" max="13836" width="24.6640625" style="1" customWidth="1"/>
    <col min="13837" max="13837" width="12.33203125" style="1" customWidth="1"/>
    <col min="13838" max="13838" width="0" style="1" hidden="1" customWidth="1"/>
    <col min="13839" max="13839" width="3.44140625" style="1" customWidth="1"/>
    <col min="13840" max="13840" width="0" style="1" hidden="1" customWidth="1"/>
    <col min="13841" max="13841" width="17.6640625" style="1" customWidth="1"/>
    <col min="13842" max="13842" width="3.44140625" style="1" customWidth="1"/>
    <col min="13843" max="13843" width="0" style="1" hidden="1" customWidth="1"/>
    <col min="13844" max="13844" width="23.6640625" style="1" customWidth="1"/>
    <col min="13845" max="13845" width="10" style="1" customWidth="1"/>
    <col min="13846" max="13846" width="0" style="1" hidden="1" customWidth="1"/>
    <col min="13847" max="13848" width="14.6640625" style="1" customWidth="1"/>
    <col min="13849" max="13849" width="12.88671875" style="1" customWidth="1"/>
    <col min="13850" max="13850" width="3.33203125" style="1" customWidth="1"/>
    <col min="13851" max="13851" width="30.33203125" style="1" customWidth="1"/>
    <col min="13852" max="13852" width="5" style="1" customWidth="1"/>
    <col min="13853" max="13853" width="0" style="1" hidden="1" customWidth="1"/>
    <col min="13854" max="13854" width="14.33203125" style="1" customWidth="1"/>
    <col min="13855" max="13855" width="5.6640625" style="1" customWidth="1"/>
    <col min="13856" max="13856" width="0" style="1" hidden="1" customWidth="1"/>
    <col min="13857" max="13857" width="17.33203125" style="1" customWidth="1"/>
    <col min="13858" max="13858" width="12.6640625" style="1" customWidth="1"/>
    <col min="13859" max="13859" width="0" style="1" hidden="1" customWidth="1"/>
    <col min="13860" max="13860" width="5.33203125" style="1" customWidth="1"/>
    <col min="13861" max="13861" width="0" style="1" hidden="1" customWidth="1"/>
    <col min="13862" max="13862" width="17" style="1" customWidth="1"/>
    <col min="13863" max="13863" width="6.33203125" style="1" customWidth="1"/>
    <col min="13864" max="13864" width="0" style="1" hidden="1" customWidth="1"/>
    <col min="13865" max="13865" width="14.33203125" style="1" customWidth="1"/>
    <col min="13866" max="13866" width="7.5546875" style="1" customWidth="1"/>
    <col min="13867" max="13867" width="0" style="1" hidden="1" customWidth="1"/>
    <col min="13868" max="13869" width="14.33203125" style="1" customWidth="1"/>
    <col min="13870" max="13870" width="20.88671875" style="1" customWidth="1"/>
    <col min="13871" max="13871" width="14.44140625" style="1" customWidth="1"/>
    <col min="13872" max="13872" width="15" style="1" customWidth="1"/>
    <col min="13873" max="13873" width="2.6640625" style="1" customWidth="1"/>
    <col min="13874" max="13874" width="11.6640625" style="1" customWidth="1"/>
    <col min="13875" max="13875" width="11.5546875" style="1" customWidth="1"/>
    <col min="13876" max="13876" width="2.33203125" style="1" customWidth="1"/>
    <col min="13877" max="13877" width="41" style="1" customWidth="1"/>
    <col min="13878" max="13878" width="14.33203125" style="1" customWidth="1"/>
    <col min="13879" max="13880" width="11.5546875" style="1" customWidth="1"/>
    <col min="13881" max="13881" width="21.88671875" style="1" customWidth="1"/>
    <col min="13882" max="14073" width="11.5546875" style="1"/>
    <col min="14074" max="14074" width="21.88671875" style="1" customWidth="1"/>
    <col min="14075" max="14075" width="13.88671875" style="1" customWidth="1"/>
    <col min="14076" max="14076" width="38.6640625" style="1" customWidth="1"/>
    <col min="14077" max="14077" width="3" style="1" bestFit="1" customWidth="1"/>
    <col min="14078" max="14078" width="32.33203125" style="1" customWidth="1"/>
    <col min="14079" max="14079" width="46.33203125" style="1" customWidth="1"/>
    <col min="14080" max="14080" width="19" style="1" customWidth="1"/>
    <col min="14081" max="14081" width="0" style="1" hidden="1" customWidth="1"/>
    <col min="14082" max="14082" width="17.6640625" style="1" customWidth="1"/>
    <col min="14083" max="14083" width="0" style="1" hidden="1" customWidth="1"/>
    <col min="14084" max="14084" width="22.33203125" style="1" customWidth="1"/>
    <col min="14085" max="14085" width="5.33203125" style="1" customWidth="1"/>
    <col min="14086" max="14086" width="36.33203125" style="1" customWidth="1"/>
    <col min="14087" max="14087" width="5.6640625" style="1" customWidth="1"/>
    <col min="14088" max="14088" width="0" style="1" hidden="1" customWidth="1"/>
    <col min="14089" max="14089" width="20.6640625" style="1" customWidth="1"/>
    <col min="14090" max="14090" width="4.88671875" style="1" customWidth="1"/>
    <col min="14091" max="14091" width="0" style="1" hidden="1" customWidth="1"/>
    <col min="14092" max="14092" width="24.6640625" style="1" customWidth="1"/>
    <col min="14093" max="14093" width="12.33203125" style="1" customWidth="1"/>
    <col min="14094" max="14094" width="0" style="1" hidden="1" customWidth="1"/>
    <col min="14095" max="14095" width="3.44140625" style="1" customWidth="1"/>
    <col min="14096" max="14096" width="0" style="1" hidden="1" customWidth="1"/>
    <col min="14097" max="14097" width="17.6640625" style="1" customWidth="1"/>
    <col min="14098" max="14098" width="3.44140625" style="1" customWidth="1"/>
    <col min="14099" max="14099" width="0" style="1" hidden="1" customWidth="1"/>
    <col min="14100" max="14100" width="23.6640625" style="1" customWidth="1"/>
    <col min="14101" max="14101" width="10" style="1" customWidth="1"/>
    <col min="14102" max="14102" width="0" style="1" hidden="1" customWidth="1"/>
    <col min="14103" max="14104" width="14.6640625" style="1" customWidth="1"/>
    <col min="14105" max="14105" width="12.88671875" style="1" customWidth="1"/>
    <col min="14106" max="14106" width="3.33203125" style="1" customWidth="1"/>
    <col min="14107" max="14107" width="30.33203125" style="1" customWidth="1"/>
    <col min="14108" max="14108" width="5" style="1" customWidth="1"/>
    <col min="14109" max="14109" width="0" style="1" hidden="1" customWidth="1"/>
    <col min="14110" max="14110" width="14.33203125" style="1" customWidth="1"/>
    <col min="14111" max="14111" width="5.6640625" style="1" customWidth="1"/>
    <col min="14112" max="14112" width="0" style="1" hidden="1" customWidth="1"/>
    <col min="14113" max="14113" width="17.33203125" style="1" customWidth="1"/>
    <col min="14114" max="14114" width="12.6640625" style="1" customWidth="1"/>
    <col min="14115" max="14115" width="0" style="1" hidden="1" customWidth="1"/>
    <col min="14116" max="14116" width="5.33203125" style="1" customWidth="1"/>
    <col min="14117" max="14117" width="0" style="1" hidden="1" customWidth="1"/>
    <col min="14118" max="14118" width="17" style="1" customWidth="1"/>
    <col min="14119" max="14119" width="6.33203125" style="1" customWidth="1"/>
    <col min="14120" max="14120" width="0" style="1" hidden="1" customWidth="1"/>
    <col min="14121" max="14121" width="14.33203125" style="1" customWidth="1"/>
    <col min="14122" max="14122" width="7.5546875" style="1" customWidth="1"/>
    <col min="14123" max="14123" width="0" style="1" hidden="1" customWidth="1"/>
    <col min="14124" max="14125" width="14.33203125" style="1" customWidth="1"/>
    <col min="14126" max="14126" width="20.88671875" style="1" customWidth="1"/>
    <col min="14127" max="14127" width="14.44140625" style="1" customWidth="1"/>
    <col min="14128" max="14128" width="15" style="1" customWidth="1"/>
    <col min="14129" max="14129" width="2.6640625" style="1" customWidth="1"/>
    <col min="14130" max="14130" width="11.6640625" style="1" customWidth="1"/>
    <col min="14131" max="14131" width="11.5546875" style="1" customWidth="1"/>
    <col min="14132" max="14132" width="2.33203125" style="1" customWidth="1"/>
    <col min="14133" max="14133" width="41" style="1" customWidth="1"/>
    <col min="14134" max="14134" width="14.33203125" style="1" customWidth="1"/>
    <col min="14135" max="14136" width="11.5546875" style="1" customWidth="1"/>
    <col min="14137" max="14137" width="21.88671875" style="1" customWidth="1"/>
    <col min="14138" max="14329" width="11.5546875" style="1"/>
    <col min="14330" max="14330" width="21.88671875" style="1" customWidth="1"/>
    <col min="14331" max="14331" width="13.88671875" style="1" customWidth="1"/>
    <col min="14332" max="14332" width="38.6640625" style="1" customWidth="1"/>
    <col min="14333" max="14333" width="3" style="1" bestFit="1" customWidth="1"/>
    <col min="14334" max="14334" width="32.33203125" style="1" customWidth="1"/>
    <col min="14335" max="14335" width="46.33203125" style="1" customWidth="1"/>
    <col min="14336" max="14336" width="19" style="1" customWidth="1"/>
    <col min="14337" max="14337" width="0" style="1" hidden="1" customWidth="1"/>
    <col min="14338" max="14338" width="17.6640625" style="1" customWidth="1"/>
    <col min="14339" max="14339" width="0" style="1" hidden="1" customWidth="1"/>
    <col min="14340" max="14340" width="22.33203125" style="1" customWidth="1"/>
    <col min="14341" max="14341" width="5.33203125" style="1" customWidth="1"/>
    <col min="14342" max="14342" width="36.33203125" style="1" customWidth="1"/>
    <col min="14343" max="14343" width="5.6640625" style="1" customWidth="1"/>
    <col min="14344" max="14344" width="0" style="1" hidden="1" customWidth="1"/>
    <col min="14345" max="14345" width="20.6640625" style="1" customWidth="1"/>
    <col min="14346" max="14346" width="4.88671875" style="1" customWidth="1"/>
    <col min="14347" max="14347" width="0" style="1" hidden="1" customWidth="1"/>
    <col min="14348" max="14348" width="24.6640625" style="1" customWidth="1"/>
    <col min="14349" max="14349" width="12.33203125" style="1" customWidth="1"/>
    <col min="14350" max="14350" width="0" style="1" hidden="1" customWidth="1"/>
    <col min="14351" max="14351" width="3.44140625" style="1" customWidth="1"/>
    <col min="14352" max="14352" width="0" style="1" hidden="1" customWidth="1"/>
    <col min="14353" max="14353" width="17.6640625" style="1" customWidth="1"/>
    <col min="14354" max="14354" width="3.44140625" style="1" customWidth="1"/>
    <col min="14355" max="14355" width="0" style="1" hidden="1" customWidth="1"/>
    <col min="14356" max="14356" width="23.6640625" style="1" customWidth="1"/>
    <col min="14357" max="14357" width="10" style="1" customWidth="1"/>
    <col min="14358" max="14358" width="0" style="1" hidden="1" customWidth="1"/>
    <col min="14359" max="14360" width="14.6640625" style="1" customWidth="1"/>
    <col min="14361" max="14361" width="12.88671875" style="1" customWidth="1"/>
    <col min="14362" max="14362" width="3.33203125" style="1" customWidth="1"/>
    <col min="14363" max="14363" width="30.33203125" style="1" customWidth="1"/>
    <col min="14364" max="14364" width="5" style="1" customWidth="1"/>
    <col min="14365" max="14365" width="0" style="1" hidden="1" customWidth="1"/>
    <col min="14366" max="14366" width="14.33203125" style="1" customWidth="1"/>
    <col min="14367" max="14367" width="5.6640625" style="1" customWidth="1"/>
    <col min="14368" max="14368" width="0" style="1" hidden="1" customWidth="1"/>
    <col min="14369" max="14369" width="17.33203125" style="1" customWidth="1"/>
    <col min="14370" max="14370" width="12.6640625" style="1" customWidth="1"/>
    <col min="14371" max="14371" width="0" style="1" hidden="1" customWidth="1"/>
    <col min="14372" max="14372" width="5.33203125" style="1" customWidth="1"/>
    <col min="14373" max="14373" width="0" style="1" hidden="1" customWidth="1"/>
    <col min="14374" max="14374" width="17" style="1" customWidth="1"/>
    <col min="14375" max="14375" width="6.33203125" style="1" customWidth="1"/>
    <col min="14376" max="14376" width="0" style="1" hidden="1" customWidth="1"/>
    <col min="14377" max="14377" width="14.33203125" style="1" customWidth="1"/>
    <col min="14378" max="14378" width="7.5546875" style="1" customWidth="1"/>
    <col min="14379" max="14379" width="0" style="1" hidden="1" customWidth="1"/>
    <col min="14380" max="14381" width="14.33203125" style="1" customWidth="1"/>
    <col min="14382" max="14382" width="20.88671875" style="1" customWidth="1"/>
    <col min="14383" max="14383" width="14.44140625" style="1" customWidth="1"/>
    <col min="14384" max="14384" width="15" style="1" customWidth="1"/>
    <col min="14385" max="14385" width="2.6640625" style="1" customWidth="1"/>
    <col min="14386" max="14386" width="11.6640625" style="1" customWidth="1"/>
    <col min="14387" max="14387" width="11.5546875" style="1" customWidth="1"/>
    <col min="14388" max="14388" width="2.33203125" style="1" customWidth="1"/>
    <col min="14389" max="14389" width="41" style="1" customWidth="1"/>
    <col min="14390" max="14390" width="14.33203125" style="1" customWidth="1"/>
    <col min="14391" max="14392" width="11.5546875" style="1" customWidth="1"/>
    <col min="14393" max="14393" width="21.88671875" style="1" customWidth="1"/>
    <col min="14394" max="14585" width="11.5546875" style="1"/>
    <col min="14586" max="14586" width="21.88671875" style="1" customWidth="1"/>
    <col min="14587" max="14587" width="13.88671875" style="1" customWidth="1"/>
    <col min="14588" max="14588" width="38.6640625" style="1" customWidth="1"/>
    <col min="14589" max="14589" width="3" style="1" bestFit="1" customWidth="1"/>
    <col min="14590" max="14590" width="32.33203125" style="1" customWidth="1"/>
    <col min="14591" max="14591" width="46.33203125" style="1" customWidth="1"/>
    <col min="14592" max="14592" width="19" style="1" customWidth="1"/>
    <col min="14593" max="14593" width="0" style="1" hidden="1" customWidth="1"/>
    <col min="14594" max="14594" width="17.6640625" style="1" customWidth="1"/>
    <col min="14595" max="14595" width="0" style="1" hidden="1" customWidth="1"/>
    <col min="14596" max="14596" width="22.33203125" style="1" customWidth="1"/>
    <col min="14597" max="14597" width="5.33203125" style="1" customWidth="1"/>
    <col min="14598" max="14598" width="36.33203125" style="1" customWidth="1"/>
    <col min="14599" max="14599" width="5.6640625" style="1" customWidth="1"/>
    <col min="14600" max="14600" width="0" style="1" hidden="1" customWidth="1"/>
    <col min="14601" max="14601" width="20.6640625" style="1" customWidth="1"/>
    <col min="14602" max="14602" width="4.88671875" style="1" customWidth="1"/>
    <col min="14603" max="14603" width="0" style="1" hidden="1" customWidth="1"/>
    <col min="14604" max="14604" width="24.6640625" style="1" customWidth="1"/>
    <col min="14605" max="14605" width="12.33203125" style="1" customWidth="1"/>
    <col min="14606" max="14606" width="0" style="1" hidden="1" customWidth="1"/>
    <col min="14607" max="14607" width="3.44140625" style="1" customWidth="1"/>
    <col min="14608" max="14608" width="0" style="1" hidden="1" customWidth="1"/>
    <col min="14609" max="14609" width="17.6640625" style="1" customWidth="1"/>
    <col min="14610" max="14610" width="3.44140625" style="1" customWidth="1"/>
    <col min="14611" max="14611" width="0" style="1" hidden="1" customWidth="1"/>
    <col min="14612" max="14612" width="23.6640625" style="1" customWidth="1"/>
    <col min="14613" max="14613" width="10" style="1" customWidth="1"/>
    <col min="14614" max="14614" width="0" style="1" hidden="1" customWidth="1"/>
    <col min="14615" max="14616" width="14.6640625" style="1" customWidth="1"/>
    <col min="14617" max="14617" width="12.88671875" style="1" customWidth="1"/>
    <col min="14618" max="14618" width="3.33203125" style="1" customWidth="1"/>
    <col min="14619" max="14619" width="30.33203125" style="1" customWidth="1"/>
    <col min="14620" max="14620" width="5" style="1" customWidth="1"/>
    <col min="14621" max="14621" width="0" style="1" hidden="1" customWidth="1"/>
    <col min="14622" max="14622" width="14.33203125" style="1" customWidth="1"/>
    <col min="14623" max="14623" width="5.6640625" style="1" customWidth="1"/>
    <col min="14624" max="14624" width="0" style="1" hidden="1" customWidth="1"/>
    <col min="14625" max="14625" width="17.33203125" style="1" customWidth="1"/>
    <col min="14626" max="14626" width="12.6640625" style="1" customWidth="1"/>
    <col min="14627" max="14627" width="0" style="1" hidden="1" customWidth="1"/>
    <col min="14628" max="14628" width="5.33203125" style="1" customWidth="1"/>
    <col min="14629" max="14629" width="0" style="1" hidden="1" customWidth="1"/>
    <col min="14630" max="14630" width="17" style="1" customWidth="1"/>
    <col min="14631" max="14631" width="6.33203125" style="1" customWidth="1"/>
    <col min="14632" max="14632" width="0" style="1" hidden="1" customWidth="1"/>
    <col min="14633" max="14633" width="14.33203125" style="1" customWidth="1"/>
    <col min="14634" max="14634" width="7.5546875" style="1" customWidth="1"/>
    <col min="14635" max="14635" width="0" style="1" hidden="1" customWidth="1"/>
    <col min="14636" max="14637" width="14.33203125" style="1" customWidth="1"/>
    <col min="14638" max="14638" width="20.88671875" style="1" customWidth="1"/>
    <col min="14639" max="14639" width="14.44140625" style="1" customWidth="1"/>
    <col min="14640" max="14640" width="15" style="1" customWidth="1"/>
    <col min="14641" max="14641" width="2.6640625" style="1" customWidth="1"/>
    <col min="14642" max="14642" width="11.6640625" style="1" customWidth="1"/>
    <col min="14643" max="14643" width="11.5546875" style="1" customWidth="1"/>
    <col min="14644" max="14644" width="2.33203125" style="1" customWidth="1"/>
    <col min="14645" max="14645" width="41" style="1" customWidth="1"/>
    <col min="14646" max="14646" width="14.33203125" style="1" customWidth="1"/>
    <col min="14647" max="14648" width="11.5546875" style="1" customWidth="1"/>
    <col min="14649" max="14649" width="21.88671875" style="1" customWidth="1"/>
    <col min="14650" max="14841" width="11.5546875" style="1"/>
    <col min="14842" max="14842" width="21.88671875" style="1" customWidth="1"/>
    <col min="14843" max="14843" width="13.88671875" style="1" customWidth="1"/>
    <col min="14844" max="14844" width="38.6640625" style="1" customWidth="1"/>
    <col min="14845" max="14845" width="3" style="1" bestFit="1" customWidth="1"/>
    <col min="14846" max="14846" width="32.33203125" style="1" customWidth="1"/>
    <col min="14847" max="14847" width="46.33203125" style="1" customWidth="1"/>
    <col min="14848" max="14848" width="19" style="1" customWidth="1"/>
    <col min="14849" max="14849" width="0" style="1" hidden="1" customWidth="1"/>
    <col min="14850" max="14850" width="17.6640625" style="1" customWidth="1"/>
    <col min="14851" max="14851" width="0" style="1" hidden="1" customWidth="1"/>
    <col min="14852" max="14852" width="22.33203125" style="1" customWidth="1"/>
    <col min="14853" max="14853" width="5.33203125" style="1" customWidth="1"/>
    <col min="14854" max="14854" width="36.33203125" style="1" customWidth="1"/>
    <col min="14855" max="14855" width="5.6640625" style="1" customWidth="1"/>
    <col min="14856" max="14856" width="0" style="1" hidden="1" customWidth="1"/>
    <col min="14857" max="14857" width="20.6640625" style="1" customWidth="1"/>
    <col min="14858" max="14858" width="4.88671875" style="1" customWidth="1"/>
    <col min="14859" max="14859" width="0" style="1" hidden="1" customWidth="1"/>
    <col min="14860" max="14860" width="24.6640625" style="1" customWidth="1"/>
    <col min="14861" max="14861" width="12.33203125" style="1" customWidth="1"/>
    <col min="14862" max="14862" width="0" style="1" hidden="1" customWidth="1"/>
    <col min="14863" max="14863" width="3.44140625" style="1" customWidth="1"/>
    <col min="14864" max="14864" width="0" style="1" hidden="1" customWidth="1"/>
    <col min="14865" max="14865" width="17.6640625" style="1" customWidth="1"/>
    <col min="14866" max="14866" width="3.44140625" style="1" customWidth="1"/>
    <col min="14867" max="14867" width="0" style="1" hidden="1" customWidth="1"/>
    <col min="14868" max="14868" width="23.6640625" style="1" customWidth="1"/>
    <col min="14869" max="14869" width="10" style="1" customWidth="1"/>
    <col min="14870" max="14870" width="0" style="1" hidden="1" customWidth="1"/>
    <col min="14871" max="14872" width="14.6640625" style="1" customWidth="1"/>
    <col min="14873" max="14873" width="12.88671875" style="1" customWidth="1"/>
    <col min="14874" max="14874" width="3.33203125" style="1" customWidth="1"/>
    <col min="14875" max="14875" width="30.33203125" style="1" customWidth="1"/>
    <col min="14876" max="14876" width="5" style="1" customWidth="1"/>
    <col min="14877" max="14877" width="0" style="1" hidden="1" customWidth="1"/>
    <col min="14878" max="14878" width="14.33203125" style="1" customWidth="1"/>
    <col min="14879" max="14879" width="5.6640625" style="1" customWidth="1"/>
    <col min="14880" max="14880" width="0" style="1" hidden="1" customWidth="1"/>
    <col min="14881" max="14881" width="17.33203125" style="1" customWidth="1"/>
    <col min="14882" max="14882" width="12.6640625" style="1" customWidth="1"/>
    <col min="14883" max="14883" width="0" style="1" hidden="1" customWidth="1"/>
    <col min="14884" max="14884" width="5.33203125" style="1" customWidth="1"/>
    <col min="14885" max="14885" width="0" style="1" hidden="1" customWidth="1"/>
    <col min="14886" max="14886" width="17" style="1" customWidth="1"/>
    <col min="14887" max="14887" width="6.33203125" style="1" customWidth="1"/>
    <col min="14888" max="14888" width="0" style="1" hidden="1" customWidth="1"/>
    <col min="14889" max="14889" width="14.33203125" style="1" customWidth="1"/>
    <col min="14890" max="14890" width="7.5546875" style="1" customWidth="1"/>
    <col min="14891" max="14891" width="0" style="1" hidden="1" customWidth="1"/>
    <col min="14892" max="14893" width="14.33203125" style="1" customWidth="1"/>
    <col min="14894" max="14894" width="20.88671875" style="1" customWidth="1"/>
    <col min="14895" max="14895" width="14.44140625" style="1" customWidth="1"/>
    <col min="14896" max="14896" width="15" style="1" customWidth="1"/>
    <col min="14897" max="14897" width="2.6640625" style="1" customWidth="1"/>
    <col min="14898" max="14898" width="11.6640625" style="1" customWidth="1"/>
    <col min="14899" max="14899" width="11.5546875" style="1" customWidth="1"/>
    <col min="14900" max="14900" width="2.33203125" style="1" customWidth="1"/>
    <col min="14901" max="14901" width="41" style="1" customWidth="1"/>
    <col min="14902" max="14902" width="14.33203125" style="1" customWidth="1"/>
    <col min="14903" max="14904" width="11.5546875" style="1" customWidth="1"/>
    <col min="14905" max="14905" width="21.88671875" style="1" customWidth="1"/>
    <col min="14906" max="15097" width="11.5546875" style="1"/>
    <col min="15098" max="15098" width="21.88671875" style="1" customWidth="1"/>
    <col min="15099" max="15099" width="13.88671875" style="1" customWidth="1"/>
    <col min="15100" max="15100" width="38.6640625" style="1" customWidth="1"/>
    <col min="15101" max="15101" width="3" style="1" bestFit="1" customWidth="1"/>
    <col min="15102" max="15102" width="32.33203125" style="1" customWidth="1"/>
    <col min="15103" max="15103" width="46.33203125" style="1" customWidth="1"/>
    <col min="15104" max="15104" width="19" style="1" customWidth="1"/>
    <col min="15105" max="15105" width="0" style="1" hidden="1" customWidth="1"/>
    <col min="15106" max="15106" width="17.6640625" style="1" customWidth="1"/>
    <col min="15107" max="15107" width="0" style="1" hidden="1" customWidth="1"/>
    <col min="15108" max="15108" width="22.33203125" style="1" customWidth="1"/>
    <col min="15109" max="15109" width="5.33203125" style="1" customWidth="1"/>
    <col min="15110" max="15110" width="36.33203125" style="1" customWidth="1"/>
    <col min="15111" max="15111" width="5.6640625" style="1" customWidth="1"/>
    <col min="15112" max="15112" width="0" style="1" hidden="1" customWidth="1"/>
    <col min="15113" max="15113" width="20.6640625" style="1" customWidth="1"/>
    <col min="15114" max="15114" width="4.88671875" style="1" customWidth="1"/>
    <col min="15115" max="15115" width="0" style="1" hidden="1" customWidth="1"/>
    <col min="15116" max="15116" width="24.6640625" style="1" customWidth="1"/>
    <col min="15117" max="15117" width="12.33203125" style="1" customWidth="1"/>
    <col min="15118" max="15118" width="0" style="1" hidden="1" customWidth="1"/>
    <col min="15119" max="15119" width="3.44140625" style="1" customWidth="1"/>
    <col min="15120" max="15120" width="0" style="1" hidden="1" customWidth="1"/>
    <col min="15121" max="15121" width="17.6640625" style="1" customWidth="1"/>
    <col min="15122" max="15122" width="3.44140625" style="1" customWidth="1"/>
    <col min="15123" max="15123" width="0" style="1" hidden="1" customWidth="1"/>
    <col min="15124" max="15124" width="23.6640625" style="1" customWidth="1"/>
    <col min="15125" max="15125" width="10" style="1" customWidth="1"/>
    <col min="15126" max="15126" width="0" style="1" hidden="1" customWidth="1"/>
    <col min="15127" max="15128" width="14.6640625" style="1" customWidth="1"/>
    <col min="15129" max="15129" width="12.88671875" style="1" customWidth="1"/>
    <col min="15130" max="15130" width="3.33203125" style="1" customWidth="1"/>
    <col min="15131" max="15131" width="30.33203125" style="1" customWidth="1"/>
    <col min="15132" max="15132" width="5" style="1" customWidth="1"/>
    <col min="15133" max="15133" width="0" style="1" hidden="1" customWidth="1"/>
    <col min="15134" max="15134" width="14.33203125" style="1" customWidth="1"/>
    <col min="15135" max="15135" width="5.6640625" style="1" customWidth="1"/>
    <col min="15136" max="15136" width="0" style="1" hidden="1" customWidth="1"/>
    <col min="15137" max="15137" width="17.33203125" style="1" customWidth="1"/>
    <col min="15138" max="15138" width="12.6640625" style="1" customWidth="1"/>
    <col min="15139" max="15139" width="0" style="1" hidden="1" customWidth="1"/>
    <col min="15140" max="15140" width="5.33203125" style="1" customWidth="1"/>
    <col min="15141" max="15141" width="0" style="1" hidden="1" customWidth="1"/>
    <col min="15142" max="15142" width="17" style="1" customWidth="1"/>
    <col min="15143" max="15143" width="6.33203125" style="1" customWidth="1"/>
    <col min="15144" max="15144" width="0" style="1" hidden="1" customWidth="1"/>
    <col min="15145" max="15145" width="14.33203125" style="1" customWidth="1"/>
    <col min="15146" max="15146" width="7.5546875" style="1" customWidth="1"/>
    <col min="15147" max="15147" width="0" style="1" hidden="1" customWidth="1"/>
    <col min="15148" max="15149" width="14.33203125" style="1" customWidth="1"/>
    <col min="15150" max="15150" width="20.88671875" style="1" customWidth="1"/>
    <col min="15151" max="15151" width="14.44140625" style="1" customWidth="1"/>
    <col min="15152" max="15152" width="15" style="1" customWidth="1"/>
    <col min="15153" max="15153" width="2.6640625" style="1" customWidth="1"/>
    <col min="15154" max="15154" width="11.6640625" style="1" customWidth="1"/>
    <col min="15155" max="15155" width="11.5546875" style="1" customWidth="1"/>
    <col min="15156" max="15156" width="2.33203125" style="1" customWidth="1"/>
    <col min="15157" max="15157" width="41" style="1" customWidth="1"/>
    <col min="15158" max="15158" width="14.33203125" style="1" customWidth="1"/>
    <col min="15159" max="15160" width="11.5546875" style="1" customWidth="1"/>
    <col min="15161" max="15161" width="21.88671875" style="1" customWidth="1"/>
    <col min="15162" max="15353" width="11.5546875" style="1"/>
    <col min="15354" max="15354" width="21.88671875" style="1" customWidth="1"/>
    <col min="15355" max="15355" width="13.88671875" style="1" customWidth="1"/>
    <col min="15356" max="15356" width="38.6640625" style="1" customWidth="1"/>
    <col min="15357" max="15357" width="3" style="1" bestFit="1" customWidth="1"/>
    <col min="15358" max="15358" width="32.33203125" style="1" customWidth="1"/>
    <col min="15359" max="15359" width="46.33203125" style="1" customWidth="1"/>
    <col min="15360" max="15360" width="19" style="1" customWidth="1"/>
    <col min="15361" max="15361" width="0" style="1" hidden="1" customWidth="1"/>
    <col min="15362" max="15362" width="17.6640625" style="1" customWidth="1"/>
    <col min="15363" max="15363" width="0" style="1" hidden="1" customWidth="1"/>
    <col min="15364" max="15364" width="22.33203125" style="1" customWidth="1"/>
    <col min="15365" max="15365" width="5.33203125" style="1" customWidth="1"/>
    <col min="15366" max="15366" width="36.33203125" style="1" customWidth="1"/>
    <col min="15367" max="15367" width="5.6640625" style="1" customWidth="1"/>
    <col min="15368" max="15368" width="0" style="1" hidden="1" customWidth="1"/>
    <col min="15369" max="15369" width="20.6640625" style="1" customWidth="1"/>
    <col min="15370" max="15370" width="4.88671875" style="1" customWidth="1"/>
    <col min="15371" max="15371" width="0" style="1" hidden="1" customWidth="1"/>
    <col min="15372" max="15372" width="24.6640625" style="1" customWidth="1"/>
    <col min="15373" max="15373" width="12.33203125" style="1" customWidth="1"/>
    <col min="15374" max="15374" width="0" style="1" hidden="1" customWidth="1"/>
    <col min="15375" max="15375" width="3.44140625" style="1" customWidth="1"/>
    <col min="15376" max="15376" width="0" style="1" hidden="1" customWidth="1"/>
    <col min="15377" max="15377" width="17.6640625" style="1" customWidth="1"/>
    <col min="15378" max="15378" width="3.44140625" style="1" customWidth="1"/>
    <col min="15379" max="15379" width="0" style="1" hidden="1" customWidth="1"/>
    <col min="15380" max="15380" width="23.6640625" style="1" customWidth="1"/>
    <col min="15381" max="15381" width="10" style="1" customWidth="1"/>
    <col min="15382" max="15382" width="0" style="1" hidden="1" customWidth="1"/>
    <col min="15383" max="15384" width="14.6640625" style="1" customWidth="1"/>
    <col min="15385" max="15385" width="12.88671875" style="1" customWidth="1"/>
    <col min="15386" max="15386" width="3.33203125" style="1" customWidth="1"/>
    <col min="15387" max="15387" width="30.33203125" style="1" customWidth="1"/>
    <col min="15388" max="15388" width="5" style="1" customWidth="1"/>
    <col min="15389" max="15389" width="0" style="1" hidden="1" customWidth="1"/>
    <col min="15390" max="15390" width="14.33203125" style="1" customWidth="1"/>
    <col min="15391" max="15391" width="5.6640625" style="1" customWidth="1"/>
    <col min="15392" max="15392" width="0" style="1" hidden="1" customWidth="1"/>
    <col min="15393" max="15393" width="17.33203125" style="1" customWidth="1"/>
    <col min="15394" max="15394" width="12.6640625" style="1" customWidth="1"/>
    <col min="15395" max="15395" width="0" style="1" hidden="1" customWidth="1"/>
    <col min="15396" max="15396" width="5.33203125" style="1" customWidth="1"/>
    <col min="15397" max="15397" width="0" style="1" hidden="1" customWidth="1"/>
    <col min="15398" max="15398" width="17" style="1" customWidth="1"/>
    <col min="15399" max="15399" width="6.33203125" style="1" customWidth="1"/>
    <col min="15400" max="15400" width="0" style="1" hidden="1" customWidth="1"/>
    <col min="15401" max="15401" width="14.33203125" style="1" customWidth="1"/>
    <col min="15402" max="15402" width="7.5546875" style="1" customWidth="1"/>
    <col min="15403" max="15403" width="0" style="1" hidden="1" customWidth="1"/>
    <col min="15404" max="15405" width="14.33203125" style="1" customWidth="1"/>
    <col min="15406" max="15406" width="20.88671875" style="1" customWidth="1"/>
    <col min="15407" max="15407" width="14.44140625" style="1" customWidth="1"/>
    <col min="15408" max="15408" width="15" style="1" customWidth="1"/>
    <col min="15409" max="15409" width="2.6640625" style="1" customWidth="1"/>
    <col min="15410" max="15410" width="11.6640625" style="1" customWidth="1"/>
    <col min="15411" max="15411" width="11.5546875" style="1" customWidth="1"/>
    <col min="15412" max="15412" width="2.33203125" style="1" customWidth="1"/>
    <col min="15413" max="15413" width="41" style="1" customWidth="1"/>
    <col min="15414" max="15414" width="14.33203125" style="1" customWidth="1"/>
    <col min="15415" max="15416" width="11.5546875" style="1" customWidth="1"/>
    <col min="15417" max="15417" width="21.88671875" style="1" customWidth="1"/>
    <col min="15418" max="15609" width="11.5546875" style="1"/>
    <col min="15610" max="15610" width="21.88671875" style="1" customWidth="1"/>
    <col min="15611" max="15611" width="13.88671875" style="1" customWidth="1"/>
    <col min="15612" max="15612" width="38.6640625" style="1" customWidth="1"/>
    <col min="15613" max="15613" width="3" style="1" bestFit="1" customWidth="1"/>
    <col min="15614" max="15614" width="32.33203125" style="1" customWidth="1"/>
    <col min="15615" max="15615" width="46.33203125" style="1" customWidth="1"/>
    <col min="15616" max="15616" width="19" style="1" customWidth="1"/>
    <col min="15617" max="15617" width="0" style="1" hidden="1" customWidth="1"/>
    <col min="15618" max="15618" width="17.6640625" style="1" customWidth="1"/>
    <col min="15619" max="15619" width="0" style="1" hidden="1" customWidth="1"/>
    <col min="15620" max="15620" width="22.33203125" style="1" customWidth="1"/>
    <col min="15621" max="15621" width="5.33203125" style="1" customWidth="1"/>
    <col min="15622" max="15622" width="36.33203125" style="1" customWidth="1"/>
    <col min="15623" max="15623" width="5.6640625" style="1" customWidth="1"/>
    <col min="15624" max="15624" width="0" style="1" hidden="1" customWidth="1"/>
    <col min="15625" max="15625" width="20.6640625" style="1" customWidth="1"/>
    <col min="15626" max="15626" width="4.88671875" style="1" customWidth="1"/>
    <col min="15627" max="15627" width="0" style="1" hidden="1" customWidth="1"/>
    <col min="15628" max="15628" width="24.6640625" style="1" customWidth="1"/>
    <col min="15629" max="15629" width="12.33203125" style="1" customWidth="1"/>
    <col min="15630" max="15630" width="0" style="1" hidden="1" customWidth="1"/>
    <col min="15631" max="15631" width="3.44140625" style="1" customWidth="1"/>
    <col min="15632" max="15632" width="0" style="1" hidden="1" customWidth="1"/>
    <col min="15633" max="15633" width="17.6640625" style="1" customWidth="1"/>
    <col min="15634" max="15634" width="3.44140625" style="1" customWidth="1"/>
    <col min="15635" max="15635" width="0" style="1" hidden="1" customWidth="1"/>
    <col min="15636" max="15636" width="23.6640625" style="1" customWidth="1"/>
    <col min="15637" max="15637" width="10" style="1" customWidth="1"/>
    <col min="15638" max="15638" width="0" style="1" hidden="1" customWidth="1"/>
    <col min="15639" max="15640" width="14.6640625" style="1" customWidth="1"/>
    <col min="15641" max="15641" width="12.88671875" style="1" customWidth="1"/>
    <col min="15642" max="15642" width="3.33203125" style="1" customWidth="1"/>
    <col min="15643" max="15643" width="30.33203125" style="1" customWidth="1"/>
    <col min="15644" max="15644" width="5" style="1" customWidth="1"/>
    <col min="15645" max="15645" width="0" style="1" hidden="1" customWidth="1"/>
    <col min="15646" max="15646" width="14.33203125" style="1" customWidth="1"/>
    <col min="15647" max="15647" width="5.6640625" style="1" customWidth="1"/>
    <col min="15648" max="15648" width="0" style="1" hidden="1" customWidth="1"/>
    <col min="15649" max="15649" width="17.33203125" style="1" customWidth="1"/>
    <col min="15650" max="15650" width="12.6640625" style="1" customWidth="1"/>
    <col min="15651" max="15651" width="0" style="1" hidden="1" customWidth="1"/>
    <col min="15652" max="15652" width="5.33203125" style="1" customWidth="1"/>
    <col min="15653" max="15653" width="0" style="1" hidden="1" customWidth="1"/>
    <col min="15654" max="15654" width="17" style="1" customWidth="1"/>
    <col min="15655" max="15655" width="6.33203125" style="1" customWidth="1"/>
    <col min="15656" max="15656" width="0" style="1" hidden="1" customWidth="1"/>
    <col min="15657" max="15657" width="14.33203125" style="1" customWidth="1"/>
    <col min="15658" max="15658" width="7.5546875" style="1" customWidth="1"/>
    <col min="15659" max="15659" width="0" style="1" hidden="1" customWidth="1"/>
    <col min="15660" max="15661" width="14.33203125" style="1" customWidth="1"/>
    <col min="15662" max="15662" width="20.88671875" style="1" customWidth="1"/>
    <col min="15663" max="15663" width="14.44140625" style="1" customWidth="1"/>
    <col min="15664" max="15664" width="15" style="1" customWidth="1"/>
    <col min="15665" max="15665" width="2.6640625" style="1" customWidth="1"/>
    <col min="15666" max="15666" width="11.6640625" style="1" customWidth="1"/>
    <col min="15667" max="15667" width="11.5546875" style="1" customWidth="1"/>
    <col min="15668" max="15668" width="2.33203125" style="1" customWidth="1"/>
    <col min="15669" max="15669" width="41" style="1" customWidth="1"/>
    <col min="15670" max="15670" width="14.33203125" style="1" customWidth="1"/>
    <col min="15671" max="15672" width="11.5546875" style="1" customWidth="1"/>
    <col min="15673" max="15673" width="21.88671875" style="1" customWidth="1"/>
    <col min="15674" max="15865" width="11.5546875" style="1"/>
    <col min="15866" max="15866" width="21.88671875" style="1" customWidth="1"/>
    <col min="15867" max="15867" width="13.88671875" style="1" customWidth="1"/>
    <col min="15868" max="15868" width="38.6640625" style="1" customWidth="1"/>
    <col min="15869" max="15869" width="3" style="1" bestFit="1" customWidth="1"/>
    <col min="15870" max="15870" width="32.33203125" style="1" customWidth="1"/>
    <col min="15871" max="15871" width="46.33203125" style="1" customWidth="1"/>
    <col min="15872" max="15872" width="19" style="1" customWidth="1"/>
    <col min="15873" max="15873" width="0" style="1" hidden="1" customWidth="1"/>
    <col min="15874" max="15874" width="17.6640625" style="1" customWidth="1"/>
    <col min="15875" max="15875" width="0" style="1" hidden="1" customWidth="1"/>
    <col min="15876" max="15876" width="22.33203125" style="1" customWidth="1"/>
    <col min="15877" max="15877" width="5.33203125" style="1" customWidth="1"/>
    <col min="15878" max="15878" width="36.33203125" style="1" customWidth="1"/>
    <col min="15879" max="15879" width="5.6640625" style="1" customWidth="1"/>
    <col min="15880" max="15880" width="0" style="1" hidden="1" customWidth="1"/>
    <col min="15881" max="15881" width="20.6640625" style="1" customWidth="1"/>
    <col min="15882" max="15882" width="4.88671875" style="1" customWidth="1"/>
    <col min="15883" max="15883" width="0" style="1" hidden="1" customWidth="1"/>
    <col min="15884" max="15884" width="24.6640625" style="1" customWidth="1"/>
    <col min="15885" max="15885" width="12.33203125" style="1" customWidth="1"/>
    <col min="15886" max="15886" width="0" style="1" hidden="1" customWidth="1"/>
    <col min="15887" max="15887" width="3.44140625" style="1" customWidth="1"/>
    <col min="15888" max="15888" width="0" style="1" hidden="1" customWidth="1"/>
    <col min="15889" max="15889" width="17.6640625" style="1" customWidth="1"/>
    <col min="15890" max="15890" width="3.44140625" style="1" customWidth="1"/>
    <col min="15891" max="15891" width="0" style="1" hidden="1" customWidth="1"/>
    <col min="15892" max="15892" width="23.6640625" style="1" customWidth="1"/>
    <col min="15893" max="15893" width="10" style="1" customWidth="1"/>
    <col min="15894" max="15894" width="0" style="1" hidden="1" customWidth="1"/>
    <col min="15895" max="15896" width="14.6640625" style="1" customWidth="1"/>
    <col min="15897" max="15897" width="12.88671875" style="1" customWidth="1"/>
    <col min="15898" max="15898" width="3.33203125" style="1" customWidth="1"/>
    <col min="15899" max="15899" width="30.33203125" style="1" customWidth="1"/>
    <col min="15900" max="15900" width="5" style="1" customWidth="1"/>
    <col min="15901" max="15901" width="0" style="1" hidden="1" customWidth="1"/>
    <col min="15902" max="15902" width="14.33203125" style="1" customWidth="1"/>
    <col min="15903" max="15903" width="5.6640625" style="1" customWidth="1"/>
    <col min="15904" max="15904" width="0" style="1" hidden="1" customWidth="1"/>
    <col min="15905" max="15905" width="17.33203125" style="1" customWidth="1"/>
    <col min="15906" max="15906" width="12.6640625" style="1" customWidth="1"/>
    <col min="15907" max="15907" width="0" style="1" hidden="1" customWidth="1"/>
    <col min="15908" max="15908" width="5.33203125" style="1" customWidth="1"/>
    <col min="15909" max="15909" width="0" style="1" hidden="1" customWidth="1"/>
    <col min="15910" max="15910" width="17" style="1" customWidth="1"/>
    <col min="15911" max="15911" width="6.33203125" style="1" customWidth="1"/>
    <col min="15912" max="15912" width="0" style="1" hidden="1" customWidth="1"/>
    <col min="15913" max="15913" width="14.33203125" style="1" customWidth="1"/>
    <col min="15914" max="15914" width="7.5546875" style="1" customWidth="1"/>
    <col min="15915" max="15915" width="0" style="1" hidden="1" customWidth="1"/>
    <col min="15916" max="15917" width="14.33203125" style="1" customWidth="1"/>
    <col min="15918" max="15918" width="20.88671875" style="1" customWidth="1"/>
    <col min="15919" max="15919" width="14.44140625" style="1" customWidth="1"/>
    <col min="15920" max="15920" width="15" style="1" customWidth="1"/>
    <col min="15921" max="15921" width="2.6640625" style="1" customWidth="1"/>
    <col min="15922" max="15922" width="11.6640625" style="1" customWidth="1"/>
    <col min="15923" max="15923" width="11.5546875" style="1" customWidth="1"/>
    <col min="15924" max="15924" width="2.33203125" style="1" customWidth="1"/>
    <col min="15925" max="15925" width="41" style="1" customWidth="1"/>
    <col min="15926" max="15926" width="14.33203125" style="1" customWidth="1"/>
    <col min="15927" max="15928" width="11.5546875" style="1" customWidth="1"/>
    <col min="15929" max="15929" width="21.88671875" style="1" customWidth="1"/>
    <col min="15930" max="16121" width="11.5546875" style="1"/>
    <col min="16122" max="16122" width="21.88671875" style="1" customWidth="1"/>
    <col min="16123" max="16123" width="13.88671875" style="1" customWidth="1"/>
    <col min="16124" max="16124" width="38.6640625" style="1" customWidth="1"/>
    <col min="16125" max="16125" width="3" style="1" bestFit="1" customWidth="1"/>
    <col min="16126" max="16126" width="32.33203125" style="1" customWidth="1"/>
    <col min="16127" max="16127" width="46.33203125" style="1" customWidth="1"/>
    <col min="16128" max="16128" width="19" style="1" customWidth="1"/>
    <col min="16129" max="16129" width="0" style="1" hidden="1" customWidth="1"/>
    <col min="16130" max="16130" width="17.6640625" style="1" customWidth="1"/>
    <col min="16131" max="16131" width="0" style="1" hidden="1" customWidth="1"/>
    <col min="16132" max="16132" width="22.33203125" style="1" customWidth="1"/>
    <col min="16133" max="16133" width="5.33203125" style="1" customWidth="1"/>
    <col min="16134" max="16134" width="36.33203125" style="1" customWidth="1"/>
    <col min="16135" max="16135" width="5.6640625" style="1" customWidth="1"/>
    <col min="16136" max="16136" width="0" style="1" hidden="1" customWidth="1"/>
    <col min="16137" max="16137" width="20.6640625" style="1" customWidth="1"/>
    <col min="16138" max="16138" width="4.88671875" style="1" customWidth="1"/>
    <col min="16139" max="16139" width="0" style="1" hidden="1" customWidth="1"/>
    <col min="16140" max="16140" width="24.6640625" style="1" customWidth="1"/>
    <col min="16141" max="16141" width="12.33203125" style="1" customWidth="1"/>
    <col min="16142" max="16142" width="0" style="1" hidden="1" customWidth="1"/>
    <col min="16143" max="16143" width="3.44140625" style="1" customWidth="1"/>
    <col min="16144" max="16144" width="0" style="1" hidden="1" customWidth="1"/>
    <col min="16145" max="16145" width="17.6640625" style="1" customWidth="1"/>
    <col min="16146" max="16146" width="3.44140625" style="1" customWidth="1"/>
    <col min="16147" max="16147" width="0" style="1" hidden="1" customWidth="1"/>
    <col min="16148" max="16148" width="23.6640625" style="1" customWidth="1"/>
    <col min="16149" max="16149" width="10" style="1" customWidth="1"/>
    <col min="16150" max="16150" width="0" style="1" hidden="1" customWidth="1"/>
    <col min="16151" max="16152" width="14.6640625" style="1" customWidth="1"/>
    <col min="16153" max="16153" width="12.88671875" style="1" customWidth="1"/>
    <col min="16154" max="16154" width="3.33203125" style="1" customWidth="1"/>
    <col min="16155" max="16155" width="30.33203125" style="1" customWidth="1"/>
    <col min="16156" max="16156" width="5" style="1" customWidth="1"/>
    <col min="16157" max="16157" width="0" style="1" hidden="1" customWidth="1"/>
    <col min="16158" max="16158" width="14.33203125" style="1" customWidth="1"/>
    <col min="16159" max="16159" width="5.6640625" style="1" customWidth="1"/>
    <col min="16160" max="16160" width="0" style="1" hidden="1" customWidth="1"/>
    <col min="16161" max="16161" width="17.33203125" style="1" customWidth="1"/>
    <col min="16162" max="16162" width="12.6640625" style="1" customWidth="1"/>
    <col min="16163" max="16163" width="0" style="1" hidden="1" customWidth="1"/>
    <col min="16164" max="16164" width="5.33203125" style="1" customWidth="1"/>
    <col min="16165" max="16165" width="0" style="1" hidden="1" customWidth="1"/>
    <col min="16166" max="16166" width="17" style="1" customWidth="1"/>
    <col min="16167" max="16167" width="6.33203125" style="1" customWidth="1"/>
    <col min="16168" max="16168" width="0" style="1" hidden="1" customWidth="1"/>
    <col min="16169" max="16169" width="14.33203125" style="1" customWidth="1"/>
    <col min="16170" max="16170" width="7.5546875" style="1" customWidth="1"/>
    <col min="16171" max="16171" width="0" style="1" hidden="1" customWidth="1"/>
    <col min="16172" max="16173" width="14.33203125" style="1" customWidth="1"/>
    <col min="16174" max="16174" width="20.88671875" style="1" customWidth="1"/>
    <col min="16175" max="16175" width="14.44140625" style="1" customWidth="1"/>
    <col min="16176" max="16176" width="15" style="1" customWidth="1"/>
    <col min="16177" max="16177" width="2.6640625" style="1" customWidth="1"/>
    <col min="16178" max="16178" width="11.6640625" style="1" customWidth="1"/>
    <col min="16179" max="16179" width="11.5546875" style="1" customWidth="1"/>
    <col min="16180" max="16180" width="2.33203125" style="1" customWidth="1"/>
    <col min="16181" max="16181" width="41" style="1" customWidth="1"/>
    <col min="16182" max="16182" width="14.33203125" style="1" customWidth="1"/>
    <col min="16183" max="16184" width="11.5546875" style="1" customWidth="1"/>
    <col min="16185" max="16185" width="21.88671875" style="1" customWidth="1"/>
    <col min="16186" max="16379" width="11.5546875" style="1"/>
    <col min="16380" max="16384" width="11.5546875" style="1" customWidth="1"/>
  </cols>
  <sheetData>
    <row r="1" spans="1:69" ht="19.5" customHeight="1" x14ac:dyDescent="0.3">
      <c r="A1" s="394" t="s">
        <v>154</v>
      </c>
      <c r="B1" s="395"/>
      <c r="C1" s="395"/>
      <c r="D1" s="395"/>
      <c r="E1" s="395"/>
      <c r="F1" s="395"/>
      <c r="G1" s="395"/>
      <c r="H1" s="395"/>
      <c r="I1" s="395"/>
      <c r="J1" s="395"/>
      <c r="K1" s="395"/>
      <c r="L1" s="395"/>
      <c r="M1" s="395"/>
      <c r="N1" s="395"/>
      <c r="O1" s="395"/>
      <c r="P1" s="395"/>
      <c r="Q1" s="395"/>
      <c r="R1" s="395"/>
      <c r="S1" s="395"/>
      <c r="T1" s="395"/>
      <c r="U1" s="398" t="s">
        <v>155</v>
      </c>
      <c r="V1" s="398"/>
      <c r="W1" s="398"/>
      <c r="X1" s="398"/>
      <c r="Y1" s="398"/>
      <c r="Z1" s="398"/>
      <c r="AA1" s="398"/>
      <c r="AB1" s="398"/>
      <c r="AC1" s="406" t="s">
        <v>156</v>
      </c>
      <c r="AD1" s="406"/>
      <c r="AE1" s="406"/>
      <c r="AF1" s="406"/>
      <c r="AG1" s="406"/>
      <c r="AH1" s="406"/>
      <c r="AI1" s="406"/>
      <c r="AJ1" s="406"/>
      <c r="AK1" s="406"/>
      <c r="AL1" s="406"/>
      <c r="AM1" s="406"/>
      <c r="AN1" s="406"/>
      <c r="AO1" s="406"/>
      <c r="AP1" s="406"/>
      <c r="AQ1" s="406"/>
      <c r="AR1" s="406"/>
      <c r="AS1" s="406"/>
      <c r="AT1" s="406"/>
      <c r="AU1" s="124"/>
      <c r="AV1" s="407" t="s">
        <v>157</v>
      </c>
      <c r="AW1" s="407"/>
      <c r="AX1" s="407"/>
      <c r="AY1" s="431" t="s">
        <v>158</v>
      </c>
      <c r="AZ1" s="432"/>
      <c r="BA1" s="432"/>
      <c r="BB1" s="432"/>
      <c r="BC1" s="432"/>
      <c r="BD1" s="432"/>
      <c r="BE1" s="432"/>
      <c r="BF1" s="432"/>
      <c r="BG1" s="432"/>
      <c r="BH1" s="432"/>
      <c r="BI1" s="432"/>
      <c r="BJ1" s="432"/>
      <c r="BK1" s="432"/>
      <c r="BL1" s="432"/>
      <c r="BM1" s="432"/>
      <c r="BN1" s="432"/>
      <c r="BO1" s="432"/>
      <c r="BP1" s="432"/>
      <c r="BQ1" s="432"/>
    </row>
    <row r="2" spans="1:69" ht="15" customHeight="1" x14ac:dyDescent="0.3">
      <c r="A2" s="396"/>
      <c r="B2" s="397"/>
      <c r="C2" s="397"/>
      <c r="D2" s="397"/>
      <c r="E2" s="397"/>
      <c r="F2" s="397"/>
      <c r="G2" s="397"/>
      <c r="H2" s="397"/>
      <c r="I2" s="397"/>
      <c r="J2" s="397"/>
      <c r="K2" s="397"/>
      <c r="L2" s="397"/>
      <c r="M2" s="397"/>
      <c r="N2" s="397"/>
      <c r="O2" s="397"/>
      <c r="P2" s="397"/>
      <c r="Q2" s="397"/>
      <c r="R2" s="397"/>
      <c r="S2" s="397"/>
      <c r="T2" s="397"/>
      <c r="U2" s="399"/>
      <c r="V2" s="399"/>
      <c r="W2" s="399"/>
      <c r="X2" s="399"/>
      <c r="Y2" s="399"/>
      <c r="Z2" s="399"/>
      <c r="AA2" s="399"/>
      <c r="AB2" s="399"/>
      <c r="AC2" s="393" t="s">
        <v>159</v>
      </c>
      <c r="AD2" s="393" t="s">
        <v>160</v>
      </c>
      <c r="AE2" s="393" t="s">
        <v>161</v>
      </c>
      <c r="AF2" s="393"/>
      <c r="AG2" s="393"/>
      <c r="AH2" s="393"/>
      <c r="AI2" s="393" t="s">
        <v>162</v>
      </c>
      <c r="AJ2" s="393" t="s">
        <v>163</v>
      </c>
      <c r="AK2" s="393"/>
      <c r="AL2" s="393"/>
      <c r="AM2" s="393"/>
      <c r="AN2" s="393"/>
      <c r="AO2" s="393"/>
      <c r="AP2" s="393"/>
      <c r="AQ2" s="393"/>
      <c r="AR2" s="393"/>
      <c r="AS2" s="393"/>
      <c r="AT2" s="393"/>
      <c r="AU2" s="393" t="s">
        <v>164</v>
      </c>
      <c r="AV2" s="393"/>
      <c r="AW2" s="393"/>
      <c r="AX2" s="393" t="s">
        <v>9</v>
      </c>
      <c r="AY2" s="404" t="s">
        <v>165</v>
      </c>
      <c r="AZ2" s="404"/>
      <c r="BA2" s="404" t="s">
        <v>127</v>
      </c>
      <c r="BB2" s="404" t="s">
        <v>166</v>
      </c>
      <c r="BC2" s="404" t="s">
        <v>167</v>
      </c>
      <c r="BD2" s="404" t="s">
        <v>168</v>
      </c>
      <c r="BE2" s="404" t="s">
        <v>169</v>
      </c>
      <c r="BF2" s="404"/>
      <c r="BG2" s="404"/>
      <c r="BH2" s="404"/>
      <c r="BI2" s="404"/>
      <c r="BJ2" s="404"/>
      <c r="BK2" s="404"/>
      <c r="BL2" s="404"/>
      <c r="BM2" s="404"/>
      <c r="BN2" s="404"/>
      <c r="BO2" s="404"/>
      <c r="BP2" s="404"/>
      <c r="BQ2" s="404"/>
    </row>
    <row r="3" spans="1:69" s="19" customFormat="1" ht="33.75" customHeight="1" x14ac:dyDescent="0.3">
      <c r="A3" s="110" t="s">
        <v>170</v>
      </c>
      <c r="B3" s="194" t="s">
        <v>125</v>
      </c>
      <c r="C3" s="194" t="s">
        <v>6</v>
      </c>
      <c r="D3" s="194" t="s">
        <v>1</v>
      </c>
      <c r="E3" s="194" t="s">
        <v>2</v>
      </c>
      <c r="F3" s="194" t="s">
        <v>171</v>
      </c>
      <c r="G3" s="414" t="s">
        <v>172</v>
      </c>
      <c r="H3" s="414"/>
      <c r="I3" s="194" t="s">
        <v>173</v>
      </c>
      <c r="J3" s="194" t="s">
        <v>16</v>
      </c>
      <c r="K3" s="194" t="s">
        <v>174</v>
      </c>
      <c r="L3" s="194" t="s">
        <v>175</v>
      </c>
      <c r="M3" s="194" t="s">
        <v>13</v>
      </c>
      <c r="N3" s="194" t="s">
        <v>150</v>
      </c>
      <c r="O3" s="194" t="s">
        <v>14</v>
      </c>
      <c r="P3" s="194" t="s">
        <v>150</v>
      </c>
      <c r="Q3" s="194" t="s">
        <v>15</v>
      </c>
      <c r="R3" s="194" t="s">
        <v>150</v>
      </c>
      <c r="S3" s="194" t="s">
        <v>176</v>
      </c>
      <c r="T3" s="194" t="s">
        <v>11</v>
      </c>
      <c r="U3" s="105" t="s">
        <v>177</v>
      </c>
      <c r="V3" s="106" t="s">
        <v>178</v>
      </c>
      <c r="W3" s="105" t="s">
        <v>150</v>
      </c>
      <c r="X3" s="106" t="s">
        <v>179</v>
      </c>
      <c r="Y3" s="105" t="s">
        <v>150</v>
      </c>
      <c r="Z3" s="106" t="s">
        <v>180</v>
      </c>
      <c r="AA3" s="106" t="s">
        <v>150</v>
      </c>
      <c r="AB3" s="106" t="s">
        <v>181</v>
      </c>
      <c r="AC3" s="393"/>
      <c r="AD3" s="393"/>
      <c r="AE3" s="182" t="s">
        <v>5</v>
      </c>
      <c r="AF3" s="107" t="s">
        <v>182</v>
      </c>
      <c r="AG3" s="182" t="s">
        <v>183</v>
      </c>
      <c r="AH3" s="182" t="s">
        <v>182</v>
      </c>
      <c r="AI3" s="393"/>
      <c r="AJ3" s="182" t="s">
        <v>184</v>
      </c>
      <c r="AK3" s="393" t="s">
        <v>185</v>
      </c>
      <c r="AL3" s="393"/>
      <c r="AM3" s="393" t="s">
        <v>7</v>
      </c>
      <c r="AN3" s="393"/>
      <c r="AO3" s="393" t="s">
        <v>8</v>
      </c>
      <c r="AP3" s="393"/>
      <c r="AQ3" s="182" t="s">
        <v>186</v>
      </c>
      <c r="AR3" s="393" t="s">
        <v>127</v>
      </c>
      <c r="AS3" s="393"/>
      <c r="AT3" s="182" t="s">
        <v>187</v>
      </c>
      <c r="AU3" s="393"/>
      <c r="AV3" s="393"/>
      <c r="AW3" s="393"/>
      <c r="AX3" s="393"/>
      <c r="AY3" s="404"/>
      <c r="AZ3" s="404"/>
      <c r="BA3" s="404"/>
      <c r="BB3" s="404"/>
      <c r="BC3" s="404"/>
      <c r="BD3" s="404"/>
      <c r="BE3" s="247" t="s">
        <v>188</v>
      </c>
      <c r="BF3" s="247" t="s">
        <v>189</v>
      </c>
      <c r="BG3" s="247" t="s">
        <v>188</v>
      </c>
      <c r="BH3" s="247" t="s">
        <v>189</v>
      </c>
      <c r="BI3" s="247" t="s">
        <v>190</v>
      </c>
      <c r="BJ3" s="247" t="s">
        <v>188</v>
      </c>
      <c r="BK3" s="247" t="s">
        <v>189</v>
      </c>
      <c r="BL3" s="247" t="s">
        <v>188</v>
      </c>
      <c r="BM3" s="247" t="s">
        <v>189</v>
      </c>
      <c r="BN3" s="247" t="s">
        <v>188</v>
      </c>
      <c r="BO3" s="247" t="s">
        <v>189</v>
      </c>
      <c r="BP3" s="247" t="s">
        <v>188</v>
      </c>
      <c r="BQ3" s="247" t="s">
        <v>189</v>
      </c>
    </row>
    <row r="4" spans="1:69" ht="136.5" customHeight="1" x14ac:dyDescent="0.3">
      <c r="A4" s="410" t="s">
        <v>239</v>
      </c>
      <c r="B4" s="388" t="s">
        <v>107</v>
      </c>
      <c r="C4" s="388" t="s">
        <v>89</v>
      </c>
      <c r="D4" s="388" t="s">
        <v>17</v>
      </c>
      <c r="E4" s="388" t="s">
        <v>93</v>
      </c>
      <c r="F4" s="451" t="s">
        <v>753</v>
      </c>
      <c r="G4" s="412" t="s">
        <v>754</v>
      </c>
      <c r="H4" s="388" t="s">
        <v>755</v>
      </c>
      <c r="I4" s="403" t="s">
        <v>756</v>
      </c>
      <c r="J4" s="388" t="s">
        <v>48</v>
      </c>
      <c r="K4" s="388">
        <v>52</v>
      </c>
      <c r="L4" s="390">
        <f>IF(J4="Diaria",+(K4/360),IF(J4="Mensual",+(K4/12),IF(J4="Semanal",+(K4/52),IF(J4="Bimestral",+(K4/6),IF(J4="Trimestral",+(K4/4),IF(J4="Semestral",+(K4/2),IF(J4="Anual",+(K4/1),"")))))))</f>
        <v>1</v>
      </c>
      <c r="M4" s="388" t="s">
        <v>29</v>
      </c>
      <c r="N4" s="388">
        <f>IF(M4="Menor al 1% del patrimonio de la Lotería de Bogotá",20%,IF(M4="Entre el 1% y el 3% del patrimonio de la Lotería de Bogotá",40%,IF(M4="Entre el 3% y el 6% del patrimonio de la Lotería de Bogotá",60%,IF(M4="Entre el 6% y el 10% del patrimonio de la Lotería de Bogotá",80%,IF(M4="Mayor al 10% del patrimonio de la Lotería de Bogotá",100%,IF(M4="NA",0%,""))))))</f>
        <v>0.2</v>
      </c>
      <c r="O4" s="388" t="s">
        <v>30</v>
      </c>
      <c r="P4" s="388">
        <f>IF(O4="El riesgo afecta la imagen de algún área de la organización",20%,IF(O4="El riesgo afecta la imagen de la entidad internamente, de conocimiento general nivel interno, de junta directiva y accionistas y/o de proveedores",40%,IF(O4="El riesgo afecta la imagen de la entidad con algunos usuarios de relevancia frente al logro de los objetivos",60%,IF(O4="El riesgo afecta la imagen de la entidad con efecto publicitario sistenido a nivel de sector administrativo, nivel departamental o municipal",80%,IF(O4="El riesgo afecta la imagen de la entidad a nivel nacional, con efecto publicitario sistenido a nivel país",100%,IF(O4="NA",0%,""))))))</f>
        <v>0.2</v>
      </c>
      <c r="Q4" s="388" t="s">
        <v>70</v>
      </c>
      <c r="R4" s="388">
        <f>IF(Q4="Interrupción de la operación por menos de un día",20%,IF(Q4="Interrupción de la operación por un día completo",40%,IF(Q4="Interrupción de la operación mayor a 1 día y menor a 2 días",60%,IF(Q4="Interrupción de la operación por dos días completos",80%,IF(Q4="Interrupción de la operación por más de dos días",100%,IF(Q4="NA",0%,""))))))</f>
        <v>0</v>
      </c>
      <c r="S4" s="389" t="s">
        <v>57</v>
      </c>
      <c r="T4" s="389" t="s">
        <v>43</v>
      </c>
      <c r="U4" s="389">
        <f>+MAX(N4,P4,R4)</f>
        <v>0.2</v>
      </c>
      <c r="V4" s="402" t="str">
        <f>IF(L4&lt;=20%,"Muy baja",IF(L4&lt;=40%,"Baja",IF(L4&lt;=60%,"Media",IF(L4&lt;=80%,"Alta",IF(L4&lt;=100%,"Muy alta",IF(L4&gt;=100%,"Muy alta",""))))))</f>
        <v>Muy alta</v>
      </c>
      <c r="W4" s="400">
        <f>+IFERROR(VLOOKUP(V4,Fórmula!$F$1:$G$6,2,FALSE),"")</f>
        <v>1</v>
      </c>
      <c r="X4" s="402" t="str">
        <f>IF(U4=20%,"Leve",IF(U4=40%,"Menor",IF(U4=60%,"Moderado",IF(U4=80%,"Mayor",IF(U4=100%,"Catastrófico","")))))</f>
        <v>Leve</v>
      </c>
      <c r="Y4" s="400">
        <f>+IFERROR(VLOOKUP(X4,Fórmula!$H$1:$I$6,2,FALSE),"")</f>
        <v>0.2</v>
      </c>
      <c r="Z4" s="389" t="str">
        <f>+IFERROR(VLOOKUP(V4&amp;X4,Fórmula!$C$2:$D$26,2,FALSE),"")</f>
        <v>Alto</v>
      </c>
      <c r="AA4" s="400">
        <f>IF(Z4="Bajo",25%,IF(Z4="Moderado",50%,IF(Z4="Alto",75%,IF(Z4="Extremo",100%,""))))</f>
        <v>0.75</v>
      </c>
      <c r="AB4" s="401" t="s">
        <v>757</v>
      </c>
      <c r="AC4" s="66" t="s">
        <v>758</v>
      </c>
      <c r="AD4" s="48" t="s">
        <v>759</v>
      </c>
      <c r="AE4" s="66" t="s">
        <v>54</v>
      </c>
      <c r="AF4" s="38">
        <f>IF(AE4="Preventivo",25%,IF(AE4="Detectivo",15%,IF(AE4="Correctivo",10%,"")))</f>
        <v>0.25</v>
      </c>
      <c r="AG4" s="122" t="s">
        <v>199</v>
      </c>
      <c r="AH4" s="38">
        <f t="shared" ref="AH4:AH7" si="0">IF(AG4="Manual",15%,IF(AG4="Automático",25%,""))</f>
        <v>0.15</v>
      </c>
      <c r="AI4" s="38">
        <f>+AH4+AF4</f>
        <v>0.4</v>
      </c>
      <c r="AJ4" s="122" t="s">
        <v>200</v>
      </c>
      <c r="AK4" s="119" t="s">
        <v>191</v>
      </c>
      <c r="AL4" s="66" t="s">
        <v>760</v>
      </c>
      <c r="AM4" s="119" t="s">
        <v>23</v>
      </c>
      <c r="AN4" s="190" t="s">
        <v>761</v>
      </c>
      <c r="AO4" s="122" t="s">
        <v>24</v>
      </c>
      <c r="AP4" s="122" t="s">
        <v>48</v>
      </c>
      <c r="AQ4" s="122" t="s">
        <v>762</v>
      </c>
      <c r="AR4" s="122" t="s">
        <v>204</v>
      </c>
      <c r="AS4" s="122" t="s">
        <v>763</v>
      </c>
      <c r="AT4" s="122" t="s">
        <v>206</v>
      </c>
      <c r="AU4" s="122">
        <f>+AI4*AA4</f>
        <v>0.30000000000000004</v>
      </c>
      <c r="AV4" s="39">
        <f>+AA4-AU4</f>
        <v>0.44999999999999996</v>
      </c>
      <c r="AW4" s="389" t="str">
        <f>+IF(C4="Corrupción","Moderado",IF(AV7&lt;=25%,"Bajo",IF(AV7&lt;=50%,"Moderado",IF(AV7&lt;=75%,"Alto",IF(AV7&gt;75%,"Extremo","")))))</f>
        <v>Bajo</v>
      </c>
      <c r="AX4" s="389" t="s">
        <v>41</v>
      </c>
      <c r="AY4" s="108">
        <v>1</v>
      </c>
      <c r="AZ4" s="225"/>
      <c r="BA4" s="119" t="s">
        <v>700</v>
      </c>
      <c r="BB4" s="43">
        <v>44562</v>
      </c>
      <c r="BC4" s="46">
        <v>44926</v>
      </c>
      <c r="BD4" s="42" t="s">
        <v>764</v>
      </c>
      <c r="BE4" s="196">
        <v>44620</v>
      </c>
      <c r="BF4" s="198" t="s">
        <v>765</v>
      </c>
      <c r="BG4" s="41">
        <v>44681</v>
      </c>
      <c r="BH4" s="198" t="str">
        <f>+BD4</f>
        <v>Se elaboró semanalmente cuadro de retención y se informó a la Unidad de Lotería para lo pertinente</v>
      </c>
      <c r="BI4" s="198"/>
      <c r="BJ4" s="41">
        <v>44742</v>
      </c>
      <c r="BK4" s="246"/>
      <c r="BL4" s="41">
        <v>44804</v>
      </c>
      <c r="BM4" s="246"/>
      <c r="BN4" s="41">
        <v>44865</v>
      </c>
      <c r="BO4" s="246"/>
      <c r="BP4" s="41">
        <v>44926</v>
      </c>
      <c r="BQ4" s="246"/>
    </row>
    <row r="5" spans="1:69" ht="86.4" x14ac:dyDescent="0.3">
      <c r="A5" s="410"/>
      <c r="B5" s="388"/>
      <c r="C5" s="388"/>
      <c r="D5" s="388"/>
      <c r="E5" s="388"/>
      <c r="F5" s="451"/>
      <c r="G5" s="412"/>
      <c r="H5" s="388"/>
      <c r="I5" s="403"/>
      <c r="J5" s="388"/>
      <c r="K5" s="388"/>
      <c r="L5" s="390"/>
      <c r="M5" s="388"/>
      <c r="N5" s="388"/>
      <c r="O5" s="388"/>
      <c r="P5" s="388"/>
      <c r="Q5" s="388"/>
      <c r="R5" s="388"/>
      <c r="S5" s="389"/>
      <c r="T5" s="389"/>
      <c r="U5" s="389"/>
      <c r="V5" s="402"/>
      <c r="W5" s="400"/>
      <c r="X5" s="402"/>
      <c r="Y5" s="400"/>
      <c r="Z5" s="389"/>
      <c r="AA5" s="400"/>
      <c r="AB5" s="401"/>
      <c r="AC5" s="66" t="s">
        <v>766</v>
      </c>
      <c r="AD5" s="66" t="s">
        <v>767</v>
      </c>
      <c r="AE5" s="66" t="s">
        <v>37</v>
      </c>
      <c r="AF5" s="38">
        <f t="shared" ref="AF5:AF7" si="1">IF(AE5="Preventivo",25%,IF(AE5="Detectivo",15%,IF(AE5="Correctivo",10%,"")))</f>
        <v>0.15</v>
      </c>
      <c r="AG5" s="122" t="s">
        <v>199</v>
      </c>
      <c r="AH5" s="38">
        <f t="shared" si="0"/>
        <v>0.15</v>
      </c>
      <c r="AI5" s="38">
        <f>+AH5+AF5</f>
        <v>0.3</v>
      </c>
      <c r="AJ5" s="122" t="s">
        <v>200</v>
      </c>
      <c r="AK5" s="119" t="s">
        <v>191</v>
      </c>
      <c r="AL5" s="66" t="s">
        <v>768</v>
      </c>
      <c r="AM5" s="119" t="s">
        <v>23</v>
      </c>
      <c r="AN5" s="190" t="s">
        <v>769</v>
      </c>
      <c r="AO5" s="122" t="s">
        <v>24</v>
      </c>
      <c r="AP5" s="122" t="s">
        <v>545</v>
      </c>
      <c r="AQ5" s="122" t="s">
        <v>770</v>
      </c>
      <c r="AR5" s="122" t="s">
        <v>204</v>
      </c>
      <c r="AS5" s="122" t="s">
        <v>771</v>
      </c>
      <c r="AT5" s="122" t="s">
        <v>206</v>
      </c>
      <c r="AU5" s="122">
        <f>+AV4*AI5</f>
        <v>0.13499999999999998</v>
      </c>
      <c r="AV5" s="39">
        <f>+AV4-AU5</f>
        <v>0.31499999999999995</v>
      </c>
      <c r="AW5" s="389"/>
      <c r="AX5" s="389"/>
      <c r="AY5" s="136">
        <v>2</v>
      </c>
      <c r="AZ5" s="36" t="s">
        <v>772</v>
      </c>
      <c r="BA5" s="119" t="s">
        <v>773</v>
      </c>
      <c r="BB5" s="43">
        <v>44562</v>
      </c>
      <c r="BC5" s="46">
        <v>44926</v>
      </c>
      <c r="BD5" s="42" t="s">
        <v>711</v>
      </c>
      <c r="BE5" s="196">
        <v>44620</v>
      </c>
      <c r="BF5" s="198" t="s">
        <v>774</v>
      </c>
      <c r="BG5" s="41">
        <v>44681</v>
      </c>
      <c r="BH5" s="198" t="s">
        <v>775</v>
      </c>
      <c r="BI5" s="302" t="s">
        <v>776</v>
      </c>
      <c r="BJ5" s="41">
        <v>44742</v>
      </c>
      <c r="BK5" s="246"/>
      <c r="BL5" s="41">
        <v>44804</v>
      </c>
      <c r="BM5" s="246"/>
      <c r="BN5" s="41">
        <v>44865</v>
      </c>
      <c r="BO5" s="246"/>
      <c r="BP5" s="41">
        <v>44926</v>
      </c>
      <c r="BQ5" s="246"/>
    </row>
    <row r="6" spans="1:69" ht="86.4" x14ac:dyDescent="0.3">
      <c r="A6" s="410"/>
      <c r="B6" s="388"/>
      <c r="C6" s="388"/>
      <c r="D6" s="388"/>
      <c r="E6" s="388"/>
      <c r="F6" s="451"/>
      <c r="G6" s="412"/>
      <c r="H6" s="388"/>
      <c r="I6" s="403"/>
      <c r="J6" s="388"/>
      <c r="K6" s="388"/>
      <c r="L6" s="390"/>
      <c r="M6" s="388"/>
      <c r="N6" s="388"/>
      <c r="O6" s="388"/>
      <c r="P6" s="388"/>
      <c r="Q6" s="388"/>
      <c r="R6" s="388"/>
      <c r="S6" s="389"/>
      <c r="T6" s="389"/>
      <c r="U6" s="389"/>
      <c r="V6" s="402"/>
      <c r="W6" s="400"/>
      <c r="X6" s="402"/>
      <c r="Y6" s="400"/>
      <c r="Z6" s="389"/>
      <c r="AA6" s="400"/>
      <c r="AB6" s="401"/>
      <c r="AC6" s="66" t="s">
        <v>777</v>
      </c>
      <c r="AD6" s="66" t="s">
        <v>778</v>
      </c>
      <c r="AE6" s="66" t="s">
        <v>54</v>
      </c>
      <c r="AF6" s="38">
        <f t="shared" si="1"/>
        <v>0.25</v>
      </c>
      <c r="AG6" s="122" t="s">
        <v>199</v>
      </c>
      <c r="AH6" s="38">
        <f t="shared" si="0"/>
        <v>0.15</v>
      </c>
      <c r="AI6" s="38">
        <f>+AH6+AF6</f>
        <v>0.4</v>
      </c>
      <c r="AJ6" s="122" t="s">
        <v>200</v>
      </c>
      <c r="AK6" s="119" t="s">
        <v>191</v>
      </c>
      <c r="AL6" s="48" t="s">
        <v>779</v>
      </c>
      <c r="AM6" s="119" t="s">
        <v>23</v>
      </c>
      <c r="AN6" s="190" t="s">
        <v>769</v>
      </c>
      <c r="AO6" s="122" t="s">
        <v>24</v>
      </c>
      <c r="AP6" s="122" t="s">
        <v>545</v>
      </c>
      <c r="AQ6" s="122" t="s">
        <v>780</v>
      </c>
      <c r="AR6" s="122" t="s">
        <v>204</v>
      </c>
      <c r="AS6" s="122" t="s">
        <v>763</v>
      </c>
      <c r="AT6" s="122" t="s">
        <v>206</v>
      </c>
      <c r="AU6" s="122">
        <f>+AV5*AI6</f>
        <v>0.12599999999999997</v>
      </c>
      <c r="AV6" s="39">
        <f>+AV5-AU6</f>
        <v>0.18899999999999997</v>
      </c>
      <c r="AW6" s="389"/>
      <c r="AX6" s="389"/>
      <c r="AY6" s="136">
        <v>3</v>
      </c>
      <c r="AZ6" s="36" t="s">
        <v>781</v>
      </c>
      <c r="BA6" s="119" t="s">
        <v>142</v>
      </c>
      <c r="BB6" s="43">
        <v>44562</v>
      </c>
      <c r="BC6" s="46">
        <v>44926</v>
      </c>
      <c r="BD6" s="42" t="s">
        <v>721</v>
      </c>
      <c r="BE6" s="196">
        <v>44620</v>
      </c>
      <c r="BF6" s="198" t="s">
        <v>782</v>
      </c>
      <c r="BG6" s="41">
        <v>44681</v>
      </c>
      <c r="BH6" s="199" t="s">
        <v>783</v>
      </c>
      <c r="BI6" s="301" t="s">
        <v>776</v>
      </c>
      <c r="BJ6" s="41">
        <v>44742</v>
      </c>
      <c r="BK6" s="199"/>
      <c r="BL6" s="41">
        <v>44804</v>
      </c>
      <c r="BM6" s="199"/>
      <c r="BN6" s="41">
        <v>44865</v>
      </c>
      <c r="BO6" s="199"/>
      <c r="BP6" s="41">
        <v>44926</v>
      </c>
      <c r="BQ6" s="199"/>
    </row>
    <row r="7" spans="1:69" ht="82.8" x14ac:dyDescent="0.3">
      <c r="A7" s="410"/>
      <c r="B7" s="388"/>
      <c r="C7" s="388"/>
      <c r="D7" s="388"/>
      <c r="E7" s="388"/>
      <c r="F7" s="451"/>
      <c r="G7" s="412"/>
      <c r="H7" s="388"/>
      <c r="I7" s="403"/>
      <c r="J7" s="388"/>
      <c r="K7" s="388"/>
      <c r="L7" s="390"/>
      <c r="M7" s="388"/>
      <c r="N7" s="388"/>
      <c r="O7" s="388"/>
      <c r="P7" s="388"/>
      <c r="Q7" s="388"/>
      <c r="R7" s="388"/>
      <c r="S7" s="389"/>
      <c r="T7" s="389"/>
      <c r="U7" s="389"/>
      <c r="V7" s="402"/>
      <c r="W7" s="400"/>
      <c r="X7" s="402"/>
      <c r="Y7" s="400"/>
      <c r="Z7" s="389"/>
      <c r="AA7" s="400"/>
      <c r="AB7" s="401"/>
      <c r="AC7" s="66" t="s">
        <v>666</v>
      </c>
      <c r="AD7" s="48" t="s">
        <v>784</v>
      </c>
      <c r="AE7" s="66" t="s">
        <v>37</v>
      </c>
      <c r="AF7" s="38">
        <f t="shared" si="1"/>
        <v>0.15</v>
      </c>
      <c r="AG7" s="122" t="s">
        <v>199</v>
      </c>
      <c r="AH7" s="38">
        <f t="shared" si="0"/>
        <v>0.15</v>
      </c>
      <c r="AI7" s="38">
        <f>+AH7+AF7</f>
        <v>0.3</v>
      </c>
      <c r="AJ7" s="122" t="s">
        <v>200</v>
      </c>
      <c r="AK7" s="119" t="s">
        <v>191</v>
      </c>
      <c r="AL7" s="66" t="s">
        <v>785</v>
      </c>
      <c r="AM7" s="119" t="s">
        <v>23</v>
      </c>
      <c r="AN7" s="190" t="s">
        <v>786</v>
      </c>
      <c r="AO7" s="122" t="s">
        <v>24</v>
      </c>
      <c r="AP7" s="122" t="s">
        <v>48</v>
      </c>
      <c r="AQ7" s="122" t="s">
        <v>669</v>
      </c>
      <c r="AR7" s="122" t="s">
        <v>204</v>
      </c>
      <c r="AS7" s="122" t="s">
        <v>787</v>
      </c>
      <c r="AT7" s="122" t="s">
        <v>206</v>
      </c>
      <c r="AU7" s="122">
        <f>+AV6*AI7</f>
        <v>5.6699999999999987E-2</v>
      </c>
      <c r="AV7" s="39">
        <f>+AV6-AU7</f>
        <v>0.13229999999999997</v>
      </c>
      <c r="AW7" s="389"/>
      <c r="AX7" s="389"/>
      <c r="AY7" s="136">
        <v>4</v>
      </c>
      <c r="AZ7" s="224"/>
      <c r="BA7" s="119" t="s">
        <v>147</v>
      </c>
      <c r="BB7" s="43">
        <v>44562</v>
      </c>
      <c r="BC7" s="46">
        <v>44926</v>
      </c>
      <c r="BD7" s="112" t="s">
        <v>788</v>
      </c>
      <c r="BE7" s="196">
        <v>44620</v>
      </c>
      <c r="BF7" s="198" t="s">
        <v>789</v>
      </c>
      <c r="BG7" s="41">
        <v>44681</v>
      </c>
      <c r="BH7" s="198" t="str">
        <f>+BF7</f>
        <v>Se efectuaron revisiones semanales entre el auxiliar de loterías y el profesional de cartera en relación con los premios leidos.</v>
      </c>
      <c r="BI7" s="198"/>
      <c r="BJ7" s="41">
        <v>44742</v>
      </c>
      <c r="BK7" s="198"/>
      <c r="BL7" s="41">
        <v>44804</v>
      </c>
      <c r="BM7" s="198"/>
      <c r="BN7" s="41">
        <v>44865</v>
      </c>
      <c r="BO7" s="198"/>
      <c r="BP7" s="41">
        <v>44926</v>
      </c>
      <c r="BQ7" s="198"/>
    </row>
    <row r="8" spans="1:69" ht="110.4" customHeight="1" x14ac:dyDescent="0.3">
      <c r="A8" s="410" t="s">
        <v>239</v>
      </c>
      <c r="B8" s="388" t="s">
        <v>107</v>
      </c>
      <c r="C8" s="388" t="s">
        <v>89</v>
      </c>
      <c r="D8" s="388" t="s">
        <v>76</v>
      </c>
      <c r="E8" s="388" t="s">
        <v>93</v>
      </c>
      <c r="F8" s="403" t="s">
        <v>790</v>
      </c>
      <c r="G8" s="412" t="s">
        <v>791</v>
      </c>
      <c r="H8" s="388" t="s">
        <v>792</v>
      </c>
      <c r="I8" s="403" t="s">
        <v>793</v>
      </c>
      <c r="J8" s="388" t="s">
        <v>48</v>
      </c>
      <c r="K8" s="388">
        <v>52</v>
      </c>
      <c r="L8" s="390">
        <f>IF(J8="Diaria",+(K8/360),IF(J8="Semanal",+(K8/52),IF(J8="Mensual",+(K8/12),IF(J8="Bimestral",+(K8/6),IF(J8="Trimestral",+(K8/4),IF(J8="Semestral",+(K8/2),IF(J8="Anual",+(K8/1),"")))))))</f>
        <v>1</v>
      </c>
      <c r="M8" s="388" t="s">
        <v>29</v>
      </c>
      <c r="N8" s="388">
        <f>IF(M8="Menor al 1% del patrimonio de la Lotería de Bogotá",20%,IF(M8="Entre el 1% y el 3% del patrimonio de la Lotería de Bogotá",40%,IF(M8="Entre el 3% y el 6% del patrimonio de la Lotería de Bogotá",60%,IF(M8="Entre el 6% y el 10% del patrimonio de la Lotería de Bogotá",80%,IF(M8="Mayor al 10% del patrimonio de la Lotería de Bogotá",100%,IF(M8="NA",0%,""))))))</f>
        <v>0.2</v>
      </c>
      <c r="O8" s="388" t="s">
        <v>46</v>
      </c>
      <c r="P8" s="388">
        <f>IF(O8="El riesgo afecta la imagen de algún área de la organización",20%,IF(O8="El riesgo afecta la imagen de la entidad internamente, de conocimiento general nivel interno, de junta directiva y accionistas y/o de proveedores",40%,IF(O8="El riesgo afecta la imagen de la entidad con algunos usuarios de relevancia frente al logro de los objetivos",60%,IF(O8="El riesgo afecta la imagen de la entidad con efecto publicitario sistenido a nivel de sector administrativo, nivel departamental o municipal",80%,IF(O8="El riesgo afecta la imagen de la entidad a nivel nacional, con efecto publicitario sistenido a nivel país",100%,IF(O8="NA",0%,""))))))</f>
        <v>0.4</v>
      </c>
      <c r="Q8" s="388" t="s">
        <v>70</v>
      </c>
      <c r="R8" s="388">
        <f>IF(Q8="Interrupción de la operación por menos de un día",20%,IF(Q8="Interrupción de la operación por un día completo",40%,IF(Q8="Interrupción de la operación mayor a 1 día y menor a 2 días",60%,IF(Q8="Interrupción de la operación por dos días completos",80%,IF(Q8="Interrupción de la operación por más de dos días",100%,IF(Q8="NA",0%,""))))))</f>
        <v>0</v>
      </c>
      <c r="S8" s="389" t="s">
        <v>57</v>
      </c>
      <c r="T8" s="389" t="s">
        <v>58</v>
      </c>
      <c r="U8" s="389">
        <f>+MAX(N8,P8,R8)</f>
        <v>0.4</v>
      </c>
      <c r="V8" s="402" t="str">
        <f>IF(L8&lt;=20%,"Muy baja",IF(L8&lt;=40%,"Baja",IF(L8&lt;=60%,"Media",IF(L8&lt;=80%,"Alta",IF(L8&lt;=100%,"Muy alta",IF(L8&gt;=100%,"Muy alta",""))))))</f>
        <v>Muy alta</v>
      </c>
      <c r="W8" s="400">
        <f>+IFERROR(VLOOKUP(V8,Fórmula!$F$1:$G$6,2,FALSE),"")</f>
        <v>1</v>
      </c>
      <c r="X8" s="402" t="str">
        <f>IF(U8=20%,"Leve",IF(U8=40%,"Menor",IF(U8=60%,"Moderado",IF(U8=80%,"Mayor",IF(U8=100%,"Catastrófico","")))))</f>
        <v>Menor</v>
      </c>
      <c r="Y8" s="400">
        <f>+IFERROR(VLOOKUP(X8,Fórmula!$H$1:$I$6,2,FALSE),"")</f>
        <v>0.4</v>
      </c>
      <c r="Z8" s="389" t="str">
        <f>+IFERROR(VLOOKUP(V8&amp;X8,Fórmula!$C$2:$D$26,2,FALSE),"")</f>
        <v>Alto</v>
      </c>
      <c r="AA8" s="400">
        <f>IF(Z8="Bajo",25%,IF(Z8="Moderado",50%,IF(Z8="Alto",75%,IF(Z8="Extremo",100%,""))))</f>
        <v>0.75</v>
      </c>
      <c r="AB8" s="401" t="s">
        <v>794</v>
      </c>
      <c r="AC8" s="66" t="s">
        <v>795</v>
      </c>
      <c r="AD8" s="66" t="s">
        <v>796</v>
      </c>
      <c r="AE8" s="66" t="s">
        <v>37</v>
      </c>
      <c r="AF8" s="38">
        <f>IF(AE8="Preventivo",25%,IF(AE8="Detectivo",15%,IF(AE8="Correctivo",10%,"")))</f>
        <v>0.15</v>
      </c>
      <c r="AG8" s="122" t="s">
        <v>199</v>
      </c>
      <c r="AH8" s="38">
        <f>IF(AG8="Manual",15%,IF(AG8="Automático",25%,""))</f>
        <v>0.15</v>
      </c>
      <c r="AI8" s="38">
        <f>+AH8+AF8</f>
        <v>0.3</v>
      </c>
      <c r="AJ8" s="122" t="s">
        <v>200</v>
      </c>
      <c r="AK8" s="119" t="s">
        <v>191</v>
      </c>
      <c r="AL8" s="66" t="s">
        <v>797</v>
      </c>
      <c r="AM8" s="119" t="s">
        <v>23</v>
      </c>
      <c r="AN8" s="122" t="s">
        <v>769</v>
      </c>
      <c r="AO8" s="122" t="s">
        <v>24</v>
      </c>
      <c r="AP8" s="122" t="s">
        <v>545</v>
      </c>
      <c r="AQ8" s="122" t="s">
        <v>770</v>
      </c>
      <c r="AR8" s="122" t="s">
        <v>204</v>
      </c>
      <c r="AS8" s="122" t="s">
        <v>798</v>
      </c>
      <c r="AT8" s="122" t="s">
        <v>206</v>
      </c>
      <c r="AU8" s="122">
        <f>+AA8*AI8</f>
        <v>0.22499999999999998</v>
      </c>
      <c r="AV8" s="39">
        <f>+AA8-AU8</f>
        <v>0.52500000000000002</v>
      </c>
      <c r="AW8" s="389" t="str">
        <f>+IF(C8="Corrupción","Moderado",IF(AV9&lt;=25%,"Bajo",IF(AV9&lt;=50%,"Moderado",IF(AV9&lt;=75%,"Alto",IF(AV9&gt;75%,"Extremo","")))))</f>
        <v>Moderado</v>
      </c>
      <c r="AX8" s="389" t="s">
        <v>41</v>
      </c>
      <c r="AY8" s="108">
        <v>1</v>
      </c>
      <c r="AZ8" s="109" t="s">
        <v>799</v>
      </c>
      <c r="BA8" s="119" t="s">
        <v>134</v>
      </c>
      <c r="BB8" s="43">
        <v>44562</v>
      </c>
      <c r="BC8" s="46">
        <v>44926</v>
      </c>
      <c r="BD8" s="42" t="str">
        <f t="shared" ref="BD8:BD11" si="2">+AQ8</f>
        <v>Base de datos del aplicativo
Registro de cargue en el aplicativo</v>
      </c>
      <c r="BE8" s="196">
        <v>44620</v>
      </c>
      <c r="BF8" s="198" t="s">
        <v>800</v>
      </c>
      <c r="BG8" s="41">
        <v>44681</v>
      </c>
      <c r="BH8" s="198" t="str">
        <f>+BF8</f>
        <v>Diariamente se recibieron de la tesorería los reportes de los bancos, las mismas fueron registradas en el aplicativo.</v>
      </c>
      <c r="BI8" s="302" t="s">
        <v>801</v>
      </c>
      <c r="BJ8" s="41">
        <v>44742</v>
      </c>
      <c r="BK8" s="209"/>
      <c r="BL8" s="41">
        <v>44804</v>
      </c>
      <c r="BM8" s="209"/>
      <c r="BN8" s="41">
        <v>44865</v>
      </c>
      <c r="BO8" s="209"/>
      <c r="BP8" s="41">
        <v>44926</v>
      </c>
      <c r="BQ8" s="209"/>
    </row>
    <row r="9" spans="1:69" ht="111.6" customHeight="1" x14ac:dyDescent="0.3">
      <c r="A9" s="410"/>
      <c r="B9" s="388"/>
      <c r="C9" s="388"/>
      <c r="D9" s="388"/>
      <c r="E9" s="388"/>
      <c r="F9" s="403"/>
      <c r="G9" s="412"/>
      <c r="H9" s="388"/>
      <c r="I9" s="403"/>
      <c r="J9" s="388"/>
      <c r="K9" s="388"/>
      <c r="L9" s="390"/>
      <c r="M9" s="388"/>
      <c r="N9" s="388"/>
      <c r="O9" s="388"/>
      <c r="P9" s="388"/>
      <c r="Q9" s="388"/>
      <c r="R9" s="388"/>
      <c r="S9" s="389"/>
      <c r="T9" s="389"/>
      <c r="U9" s="389"/>
      <c r="V9" s="402"/>
      <c r="W9" s="400"/>
      <c r="X9" s="402"/>
      <c r="Y9" s="400"/>
      <c r="Z9" s="389"/>
      <c r="AA9" s="400"/>
      <c r="AB9" s="401"/>
      <c r="AC9" s="66" t="s">
        <v>666</v>
      </c>
      <c r="AD9" s="66" t="s">
        <v>802</v>
      </c>
      <c r="AE9" s="66" t="s">
        <v>37</v>
      </c>
      <c r="AF9" s="38">
        <f>IF(AE9="Preventivo",25%,IF(AE9="Detectivo",15%,IF(AE9="Correctivo",10%,"")))</f>
        <v>0.15</v>
      </c>
      <c r="AG9" s="122" t="s">
        <v>199</v>
      </c>
      <c r="AH9" s="38">
        <f t="shared" ref="AH9:AH12" si="3">IF(AG9="Manual",15%,IF(AG9="Automático",25%,""))</f>
        <v>0.15</v>
      </c>
      <c r="AI9" s="38">
        <f t="shared" ref="AI9" si="4">+AH9+AF9</f>
        <v>0.3</v>
      </c>
      <c r="AJ9" s="122" t="s">
        <v>200</v>
      </c>
      <c r="AK9" s="119" t="s">
        <v>191</v>
      </c>
      <c r="AL9" s="66" t="s">
        <v>803</v>
      </c>
      <c r="AM9" s="119" t="s">
        <v>23</v>
      </c>
      <c r="AN9" s="122" t="s">
        <v>804</v>
      </c>
      <c r="AO9" s="122" t="s">
        <v>24</v>
      </c>
      <c r="AP9" s="122" t="s">
        <v>805</v>
      </c>
      <c r="AQ9" s="122" t="s">
        <v>806</v>
      </c>
      <c r="AR9" s="122" t="s">
        <v>204</v>
      </c>
      <c r="AS9" s="122" t="s">
        <v>670</v>
      </c>
      <c r="AT9" s="122" t="s">
        <v>206</v>
      </c>
      <c r="AU9" s="122">
        <f>+AV8*AI9</f>
        <v>0.1575</v>
      </c>
      <c r="AV9" s="39">
        <f>+AV8-AU9</f>
        <v>0.36750000000000005</v>
      </c>
      <c r="AW9" s="389"/>
      <c r="AX9" s="389"/>
      <c r="AY9" s="136">
        <v>2</v>
      </c>
      <c r="AZ9" s="42" t="s">
        <v>807</v>
      </c>
      <c r="BA9" s="119" t="s">
        <v>134</v>
      </c>
      <c r="BB9" s="43">
        <v>44562</v>
      </c>
      <c r="BC9" s="46">
        <v>44926</v>
      </c>
      <c r="BD9" s="42" t="s">
        <v>808</v>
      </c>
      <c r="BE9" s="196">
        <v>44620</v>
      </c>
      <c r="BF9" s="198" t="str">
        <f>+BF7</f>
        <v>Se efectuaron revisiones semanales entre el auxiliar de loterías y el profesional de cartera en relación con los premios leidos.</v>
      </c>
      <c r="BG9" s="41">
        <v>44681</v>
      </c>
      <c r="BH9" s="198" t="str">
        <f>+BH7</f>
        <v>Se efectuaron revisiones semanales entre el auxiliar de loterías y el profesional de cartera en relación con los premios leidos.</v>
      </c>
      <c r="BI9" s="198"/>
      <c r="BJ9" s="41">
        <v>44742</v>
      </c>
      <c r="BK9" s="41"/>
      <c r="BL9" s="41">
        <v>44804</v>
      </c>
      <c r="BM9" s="41"/>
      <c r="BN9" s="41">
        <v>44865</v>
      </c>
      <c r="BO9" s="41"/>
      <c r="BP9" s="41">
        <v>44926</v>
      </c>
      <c r="BQ9" s="41"/>
    </row>
    <row r="10" spans="1:69" ht="86.4" x14ac:dyDescent="0.3">
      <c r="A10" s="410" t="s">
        <v>239</v>
      </c>
      <c r="B10" s="388" t="s">
        <v>107</v>
      </c>
      <c r="C10" s="388" t="s">
        <v>89</v>
      </c>
      <c r="D10" s="388" t="s">
        <v>12</v>
      </c>
      <c r="E10" s="388" t="s">
        <v>93</v>
      </c>
      <c r="F10" s="403" t="s">
        <v>809</v>
      </c>
      <c r="G10" s="388" t="s">
        <v>810</v>
      </c>
      <c r="H10" s="388" t="s">
        <v>811</v>
      </c>
      <c r="I10" s="403" t="s">
        <v>812</v>
      </c>
      <c r="J10" s="388" t="s">
        <v>32</v>
      </c>
      <c r="K10" s="388">
        <v>0</v>
      </c>
      <c r="L10" s="390">
        <f>IF(J10="Diaria",+(K10/360),IF(J10="Mensual",+(K10/12),IF(J10="Bimestral",+(K10/6),IF(J10="Trimestral",+(K10/4),IF(J10="Semestral",+(K10/2),IF(J10="Anual",+(K10/1),""))))))</f>
        <v>0</v>
      </c>
      <c r="M10" s="388" t="s">
        <v>45</v>
      </c>
      <c r="N10" s="388">
        <f>IF(M10="Menor al 1% del patrimonio de la Lotería de Bogotá",20%,IF(M10="Entre el 1% y el 3% del patrimonio de la Lotería de Bogotá",40%,IF(M10="Entre el 3% y el 6% del patrimonio de la Lotería de Bogotá",60%,IF(M10="Entre el 6% y el 10% del patrimonio de la Lotería de Bogotá",80%,IF(M10="Mayor al 10% del patrimonio de la Lotería de Bogotá",100%,IF(M10="NA",0%,""))))))</f>
        <v>0.4</v>
      </c>
      <c r="O10" s="388" t="s">
        <v>46</v>
      </c>
      <c r="P10" s="388">
        <f>IF(O10="El riesgo afecta la imagen de algún área de la organización",20%,IF(O10="El riesgo afecta la imagen de la entidad internamente, de conocimiento general nivel interno, de junta directiva y accionistas y/o de proveedores",40%,IF(O10="El riesgo afecta la imagen de la entidad con algunos usuarios de relevancia frente al logro de los objetivos",60%,IF(O10="El riesgo afecta la imagen de la entidad con efecto publicitario sistenido a nivel de sector administrativo, nivel departamental o municipal",80%,IF(O10="El riesgo afecta la imagen de la entidad a nivel nacional, con efecto publicitario sistenido a nivel país",100%,IF(O10="NA",0%,""))))))</f>
        <v>0.4</v>
      </c>
      <c r="Q10" s="388" t="s">
        <v>70</v>
      </c>
      <c r="R10" s="388">
        <f>IF(Q10="Interrupción de la operación por menos de un día",20%,IF(Q10="Interrupción de la operación por un día completo",40%,IF(Q10="Interrupción de la operación mayor a 1 día y menor a 2 días",60%,IF(Q10="Interrupción de la operación por dos días completos",80%,IF(Q10="Interrupción de la operación por más de dos días",100%,IF(Q10="NA",0%,""))))))</f>
        <v>0</v>
      </c>
      <c r="S10" s="389" t="s">
        <v>57</v>
      </c>
      <c r="T10" s="389" t="s">
        <v>43</v>
      </c>
      <c r="U10" s="389">
        <f>+MAX(N10,P10,R10)</f>
        <v>0.4</v>
      </c>
      <c r="V10" s="402" t="str">
        <f>IF(L10&lt;=20%,"Muy baja",IF(L10&lt;=40%,"Baja",IF(L10&lt;=60%,"Media",IF(L10&lt;=80%,"Alta",IF(L10&lt;=100%,"Muy alta",IF(L10&gt;=100%,"Muy alta",""))))))</f>
        <v>Muy baja</v>
      </c>
      <c r="W10" s="400">
        <f>+IFERROR(VLOOKUP(V10,Fórmula!$F$1:$G$6,2,FALSE),"")</f>
        <v>0.2</v>
      </c>
      <c r="X10" s="402" t="str">
        <f>IF(U10=20%,"Leve",IF(U10=40%,"Menor",IF(U10=60%,"Moderado",IF(U10=80%,"Mayor",IF(U10=100%,"Catastrófico","")))))</f>
        <v>Menor</v>
      </c>
      <c r="Y10" s="400">
        <f>+IFERROR(VLOOKUP(X10,Fórmula!$H$1:$I$6,2,FALSE),"")</f>
        <v>0.4</v>
      </c>
      <c r="Z10" s="389" t="str">
        <f>+IFERROR(VLOOKUP(V10&amp;X10,Fórmula!$C$2:$D$26,2,FALSE),"")</f>
        <v>Bajo</v>
      </c>
      <c r="AA10" s="400">
        <f>IF(Z10="Bajo",25%,IF(Z10="Moderado",50%,IF(Z10="Alto",75%,IF(Z10="Extremo",100%,""))))</f>
        <v>0.25</v>
      </c>
      <c r="AB10" s="401" t="s">
        <v>813</v>
      </c>
      <c r="AC10" s="66" t="s">
        <v>814</v>
      </c>
      <c r="AD10" s="66" t="s">
        <v>815</v>
      </c>
      <c r="AE10" s="66" t="s">
        <v>54</v>
      </c>
      <c r="AF10" s="38">
        <f>IF(AE10="Preventivo",25%,IF(AE10="Detectivo",15%,IF(AE10="Correctivo",10%,"")))</f>
        <v>0.25</v>
      </c>
      <c r="AG10" s="122" t="s">
        <v>199</v>
      </c>
      <c r="AH10" s="38">
        <f t="shared" si="3"/>
        <v>0.15</v>
      </c>
      <c r="AI10" s="38">
        <f>+AH10+AF10</f>
        <v>0.4</v>
      </c>
      <c r="AJ10" s="122" t="s">
        <v>200</v>
      </c>
      <c r="AK10" s="119" t="s">
        <v>239</v>
      </c>
      <c r="AL10" s="47" t="s">
        <v>816</v>
      </c>
      <c r="AM10" s="119" t="s">
        <v>23</v>
      </c>
      <c r="AN10" s="122" t="s">
        <v>817</v>
      </c>
      <c r="AO10" s="122" t="s">
        <v>24</v>
      </c>
      <c r="AP10" s="122" t="s">
        <v>818</v>
      </c>
      <c r="AQ10" s="122" t="s">
        <v>819</v>
      </c>
      <c r="AR10" s="122" t="s">
        <v>204</v>
      </c>
      <c r="AS10" s="122" t="s">
        <v>820</v>
      </c>
      <c r="AT10" s="122" t="s">
        <v>206</v>
      </c>
      <c r="AU10" s="122">
        <f>+AI10*AA10</f>
        <v>0.1</v>
      </c>
      <c r="AV10" s="39">
        <f>+AA10-AU10</f>
        <v>0.15</v>
      </c>
      <c r="AW10" s="389" t="str">
        <f>+IF(C10="Corrupción","Moderado",IF(AV12&lt;=25%,"Bajo",IF(AV12&lt;=50%,"Moderado",IF(AV12&lt;=75%,"Alto",IF(AV12&gt;75%,"Extremo","")))))</f>
        <v>Bajo</v>
      </c>
      <c r="AX10" s="389" t="s">
        <v>41</v>
      </c>
      <c r="AY10" s="108">
        <v>1</v>
      </c>
      <c r="AZ10" s="48" t="s">
        <v>821</v>
      </c>
      <c r="BA10" s="119" t="str">
        <f t="shared" ref="BA10:BA11" si="5">+AS10</f>
        <v>Responsable asignado de la Unidad Financiera y Contable.</v>
      </c>
      <c r="BB10" s="46">
        <v>44562</v>
      </c>
      <c r="BC10" s="46">
        <v>44926</v>
      </c>
      <c r="BD10" s="42" t="str">
        <f t="shared" si="2"/>
        <v>Conciliación realizada</v>
      </c>
      <c r="BE10" s="196">
        <v>44620</v>
      </c>
      <c r="BF10" s="198" t="s">
        <v>822</v>
      </c>
      <c r="BG10" s="41">
        <v>44681</v>
      </c>
      <c r="BH10" s="198" t="s">
        <v>823</v>
      </c>
      <c r="BI10" s="302" t="s">
        <v>824</v>
      </c>
      <c r="BJ10" s="41">
        <v>44742</v>
      </c>
      <c r="BK10" s="41"/>
      <c r="BL10" s="41">
        <v>44804</v>
      </c>
      <c r="BM10" s="41"/>
      <c r="BN10" s="41">
        <v>44865</v>
      </c>
      <c r="BO10" s="41"/>
      <c r="BP10" s="41">
        <v>44926</v>
      </c>
      <c r="BQ10" s="41"/>
    </row>
    <row r="11" spans="1:69" ht="86.4" x14ac:dyDescent="0.3">
      <c r="A11" s="410"/>
      <c r="B11" s="388"/>
      <c r="C11" s="388"/>
      <c r="D11" s="388"/>
      <c r="E11" s="388"/>
      <c r="F11" s="403"/>
      <c r="G11" s="388"/>
      <c r="H11" s="388"/>
      <c r="I11" s="403"/>
      <c r="J11" s="388"/>
      <c r="K11" s="388"/>
      <c r="L11" s="390"/>
      <c r="M11" s="388"/>
      <c r="N11" s="388"/>
      <c r="O11" s="388"/>
      <c r="P11" s="388"/>
      <c r="Q11" s="388"/>
      <c r="R11" s="388"/>
      <c r="S11" s="389"/>
      <c r="T11" s="389"/>
      <c r="U11" s="389"/>
      <c r="V11" s="402"/>
      <c r="W11" s="400"/>
      <c r="X11" s="402"/>
      <c r="Y11" s="400"/>
      <c r="Z11" s="389"/>
      <c r="AA11" s="400"/>
      <c r="AB11" s="401"/>
      <c r="AC11" s="66" t="s">
        <v>825</v>
      </c>
      <c r="AD11" s="66" t="s">
        <v>826</v>
      </c>
      <c r="AE11" s="66" t="s">
        <v>37</v>
      </c>
      <c r="AF11" s="38">
        <f t="shared" ref="AF11:AF12" si="6">IF(AE11="Preventivo",25%,IF(AE11="Detectivo",15%,IF(AE11="Correctivo",10%,"")))</f>
        <v>0.15</v>
      </c>
      <c r="AG11" s="122" t="s">
        <v>199</v>
      </c>
      <c r="AH11" s="38">
        <f t="shared" si="3"/>
        <v>0.15</v>
      </c>
      <c r="AI11" s="38">
        <f>+AH11+AF11</f>
        <v>0.3</v>
      </c>
      <c r="AJ11" s="122" t="s">
        <v>200</v>
      </c>
      <c r="AK11" s="119" t="s">
        <v>191</v>
      </c>
      <c r="AL11" s="47" t="s">
        <v>827</v>
      </c>
      <c r="AM11" s="119" t="s">
        <v>23</v>
      </c>
      <c r="AN11" s="83" t="s">
        <v>828</v>
      </c>
      <c r="AO11" s="122" t="s">
        <v>24</v>
      </c>
      <c r="AP11" s="122" t="s">
        <v>829</v>
      </c>
      <c r="AQ11" s="122" t="s">
        <v>830</v>
      </c>
      <c r="AR11" s="122" t="s">
        <v>204</v>
      </c>
      <c r="AS11" s="122" t="s">
        <v>583</v>
      </c>
      <c r="AT11" s="122" t="s">
        <v>206</v>
      </c>
      <c r="AU11" s="122">
        <f>+AV10*AI11</f>
        <v>4.4999999999999998E-2</v>
      </c>
      <c r="AV11" s="39">
        <f>+AV10-AU11</f>
        <v>0.105</v>
      </c>
      <c r="AW11" s="389"/>
      <c r="AX11" s="389"/>
      <c r="AY11" s="136">
        <v>2</v>
      </c>
      <c r="AZ11" s="36" t="s">
        <v>831</v>
      </c>
      <c r="BA11" s="119" t="str">
        <f t="shared" si="5"/>
        <v>Profesional de Cartera</v>
      </c>
      <c r="BB11" s="46">
        <v>44562</v>
      </c>
      <c r="BC11" s="46">
        <v>44926</v>
      </c>
      <c r="BD11" s="42" t="str">
        <f t="shared" si="2"/>
        <v>Retención de billetería
Despacho  de billetería</v>
      </c>
      <c r="BE11" s="196">
        <v>44620</v>
      </c>
      <c r="BF11" s="198" t="s">
        <v>832</v>
      </c>
      <c r="BG11" s="41">
        <v>44681</v>
      </c>
      <c r="BH11" s="198" t="s">
        <v>833</v>
      </c>
      <c r="BI11" s="302" t="s">
        <v>834</v>
      </c>
      <c r="BJ11" s="41">
        <v>44742</v>
      </c>
      <c r="BK11" s="198"/>
      <c r="BL11" s="41">
        <v>44804</v>
      </c>
      <c r="BM11" s="198"/>
      <c r="BN11" s="41">
        <v>44865</v>
      </c>
      <c r="BO11" s="198"/>
      <c r="BP11" s="41">
        <v>44926</v>
      </c>
      <c r="BQ11" s="198"/>
    </row>
    <row r="12" spans="1:69" ht="136.19999999999999" customHeight="1" x14ac:dyDescent="0.3">
      <c r="A12" s="410"/>
      <c r="B12" s="388"/>
      <c r="C12" s="388"/>
      <c r="D12" s="388"/>
      <c r="E12" s="388"/>
      <c r="F12" s="403"/>
      <c r="G12" s="388"/>
      <c r="H12" s="388"/>
      <c r="I12" s="403"/>
      <c r="J12" s="388"/>
      <c r="K12" s="388"/>
      <c r="L12" s="390"/>
      <c r="M12" s="388"/>
      <c r="N12" s="388"/>
      <c r="O12" s="388"/>
      <c r="P12" s="388"/>
      <c r="Q12" s="388"/>
      <c r="R12" s="388"/>
      <c r="S12" s="389"/>
      <c r="T12" s="389"/>
      <c r="U12" s="389"/>
      <c r="V12" s="402"/>
      <c r="W12" s="400"/>
      <c r="X12" s="402"/>
      <c r="Y12" s="400"/>
      <c r="Z12" s="389"/>
      <c r="AA12" s="400"/>
      <c r="AB12" s="401"/>
      <c r="AC12" s="66" t="s">
        <v>835</v>
      </c>
      <c r="AD12" s="82" t="s">
        <v>836</v>
      </c>
      <c r="AE12" s="66" t="s">
        <v>54</v>
      </c>
      <c r="AF12" s="38">
        <f t="shared" si="6"/>
        <v>0.25</v>
      </c>
      <c r="AG12" s="122" t="s">
        <v>199</v>
      </c>
      <c r="AH12" s="38">
        <f t="shared" si="3"/>
        <v>0.15</v>
      </c>
      <c r="AI12" s="38">
        <f>+AH12+AF12</f>
        <v>0.4</v>
      </c>
      <c r="AJ12" s="122" t="s">
        <v>200</v>
      </c>
      <c r="AK12" s="119" t="s">
        <v>239</v>
      </c>
      <c r="AL12" s="47" t="s">
        <v>837</v>
      </c>
      <c r="AM12" s="119" t="s">
        <v>23</v>
      </c>
      <c r="AN12" s="299" t="s">
        <v>838</v>
      </c>
      <c r="AO12" s="122" t="s">
        <v>24</v>
      </c>
      <c r="AP12" s="122" t="s">
        <v>684</v>
      </c>
      <c r="AQ12" s="190" t="s">
        <v>839</v>
      </c>
      <c r="AR12" s="122" t="s">
        <v>204</v>
      </c>
      <c r="AS12" s="122" t="s">
        <v>840</v>
      </c>
      <c r="AT12" s="122" t="s">
        <v>206</v>
      </c>
      <c r="AU12" s="122">
        <f>+AV11*AI12</f>
        <v>4.2000000000000003E-2</v>
      </c>
      <c r="AV12" s="39">
        <f>+AV11-AU12</f>
        <v>6.3E-2</v>
      </c>
      <c r="AW12" s="389"/>
      <c r="AX12" s="389"/>
      <c r="AY12" s="136">
        <v>3</v>
      </c>
      <c r="AZ12" s="36" t="s">
        <v>841</v>
      </c>
      <c r="BA12" s="119" t="s">
        <v>842</v>
      </c>
      <c r="BB12" s="46">
        <v>44562</v>
      </c>
      <c r="BC12" s="46">
        <v>44926</v>
      </c>
      <c r="BD12" s="42" t="s">
        <v>843</v>
      </c>
      <c r="BE12" s="196">
        <v>44620</v>
      </c>
      <c r="BF12" s="198" t="s">
        <v>844</v>
      </c>
      <c r="BG12" s="41">
        <v>44681</v>
      </c>
      <c r="BH12" s="198"/>
      <c r="BI12" s="302" t="s">
        <v>845</v>
      </c>
      <c r="BJ12" s="41">
        <v>44742</v>
      </c>
      <c r="BK12" s="198"/>
      <c r="BL12" s="41">
        <v>44804</v>
      </c>
      <c r="BM12" s="198"/>
      <c r="BN12" s="41">
        <v>44865</v>
      </c>
      <c r="BO12" s="198"/>
      <c r="BP12" s="41">
        <v>44926</v>
      </c>
      <c r="BQ12" s="198"/>
    </row>
    <row r="13" spans="1:69" ht="114" customHeight="1" x14ac:dyDescent="0.3">
      <c r="A13" s="410" t="s">
        <v>239</v>
      </c>
      <c r="B13" s="388" t="s">
        <v>107</v>
      </c>
      <c r="C13" s="388" t="s">
        <v>89</v>
      </c>
      <c r="D13" s="388" t="s">
        <v>33</v>
      </c>
      <c r="E13" s="388" t="s">
        <v>93</v>
      </c>
      <c r="F13" s="403" t="s">
        <v>846</v>
      </c>
      <c r="G13" s="388" t="s">
        <v>847</v>
      </c>
      <c r="H13" s="388" t="s">
        <v>848</v>
      </c>
      <c r="I13" s="403" t="s">
        <v>849</v>
      </c>
      <c r="J13" s="388" t="s">
        <v>96</v>
      </c>
      <c r="K13" s="388">
        <v>0.5</v>
      </c>
      <c r="L13" s="390">
        <f>IF(J13="Diaria",+(K13/360),IF(J13="Mensual",+(K13/12),IF(J13="Bimestral",+(K13/6),IF(J13="Trimestral",+(K13/4),IF(J13="Semestral",+(K13/2),IF(J13="Anual",+(K13/1),""))))))</f>
        <v>0.5</v>
      </c>
      <c r="M13" s="388" t="s">
        <v>45</v>
      </c>
      <c r="N13" s="388">
        <f>IF(M13="Menor al 1% del patrimonio de la Lotería de Bogotá",20%,IF(M13="Entre el 1% y el 3% del patrimonio de la Lotería de Bogotá",40%,IF(M13="Entre el 3% y el 6% del patrimonio de la Lotería de Bogotá",60%,IF(M13="Entre el 6% y el 10% del patrimonio de la Lotería de Bogotá",80%,IF(M13="Mayor al 10% del patrimonio de la Lotería de Bogotá",100%,IF(M13="NA",0%,""))))))</f>
        <v>0.4</v>
      </c>
      <c r="O13" s="388" t="s">
        <v>70</v>
      </c>
      <c r="P13" s="388">
        <f>IF(O13="El riesgo afecta la imagen de algún área de la organización",20%,IF(O13="El riesgo afecta la imagen de la entidad internamente, de conocimiento general nivel interno, de junta directiva y accionistas y/o de proveedores",40%,IF(O13="El riesgo afecta la imagen de la entidad con algunos usuarios de relevancia frente al logro de los objetivos",60%,IF(O13="El riesgo afecta la imagen de la entidad con efecto publicitario sistenido a nivel de sector administrativo, nivel departamental o municipal",80%,IF(O13="El riesgo afecta la imagen de la entidad a nivel nacional, con efecto publicitario sistenido a nivel país",100%,IF(O13="NA",0%,""))))))</f>
        <v>0</v>
      </c>
      <c r="Q13" s="388" t="s">
        <v>70</v>
      </c>
      <c r="R13" s="388">
        <f>IF(Q13="Interrupción de la operación por menos de un día",20%,IF(Q13="Interrupción de la operación por un día completo",40%,IF(Q13="Interrupción de la operación mayor a 1 día y menor a 2 días",60%,IF(Q13="Interrupción de la operación por dos días completos",80%,IF(Q13="Interrupción de la operación por más de dos días",100%,IF(Q13="NA",0%,""))))))</f>
        <v>0</v>
      </c>
      <c r="S13" s="389" t="s">
        <v>70</v>
      </c>
      <c r="T13" s="389" t="s">
        <v>70</v>
      </c>
      <c r="U13" s="389">
        <f>+MAX(N13,P13,R13)</f>
        <v>0.4</v>
      </c>
      <c r="V13" s="402" t="str">
        <f>IF(L13&lt;=20%,"Muy baja",IF(L13&lt;=40%,"Baja",IF(L13&lt;=60%,"Media",IF(L13&lt;=80%,"Alta",IF(L13&lt;=100%,"Muy alta",IF(L13&gt;=100%,"Muy alta",""))))))</f>
        <v>Media</v>
      </c>
      <c r="W13" s="400">
        <f>+IFERROR(VLOOKUP(V13,Fórmula!$F$1:$G$6,2,FALSE),"")</f>
        <v>0.6</v>
      </c>
      <c r="X13" s="402" t="str">
        <f>IF(U13=20%,"Leve",IF(U13=40%,"Menor",IF(U13=60%,"Moderado",IF(U13=80%,"Mayor",IF(U13=100%,"Catastrófico","")))))</f>
        <v>Menor</v>
      </c>
      <c r="Y13" s="400">
        <f>+IFERROR(VLOOKUP(X13,Fórmula!$H$1:$I$6,2,FALSE),"")</f>
        <v>0.4</v>
      </c>
      <c r="Z13" s="389" t="str">
        <f>+IFERROR(VLOOKUP(V13&amp;X13,Fórmula!$C$2:$D$26,2,FALSE),"")</f>
        <v>Moderado</v>
      </c>
      <c r="AA13" s="400">
        <f>IF(Z13="Bajo",25%,IF(Z13="Moderado",50%,IF(Z13="Alto",75%,IF(Z13="Extremo",100%,""))))</f>
        <v>0.5</v>
      </c>
      <c r="AB13" s="401" t="s">
        <v>850</v>
      </c>
      <c r="AC13" s="66" t="s">
        <v>851</v>
      </c>
      <c r="AD13" s="66" t="s">
        <v>852</v>
      </c>
      <c r="AE13" s="66" t="s">
        <v>54</v>
      </c>
      <c r="AF13" s="38">
        <f>IF(AE13="Preventivo",25%,IF(AE13="Detectivo",15%,IF(AE13="Correctivo",10%,"")))</f>
        <v>0.25</v>
      </c>
      <c r="AG13" s="122" t="s">
        <v>199</v>
      </c>
      <c r="AH13" s="38">
        <f>IF(AG13="Manual",15%,IF(AG13="Automático",25%,""))</f>
        <v>0.15</v>
      </c>
      <c r="AI13" s="38">
        <f>+AH13+AF13</f>
        <v>0.4</v>
      </c>
      <c r="AJ13" s="122" t="s">
        <v>200</v>
      </c>
      <c r="AK13" s="119" t="s">
        <v>191</v>
      </c>
      <c r="AL13" s="47" t="s">
        <v>853</v>
      </c>
      <c r="AM13" s="119" t="s">
        <v>23</v>
      </c>
      <c r="AN13" s="122" t="s">
        <v>854</v>
      </c>
      <c r="AO13" s="122" t="s">
        <v>40</v>
      </c>
      <c r="AP13" s="122" t="s">
        <v>855</v>
      </c>
      <c r="AQ13" s="122" t="s">
        <v>856</v>
      </c>
      <c r="AR13" s="122" t="s">
        <v>204</v>
      </c>
      <c r="AS13" s="122" t="s">
        <v>857</v>
      </c>
      <c r="AT13" s="122" t="s">
        <v>206</v>
      </c>
      <c r="AU13" s="122">
        <f>+AA13*AI13</f>
        <v>0.2</v>
      </c>
      <c r="AV13" s="39">
        <f>+AA13-AU13</f>
        <v>0.3</v>
      </c>
      <c r="AW13" s="389" t="str">
        <f>+IF(C13="Corrupción","Moderado",IF(AV14&lt;=25%,"Bajo",IF(AV14&lt;=50%,"Moderado",IF(AV14&lt;=75%,"Alto",IF(AV14&gt;75%,"Extremo","")))))</f>
        <v>Bajo</v>
      </c>
      <c r="AX13" s="389" t="s">
        <v>41</v>
      </c>
      <c r="AY13" s="108">
        <v>1</v>
      </c>
      <c r="AZ13" s="36" t="s">
        <v>858</v>
      </c>
      <c r="BA13" s="119" t="s">
        <v>859</v>
      </c>
      <c r="BB13" s="43">
        <v>44562</v>
      </c>
      <c r="BC13" s="43">
        <v>44926</v>
      </c>
      <c r="BD13" s="122" t="s">
        <v>860</v>
      </c>
      <c r="BE13" s="196">
        <v>44620</v>
      </c>
      <c r="BF13" s="198" t="s">
        <v>861</v>
      </c>
      <c r="BG13" s="41">
        <v>44681</v>
      </c>
      <c r="BH13" s="198" t="s">
        <v>862</v>
      </c>
      <c r="BI13" s="302" t="s">
        <v>863</v>
      </c>
      <c r="BJ13" s="41">
        <v>44742</v>
      </c>
      <c r="BK13" s="198"/>
      <c r="BL13" s="41">
        <v>44804</v>
      </c>
      <c r="BM13" s="198"/>
      <c r="BN13" s="41">
        <v>44865</v>
      </c>
      <c r="BO13" s="198"/>
      <c r="BP13" s="41">
        <v>44926</v>
      </c>
      <c r="BQ13" s="198"/>
    </row>
    <row r="14" spans="1:69" ht="180" customHeight="1" x14ac:dyDescent="0.3">
      <c r="A14" s="410"/>
      <c r="B14" s="388"/>
      <c r="C14" s="388"/>
      <c r="D14" s="388"/>
      <c r="E14" s="388"/>
      <c r="F14" s="403"/>
      <c r="G14" s="388"/>
      <c r="H14" s="388"/>
      <c r="I14" s="403"/>
      <c r="J14" s="388"/>
      <c r="K14" s="388"/>
      <c r="L14" s="390"/>
      <c r="M14" s="388"/>
      <c r="N14" s="388"/>
      <c r="O14" s="388"/>
      <c r="P14" s="388"/>
      <c r="Q14" s="388"/>
      <c r="R14" s="388"/>
      <c r="S14" s="389"/>
      <c r="T14" s="389"/>
      <c r="U14" s="389"/>
      <c r="V14" s="402"/>
      <c r="W14" s="400"/>
      <c r="X14" s="402"/>
      <c r="Y14" s="400"/>
      <c r="Z14" s="389"/>
      <c r="AA14" s="400"/>
      <c r="AB14" s="401"/>
      <c r="AC14" s="66" t="s">
        <v>864</v>
      </c>
      <c r="AD14" s="66" t="s">
        <v>865</v>
      </c>
      <c r="AE14" s="66" t="s">
        <v>54</v>
      </c>
      <c r="AF14" s="38">
        <f>IF(AE14="Preventivo",25%,IF(AE14="Detectivo",15%,IF(AE14="Correctivo",10%,"")))</f>
        <v>0.25</v>
      </c>
      <c r="AG14" s="122" t="s">
        <v>199</v>
      </c>
      <c r="AH14" s="38">
        <f t="shared" ref="AH14" si="7">IF(AG14="Manual",15%,IF(AG14="Automático",25%,""))</f>
        <v>0.15</v>
      </c>
      <c r="AI14" s="38">
        <f t="shared" ref="AI14" si="8">+AH14+AF14</f>
        <v>0.4</v>
      </c>
      <c r="AJ14" s="122" t="s">
        <v>200</v>
      </c>
      <c r="AK14" s="119" t="s">
        <v>191</v>
      </c>
      <c r="AL14" s="47" t="s">
        <v>866</v>
      </c>
      <c r="AM14" s="119" t="s">
        <v>39</v>
      </c>
      <c r="AN14" s="122"/>
      <c r="AO14" s="122" t="s">
        <v>40</v>
      </c>
      <c r="AP14" s="122" t="s">
        <v>867</v>
      </c>
      <c r="AQ14" s="122" t="s">
        <v>868</v>
      </c>
      <c r="AR14" s="122" t="s">
        <v>204</v>
      </c>
      <c r="AS14" s="122" t="s">
        <v>869</v>
      </c>
      <c r="AT14" s="122" t="s">
        <v>206</v>
      </c>
      <c r="AU14" s="122">
        <f>+AV13*AI14</f>
        <v>0.12</v>
      </c>
      <c r="AV14" s="39">
        <f>+AV13-AU14</f>
        <v>0.18</v>
      </c>
      <c r="AW14" s="389"/>
      <c r="AX14" s="389"/>
      <c r="AY14" s="136">
        <v>2</v>
      </c>
      <c r="AZ14" s="36" t="s">
        <v>870</v>
      </c>
      <c r="BA14" s="119" t="s">
        <v>859</v>
      </c>
      <c r="BB14" s="43">
        <v>44562</v>
      </c>
      <c r="BC14" s="43">
        <v>44926</v>
      </c>
      <c r="BD14" s="119" t="s">
        <v>871</v>
      </c>
      <c r="BE14" s="196">
        <v>44620</v>
      </c>
      <c r="BF14" s="198" t="s">
        <v>872</v>
      </c>
      <c r="BG14" s="41">
        <v>44681</v>
      </c>
      <c r="BH14" s="198" t="s">
        <v>872</v>
      </c>
      <c r="BI14" s="198" t="s">
        <v>873</v>
      </c>
      <c r="BJ14" s="41">
        <v>44742</v>
      </c>
      <c r="BK14" s="198"/>
      <c r="BL14" s="41">
        <v>44804</v>
      </c>
      <c r="BM14" s="198"/>
      <c r="BN14" s="41">
        <v>44865</v>
      </c>
      <c r="BO14" s="198"/>
      <c r="BP14" s="41">
        <v>44926</v>
      </c>
      <c r="BQ14" s="198"/>
    </row>
    <row r="15" spans="1:69" ht="138.6" customHeight="1" x14ac:dyDescent="0.3">
      <c r="A15" s="178" t="s">
        <v>191</v>
      </c>
      <c r="B15" s="120" t="s">
        <v>107</v>
      </c>
      <c r="C15" s="120" t="s">
        <v>55</v>
      </c>
      <c r="D15" s="120" t="s">
        <v>76</v>
      </c>
      <c r="E15" s="120" t="s">
        <v>77</v>
      </c>
      <c r="F15" s="123" t="s">
        <v>874</v>
      </c>
      <c r="G15" s="120" t="s">
        <v>875</v>
      </c>
      <c r="H15" s="120" t="s">
        <v>876</v>
      </c>
      <c r="I15" s="123" t="s">
        <v>877</v>
      </c>
      <c r="J15" s="120" t="s">
        <v>32</v>
      </c>
      <c r="K15" s="120">
        <v>0</v>
      </c>
      <c r="L15" s="179">
        <f>IF(J15="Diaria",+(K15/360),IF(J15="Mensual",+(K15/12),IF(J15="Bimestral",+(K15/6),IF(J15="Trimestral",+(K15/4),IF(J15="Semestral",+(K15/2),IF(J15="Anual",+(K15/1),""))))))</f>
        <v>0</v>
      </c>
      <c r="M15" s="120" t="s">
        <v>29</v>
      </c>
      <c r="N15" s="120">
        <f>IF(M15="Menor al 1% del patrimonio de la Lotería de Bogotá",20%,IF(M15="Entre el 1% y el 3% del patrimonio de la Lotería de Bogotá",40%,IF(M15="Entre el 3% y el 6% del patrimonio de la Lotería de Bogotá",60%,IF(M15="Entre el 6% y el 10% del patrimonio de la Lotería de Bogotá",80%,IF(M15="Mayor al 10% del patrimonio de la Lotería de Bogotá",100%,IF(M15="NA",0%,""))))))</f>
        <v>0.2</v>
      </c>
      <c r="O15" s="120" t="s">
        <v>46</v>
      </c>
      <c r="P15" s="120">
        <f>IF(O15="El riesgo afecta la imagen de algún área de la organización",20%,IF(O15="El riesgo afecta la imagen de la entidad internamente, de conocimiento general nivel interno, de junta directiva y accionistas y/o de proveedores",40%,IF(O15="El riesgo afecta la imagen de la entidad con algunos usuarios de relevancia frente al logro de los objetivos",60%,IF(O15="El riesgo afecta la imagen de la entidad con efecto publicitario sistenido a nivel de sector administrativo, nivel departamental o municipal",80%,IF(O15="El riesgo afecta la imagen de la entidad a nivel nacional, con efecto publicitario sistenido a nivel país",100%,IF(O15="NA",0%,""))))))</f>
        <v>0.4</v>
      </c>
      <c r="Q15" s="120" t="s">
        <v>70</v>
      </c>
      <c r="R15" s="120">
        <f>IF(Q15="Interrupción de la operación por menos de un día",20%,IF(Q15="Interrupción de la operación por un día completo",40%,IF(Q15="Interrupción de la operación mayor a 1 día y menor a 2 días",60%,IF(Q15="Interrupción de la operación por dos días completos",80%,IF(Q15="Interrupción de la operación por más de dos días",100%,IF(Q15="NA",0%,""))))))</f>
        <v>0</v>
      </c>
      <c r="S15" s="130" t="s">
        <v>69</v>
      </c>
      <c r="T15" s="130" t="s">
        <v>58</v>
      </c>
      <c r="U15" s="130">
        <f>+MAX(N15,P15,R15)</f>
        <v>0.4</v>
      </c>
      <c r="V15" s="176" t="str">
        <f>IF(L15&lt;=20%,"Muy baja",IF(L15&lt;=40%,"Baja",IF(L15&lt;=60%,"Media",IF(L15&lt;=80%,"Alta",IF(L15&lt;=100%,"Muy alta",IF(L15&gt;=100%,"Muy alta",""))))))</f>
        <v>Muy baja</v>
      </c>
      <c r="W15" s="127">
        <f>+IFERROR(VLOOKUP(V15,Fórmula!$F$1:$G$6,2,FALSE),"")</f>
        <v>0.2</v>
      </c>
      <c r="X15" s="176" t="s">
        <v>53</v>
      </c>
      <c r="Y15" s="127">
        <f>+IFERROR(VLOOKUP(X15,Fórmula!$H$1:$I$6,2,FALSE),"")</f>
        <v>0.6</v>
      </c>
      <c r="Z15" s="130" t="s">
        <v>53</v>
      </c>
      <c r="AA15" s="127">
        <f>IF(Z15="Bajo",25%,IF(Z15="Moderado",50%,IF(Z15="Alto",75%,IF(Z15="Extremo",100%,""))))</f>
        <v>0.5</v>
      </c>
      <c r="AB15" s="177" t="s">
        <v>878</v>
      </c>
      <c r="AC15" s="35" t="s">
        <v>879</v>
      </c>
      <c r="AD15" s="35" t="s">
        <v>880</v>
      </c>
      <c r="AE15" s="35" t="s">
        <v>54</v>
      </c>
      <c r="AF15" s="44">
        <f>IF(AE15="Preventivo",25%,IF(AE15="Detectivo",15%,IF(AE15="Correctivo",10%,"")))</f>
        <v>0.25</v>
      </c>
      <c r="AG15" s="123" t="s">
        <v>199</v>
      </c>
      <c r="AH15" s="44">
        <f>IF(AG15="Manual",15%,IF(AG15="Automático",25%,""))</f>
        <v>0.15</v>
      </c>
      <c r="AI15" s="44">
        <f>+AH15+AF15</f>
        <v>0.4</v>
      </c>
      <c r="AJ15" s="123" t="s">
        <v>200</v>
      </c>
      <c r="AK15" s="120" t="s">
        <v>191</v>
      </c>
      <c r="AL15" s="54" t="s">
        <v>881</v>
      </c>
      <c r="AM15" s="120" t="s">
        <v>39</v>
      </c>
      <c r="AN15" s="123"/>
      <c r="AO15" s="123" t="s">
        <v>24</v>
      </c>
      <c r="AP15" s="123" t="s">
        <v>63</v>
      </c>
      <c r="AQ15" s="123" t="s">
        <v>819</v>
      </c>
      <c r="AR15" s="123" t="s">
        <v>204</v>
      </c>
      <c r="AS15" s="123" t="s">
        <v>882</v>
      </c>
      <c r="AT15" s="123" t="s">
        <v>206</v>
      </c>
      <c r="AU15" s="123">
        <f>+AA15*AI15</f>
        <v>0.2</v>
      </c>
      <c r="AV15" s="139">
        <f>+AA15-AU15</f>
        <v>0.3</v>
      </c>
      <c r="AW15" s="130" t="str">
        <f>+IF(C15="Corrupción","Moderado",IF(AV15&lt;=25%,"Bajo",IF(AV15&lt;=50%,"Moderado",IF(AV15&lt;=75%,"Alto",IF(AV15&gt;75%,"Extremo","")))))</f>
        <v>Moderado</v>
      </c>
      <c r="AX15" s="130" t="s">
        <v>41</v>
      </c>
      <c r="AY15" s="86">
        <v>1</v>
      </c>
      <c r="AZ15" s="114" t="s">
        <v>883</v>
      </c>
      <c r="BA15" s="261" t="s">
        <v>583</v>
      </c>
      <c r="BB15" s="17">
        <v>44876</v>
      </c>
      <c r="BC15" s="17">
        <v>44926</v>
      </c>
      <c r="BD15" s="123" t="s">
        <v>884</v>
      </c>
      <c r="BE15" s="196">
        <v>44620</v>
      </c>
      <c r="BF15" s="198" t="s">
        <v>885</v>
      </c>
      <c r="BG15" s="41">
        <v>44681</v>
      </c>
      <c r="BH15" s="198" t="s">
        <v>886</v>
      </c>
      <c r="BI15" s="302" t="s">
        <v>887</v>
      </c>
      <c r="BJ15" s="41">
        <v>44742</v>
      </c>
      <c r="BK15" s="198"/>
      <c r="BL15" s="41">
        <v>44804</v>
      </c>
      <c r="BM15" s="198"/>
      <c r="BN15" s="41">
        <v>44865</v>
      </c>
      <c r="BO15" s="198"/>
      <c r="BP15" s="41">
        <v>44926</v>
      </c>
      <c r="BQ15" s="198"/>
    </row>
    <row r="16" spans="1:69" x14ac:dyDescent="0.3">
      <c r="W16" s="25"/>
      <c r="Y16" s="25"/>
      <c r="AF16" s="25"/>
      <c r="AG16" s="25"/>
      <c r="AH16" s="25"/>
      <c r="AI16" s="25"/>
      <c r="AV16" s="29"/>
    </row>
    <row r="17" spans="23:48" x14ac:dyDescent="0.3">
      <c r="W17" s="25"/>
      <c r="Y17" s="25"/>
      <c r="AF17" s="25"/>
      <c r="AG17" s="25"/>
      <c r="AH17" s="25"/>
      <c r="AI17" s="25"/>
      <c r="AV17" s="29"/>
    </row>
    <row r="18" spans="23:48" x14ac:dyDescent="0.3">
      <c r="W18" s="25"/>
      <c r="Y18" s="25"/>
      <c r="AF18" s="25"/>
      <c r="AG18" s="25"/>
      <c r="AH18" s="25"/>
      <c r="AI18" s="25"/>
      <c r="AV18" s="29"/>
    </row>
    <row r="19" spans="23:48" x14ac:dyDescent="0.3">
      <c r="W19" s="25"/>
      <c r="Y19" s="25"/>
      <c r="AF19" s="25"/>
      <c r="AG19" s="25"/>
      <c r="AH19" s="25"/>
      <c r="AI19" s="25"/>
      <c r="AV19" s="29"/>
    </row>
    <row r="20" spans="23:48" x14ac:dyDescent="0.3">
      <c r="W20" s="25"/>
      <c r="Y20" s="25"/>
      <c r="AF20" s="25"/>
      <c r="AG20" s="25"/>
      <c r="AH20" s="25"/>
      <c r="AI20" s="25"/>
      <c r="AV20" s="29"/>
    </row>
    <row r="21" spans="23:48" x14ac:dyDescent="0.3">
      <c r="W21" s="25"/>
      <c r="Y21" s="25"/>
      <c r="AF21" s="25"/>
      <c r="AG21" s="25"/>
      <c r="AH21" s="25"/>
      <c r="AI21" s="25"/>
      <c r="AV21" s="29"/>
    </row>
    <row r="22" spans="23:48" x14ac:dyDescent="0.3">
      <c r="W22" s="25"/>
      <c r="Y22" s="25"/>
      <c r="AF22" s="25"/>
      <c r="AG22" s="25"/>
      <c r="AH22" s="25"/>
      <c r="AI22" s="25"/>
      <c r="AV22" s="29"/>
    </row>
    <row r="23" spans="23:48" x14ac:dyDescent="0.3">
      <c r="W23" s="25"/>
      <c r="Y23" s="25"/>
      <c r="AF23" s="25"/>
      <c r="AG23" s="25"/>
      <c r="AH23" s="25"/>
      <c r="AI23" s="25"/>
      <c r="AV23" s="29"/>
    </row>
    <row r="24" spans="23:48" x14ac:dyDescent="0.3">
      <c r="W24" s="25"/>
      <c r="Y24" s="25"/>
      <c r="AF24" s="25"/>
      <c r="AG24" s="25"/>
      <c r="AH24" s="25"/>
      <c r="AI24" s="25"/>
      <c r="AV24" s="29"/>
    </row>
    <row r="25" spans="23:48" x14ac:dyDescent="0.3">
      <c r="W25" s="25"/>
      <c r="Y25" s="25"/>
      <c r="AF25" s="25"/>
      <c r="AG25" s="25"/>
      <c r="AH25" s="25"/>
      <c r="AI25" s="25"/>
      <c r="AV25" s="29"/>
    </row>
    <row r="26" spans="23:48" x14ac:dyDescent="0.3">
      <c r="W26" s="25"/>
      <c r="Y26" s="25"/>
      <c r="AF26" s="25"/>
      <c r="AG26" s="25"/>
      <c r="AH26" s="25"/>
      <c r="AI26" s="25"/>
      <c r="AV26" s="29"/>
    </row>
    <row r="27" spans="23:48" x14ac:dyDescent="0.3">
      <c r="W27" s="25"/>
      <c r="Y27" s="25"/>
      <c r="AF27" s="25"/>
      <c r="AG27" s="25"/>
      <c r="AH27" s="25"/>
      <c r="AI27" s="25"/>
      <c r="AV27" s="29"/>
    </row>
    <row r="28" spans="23:48" x14ac:dyDescent="0.3">
      <c r="W28" s="25"/>
      <c r="Y28" s="25"/>
      <c r="AF28" s="25"/>
      <c r="AG28" s="25"/>
      <c r="AH28" s="25"/>
      <c r="AI28" s="25"/>
      <c r="AV28" s="29"/>
    </row>
    <row r="29" spans="23:48" x14ac:dyDescent="0.3">
      <c r="W29" s="25"/>
      <c r="Y29" s="25"/>
      <c r="AF29" s="25"/>
      <c r="AG29" s="25"/>
      <c r="AH29" s="25"/>
      <c r="AI29" s="25"/>
      <c r="AV29" s="29"/>
    </row>
    <row r="30" spans="23:48" x14ac:dyDescent="0.3">
      <c r="W30" s="25"/>
      <c r="Y30" s="25"/>
      <c r="AF30" s="25"/>
      <c r="AG30" s="25"/>
      <c r="AH30" s="25"/>
      <c r="AI30" s="25"/>
      <c r="AV30" s="29"/>
    </row>
    <row r="31" spans="23:48" x14ac:dyDescent="0.3">
      <c r="W31" s="25"/>
      <c r="Y31" s="25"/>
      <c r="AF31" s="25"/>
      <c r="AG31" s="25"/>
      <c r="AH31" s="25"/>
      <c r="AI31" s="25"/>
      <c r="AV31" s="29"/>
    </row>
    <row r="32" spans="23:48" x14ac:dyDescent="0.3">
      <c r="W32" s="25"/>
      <c r="Y32" s="25"/>
      <c r="AF32" s="25"/>
      <c r="AG32" s="25"/>
      <c r="AH32" s="25"/>
      <c r="AI32" s="25"/>
      <c r="AV32" s="29"/>
    </row>
    <row r="33" spans="23:48" x14ac:dyDescent="0.3">
      <c r="W33" s="25"/>
      <c r="Y33" s="25"/>
      <c r="AF33" s="25"/>
      <c r="AG33" s="25"/>
      <c r="AH33" s="25"/>
      <c r="AI33" s="25"/>
      <c r="AV33" s="29"/>
    </row>
    <row r="34" spans="23:48" x14ac:dyDescent="0.3">
      <c r="W34" s="25"/>
      <c r="Y34" s="25"/>
      <c r="AF34" s="25"/>
      <c r="AG34" s="25"/>
      <c r="AH34" s="25"/>
      <c r="AI34" s="25"/>
      <c r="AV34" s="29"/>
    </row>
    <row r="35" spans="23:48" x14ac:dyDescent="0.3">
      <c r="W35" s="25"/>
      <c r="Y35" s="25"/>
      <c r="AF35" s="25"/>
      <c r="AG35" s="25"/>
      <c r="AH35" s="25"/>
      <c r="AI35" s="25"/>
      <c r="AV35" s="29"/>
    </row>
    <row r="36" spans="23:48" x14ac:dyDescent="0.3">
      <c r="W36" s="25"/>
      <c r="Y36" s="25"/>
      <c r="AF36" s="25"/>
      <c r="AG36" s="25"/>
      <c r="AH36" s="25"/>
      <c r="AI36" s="25"/>
      <c r="AV36" s="29"/>
    </row>
    <row r="37" spans="23:48" x14ac:dyDescent="0.3">
      <c r="W37" s="25"/>
      <c r="Y37" s="25"/>
      <c r="AF37" s="25"/>
      <c r="AG37" s="25"/>
      <c r="AH37" s="25"/>
      <c r="AI37" s="25"/>
      <c r="AV37" s="29"/>
    </row>
    <row r="38" spans="23:48" x14ac:dyDescent="0.3">
      <c r="W38" s="25"/>
      <c r="Y38" s="25"/>
      <c r="AF38" s="25"/>
      <c r="AG38" s="25"/>
      <c r="AH38" s="25"/>
      <c r="AI38" s="25"/>
      <c r="AV38" s="29"/>
    </row>
    <row r="39" spans="23:48" x14ac:dyDescent="0.3">
      <c r="W39" s="25"/>
      <c r="Y39" s="25"/>
      <c r="AF39" s="25"/>
      <c r="AG39" s="25"/>
      <c r="AH39" s="25"/>
      <c r="AI39" s="25"/>
      <c r="AV39" s="29"/>
    </row>
    <row r="40" spans="23:48" x14ac:dyDescent="0.3">
      <c r="W40" s="25"/>
      <c r="Y40" s="25"/>
      <c r="AF40" s="25"/>
      <c r="AG40" s="25"/>
      <c r="AH40" s="25"/>
      <c r="AI40" s="25"/>
      <c r="AV40" s="29"/>
    </row>
    <row r="41" spans="23:48" x14ac:dyDescent="0.3">
      <c r="W41" s="25"/>
      <c r="Y41" s="25"/>
      <c r="AF41" s="25"/>
      <c r="AG41" s="25"/>
      <c r="AH41" s="25"/>
      <c r="AI41" s="25"/>
      <c r="AV41" s="29"/>
    </row>
    <row r="42" spans="23:48" x14ac:dyDescent="0.3">
      <c r="W42" s="25"/>
      <c r="Y42" s="25"/>
      <c r="AF42" s="25"/>
      <c r="AG42" s="25"/>
      <c r="AH42" s="25"/>
      <c r="AI42" s="25"/>
      <c r="AV42" s="29"/>
    </row>
    <row r="43" spans="23:48" x14ac:dyDescent="0.3">
      <c r="W43" s="25"/>
      <c r="Y43" s="25"/>
      <c r="AF43" s="25"/>
      <c r="AG43" s="25"/>
      <c r="AH43" s="25"/>
      <c r="AI43" s="25"/>
      <c r="AV43" s="29"/>
    </row>
    <row r="44" spans="23:48" x14ac:dyDescent="0.3">
      <c r="W44" s="25"/>
      <c r="Y44" s="25"/>
      <c r="AF44" s="25"/>
      <c r="AG44" s="25"/>
      <c r="AH44" s="25"/>
      <c r="AI44" s="25"/>
      <c r="AV44" s="29"/>
    </row>
    <row r="45" spans="23:48" x14ac:dyDescent="0.3">
      <c r="W45" s="25"/>
      <c r="Y45" s="25"/>
      <c r="AF45" s="25"/>
      <c r="AG45" s="25"/>
      <c r="AH45" s="25"/>
      <c r="AI45" s="25"/>
      <c r="AV45" s="29"/>
    </row>
    <row r="46" spans="23:48" x14ac:dyDescent="0.3">
      <c r="W46" s="25"/>
      <c r="Y46" s="25"/>
      <c r="AF46" s="25"/>
      <c r="AG46" s="25"/>
      <c r="AH46" s="25"/>
      <c r="AI46" s="25"/>
      <c r="AV46" s="29"/>
    </row>
    <row r="47" spans="23:48" x14ac:dyDescent="0.3">
      <c r="W47" s="25"/>
      <c r="Y47" s="25"/>
      <c r="AF47" s="25"/>
      <c r="AG47" s="25"/>
      <c r="AH47" s="25"/>
      <c r="AI47" s="25"/>
      <c r="AV47" s="29"/>
    </row>
    <row r="48" spans="23:48" x14ac:dyDescent="0.3">
      <c r="W48" s="25"/>
      <c r="Y48" s="25"/>
      <c r="AF48" s="25"/>
      <c r="AG48" s="25"/>
      <c r="AH48" s="25"/>
      <c r="AI48" s="25"/>
      <c r="AV48" s="29"/>
    </row>
    <row r="49" spans="23:48" x14ac:dyDescent="0.3">
      <c r="W49" s="25"/>
      <c r="Y49" s="25"/>
      <c r="AF49" s="25"/>
      <c r="AG49" s="25"/>
      <c r="AH49" s="25"/>
      <c r="AI49" s="25"/>
      <c r="AV49" s="29"/>
    </row>
    <row r="50" spans="23:48" x14ac:dyDescent="0.3">
      <c r="W50" s="25"/>
      <c r="Y50" s="25"/>
      <c r="AF50" s="25"/>
      <c r="AG50" s="25"/>
      <c r="AH50" s="25"/>
      <c r="AI50" s="25"/>
      <c r="AV50" s="29"/>
    </row>
    <row r="51" spans="23:48" x14ac:dyDescent="0.3">
      <c r="W51" s="25"/>
      <c r="Y51" s="25"/>
      <c r="AF51" s="25"/>
      <c r="AG51" s="25"/>
      <c r="AH51" s="25"/>
      <c r="AI51" s="25"/>
      <c r="AV51" s="29"/>
    </row>
    <row r="52" spans="23:48" x14ac:dyDescent="0.3">
      <c r="W52" s="25"/>
      <c r="Y52" s="25"/>
      <c r="AF52" s="25"/>
      <c r="AG52" s="25"/>
      <c r="AH52" s="25"/>
      <c r="AI52" s="25"/>
      <c r="AV52" s="29"/>
    </row>
    <row r="53" spans="23:48" x14ac:dyDescent="0.3">
      <c r="W53" s="25"/>
      <c r="Y53" s="25"/>
      <c r="AF53" s="25"/>
      <c r="AG53" s="25"/>
      <c r="AH53" s="25"/>
      <c r="AI53" s="25"/>
      <c r="AV53" s="29"/>
    </row>
    <row r="54" spans="23:48" x14ac:dyDescent="0.3">
      <c r="W54" s="25"/>
      <c r="Y54" s="25"/>
      <c r="AF54" s="25"/>
      <c r="AG54" s="25"/>
      <c r="AH54" s="25"/>
      <c r="AI54" s="25"/>
      <c r="AV54" s="29"/>
    </row>
    <row r="55" spans="23:48" x14ac:dyDescent="0.3">
      <c r="W55" s="25"/>
      <c r="Y55" s="25"/>
      <c r="AF55" s="25"/>
      <c r="AG55" s="25"/>
      <c r="AH55" s="25"/>
      <c r="AI55" s="25"/>
      <c r="AV55" s="29"/>
    </row>
    <row r="56" spans="23:48" x14ac:dyDescent="0.3">
      <c r="W56" s="25"/>
      <c r="Y56" s="25"/>
      <c r="AF56" s="25"/>
      <c r="AG56" s="25"/>
      <c r="AH56" s="25"/>
      <c r="AI56" s="25"/>
      <c r="AV56" s="29"/>
    </row>
    <row r="57" spans="23:48" x14ac:dyDescent="0.3">
      <c r="W57" s="25"/>
      <c r="Y57" s="25"/>
      <c r="AF57" s="25"/>
      <c r="AG57" s="25"/>
      <c r="AH57" s="25"/>
      <c r="AI57" s="25"/>
      <c r="AV57" s="29"/>
    </row>
    <row r="58" spans="23:48" x14ac:dyDescent="0.3">
      <c r="W58" s="25"/>
      <c r="Y58" s="25"/>
      <c r="AF58" s="25"/>
      <c r="AG58" s="25"/>
      <c r="AH58" s="25"/>
      <c r="AI58" s="25"/>
      <c r="AV58" s="29"/>
    </row>
    <row r="59" spans="23:48" x14ac:dyDescent="0.3">
      <c r="W59" s="25"/>
      <c r="Y59" s="25"/>
      <c r="AF59" s="25"/>
      <c r="AG59" s="25"/>
      <c r="AH59" s="25"/>
      <c r="AI59" s="25"/>
      <c r="AV59" s="29"/>
    </row>
    <row r="60" spans="23:48" x14ac:dyDescent="0.3">
      <c r="W60" s="25"/>
      <c r="Y60" s="25"/>
      <c r="AF60" s="25"/>
      <c r="AG60" s="25"/>
      <c r="AH60" s="25"/>
      <c r="AI60" s="25"/>
      <c r="AV60" s="29"/>
    </row>
    <row r="61" spans="23:48" x14ac:dyDescent="0.3">
      <c r="W61" s="25"/>
      <c r="Y61" s="25"/>
      <c r="AF61" s="25"/>
      <c r="AG61" s="25"/>
      <c r="AH61" s="25"/>
      <c r="AI61" s="25"/>
      <c r="AV61" s="29"/>
    </row>
    <row r="62" spans="23:48" x14ac:dyDescent="0.3">
      <c r="W62" s="25"/>
      <c r="Y62" s="25"/>
      <c r="AF62" s="25"/>
      <c r="AG62" s="25"/>
      <c r="AH62" s="25"/>
      <c r="AI62" s="25"/>
      <c r="AV62" s="29"/>
    </row>
    <row r="63" spans="23:48" x14ac:dyDescent="0.3">
      <c r="W63" s="25"/>
      <c r="Y63" s="25"/>
      <c r="AF63" s="25"/>
      <c r="AG63" s="25"/>
      <c r="AH63" s="25"/>
      <c r="AI63" s="25"/>
      <c r="AV63" s="29"/>
    </row>
    <row r="64" spans="23:48" x14ac:dyDescent="0.3">
      <c r="W64" s="25"/>
      <c r="Y64" s="25"/>
      <c r="AF64" s="25"/>
      <c r="AG64" s="25"/>
      <c r="AH64" s="25"/>
      <c r="AI64" s="25"/>
      <c r="AV64" s="29"/>
    </row>
    <row r="65" spans="23:48" x14ac:dyDescent="0.3">
      <c r="W65" s="25"/>
      <c r="Y65" s="25"/>
      <c r="AF65" s="25"/>
      <c r="AG65" s="25"/>
      <c r="AH65" s="25"/>
      <c r="AI65" s="25"/>
      <c r="AV65" s="29"/>
    </row>
    <row r="66" spans="23:48" x14ac:dyDescent="0.3">
      <c r="W66" s="25"/>
      <c r="Y66" s="25"/>
      <c r="AF66" s="25"/>
      <c r="AG66" s="25"/>
      <c r="AH66" s="25"/>
      <c r="AI66" s="25"/>
      <c r="AV66" s="29"/>
    </row>
    <row r="67" spans="23:48" x14ac:dyDescent="0.3">
      <c r="W67" s="25"/>
      <c r="Y67" s="25"/>
      <c r="AF67" s="25"/>
      <c r="AG67" s="25"/>
      <c r="AH67" s="25"/>
      <c r="AI67" s="25"/>
      <c r="AV67" s="29"/>
    </row>
    <row r="68" spans="23:48" x14ac:dyDescent="0.3">
      <c r="W68" s="25"/>
      <c r="Y68" s="25"/>
      <c r="AF68" s="25"/>
      <c r="AG68" s="25"/>
      <c r="AH68" s="25"/>
      <c r="AI68" s="25"/>
      <c r="AV68" s="29"/>
    </row>
    <row r="69" spans="23:48" x14ac:dyDescent="0.3">
      <c r="W69" s="25"/>
      <c r="Y69" s="25"/>
      <c r="AF69" s="25"/>
      <c r="AG69" s="25"/>
      <c r="AH69" s="25"/>
      <c r="AI69" s="25"/>
      <c r="AV69" s="29"/>
    </row>
    <row r="70" spans="23:48" x14ac:dyDescent="0.3">
      <c r="W70" s="25"/>
      <c r="Y70" s="25"/>
      <c r="AF70" s="25"/>
      <c r="AG70" s="25"/>
      <c r="AH70" s="25"/>
      <c r="AI70" s="25"/>
      <c r="AV70" s="29"/>
    </row>
    <row r="71" spans="23:48" x14ac:dyDescent="0.3">
      <c r="W71" s="25"/>
      <c r="Y71" s="25"/>
      <c r="AF71" s="25"/>
      <c r="AG71" s="25"/>
      <c r="AH71" s="25"/>
      <c r="AI71" s="25"/>
      <c r="AV71" s="29"/>
    </row>
    <row r="72" spans="23:48" x14ac:dyDescent="0.3">
      <c r="W72" s="25"/>
      <c r="Y72" s="25"/>
      <c r="AF72" s="25"/>
      <c r="AG72" s="25"/>
      <c r="AH72" s="25"/>
      <c r="AI72" s="25"/>
      <c r="AV72" s="29"/>
    </row>
    <row r="73" spans="23:48" x14ac:dyDescent="0.3">
      <c r="W73" s="25"/>
      <c r="Y73" s="25"/>
      <c r="AF73" s="25"/>
      <c r="AG73" s="25"/>
      <c r="AH73" s="25"/>
      <c r="AI73" s="25"/>
      <c r="AV73" s="29"/>
    </row>
    <row r="74" spans="23:48" x14ac:dyDescent="0.3">
      <c r="W74" s="25"/>
      <c r="Y74" s="25"/>
      <c r="AF74" s="25"/>
      <c r="AG74" s="25"/>
      <c r="AH74" s="25"/>
      <c r="AI74" s="25"/>
      <c r="AV74" s="29"/>
    </row>
    <row r="75" spans="23:48" x14ac:dyDescent="0.3">
      <c r="W75" s="25"/>
      <c r="Y75" s="25"/>
      <c r="AF75" s="25"/>
      <c r="AG75" s="25"/>
      <c r="AH75" s="25"/>
      <c r="AI75" s="25"/>
      <c r="AV75" s="29"/>
    </row>
    <row r="76" spans="23:48" x14ac:dyDescent="0.3">
      <c r="W76" s="25"/>
      <c r="Y76" s="25"/>
      <c r="AF76" s="25"/>
      <c r="AG76" s="25"/>
      <c r="AH76" s="25"/>
      <c r="AI76" s="25"/>
      <c r="AV76" s="29"/>
    </row>
    <row r="77" spans="23:48" x14ac:dyDescent="0.3">
      <c r="W77" s="25"/>
      <c r="Y77" s="25"/>
      <c r="AF77" s="25"/>
      <c r="AG77" s="25"/>
      <c r="AH77" s="25"/>
      <c r="AI77" s="25"/>
      <c r="AV77" s="29"/>
    </row>
    <row r="78" spans="23:48" x14ac:dyDescent="0.3">
      <c r="W78" s="25"/>
      <c r="Y78" s="25"/>
      <c r="AF78" s="25"/>
      <c r="AG78" s="25"/>
      <c r="AH78" s="25"/>
      <c r="AI78" s="25"/>
      <c r="AV78" s="29"/>
    </row>
    <row r="79" spans="23:48" x14ac:dyDescent="0.3">
      <c r="W79" s="25"/>
      <c r="Y79" s="25"/>
      <c r="AF79" s="25"/>
      <c r="AG79" s="25"/>
      <c r="AH79" s="25"/>
      <c r="AI79" s="25"/>
      <c r="AV79" s="29"/>
    </row>
    <row r="80" spans="23:48" x14ac:dyDescent="0.3">
      <c r="W80" s="25"/>
      <c r="Y80" s="25"/>
      <c r="AF80" s="25"/>
      <c r="AG80" s="25"/>
      <c r="AH80" s="25"/>
      <c r="AI80" s="25"/>
      <c r="AV80" s="29"/>
    </row>
    <row r="81" spans="23:48" x14ac:dyDescent="0.3">
      <c r="W81" s="25"/>
      <c r="Y81" s="25"/>
      <c r="AF81" s="25"/>
      <c r="AG81" s="25"/>
      <c r="AH81" s="25"/>
      <c r="AI81" s="25"/>
      <c r="AV81" s="29"/>
    </row>
    <row r="82" spans="23:48" x14ac:dyDescent="0.3">
      <c r="W82" s="25"/>
      <c r="Y82" s="25"/>
      <c r="AF82" s="25"/>
      <c r="AG82" s="25"/>
      <c r="AH82" s="25"/>
      <c r="AI82" s="25"/>
      <c r="AV82" s="29"/>
    </row>
    <row r="83" spans="23:48" x14ac:dyDescent="0.3">
      <c r="W83" s="25"/>
      <c r="Y83" s="25"/>
      <c r="AF83" s="25"/>
      <c r="AG83" s="25"/>
      <c r="AH83" s="25"/>
      <c r="AI83" s="25"/>
      <c r="AV83" s="29"/>
    </row>
    <row r="84" spans="23:48" x14ac:dyDescent="0.3">
      <c r="W84" s="25"/>
      <c r="Y84" s="25"/>
      <c r="AF84" s="25"/>
      <c r="AG84" s="25"/>
      <c r="AH84" s="25"/>
      <c r="AI84" s="25"/>
      <c r="AV84" s="29"/>
    </row>
    <row r="85" spans="23:48" x14ac:dyDescent="0.3">
      <c r="W85" s="25"/>
      <c r="Y85" s="25"/>
      <c r="AF85" s="25"/>
      <c r="AG85" s="25"/>
      <c r="AH85" s="25"/>
      <c r="AI85" s="25"/>
      <c r="AV85" s="29"/>
    </row>
    <row r="86" spans="23:48" x14ac:dyDescent="0.3">
      <c r="W86" s="25"/>
      <c r="Y86" s="25"/>
      <c r="AF86" s="25"/>
      <c r="AG86" s="25"/>
      <c r="AH86" s="25"/>
      <c r="AI86" s="25"/>
      <c r="AV86" s="29"/>
    </row>
    <row r="87" spans="23:48" x14ac:dyDescent="0.3">
      <c r="W87" s="25"/>
      <c r="Y87" s="25"/>
      <c r="AF87" s="25"/>
      <c r="AG87" s="25"/>
      <c r="AH87" s="25"/>
      <c r="AI87" s="25"/>
      <c r="AV87" s="29"/>
    </row>
    <row r="88" spans="23:48" x14ac:dyDescent="0.3">
      <c r="W88" s="25"/>
      <c r="Y88" s="25"/>
      <c r="AF88" s="25"/>
      <c r="AG88" s="25"/>
      <c r="AH88" s="25"/>
      <c r="AI88" s="25"/>
      <c r="AV88" s="29"/>
    </row>
    <row r="89" spans="23:48" x14ac:dyDescent="0.3">
      <c r="W89" s="25"/>
      <c r="Y89" s="25"/>
      <c r="AF89" s="25"/>
      <c r="AG89" s="25"/>
      <c r="AH89" s="25"/>
      <c r="AI89" s="25"/>
      <c r="AV89" s="29"/>
    </row>
    <row r="90" spans="23:48" x14ac:dyDescent="0.3">
      <c r="W90" s="25"/>
      <c r="Y90" s="25"/>
      <c r="AF90" s="25"/>
      <c r="AG90" s="25"/>
      <c r="AH90" s="25"/>
      <c r="AI90" s="25"/>
      <c r="AV90" s="29"/>
    </row>
    <row r="91" spans="23:48" x14ac:dyDescent="0.3">
      <c r="W91" s="25"/>
      <c r="Y91" s="25"/>
      <c r="AF91" s="25"/>
      <c r="AG91" s="25"/>
      <c r="AH91" s="25"/>
      <c r="AI91" s="25"/>
      <c r="AV91" s="29"/>
    </row>
    <row r="92" spans="23:48" x14ac:dyDescent="0.3">
      <c r="W92" s="25"/>
      <c r="Y92" s="25"/>
      <c r="AF92" s="25"/>
      <c r="AG92" s="25"/>
      <c r="AH92" s="25"/>
      <c r="AI92" s="25"/>
      <c r="AV92" s="29"/>
    </row>
    <row r="93" spans="23:48" x14ac:dyDescent="0.3">
      <c r="W93" s="25"/>
      <c r="Y93" s="25"/>
      <c r="AF93" s="25"/>
      <c r="AG93" s="25"/>
      <c r="AH93" s="25"/>
      <c r="AI93" s="25"/>
      <c r="AV93" s="29"/>
    </row>
    <row r="94" spans="23:48" x14ac:dyDescent="0.3">
      <c r="W94" s="25"/>
      <c r="Y94" s="25"/>
      <c r="AF94" s="25"/>
      <c r="AG94" s="25"/>
      <c r="AH94" s="25"/>
      <c r="AI94" s="25"/>
      <c r="AV94" s="29"/>
    </row>
    <row r="95" spans="23:48" x14ac:dyDescent="0.3">
      <c r="W95" s="25"/>
      <c r="Y95" s="25"/>
      <c r="AF95" s="25"/>
      <c r="AG95" s="25"/>
      <c r="AH95" s="25"/>
      <c r="AI95" s="25"/>
      <c r="AV95" s="29"/>
    </row>
    <row r="96" spans="23:48" x14ac:dyDescent="0.3">
      <c r="W96" s="25"/>
      <c r="Y96" s="25"/>
      <c r="AF96" s="25"/>
      <c r="AG96" s="25"/>
      <c r="AH96" s="25"/>
      <c r="AI96" s="25"/>
      <c r="AV96" s="29"/>
    </row>
    <row r="97" spans="23:48" x14ac:dyDescent="0.3">
      <c r="W97" s="25"/>
      <c r="Y97" s="25"/>
      <c r="AF97" s="25"/>
      <c r="AG97" s="25"/>
      <c r="AH97" s="25"/>
      <c r="AI97" s="25"/>
      <c r="AV97" s="29"/>
    </row>
    <row r="98" spans="23:48" x14ac:dyDescent="0.3">
      <c r="W98" s="25"/>
      <c r="Y98" s="25"/>
      <c r="AF98" s="25"/>
      <c r="AG98" s="25"/>
      <c r="AH98" s="25"/>
      <c r="AI98" s="25"/>
      <c r="AV98" s="29"/>
    </row>
    <row r="99" spans="23:48" x14ac:dyDescent="0.3">
      <c r="W99" s="25"/>
      <c r="Y99" s="25"/>
      <c r="AF99" s="25"/>
      <c r="AG99" s="25"/>
      <c r="AH99" s="25"/>
      <c r="AI99" s="25"/>
      <c r="AV99" s="29"/>
    </row>
    <row r="100" spans="23:48" x14ac:dyDescent="0.3">
      <c r="W100" s="25"/>
      <c r="Y100" s="25"/>
      <c r="AF100" s="25"/>
      <c r="AG100" s="25"/>
      <c r="AH100" s="25"/>
      <c r="AI100" s="25"/>
      <c r="AV100" s="29"/>
    </row>
    <row r="101" spans="23:48" x14ac:dyDescent="0.3">
      <c r="W101" s="25"/>
      <c r="Y101" s="25"/>
      <c r="AF101" s="25"/>
      <c r="AG101" s="25"/>
      <c r="AH101" s="25"/>
      <c r="AI101" s="25"/>
      <c r="AV101" s="29"/>
    </row>
    <row r="102" spans="23:48" x14ac:dyDescent="0.3">
      <c r="W102" s="25"/>
      <c r="Y102" s="25"/>
      <c r="AF102" s="25"/>
      <c r="AG102" s="25"/>
      <c r="AH102" s="25"/>
      <c r="AI102" s="25"/>
      <c r="AV102" s="29"/>
    </row>
    <row r="103" spans="23:48" x14ac:dyDescent="0.3">
      <c r="W103" s="25"/>
      <c r="Y103" s="25"/>
      <c r="AF103" s="25"/>
      <c r="AG103" s="25"/>
      <c r="AH103" s="25"/>
      <c r="AI103" s="25"/>
      <c r="AV103" s="29"/>
    </row>
    <row r="104" spans="23:48" x14ac:dyDescent="0.3">
      <c r="W104" s="25"/>
      <c r="Y104" s="25"/>
      <c r="AF104" s="25"/>
      <c r="AG104" s="25"/>
      <c r="AH104" s="25"/>
      <c r="AI104" s="25"/>
      <c r="AV104" s="29"/>
    </row>
    <row r="105" spans="23:48" x14ac:dyDescent="0.3">
      <c r="W105" s="25"/>
      <c r="Y105" s="25"/>
      <c r="AF105" s="25"/>
      <c r="AG105" s="25"/>
      <c r="AH105" s="25"/>
      <c r="AI105" s="25"/>
      <c r="AV105" s="29"/>
    </row>
    <row r="106" spans="23:48" x14ac:dyDescent="0.3">
      <c r="W106" s="25"/>
      <c r="Y106" s="25"/>
      <c r="AF106" s="25"/>
      <c r="AG106" s="25"/>
      <c r="AH106" s="25"/>
      <c r="AI106" s="25"/>
      <c r="AV106" s="29"/>
    </row>
    <row r="107" spans="23:48" x14ac:dyDescent="0.3">
      <c r="W107" s="25"/>
      <c r="Y107" s="25"/>
      <c r="AF107" s="25"/>
      <c r="AG107" s="25"/>
      <c r="AH107" s="25"/>
      <c r="AI107" s="25"/>
      <c r="AV107" s="29"/>
    </row>
    <row r="108" spans="23:48" x14ac:dyDescent="0.3">
      <c r="W108" s="25"/>
      <c r="Y108" s="25"/>
      <c r="AF108" s="25"/>
      <c r="AG108" s="25"/>
      <c r="AH108" s="25"/>
      <c r="AI108" s="25"/>
      <c r="AV108" s="29"/>
    </row>
    <row r="109" spans="23:48" x14ac:dyDescent="0.3">
      <c r="W109" s="25"/>
      <c r="Y109" s="25"/>
      <c r="AF109" s="25"/>
      <c r="AG109" s="25"/>
      <c r="AH109" s="25"/>
      <c r="AI109" s="25"/>
      <c r="AV109" s="29"/>
    </row>
    <row r="110" spans="23:48" x14ac:dyDescent="0.3">
      <c r="W110" s="25"/>
      <c r="Y110" s="25"/>
      <c r="AF110" s="25"/>
      <c r="AG110" s="25"/>
      <c r="AH110" s="25"/>
      <c r="AI110" s="25"/>
      <c r="AV110" s="29"/>
    </row>
    <row r="111" spans="23:48" x14ac:dyDescent="0.3">
      <c r="W111" s="25"/>
      <c r="Y111" s="25"/>
      <c r="AF111" s="25"/>
      <c r="AG111" s="25"/>
      <c r="AH111" s="25"/>
      <c r="AI111" s="25"/>
      <c r="AV111" s="29"/>
    </row>
    <row r="112" spans="23:48" x14ac:dyDescent="0.3">
      <c r="W112" s="25"/>
      <c r="Y112" s="25"/>
      <c r="AF112" s="25"/>
      <c r="AG112" s="25"/>
      <c r="AH112" s="25"/>
      <c r="AI112" s="25"/>
      <c r="AV112" s="29"/>
    </row>
    <row r="113" spans="23:48" x14ac:dyDescent="0.3">
      <c r="W113" s="25"/>
      <c r="Y113" s="25"/>
      <c r="AF113" s="25"/>
      <c r="AG113" s="25"/>
      <c r="AH113" s="25"/>
      <c r="AI113" s="25"/>
      <c r="AV113" s="29"/>
    </row>
    <row r="114" spans="23:48" x14ac:dyDescent="0.3">
      <c r="W114" s="25"/>
      <c r="Y114" s="25"/>
      <c r="AF114" s="25"/>
      <c r="AG114" s="25"/>
      <c r="AH114" s="25"/>
      <c r="AI114" s="25"/>
      <c r="AV114" s="29"/>
    </row>
    <row r="115" spans="23:48" x14ac:dyDescent="0.3">
      <c r="W115" s="25"/>
      <c r="Y115" s="25"/>
      <c r="AF115" s="25"/>
      <c r="AG115" s="25"/>
      <c r="AH115" s="25"/>
      <c r="AI115" s="25"/>
      <c r="AV115" s="29"/>
    </row>
    <row r="116" spans="23:48" x14ac:dyDescent="0.3">
      <c r="W116" s="25"/>
      <c r="Y116" s="25"/>
      <c r="AF116" s="25"/>
      <c r="AG116" s="25"/>
      <c r="AH116" s="25"/>
      <c r="AI116" s="25"/>
      <c r="AV116" s="29"/>
    </row>
    <row r="117" spans="23:48" x14ac:dyDescent="0.3">
      <c r="W117" s="25"/>
      <c r="Y117" s="25"/>
      <c r="AF117" s="25"/>
      <c r="AG117" s="25"/>
      <c r="AH117" s="25"/>
      <c r="AI117" s="25"/>
      <c r="AV117" s="29"/>
    </row>
    <row r="118" spans="23:48" x14ac:dyDescent="0.3">
      <c r="W118" s="25"/>
      <c r="Y118" s="25"/>
      <c r="AF118" s="25"/>
      <c r="AG118" s="25"/>
      <c r="AH118" s="25"/>
      <c r="AI118" s="25"/>
      <c r="AV118" s="29"/>
    </row>
    <row r="119" spans="23:48" x14ac:dyDescent="0.3">
      <c r="W119" s="25"/>
      <c r="Y119" s="25"/>
      <c r="AF119" s="25"/>
      <c r="AG119" s="25"/>
      <c r="AH119" s="25"/>
      <c r="AI119" s="25"/>
      <c r="AV119" s="29"/>
    </row>
    <row r="120" spans="23:48" x14ac:dyDescent="0.3">
      <c r="W120" s="25"/>
      <c r="Y120" s="25"/>
      <c r="AF120" s="25"/>
      <c r="AG120" s="25"/>
      <c r="AH120" s="25"/>
      <c r="AI120" s="25"/>
      <c r="AV120" s="29"/>
    </row>
    <row r="121" spans="23:48" x14ac:dyDescent="0.3">
      <c r="W121" s="25"/>
      <c r="Y121" s="25"/>
      <c r="AF121" s="25"/>
      <c r="AG121" s="25"/>
      <c r="AH121" s="25"/>
      <c r="AI121" s="25"/>
      <c r="AV121" s="29"/>
    </row>
    <row r="122" spans="23:48" x14ac:dyDescent="0.3">
      <c r="W122" s="25"/>
      <c r="Y122" s="25"/>
      <c r="AF122" s="25"/>
      <c r="AG122" s="25"/>
      <c r="AH122" s="25"/>
      <c r="AI122" s="25"/>
      <c r="AV122" s="29"/>
    </row>
    <row r="123" spans="23:48" x14ac:dyDescent="0.3">
      <c r="W123" s="25"/>
      <c r="Y123" s="25"/>
      <c r="AF123" s="25"/>
      <c r="AG123" s="25"/>
      <c r="AH123" s="25"/>
      <c r="AI123" s="25"/>
      <c r="AV123" s="29"/>
    </row>
    <row r="124" spans="23:48" x14ac:dyDescent="0.3">
      <c r="W124" s="25"/>
      <c r="Y124" s="25"/>
      <c r="AF124" s="25"/>
      <c r="AG124" s="25"/>
      <c r="AH124" s="25"/>
      <c r="AI124" s="25"/>
      <c r="AV124" s="29"/>
    </row>
    <row r="125" spans="23:48" x14ac:dyDescent="0.3">
      <c r="W125" s="25"/>
      <c r="Y125" s="25"/>
      <c r="AF125" s="25"/>
      <c r="AG125" s="25"/>
      <c r="AH125" s="25"/>
      <c r="AI125" s="25"/>
      <c r="AV125" s="29"/>
    </row>
    <row r="126" spans="23:48" x14ac:dyDescent="0.3">
      <c r="W126" s="25"/>
      <c r="Y126" s="25"/>
      <c r="AF126" s="25"/>
      <c r="AG126" s="25"/>
      <c r="AH126" s="25"/>
      <c r="AI126" s="25"/>
      <c r="AV126" s="29"/>
    </row>
    <row r="127" spans="23:48" x14ac:dyDescent="0.3">
      <c r="W127" s="25"/>
      <c r="Y127" s="25"/>
      <c r="AF127" s="25"/>
      <c r="AG127" s="25"/>
      <c r="AH127" s="25"/>
      <c r="AI127" s="25"/>
      <c r="AV127" s="29"/>
    </row>
    <row r="128" spans="23:48" x14ac:dyDescent="0.3">
      <c r="W128" s="25"/>
      <c r="Y128" s="25"/>
      <c r="AF128" s="25"/>
      <c r="AG128" s="25"/>
      <c r="AH128" s="25"/>
      <c r="AI128" s="25"/>
      <c r="AV128" s="29"/>
    </row>
    <row r="129" spans="23:48" x14ac:dyDescent="0.3">
      <c r="W129" s="25"/>
      <c r="Y129" s="25"/>
      <c r="AF129" s="25"/>
      <c r="AG129" s="25"/>
      <c r="AH129" s="25"/>
      <c r="AI129" s="25"/>
      <c r="AV129" s="29"/>
    </row>
    <row r="130" spans="23:48" x14ac:dyDescent="0.3">
      <c r="W130" s="25"/>
      <c r="Y130" s="25"/>
      <c r="AF130" s="25"/>
      <c r="AG130" s="25"/>
      <c r="AH130" s="25"/>
      <c r="AI130" s="25"/>
      <c r="AV130" s="29"/>
    </row>
    <row r="131" spans="23:48" x14ac:dyDescent="0.3">
      <c r="W131" s="25"/>
      <c r="Y131" s="25"/>
      <c r="AF131" s="25"/>
      <c r="AG131" s="25"/>
      <c r="AH131" s="25"/>
      <c r="AI131" s="25"/>
      <c r="AV131" s="29"/>
    </row>
    <row r="132" spans="23:48" x14ac:dyDescent="0.3">
      <c r="W132" s="25"/>
      <c r="Y132" s="25"/>
      <c r="AF132" s="25"/>
      <c r="AG132" s="25"/>
      <c r="AH132" s="25"/>
      <c r="AI132" s="25"/>
      <c r="AV132" s="29"/>
    </row>
    <row r="133" spans="23:48" x14ac:dyDescent="0.3">
      <c r="W133" s="25"/>
      <c r="Y133" s="25"/>
      <c r="AF133" s="25"/>
      <c r="AG133" s="25"/>
      <c r="AH133" s="25"/>
      <c r="AI133" s="25"/>
      <c r="AV133" s="29"/>
    </row>
    <row r="134" spans="23:48" x14ac:dyDescent="0.3">
      <c r="W134" s="25"/>
      <c r="Y134" s="25"/>
      <c r="AF134" s="25"/>
      <c r="AG134" s="25"/>
      <c r="AH134" s="25"/>
      <c r="AI134" s="25"/>
      <c r="AV134" s="29"/>
    </row>
    <row r="135" spans="23:48" x14ac:dyDescent="0.3">
      <c r="W135" s="25"/>
      <c r="Y135" s="25"/>
      <c r="AF135" s="25"/>
      <c r="AG135" s="25"/>
      <c r="AH135" s="25"/>
      <c r="AI135" s="25"/>
      <c r="AV135" s="29"/>
    </row>
    <row r="136" spans="23:48" x14ac:dyDescent="0.3">
      <c r="W136" s="25"/>
      <c r="Y136" s="25"/>
      <c r="AF136" s="25"/>
      <c r="AG136" s="25"/>
      <c r="AH136" s="25"/>
      <c r="AI136" s="25"/>
      <c r="AV136" s="29"/>
    </row>
    <row r="137" spans="23:48" x14ac:dyDescent="0.3">
      <c r="W137" s="25"/>
      <c r="Y137" s="25"/>
      <c r="AF137" s="25"/>
      <c r="AG137" s="25"/>
      <c r="AH137" s="25"/>
      <c r="AI137" s="25"/>
      <c r="AV137" s="29"/>
    </row>
    <row r="138" spans="23:48" x14ac:dyDescent="0.3">
      <c r="W138" s="25"/>
      <c r="Y138" s="25"/>
      <c r="AF138" s="25"/>
      <c r="AG138" s="25"/>
      <c r="AH138" s="25"/>
      <c r="AI138" s="25"/>
      <c r="AV138" s="29"/>
    </row>
    <row r="139" spans="23:48" x14ac:dyDescent="0.3">
      <c r="W139" s="25"/>
      <c r="Y139" s="25"/>
      <c r="AF139" s="25"/>
      <c r="AG139" s="25"/>
      <c r="AH139" s="25"/>
      <c r="AI139" s="25"/>
      <c r="AV139" s="29"/>
    </row>
    <row r="140" spans="23:48" x14ac:dyDescent="0.3">
      <c r="W140" s="25"/>
      <c r="Y140" s="25"/>
      <c r="AF140" s="25"/>
      <c r="AG140" s="25"/>
      <c r="AH140" s="25"/>
      <c r="AI140" s="25"/>
      <c r="AV140" s="29"/>
    </row>
    <row r="141" spans="23:48" x14ac:dyDescent="0.3">
      <c r="W141" s="25"/>
      <c r="Y141" s="25"/>
      <c r="AF141" s="25"/>
      <c r="AG141" s="25"/>
      <c r="AH141" s="25"/>
      <c r="AI141" s="25"/>
      <c r="AV141" s="29"/>
    </row>
    <row r="142" spans="23:48" x14ac:dyDescent="0.3">
      <c r="W142" s="25"/>
      <c r="Y142" s="25"/>
      <c r="AF142" s="25"/>
      <c r="AG142" s="25"/>
      <c r="AH142" s="25"/>
      <c r="AI142" s="25"/>
      <c r="AV142" s="29"/>
    </row>
    <row r="143" spans="23:48" x14ac:dyDescent="0.3">
      <c r="W143" s="25"/>
      <c r="Y143" s="25"/>
      <c r="AF143" s="25"/>
      <c r="AG143" s="25"/>
      <c r="AH143" s="25"/>
      <c r="AI143" s="25"/>
      <c r="AV143" s="29"/>
    </row>
    <row r="144" spans="23:48" x14ac:dyDescent="0.3">
      <c r="W144" s="25"/>
      <c r="Y144" s="25"/>
      <c r="AF144" s="25"/>
      <c r="AG144" s="25"/>
      <c r="AH144" s="25"/>
      <c r="AI144" s="25"/>
      <c r="AV144" s="29"/>
    </row>
    <row r="145" spans="23:48" x14ac:dyDescent="0.3">
      <c r="W145" s="25"/>
      <c r="Y145" s="25"/>
      <c r="AF145" s="25"/>
      <c r="AG145" s="25"/>
      <c r="AH145" s="25"/>
      <c r="AI145" s="25"/>
      <c r="AV145" s="29"/>
    </row>
    <row r="146" spans="23:48" x14ac:dyDescent="0.3">
      <c r="W146" s="25"/>
      <c r="Y146" s="25"/>
      <c r="AF146" s="25"/>
      <c r="AG146" s="25"/>
      <c r="AH146" s="25"/>
      <c r="AI146" s="25"/>
      <c r="AV146" s="29"/>
    </row>
    <row r="147" spans="23:48" x14ac:dyDescent="0.3">
      <c r="W147" s="25"/>
      <c r="Y147" s="25"/>
      <c r="AF147" s="25"/>
      <c r="AG147" s="25"/>
      <c r="AH147" s="25"/>
      <c r="AI147" s="25"/>
      <c r="AV147" s="29"/>
    </row>
    <row r="148" spans="23:48" x14ac:dyDescent="0.3">
      <c r="W148" s="25"/>
      <c r="Y148" s="25"/>
      <c r="AF148" s="25"/>
      <c r="AG148" s="25"/>
      <c r="AH148" s="25"/>
      <c r="AI148" s="25"/>
      <c r="AV148" s="29"/>
    </row>
    <row r="149" spans="23:48" x14ac:dyDescent="0.3">
      <c r="W149" s="25"/>
      <c r="Y149" s="25"/>
      <c r="AF149" s="25"/>
      <c r="AG149" s="25"/>
      <c r="AH149" s="25"/>
      <c r="AI149" s="25"/>
      <c r="AV149" s="29"/>
    </row>
    <row r="150" spans="23:48" x14ac:dyDescent="0.3">
      <c r="W150" s="25"/>
      <c r="Y150" s="25"/>
      <c r="AF150" s="25"/>
      <c r="AG150" s="25"/>
      <c r="AH150" s="25"/>
      <c r="AI150" s="25"/>
      <c r="AV150" s="29"/>
    </row>
    <row r="151" spans="23:48" x14ac:dyDescent="0.3">
      <c r="W151" s="25"/>
      <c r="Y151" s="25"/>
      <c r="AF151" s="25"/>
      <c r="AG151" s="25"/>
      <c r="AH151" s="25"/>
      <c r="AI151" s="25"/>
      <c r="AV151" s="29"/>
    </row>
    <row r="152" spans="23:48" x14ac:dyDescent="0.3">
      <c r="W152" s="25"/>
      <c r="Y152" s="25"/>
      <c r="AF152" s="25"/>
      <c r="AG152" s="25"/>
      <c r="AH152" s="25"/>
      <c r="AI152" s="25"/>
      <c r="AV152" s="29"/>
    </row>
    <row r="153" spans="23:48" x14ac:dyDescent="0.3">
      <c r="W153" s="25"/>
      <c r="Y153" s="25"/>
      <c r="AF153" s="25"/>
      <c r="AG153" s="25"/>
      <c r="AH153" s="25"/>
      <c r="AI153" s="25"/>
      <c r="AV153" s="29"/>
    </row>
    <row r="154" spans="23:48" x14ac:dyDescent="0.3">
      <c r="W154" s="25"/>
      <c r="Y154" s="25"/>
      <c r="AF154" s="25"/>
      <c r="AG154" s="25"/>
      <c r="AH154" s="25"/>
      <c r="AI154" s="25"/>
      <c r="AV154" s="29"/>
    </row>
    <row r="155" spans="23:48" x14ac:dyDescent="0.3">
      <c r="W155" s="25"/>
      <c r="Y155" s="25"/>
      <c r="AF155" s="25"/>
      <c r="AG155" s="25"/>
      <c r="AH155" s="25"/>
      <c r="AI155" s="25"/>
      <c r="AV155" s="29"/>
    </row>
    <row r="156" spans="23:48" x14ac:dyDescent="0.3">
      <c r="W156" s="25"/>
      <c r="Y156" s="25"/>
      <c r="AF156" s="25"/>
      <c r="AG156" s="25"/>
      <c r="AH156" s="25"/>
      <c r="AI156" s="25"/>
      <c r="AV156" s="29"/>
    </row>
    <row r="157" spans="23:48" x14ac:dyDescent="0.3">
      <c r="W157" s="25"/>
      <c r="Y157" s="25"/>
      <c r="AF157" s="25"/>
      <c r="AG157" s="25"/>
      <c r="AH157" s="25"/>
      <c r="AI157" s="25"/>
      <c r="AV157" s="29"/>
    </row>
    <row r="158" spans="23:48" x14ac:dyDescent="0.3">
      <c r="W158" s="25"/>
      <c r="Y158" s="25"/>
      <c r="AF158" s="25"/>
      <c r="AG158" s="25"/>
      <c r="AH158" s="25"/>
      <c r="AI158" s="25"/>
      <c r="AV158" s="29"/>
    </row>
    <row r="159" spans="23:48" x14ac:dyDescent="0.3">
      <c r="W159" s="25"/>
      <c r="Y159" s="25"/>
      <c r="AF159" s="25"/>
      <c r="AG159" s="25"/>
      <c r="AH159" s="25"/>
      <c r="AI159" s="25"/>
      <c r="AV159" s="29"/>
    </row>
    <row r="160" spans="23:48" x14ac:dyDescent="0.3">
      <c r="W160" s="25"/>
      <c r="Y160" s="25"/>
      <c r="AF160" s="25"/>
      <c r="AG160" s="25"/>
      <c r="AH160" s="25"/>
      <c r="AI160" s="25"/>
      <c r="AV160" s="29"/>
    </row>
    <row r="161" spans="23:48" x14ac:dyDescent="0.3">
      <c r="W161" s="25"/>
      <c r="Y161" s="25"/>
      <c r="AF161" s="25"/>
      <c r="AG161" s="25"/>
      <c r="AH161" s="25"/>
      <c r="AI161" s="25"/>
      <c r="AV161" s="29"/>
    </row>
    <row r="162" spans="23:48" x14ac:dyDescent="0.3">
      <c r="W162" s="25"/>
      <c r="Y162" s="25"/>
      <c r="AF162" s="25"/>
      <c r="AG162" s="25"/>
      <c r="AH162" s="25"/>
      <c r="AI162" s="25"/>
      <c r="AV162" s="29"/>
    </row>
    <row r="163" spans="23:48" x14ac:dyDescent="0.3">
      <c r="W163" s="25"/>
      <c r="Y163" s="25"/>
      <c r="AF163" s="25"/>
      <c r="AG163" s="25"/>
      <c r="AH163" s="25"/>
      <c r="AI163" s="25"/>
      <c r="AV163" s="29"/>
    </row>
    <row r="164" spans="23:48" x14ac:dyDescent="0.3">
      <c r="W164" s="25"/>
      <c r="Y164" s="25"/>
      <c r="AF164" s="25"/>
      <c r="AG164" s="25"/>
      <c r="AH164" s="25"/>
      <c r="AI164" s="25"/>
      <c r="AV164" s="29"/>
    </row>
    <row r="165" spans="23:48" x14ac:dyDescent="0.3">
      <c r="W165" s="25"/>
      <c r="Y165" s="25"/>
      <c r="AF165" s="25"/>
      <c r="AG165" s="25"/>
      <c r="AH165" s="25"/>
      <c r="AI165" s="25"/>
      <c r="AV165" s="29"/>
    </row>
    <row r="166" spans="23:48" x14ac:dyDescent="0.3">
      <c r="W166" s="25"/>
      <c r="Y166" s="25"/>
      <c r="AF166" s="25"/>
      <c r="AG166" s="25"/>
      <c r="AH166" s="25"/>
      <c r="AI166" s="25"/>
      <c r="AV166" s="29"/>
    </row>
    <row r="167" spans="23:48" x14ac:dyDescent="0.3">
      <c r="W167" s="25"/>
      <c r="Y167" s="25"/>
      <c r="AF167" s="25"/>
      <c r="AG167" s="25"/>
      <c r="AH167" s="25"/>
      <c r="AI167" s="25"/>
      <c r="AV167" s="29"/>
    </row>
    <row r="168" spans="23:48" x14ac:dyDescent="0.3">
      <c r="W168" s="25"/>
      <c r="Y168" s="25"/>
      <c r="AF168" s="25"/>
      <c r="AG168" s="25"/>
      <c r="AH168" s="25"/>
      <c r="AI168" s="25"/>
      <c r="AV168" s="29"/>
    </row>
    <row r="169" spans="23:48" x14ac:dyDescent="0.3">
      <c r="W169" s="25"/>
      <c r="Y169" s="25"/>
      <c r="AF169" s="25"/>
      <c r="AG169" s="25"/>
      <c r="AH169" s="25"/>
      <c r="AI169" s="25"/>
      <c r="AV169" s="29"/>
    </row>
    <row r="170" spans="23:48" x14ac:dyDescent="0.3">
      <c r="W170" s="25"/>
      <c r="Y170" s="25"/>
      <c r="AF170" s="25"/>
      <c r="AG170" s="25"/>
      <c r="AH170" s="25"/>
      <c r="AI170" s="25"/>
      <c r="AV170" s="29"/>
    </row>
    <row r="171" spans="23:48" x14ac:dyDescent="0.3">
      <c r="W171" s="25"/>
      <c r="Y171" s="25"/>
      <c r="AF171" s="25"/>
      <c r="AG171" s="25"/>
      <c r="AH171" s="25"/>
      <c r="AI171" s="25"/>
      <c r="AV171" s="29"/>
    </row>
    <row r="172" spans="23:48" x14ac:dyDescent="0.3">
      <c r="W172" s="25"/>
      <c r="Y172" s="25"/>
      <c r="AF172" s="25"/>
      <c r="AG172" s="25"/>
      <c r="AH172" s="25"/>
      <c r="AI172" s="25"/>
      <c r="AV172" s="29"/>
    </row>
    <row r="173" spans="23:48" x14ac:dyDescent="0.3">
      <c r="W173" s="25"/>
      <c r="Y173" s="25"/>
      <c r="AF173" s="25"/>
      <c r="AG173" s="25"/>
      <c r="AH173" s="25"/>
      <c r="AI173" s="25"/>
      <c r="AV173" s="29"/>
    </row>
    <row r="174" spans="23:48" x14ac:dyDescent="0.3">
      <c r="W174" s="25"/>
      <c r="Y174" s="25"/>
      <c r="AF174" s="25"/>
      <c r="AG174" s="25"/>
      <c r="AH174" s="25"/>
      <c r="AI174" s="25"/>
      <c r="AV174" s="29"/>
    </row>
    <row r="175" spans="23:48" x14ac:dyDescent="0.3">
      <c r="W175" s="25"/>
      <c r="Y175" s="25"/>
      <c r="AF175" s="25"/>
      <c r="AG175" s="25"/>
      <c r="AH175" s="25"/>
      <c r="AI175" s="25"/>
      <c r="AV175" s="29"/>
    </row>
    <row r="176" spans="23:48" x14ac:dyDescent="0.3">
      <c r="W176" s="25"/>
      <c r="Y176" s="25"/>
      <c r="AF176" s="25"/>
      <c r="AG176" s="25"/>
      <c r="AH176" s="25"/>
      <c r="AI176" s="25"/>
      <c r="AV176" s="29"/>
    </row>
    <row r="177" spans="23:48" x14ac:dyDescent="0.3">
      <c r="W177" s="25"/>
      <c r="Y177" s="25"/>
      <c r="AF177" s="25"/>
      <c r="AG177" s="25"/>
      <c r="AH177" s="25"/>
      <c r="AI177" s="25"/>
      <c r="AV177" s="29"/>
    </row>
    <row r="178" spans="23:48" x14ac:dyDescent="0.3">
      <c r="W178" s="25"/>
      <c r="Y178" s="25"/>
      <c r="AF178" s="25"/>
      <c r="AG178" s="25"/>
      <c r="AH178" s="25"/>
      <c r="AI178" s="25"/>
      <c r="AV178" s="29"/>
    </row>
    <row r="179" spans="23:48" x14ac:dyDescent="0.3">
      <c r="W179" s="25"/>
      <c r="Y179" s="25"/>
      <c r="AF179" s="25"/>
      <c r="AG179" s="25"/>
      <c r="AH179" s="25"/>
      <c r="AI179" s="25"/>
      <c r="AV179" s="29"/>
    </row>
    <row r="180" spans="23:48" x14ac:dyDescent="0.3">
      <c r="W180" s="25"/>
      <c r="Y180" s="25"/>
      <c r="AF180" s="25"/>
      <c r="AG180" s="25"/>
      <c r="AH180" s="25"/>
      <c r="AI180" s="25"/>
      <c r="AV180" s="29"/>
    </row>
    <row r="181" spans="23:48" x14ac:dyDescent="0.3">
      <c r="W181" s="25"/>
      <c r="Y181" s="25"/>
      <c r="AF181" s="25"/>
      <c r="AG181" s="25"/>
      <c r="AH181" s="25"/>
      <c r="AI181" s="25"/>
      <c r="AV181" s="29"/>
    </row>
    <row r="182" spans="23:48" x14ac:dyDescent="0.3">
      <c r="W182" s="25"/>
      <c r="Y182" s="25"/>
      <c r="AF182" s="25"/>
      <c r="AG182" s="25"/>
      <c r="AH182" s="25"/>
      <c r="AI182" s="25"/>
      <c r="AV182" s="29"/>
    </row>
    <row r="183" spans="23:48" x14ac:dyDescent="0.3">
      <c r="W183" s="25"/>
      <c r="Y183" s="25"/>
      <c r="AF183" s="25"/>
      <c r="AG183" s="25"/>
      <c r="AH183" s="25"/>
      <c r="AI183" s="25"/>
      <c r="AV183" s="29"/>
    </row>
    <row r="184" spans="23:48" x14ac:dyDescent="0.3">
      <c r="W184" s="25"/>
      <c r="Y184" s="25"/>
      <c r="AF184" s="25"/>
      <c r="AG184" s="25"/>
      <c r="AH184" s="25"/>
      <c r="AI184" s="25"/>
      <c r="AV184" s="29"/>
    </row>
    <row r="185" spans="23:48" x14ac:dyDescent="0.3">
      <c r="W185" s="25"/>
      <c r="Y185" s="25"/>
      <c r="AF185" s="25"/>
      <c r="AG185" s="25"/>
      <c r="AH185" s="25"/>
      <c r="AI185" s="25"/>
      <c r="AV185" s="29"/>
    </row>
    <row r="186" spans="23:48" x14ac:dyDescent="0.3">
      <c r="W186" s="25"/>
      <c r="Y186" s="25"/>
      <c r="AF186" s="25"/>
      <c r="AG186" s="25"/>
      <c r="AH186" s="25"/>
      <c r="AI186" s="25"/>
      <c r="AV186" s="29"/>
    </row>
    <row r="187" spans="23:48" x14ac:dyDescent="0.3">
      <c r="W187" s="25"/>
      <c r="Y187" s="25"/>
      <c r="AF187" s="25"/>
      <c r="AG187" s="25"/>
      <c r="AH187" s="25"/>
      <c r="AI187" s="25"/>
      <c r="AV187" s="29"/>
    </row>
    <row r="188" spans="23:48" x14ac:dyDescent="0.3">
      <c r="W188" s="25"/>
      <c r="Y188" s="25"/>
      <c r="AF188" s="25"/>
      <c r="AG188" s="25"/>
      <c r="AH188" s="25"/>
      <c r="AI188" s="25"/>
      <c r="AV188" s="29"/>
    </row>
    <row r="189" spans="23:48" x14ac:dyDescent="0.3">
      <c r="W189" s="25"/>
      <c r="Y189" s="25"/>
      <c r="AF189" s="25"/>
      <c r="AG189" s="25"/>
      <c r="AH189" s="25"/>
      <c r="AI189" s="25"/>
      <c r="AV189" s="29"/>
    </row>
    <row r="190" spans="23:48" x14ac:dyDescent="0.3">
      <c r="W190" s="25"/>
      <c r="Y190" s="25"/>
      <c r="AF190" s="25"/>
      <c r="AG190" s="25"/>
      <c r="AH190" s="25"/>
      <c r="AI190" s="25"/>
      <c r="AV190" s="29"/>
    </row>
    <row r="191" spans="23:48" x14ac:dyDescent="0.3">
      <c r="W191" s="25"/>
      <c r="Y191" s="25"/>
      <c r="AF191" s="25"/>
      <c r="AG191" s="25"/>
      <c r="AH191" s="25"/>
      <c r="AI191" s="25"/>
      <c r="AV191" s="29"/>
    </row>
    <row r="192" spans="23:48" x14ac:dyDescent="0.3">
      <c r="W192" s="25"/>
      <c r="Y192" s="25"/>
      <c r="AF192" s="25"/>
      <c r="AG192" s="25"/>
      <c r="AH192" s="25"/>
      <c r="AI192" s="25"/>
      <c r="AV192" s="29"/>
    </row>
    <row r="193" spans="23:48" x14ac:dyDescent="0.3">
      <c r="W193" s="25"/>
      <c r="Y193" s="25"/>
      <c r="AF193" s="25"/>
      <c r="AG193" s="25"/>
      <c r="AH193" s="25"/>
      <c r="AI193" s="25"/>
      <c r="AV193" s="29"/>
    </row>
    <row r="194" spans="23:48" x14ac:dyDescent="0.3">
      <c r="W194" s="25"/>
      <c r="Y194" s="25"/>
      <c r="AF194" s="25"/>
      <c r="AG194" s="25"/>
      <c r="AH194" s="25"/>
      <c r="AI194" s="25"/>
      <c r="AV194" s="29"/>
    </row>
    <row r="195" spans="23:48" x14ac:dyDescent="0.3">
      <c r="W195" s="25"/>
      <c r="Y195" s="25"/>
      <c r="AF195" s="25"/>
      <c r="AG195" s="25"/>
      <c r="AH195" s="25"/>
      <c r="AI195" s="25"/>
      <c r="AV195" s="29"/>
    </row>
    <row r="196" spans="23:48" x14ac:dyDescent="0.3">
      <c r="W196" s="25"/>
      <c r="Y196" s="25"/>
      <c r="AF196" s="25"/>
      <c r="AG196" s="25"/>
      <c r="AH196" s="25"/>
      <c r="AI196" s="25"/>
      <c r="AV196" s="29"/>
    </row>
    <row r="197" spans="23:48" x14ac:dyDescent="0.3">
      <c r="W197" s="25"/>
      <c r="Y197" s="25"/>
      <c r="AF197" s="25"/>
      <c r="AG197" s="25"/>
      <c r="AH197" s="25"/>
      <c r="AI197" s="25"/>
      <c r="AV197" s="29"/>
    </row>
    <row r="198" spans="23:48" x14ac:dyDescent="0.3">
      <c r="W198" s="25"/>
      <c r="Y198" s="25"/>
      <c r="AF198" s="25"/>
      <c r="AG198" s="25"/>
      <c r="AH198" s="25"/>
      <c r="AI198" s="25"/>
      <c r="AV198" s="29"/>
    </row>
    <row r="199" spans="23:48" x14ac:dyDescent="0.3">
      <c r="W199" s="25"/>
      <c r="Y199" s="25"/>
      <c r="AF199" s="25"/>
      <c r="AG199" s="25"/>
      <c r="AH199" s="25"/>
      <c r="AI199" s="25"/>
      <c r="AV199" s="29"/>
    </row>
    <row r="200" spans="23:48" x14ac:dyDescent="0.3">
      <c r="W200" s="25"/>
      <c r="Y200" s="25"/>
      <c r="AF200" s="25"/>
      <c r="AG200" s="25"/>
      <c r="AH200" s="25"/>
      <c r="AI200" s="25"/>
      <c r="AV200" s="29"/>
    </row>
    <row r="201" spans="23:48" x14ac:dyDescent="0.3">
      <c r="W201" s="25"/>
      <c r="Y201" s="25"/>
      <c r="AF201" s="25"/>
      <c r="AG201" s="25"/>
      <c r="AH201" s="25"/>
      <c r="AI201" s="25"/>
      <c r="AV201" s="29"/>
    </row>
    <row r="202" spans="23:48" x14ac:dyDescent="0.3">
      <c r="W202" s="25"/>
      <c r="Y202" s="25"/>
      <c r="AF202" s="25"/>
      <c r="AG202" s="25"/>
      <c r="AH202" s="25"/>
      <c r="AI202" s="25"/>
      <c r="AV202" s="29"/>
    </row>
    <row r="203" spans="23:48" x14ac:dyDescent="0.3">
      <c r="W203" s="25"/>
      <c r="Y203" s="25"/>
      <c r="AF203" s="25"/>
      <c r="AG203" s="25"/>
      <c r="AH203" s="25"/>
      <c r="AI203" s="25"/>
      <c r="AV203" s="29"/>
    </row>
    <row r="204" spans="23:48" x14ac:dyDescent="0.3">
      <c r="W204" s="25"/>
      <c r="Y204" s="25"/>
      <c r="AF204" s="25"/>
      <c r="AG204" s="25"/>
      <c r="AH204" s="25"/>
      <c r="AI204" s="25"/>
      <c r="AV204" s="29"/>
    </row>
    <row r="205" spans="23:48" x14ac:dyDescent="0.3">
      <c r="W205" s="25"/>
      <c r="Y205" s="25"/>
      <c r="AF205" s="25"/>
      <c r="AG205" s="25"/>
      <c r="AH205" s="25"/>
      <c r="AI205" s="25"/>
      <c r="AV205" s="29"/>
    </row>
    <row r="206" spans="23:48" x14ac:dyDescent="0.3">
      <c r="W206" s="25"/>
      <c r="Y206" s="25"/>
      <c r="AF206" s="25"/>
      <c r="AG206" s="25"/>
      <c r="AH206" s="25"/>
      <c r="AI206" s="25"/>
      <c r="AV206" s="29"/>
    </row>
    <row r="207" spans="23:48" x14ac:dyDescent="0.3">
      <c r="W207" s="25"/>
      <c r="Y207" s="25"/>
      <c r="AF207" s="25"/>
      <c r="AG207" s="25"/>
      <c r="AH207" s="25"/>
      <c r="AI207" s="25"/>
      <c r="AV207" s="29"/>
    </row>
    <row r="208" spans="23:48" x14ac:dyDescent="0.3">
      <c r="W208" s="25"/>
      <c r="Y208" s="25"/>
      <c r="AF208" s="25"/>
      <c r="AG208" s="25"/>
      <c r="AH208" s="25"/>
      <c r="AI208" s="25"/>
      <c r="AV208" s="29"/>
    </row>
    <row r="209" spans="23:48" x14ac:dyDescent="0.3">
      <c r="W209" s="25"/>
      <c r="Y209" s="25"/>
      <c r="AF209" s="25"/>
      <c r="AG209" s="25"/>
      <c r="AH209" s="25"/>
      <c r="AI209" s="25"/>
      <c r="AV209" s="29"/>
    </row>
    <row r="210" spans="23:48" x14ac:dyDescent="0.3">
      <c r="W210" s="25"/>
      <c r="Y210" s="25"/>
      <c r="AF210" s="25"/>
      <c r="AG210" s="25"/>
      <c r="AH210" s="25"/>
      <c r="AI210" s="25"/>
      <c r="AV210" s="29"/>
    </row>
    <row r="211" spans="23:48" x14ac:dyDescent="0.3">
      <c r="W211" s="25"/>
      <c r="Y211" s="25"/>
      <c r="AF211" s="25"/>
      <c r="AG211" s="25"/>
      <c r="AH211" s="25"/>
      <c r="AI211" s="25"/>
      <c r="AV211" s="29"/>
    </row>
    <row r="212" spans="23:48" x14ac:dyDescent="0.3">
      <c r="W212" s="25"/>
      <c r="Y212" s="25"/>
      <c r="AF212" s="25"/>
      <c r="AG212" s="25"/>
      <c r="AH212" s="25"/>
      <c r="AI212" s="25"/>
      <c r="AV212" s="29"/>
    </row>
    <row r="213" spans="23:48" x14ac:dyDescent="0.3">
      <c r="W213" s="25"/>
      <c r="Y213" s="25"/>
      <c r="AF213" s="25"/>
      <c r="AG213" s="25"/>
      <c r="AH213" s="25"/>
      <c r="AI213" s="25"/>
      <c r="AV213" s="29"/>
    </row>
    <row r="214" spans="23:48" x14ac:dyDescent="0.3">
      <c r="W214" s="25"/>
      <c r="Y214" s="25"/>
      <c r="AF214" s="25"/>
      <c r="AG214" s="25"/>
      <c r="AH214" s="25"/>
      <c r="AI214" s="25"/>
      <c r="AV214" s="29"/>
    </row>
    <row r="215" spans="23:48" x14ac:dyDescent="0.3">
      <c r="W215" s="25"/>
      <c r="Y215" s="25"/>
      <c r="AF215" s="25"/>
      <c r="AG215" s="25"/>
      <c r="AH215" s="25"/>
      <c r="AI215" s="25"/>
      <c r="AV215" s="29"/>
    </row>
    <row r="216" spans="23:48" x14ac:dyDescent="0.3">
      <c r="W216" s="25"/>
      <c r="Y216" s="25"/>
      <c r="AF216" s="25"/>
      <c r="AG216" s="25"/>
      <c r="AH216" s="25"/>
      <c r="AI216" s="25"/>
      <c r="AV216" s="29"/>
    </row>
    <row r="217" spans="23:48" x14ac:dyDescent="0.3">
      <c r="W217" s="25"/>
      <c r="Y217" s="25"/>
      <c r="AF217" s="25"/>
      <c r="AG217" s="25"/>
      <c r="AH217" s="25"/>
      <c r="AI217" s="25"/>
      <c r="AV217" s="29"/>
    </row>
    <row r="218" spans="23:48" x14ac:dyDescent="0.3">
      <c r="W218" s="25"/>
      <c r="Y218" s="25"/>
      <c r="AF218" s="25"/>
      <c r="AG218" s="25"/>
      <c r="AH218" s="25"/>
      <c r="AI218" s="25"/>
      <c r="AV218" s="29"/>
    </row>
    <row r="219" spans="23:48" x14ac:dyDescent="0.3">
      <c r="W219" s="25"/>
      <c r="Y219" s="25"/>
      <c r="AF219" s="25"/>
      <c r="AG219" s="25"/>
      <c r="AH219" s="25"/>
      <c r="AI219" s="25"/>
      <c r="AV219" s="29"/>
    </row>
    <row r="220" spans="23:48" x14ac:dyDescent="0.3">
      <c r="W220" s="25"/>
      <c r="Y220" s="25"/>
      <c r="AF220" s="25"/>
      <c r="AG220" s="25"/>
      <c r="AH220" s="25"/>
      <c r="AI220" s="25"/>
      <c r="AV220" s="29"/>
    </row>
    <row r="221" spans="23:48" x14ac:dyDescent="0.3">
      <c r="W221" s="25"/>
      <c r="Y221" s="25"/>
      <c r="AF221" s="25"/>
      <c r="AG221" s="25"/>
      <c r="AH221" s="25"/>
      <c r="AI221" s="25"/>
      <c r="AV221" s="29"/>
    </row>
    <row r="222" spans="23:48" x14ac:dyDescent="0.3">
      <c r="W222" s="25"/>
      <c r="Y222" s="25"/>
      <c r="AF222" s="25"/>
      <c r="AG222" s="25"/>
      <c r="AH222" s="25"/>
      <c r="AI222" s="25"/>
      <c r="AV222" s="29"/>
    </row>
    <row r="223" spans="23:48" x14ac:dyDescent="0.3">
      <c r="W223" s="25"/>
      <c r="Y223" s="25"/>
      <c r="AF223" s="25"/>
      <c r="AG223" s="25"/>
      <c r="AH223" s="25"/>
      <c r="AI223" s="25"/>
      <c r="AV223" s="29"/>
    </row>
    <row r="224" spans="23:48" x14ac:dyDescent="0.3">
      <c r="W224" s="25"/>
      <c r="Y224" s="25"/>
      <c r="AF224" s="25"/>
      <c r="AG224" s="25"/>
      <c r="AH224" s="25"/>
      <c r="AI224" s="25"/>
      <c r="AV224" s="29"/>
    </row>
    <row r="225" spans="23:48" x14ac:dyDescent="0.3">
      <c r="W225" s="25"/>
      <c r="Y225" s="25"/>
      <c r="AF225" s="25"/>
      <c r="AG225" s="25"/>
      <c r="AH225" s="25"/>
      <c r="AI225" s="25"/>
      <c r="AV225" s="29"/>
    </row>
    <row r="226" spans="23:48" x14ac:dyDescent="0.3">
      <c r="W226" s="25"/>
      <c r="Y226" s="25"/>
      <c r="AF226" s="25"/>
      <c r="AG226" s="25"/>
      <c r="AH226" s="25"/>
      <c r="AI226" s="25"/>
      <c r="AV226" s="29"/>
    </row>
    <row r="227" spans="23:48" x14ac:dyDescent="0.3">
      <c r="W227" s="25"/>
      <c r="Y227" s="25"/>
      <c r="AF227" s="25"/>
      <c r="AG227" s="25"/>
      <c r="AH227" s="25"/>
      <c r="AI227" s="25"/>
      <c r="AV227" s="29"/>
    </row>
    <row r="228" spans="23:48" x14ac:dyDescent="0.3">
      <c r="W228" s="25"/>
      <c r="Y228" s="25"/>
      <c r="AF228" s="25"/>
      <c r="AG228" s="25"/>
      <c r="AH228" s="25"/>
      <c r="AI228" s="25"/>
      <c r="AV228" s="29"/>
    </row>
    <row r="229" spans="23:48" x14ac:dyDescent="0.3">
      <c r="W229" s="25"/>
      <c r="Y229" s="25"/>
      <c r="AF229" s="25"/>
      <c r="AG229" s="25"/>
      <c r="AH229" s="25"/>
      <c r="AI229" s="25"/>
      <c r="AV229" s="29"/>
    </row>
    <row r="230" spans="23:48" x14ac:dyDescent="0.3">
      <c r="W230" s="25"/>
      <c r="Y230" s="25"/>
      <c r="AF230" s="25"/>
      <c r="AG230" s="25"/>
      <c r="AH230" s="25"/>
      <c r="AI230" s="25"/>
      <c r="AV230" s="29"/>
    </row>
    <row r="231" spans="23:48" x14ac:dyDescent="0.3">
      <c r="W231" s="25"/>
      <c r="Y231" s="25"/>
      <c r="AF231" s="25"/>
      <c r="AG231" s="25"/>
      <c r="AH231" s="25"/>
      <c r="AI231" s="25"/>
      <c r="AV231" s="29"/>
    </row>
    <row r="232" spans="23:48" x14ac:dyDescent="0.3">
      <c r="W232" s="25"/>
      <c r="Y232" s="25"/>
      <c r="AF232" s="25"/>
      <c r="AG232" s="25"/>
      <c r="AH232" s="25"/>
      <c r="AI232" s="25"/>
      <c r="AV232" s="29"/>
    </row>
    <row r="233" spans="23:48" x14ac:dyDescent="0.3">
      <c r="W233" s="25"/>
      <c r="Y233" s="25"/>
      <c r="AF233" s="25"/>
      <c r="AG233" s="25"/>
      <c r="AH233" s="25"/>
      <c r="AI233" s="25"/>
      <c r="AV233" s="29"/>
    </row>
    <row r="234" spans="23:48" x14ac:dyDescent="0.3">
      <c r="W234" s="25"/>
      <c r="Y234" s="25"/>
      <c r="AF234" s="25"/>
      <c r="AG234" s="25"/>
      <c r="AH234" s="25"/>
      <c r="AI234" s="25"/>
      <c r="AV234" s="29"/>
    </row>
    <row r="235" spans="23:48" x14ac:dyDescent="0.3">
      <c r="W235" s="25"/>
      <c r="Y235" s="25"/>
      <c r="AF235" s="25"/>
      <c r="AG235" s="25"/>
      <c r="AH235" s="25"/>
      <c r="AI235" s="25"/>
      <c r="AV235" s="29"/>
    </row>
    <row r="236" spans="23:48" x14ac:dyDescent="0.3">
      <c r="W236" s="25"/>
      <c r="Y236" s="25"/>
      <c r="AF236" s="25"/>
      <c r="AG236" s="25"/>
      <c r="AH236" s="25"/>
      <c r="AI236" s="25"/>
      <c r="AV236" s="29"/>
    </row>
    <row r="237" spans="23:48" x14ac:dyDescent="0.3">
      <c r="W237" s="25"/>
      <c r="Y237" s="25"/>
      <c r="AF237" s="25"/>
      <c r="AG237" s="25"/>
      <c r="AH237" s="25"/>
      <c r="AI237" s="25"/>
      <c r="AV237" s="29"/>
    </row>
    <row r="238" spans="23:48" x14ac:dyDescent="0.3">
      <c r="W238" s="25"/>
      <c r="Y238" s="25"/>
      <c r="AF238" s="25"/>
      <c r="AG238" s="25"/>
      <c r="AH238" s="25"/>
      <c r="AI238" s="25"/>
      <c r="AV238" s="29"/>
    </row>
    <row r="239" spans="23:48" x14ac:dyDescent="0.3">
      <c r="W239" s="25"/>
      <c r="Y239" s="25"/>
      <c r="AF239" s="25"/>
      <c r="AG239" s="25"/>
      <c r="AH239" s="25"/>
      <c r="AI239" s="25"/>
      <c r="AV239" s="29"/>
    </row>
    <row r="240" spans="23:48" x14ac:dyDescent="0.3">
      <c r="W240" s="25"/>
      <c r="Y240" s="25"/>
      <c r="AF240" s="25"/>
      <c r="AG240" s="25"/>
      <c r="AH240" s="25"/>
      <c r="AI240" s="25"/>
      <c r="AV240" s="29"/>
    </row>
    <row r="241" spans="23:48" x14ac:dyDescent="0.3">
      <c r="W241" s="25"/>
      <c r="Y241" s="25"/>
      <c r="AF241" s="25"/>
      <c r="AG241" s="25"/>
      <c r="AH241" s="25"/>
      <c r="AI241" s="25"/>
      <c r="AV241" s="29"/>
    </row>
    <row r="242" spans="23:48" x14ac:dyDescent="0.3">
      <c r="W242" s="25"/>
      <c r="Y242" s="25"/>
      <c r="AF242" s="25"/>
      <c r="AG242" s="25"/>
      <c r="AH242" s="25"/>
      <c r="AI242" s="25"/>
      <c r="AV242" s="29"/>
    </row>
    <row r="243" spans="23:48" x14ac:dyDescent="0.3">
      <c r="W243" s="25"/>
      <c r="Y243" s="25"/>
      <c r="AF243" s="25"/>
      <c r="AG243" s="25"/>
      <c r="AH243" s="25"/>
      <c r="AI243" s="25"/>
      <c r="AV243" s="29"/>
    </row>
    <row r="244" spans="23:48" x14ac:dyDescent="0.3">
      <c r="W244" s="25"/>
      <c r="Y244" s="25"/>
      <c r="AF244" s="25"/>
      <c r="AG244" s="25"/>
      <c r="AH244" s="25"/>
      <c r="AI244" s="25"/>
      <c r="AV244" s="29"/>
    </row>
    <row r="245" spans="23:48" x14ac:dyDescent="0.3">
      <c r="W245" s="25"/>
      <c r="Y245" s="25"/>
      <c r="AF245" s="25"/>
      <c r="AG245" s="25"/>
      <c r="AH245" s="25"/>
      <c r="AI245" s="25"/>
      <c r="AV245" s="29"/>
    </row>
    <row r="246" spans="23:48" x14ac:dyDescent="0.3">
      <c r="W246" s="25"/>
      <c r="Y246" s="25"/>
      <c r="AF246" s="25"/>
      <c r="AG246" s="25"/>
      <c r="AH246" s="25"/>
      <c r="AI246" s="25"/>
      <c r="AV246" s="29"/>
    </row>
    <row r="247" spans="23:48" x14ac:dyDescent="0.3">
      <c r="W247" s="25"/>
      <c r="Y247" s="25"/>
      <c r="AF247" s="25"/>
      <c r="AG247" s="25"/>
      <c r="AH247" s="25"/>
      <c r="AI247" s="25"/>
      <c r="AV247" s="29"/>
    </row>
    <row r="248" spans="23:48" x14ac:dyDescent="0.3">
      <c r="W248" s="25"/>
      <c r="Y248" s="25"/>
      <c r="AF248" s="25"/>
      <c r="AG248" s="25"/>
      <c r="AH248" s="25"/>
      <c r="AI248" s="25"/>
      <c r="AV248" s="29"/>
    </row>
    <row r="249" spans="23:48" x14ac:dyDescent="0.3">
      <c r="W249" s="25"/>
      <c r="Y249" s="25"/>
      <c r="AF249" s="25"/>
      <c r="AG249" s="25"/>
      <c r="AH249" s="25"/>
      <c r="AI249" s="25"/>
      <c r="AV249" s="29"/>
    </row>
    <row r="250" spans="23:48" x14ac:dyDescent="0.3">
      <c r="W250" s="25"/>
      <c r="Y250" s="25"/>
      <c r="AF250" s="25"/>
      <c r="AG250" s="25"/>
      <c r="AH250" s="25"/>
      <c r="AI250" s="25"/>
      <c r="AV250" s="29"/>
    </row>
    <row r="251" spans="23:48" x14ac:dyDescent="0.3">
      <c r="W251" s="25"/>
      <c r="Y251" s="25"/>
      <c r="AF251" s="25"/>
      <c r="AG251" s="25"/>
      <c r="AH251" s="25"/>
      <c r="AI251" s="25"/>
      <c r="AV251" s="29"/>
    </row>
    <row r="252" spans="23:48" x14ac:dyDescent="0.3">
      <c r="W252" s="25"/>
      <c r="Y252" s="25"/>
      <c r="AF252" s="25"/>
      <c r="AG252" s="25"/>
      <c r="AH252" s="25"/>
      <c r="AI252" s="25"/>
      <c r="AV252" s="29"/>
    </row>
    <row r="253" spans="23:48" x14ac:dyDescent="0.3">
      <c r="W253" s="25"/>
      <c r="Y253" s="25"/>
      <c r="AF253" s="25"/>
      <c r="AG253" s="25"/>
      <c r="AH253" s="25"/>
      <c r="AI253" s="25"/>
      <c r="AV253" s="29"/>
    </row>
    <row r="254" spans="23:48" x14ac:dyDescent="0.3">
      <c r="W254" s="25"/>
      <c r="Y254" s="25"/>
      <c r="AF254" s="25"/>
      <c r="AG254" s="25"/>
      <c r="AH254" s="25"/>
      <c r="AI254" s="25"/>
      <c r="AV254" s="29"/>
    </row>
    <row r="255" spans="23:48" x14ac:dyDescent="0.3">
      <c r="W255" s="25"/>
      <c r="Y255" s="25"/>
      <c r="AF255" s="25"/>
      <c r="AG255" s="25"/>
      <c r="AH255" s="25"/>
      <c r="AI255" s="25"/>
      <c r="AV255" s="29"/>
    </row>
    <row r="256" spans="23:48" x14ac:dyDescent="0.3">
      <c r="W256" s="25"/>
      <c r="Y256" s="25"/>
      <c r="AF256" s="25"/>
      <c r="AG256" s="25"/>
      <c r="AH256" s="25"/>
      <c r="AI256" s="25"/>
      <c r="AV256" s="29"/>
    </row>
    <row r="257" spans="23:48" x14ac:dyDescent="0.3">
      <c r="W257" s="25"/>
      <c r="Y257" s="25"/>
      <c r="AF257" s="25"/>
      <c r="AG257" s="25"/>
      <c r="AH257" s="25"/>
      <c r="AI257" s="25"/>
      <c r="AV257" s="29"/>
    </row>
    <row r="258" spans="23:48" x14ac:dyDescent="0.3">
      <c r="W258" s="25"/>
      <c r="Y258" s="25"/>
      <c r="AF258" s="25"/>
      <c r="AG258" s="25"/>
      <c r="AH258" s="25"/>
      <c r="AI258" s="25"/>
      <c r="AV258" s="29"/>
    </row>
    <row r="259" spans="23:48" x14ac:dyDescent="0.3">
      <c r="W259" s="25"/>
      <c r="Y259" s="25"/>
      <c r="AF259" s="25"/>
      <c r="AG259" s="25"/>
      <c r="AH259" s="25"/>
      <c r="AI259" s="25"/>
      <c r="AV259" s="29"/>
    </row>
    <row r="260" spans="23:48" x14ac:dyDescent="0.3">
      <c r="W260" s="25"/>
      <c r="Y260" s="25"/>
      <c r="AF260" s="25"/>
      <c r="AG260" s="25"/>
      <c r="AH260" s="25"/>
      <c r="AI260" s="25"/>
      <c r="AV260" s="29"/>
    </row>
    <row r="261" spans="23:48" x14ac:dyDescent="0.3">
      <c r="W261" s="25"/>
      <c r="Y261" s="25"/>
      <c r="AF261" s="25"/>
      <c r="AG261" s="25"/>
      <c r="AH261" s="25"/>
      <c r="AI261" s="25"/>
      <c r="AV261" s="29"/>
    </row>
    <row r="262" spans="23:48" x14ac:dyDescent="0.3">
      <c r="W262" s="25"/>
      <c r="Y262" s="25"/>
      <c r="AF262" s="25"/>
      <c r="AG262" s="25"/>
      <c r="AH262" s="25"/>
      <c r="AI262" s="25"/>
      <c r="AV262" s="29"/>
    </row>
    <row r="263" spans="23:48" x14ac:dyDescent="0.3">
      <c r="W263" s="25"/>
      <c r="Y263" s="25"/>
      <c r="AF263" s="25"/>
      <c r="AG263" s="25"/>
      <c r="AH263" s="25"/>
      <c r="AI263" s="25"/>
      <c r="AV263" s="29"/>
    </row>
    <row r="264" spans="23:48" x14ac:dyDescent="0.3">
      <c r="W264" s="25"/>
      <c r="Y264" s="25"/>
      <c r="AF264" s="25"/>
      <c r="AG264" s="25"/>
      <c r="AH264" s="25"/>
      <c r="AI264" s="25"/>
      <c r="AV264" s="29"/>
    </row>
    <row r="265" spans="23:48" x14ac:dyDescent="0.3">
      <c r="W265" s="25"/>
      <c r="Y265" s="25"/>
      <c r="AF265" s="25"/>
      <c r="AG265" s="25"/>
      <c r="AH265" s="25"/>
      <c r="AI265" s="25"/>
      <c r="AV265" s="29"/>
    </row>
    <row r="266" spans="23:48" x14ac:dyDescent="0.3">
      <c r="W266" s="25"/>
      <c r="Y266" s="25"/>
      <c r="AF266" s="25"/>
      <c r="AG266" s="25"/>
      <c r="AH266" s="25"/>
      <c r="AI266" s="25"/>
      <c r="AV266" s="29"/>
    </row>
    <row r="267" spans="23:48" x14ac:dyDescent="0.3">
      <c r="W267" s="25"/>
      <c r="Y267" s="25"/>
      <c r="AF267" s="25"/>
      <c r="AG267" s="25"/>
      <c r="AH267" s="25"/>
      <c r="AI267" s="25"/>
      <c r="AV267" s="29"/>
    </row>
    <row r="268" spans="23:48" x14ac:dyDescent="0.3">
      <c r="W268" s="25"/>
      <c r="Y268" s="25"/>
      <c r="AF268" s="25"/>
      <c r="AG268" s="25"/>
      <c r="AH268" s="25"/>
      <c r="AI268" s="25"/>
      <c r="AV268" s="29"/>
    </row>
    <row r="269" spans="23:48" x14ac:dyDescent="0.3">
      <c r="W269" s="25"/>
      <c r="Y269" s="25"/>
      <c r="AF269" s="25"/>
      <c r="AG269" s="25"/>
      <c r="AH269" s="25"/>
      <c r="AI269" s="25"/>
      <c r="AV269" s="29"/>
    </row>
    <row r="270" spans="23:48" x14ac:dyDescent="0.3">
      <c r="W270" s="25"/>
      <c r="Y270" s="25"/>
      <c r="AF270" s="25"/>
      <c r="AG270" s="25"/>
      <c r="AH270" s="25"/>
      <c r="AI270" s="25"/>
      <c r="AV270" s="29"/>
    </row>
    <row r="271" spans="23:48" x14ac:dyDescent="0.3">
      <c r="W271" s="25"/>
      <c r="Y271" s="25"/>
      <c r="AF271" s="25"/>
      <c r="AG271" s="25"/>
      <c r="AH271" s="25"/>
      <c r="AI271" s="25"/>
      <c r="AV271" s="29"/>
    </row>
    <row r="272" spans="23:48" x14ac:dyDescent="0.3">
      <c r="W272" s="25"/>
      <c r="Y272" s="25"/>
      <c r="AF272" s="25"/>
      <c r="AG272" s="25"/>
      <c r="AH272" s="25"/>
      <c r="AI272" s="25"/>
      <c r="AV272" s="29"/>
    </row>
    <row r="273" spans="23:48" x14ac:dyDescent="0.3">
      <c r="W273" s="25"/>
      <c r="Y273" s="25"/>
      <c r="AF273" s="25"/>
      <c r="AG273" s="25"/>
      <c r="AH273" s="25"/>
      <c r="AI273" s="25"/>
      <c r="AV273" s="29"/>
    </row>
    <row r="274" spans="23:48" x14ac:dyDescent="0.3">
      <c r="W274" s="25"/>
      <c r="Y274" s="25"/>
      <c r="AF274" s="25"/>
      <c r="AG274" s="25"/>
      <c r="AH274" s="25"/>
      <c r="AI274" s="25"/>
      <c r="AV274" s="29"/>
    </row>
    <row r="275" spans="23:48" x14ac:dyDescent="0.3">
      <c r="W275" s="25"/>
      <c r="Y275" s="25"/>
      <c r="AF275" s="25"/>
      <c r="AG275" s="25"/>
      <c r="AH275" s="25"/>
      <c r="AI275" s="25"/>
      <c r="AV275" s="29"/>
    </row>
    <row r="276" spans="23:48" x14ac:dyDescent="0.3">
      <c r="W276" s="25"/>
      <c r="Y276" s="25"/>
      <c r="AF276" s="25"/>
      <c r="AG276" s="25"/>
      <c r="AH276" s="25"/>
      <c r="AI276" s="25"/>
      <c r="AV276" s="29"/>
    </row>
    <row r="277" spans="23:48" x14ac:dyDescent="0.3">
      <c r="W277" s="25"/>
      <c r="Y277" s="25"/>
      <c r="AF277" s="25"/>
      <c r="AG277" s="25"/>
      <c r="AH277" s="25"/>
      <c r="AI277" s="25"/>
      <c r="AV277" s="29"/>
    </row>
    <row r="278" spans="23:48" x14ac:dyDescent="0.3">
      <c r="W278" s="25"/>
      <c r="Y278" s="25"/>
      <c r="AF278" s="25"/>
      <c r="AG278" s="25"/>
      <c r="AH278" s="25"/>
      <c r="AI278" s="25"/>
      <c r="AV278" s="29"/>
    </row>
    <row r="279" spans="23:48" x14ac:dyDescent="0.3">
      <c r="W279" s="25"/>
      <c r="Y279" s="25"/>
      <c r="AF279" s="25"/>
      <c r="AG279" s="25"/>
      <c r="AH279" s="25"/>
      <c r="AI279" s="25"/>
      <c r="AV279" s="29"/>
    </row>
    <row r="280" spans="23:48" x14ac:dyDescent="0.3">
      <c r="W280" s="25"/>
      <c r="Y280" s="25"/>
      <c r="AF280" s="25"/>
      <c r="AG280" s="25"/>
      <c r="AH280" s="25"/>
      <c r="AI280" s="25"/>
      <c r="AV280" s="29"/>
    </row>
    <row r="281" spans="23:48" x14ac:dyDescent="0.3">
      <c r="W281" s="25"/>
      <c r="Y281" s="25"/>
      <c r="AF281" s="25"/>
      <c r="AG281" s="25"/>
      <c r="AH281" s="25"/>
      <c r="AI281" s="25"/>
      <c r="AV281" s="29"/>
    </row>
    <row r="282" spans="23:48" x14ac:dyDescent="0.3">
      <c r="W282" s="25"/>
      <c r="Y282" s="25"/>
      <c r="AF282" s="25"/>
      <c r="AG282" s="25"/>
      <c r="AH282" s="25"/>
      <c r="AI282" s="25"/>
      <c r="AV282" s="29"/>
    </row>
    <row r="283" spans="23:48" x14ac:dyDescent="0.3">
      <c r="W283" s="25"/>
      <c r="Y283" s="25"/>
      <c r="AF283" s="25"/>
      <c r="AG283" s="25"/>
      <c r="AH283" s="25"/>
      <c r="AI283" s="25"/>
      <c r="AV283" s="29"/>
    </row>
    <row r="284" spans="23:48" x14ac:dyDescent="0.3">
      <c r="W284" s="25"/>
      <c r="Y284" s="25"/>
      <c r="AF284" s="25"/>
      <c r="AG284" s="25"/>
      <c r="AH284" s="25"/>
      <c r="AI284" s="25"/>
      <c r="AV284" s="29"/>
    </row>
    <row r="285" spans="23:48" x14ac:dyDescent="0.3">
      <c r="W285" s="25"/>
      <c r="Y285" s="25"/>
      <c r="AF285" s="25"/>
      <c r="AG285" s="25"/>
      <c r="AH285" s="25"/>
      <c r="AI285" s="25"/>
      <c r="AV285" s="29"/>
    </row>
    <row r="286" spans="23:48" x14ac:dyDescent="0.3">
      <c r="W286" s="25"/>
      <c r="Y286" s="25"/>
      <c r="AF286" s="25"/>
      <c r="AG286" s="25"/>
      <c r="AH286" s="25"/>
      <c r="AI286" s="25"/>
      <c r="AV286" s="29"/>
    </row>
    <row r="287" spans="23:48" x14ac:dyDescent="0.3">
      <c r="W287" s="25"/>
      <c r="Y287" s="25"/>
      <c r="AF287" s="25"/>
      <c r="AG287" s="25"/>
      <c r="AH287" s="25"/>
      <c r="AI287" s="25"/>
      <c r="AV287" s="29"/>
    </row>
    <row r="288" spans="23:48" x14ac:dyDescent="0.3">
      <c r="W288" s="25"/>
      <c r="Y288" s="25"/>
      <c r="AF288" s="25"/>
      <c r="AG288" s="25"/>
      <c r="AH288" s="25"/>
      <c r="AI288" s="25"/>
      <c r="AV288" s="29"/>
    </row>
    <row r="289" spans="23:48" x14ac:dyDescent="0.3">
      <c r="W289" s="25"/>
      <c r="Y289" s="25"/>
      <c r="AF289" s="25"/>
      <c r="AG289" s="25"/>
      <c r="AH289" s="25"/>
      <c r="AI289" s="25"/>
      <c r="AV289" s="29"/>
    </row>
    <row r="290" spans="23:48" x14ac:dyDescent="0.3">
      <c r="W290" s="25"/>
      <c r="Y290" s="25"/>
      <c r="AF290" s="25"/>
      <c r="AG290" s="25"/>
      <c r="AH290" s="25"/>
      <c r="AI290" s="25"/>
      <c r="AV290" s="29"/>
    </row>
    <row r="291" spans="23:48" x14ac:dyDescent="0.3">
      <c r="W291" s="25"/>
      <c r="Y291" s="25"/>
      <c r="AF291" s="25"/>
      <c r="AG291" s="25"/>
      <c r="AH291" s="25"/>
      <c r="AI291" s="25"/>
      <c r="AV291" s="29"/>
    </row>
    <row r="292" spans="23:48" x14ac:dyDescent="0.3">
      <c r="W292" s="25"/>
      <c r="Y292" s="25"/>
      <c r="AF292" s="25"/>
      <c r="AG292" s="25"/>
      <c r="AH292" s="25"/>
      <c r="AI292" s="25"/>
      <c r="AV292" s="29"/>
    </row>
    <row r="293" spans="23:48" x14ac:dyDescent="0.3">
      <c r="W293" s="25"/>
      <c r="Y293" s="25"/>
      <c r="AF293" s="25"/>
      <c r="AG293" s="25"/>
      <c r="AH293" s="25"/>
      <c r="AI293" s="25"/>
      <c r="AV293" s="29"/>
    </row>
  </sheetData>
  <sheetProtection formatCells="0" formatColumns="0" formatRows="0"/>
  <mergeCells count="143">
    <mergeCell ref="AX10:AX12"/>
    <mergeCell ref="I10:I12"/>
    <mergeCell ref="V10:V12"/>
    <mergeCell ref="W10:W12"/>
    <mergeCell ref="X10:X12"/>
    <mergeCell ref="Y10:Y12"/>
    <mergeCell ref="T10:T12"/>
    <mergeCell ref="AX8:AX9"/>
    <mergeCell ref="AX13:AX14"/>
    <mergeCell ref="AW13:AW14"/>
    <mergeCell ref="AW10:AW12"/>
    <mergeCell ref="AB8:AB9"/>
    <mergeCell ref="Y8:Y9"/>
    <mergeCell ref="Z8:Z9"/>
    <mergeCell ref="AA8:AA9"/>
    <mergeCell ref="AB10:AB12"/>
    <mergeCell ref="U10:U12"/>
    <mergeCell ref="M10:M12"/>
    <mergeCell ref="N10:N12"/>
    <mergeCell ref="O10:O12"/>
    <mergeCell ref="P10:P12"/>
    <mergeCell ref="Q10:Q12"/>
    <mergeCell ref="J10:J12"/>
    <mergeCell ref="K10:K12"/>
    <mergeCell ref="G13:G14"/>
    <mergeCell ref="H13:H14"/>
    <mergeCell ref="I13:I14"/>
    <mergeCell ref="V13:V14"/>
    <mergeCell ref="W13:W14"/>
    <mergeCell ref="S13:S14"/>
    <mergeCell ref="T13:T14"/>
    <mergeCell ref="R13:R14"/>
    <mergeCell ref="AB13:AB14"/>
    <mergeCell ref="X13:X14"/>
    <mergeCell ref="Y13:Y14"/>
    <mergeCell ref="Z13:Z14"/>
    <mergeCell ref="AA13:AA14"/>
    <mergeCell ref="A13:A14"/>
    <mergeCell ref="B13:B14"/>
    <mergeCell ref="C13:C14"/>
    <mergeCell ref="D13:D14"/>
    <mergeCell ref="E13:E14"/>
    <mergeCell ref="F13:F14"/>
    <mergeCell ref="Z10:Z12"/>
    <mergeCell ref="AA10:AA12"/>
    <mergeCell ref="U13:U14"/>
    <mergeCell ref="M13:M14"/>
    <mergeCell ref="N13:N14"/>
    <mergeCell ref="O13:O14"/>
    <mergeCell ref="P13:P14"/>
    <mergeCell ref="Q13:Q14"/>
    <mergeCell ref="R10:R12"/>
    <mergeCell ref="J13:J14"/>
    <mergeCell ref="K13:K14"/>
    <mergeCell ref="L13:L14"/>
    <mergeCell ref="S10:S12"/>
    <mergeCell ref="A10:A12"/>
    <mergeCell ref="B10:B12"/>
    <mergeCell ref="C10:C12"/>
    <mergeCell ref="D10:D12"/>
    <mergeCell ref="E10:E12"/>
    <mergeCell ref="D8:D9"/>
    <mergeCell ref="M4:M7"/>
    <mergeCell ref="E8:E9"/>
    <mergeCell ref="F8:F9"/>
    <mergeCell ref="G8:G9"/>
    <mergeCell ref="H8:H9"/>
    <mergeCell ref="I8:I9"/>
    <mergeCell ref="L10:L12"/>
    <mergeCell ref="F10:F12"/>
    <mergeCell ref="G10:G12"/>
    <mergeCell ref="H10:H12"/>
    <mergeCell ref="U4:U7"/>
    <mergeCell ref="V4:V7"/>
    <mergeCell ref="W4:W7"/>
    <mergeCell ref="S4:S7"/>
    <mergeCell ref="T4:T7"/>
    <mergeCell ref="M8:M9"/>
    <mergeCell ref="A4:A7"/>
    <mergeCell ref="B4:B7"/>
    <mergeCell ref="C4:C7"/>
    <mergeCell ref="D4:D7"/>
    <mergeCell ref="E4:E7"/>
    <mergeCell ref="F4:F7"/>
    <mergeCell ref="G4:G7"/>
    <mergeCell ref="H4:H7"/>
    <mergeCell ref="I4:I7"/>
    <mergeCell ref="J4:J7"/>
    <mergeCell ref="K4:K7"/>
    <mergeCell ref="L4:L7"/>
    <mergeCell ref="J8:J9"/>
    <mergeCell ref="K8:K9"/>
    <mergeCell ref="L8:L9"/>
    <mergeCell ref="A8:A9"/>
    <mergeCell ref="B8:B9"/>
    <mergeCell ref="C8:C9"/>
    <mergeCell ref="AC1:AT1"/>
    <mergeCell ref="AV1:AX1"/>
    <mergeCell ref="A1:T2"/>
    <mergeCell ref="AC2:AC3"/>
    <mergeCell ref="AD2:AD3"/>
    <mergeCell ref="AE2:AH2"/>
    <mergeCell ref="AI2:AI3"/>
    <mergeCell ref="BC2:BC3"/>
    <mergeCell ref="BD2:BD3"/>
    <mergeCell ref="BA2:BA3"/>
    <mergeCell ref="BB2:BB3"/>
    <mergeCell ref="U1:AB2"/>
    <mergeCell ref="G3:H3"/>
    <mergeCell ref="AK3:AL3"/>
    <mergeCell ref="AM3:AN3"/>
    <mergeCell ref="AO3:AP3"/>
    <mergeCell ref="AR3:AS3"/>
    <mergeCell ref="AJ2:AT2"/>
    <mergeCell ref="AU2:AW3"/>
    <mergeCell ref="AX2:AX3"/>
    <mergeCell ref="AY2:AZ3"/>
    <mergeCell ref="AY1:BQ1"/>
    <mergeCell ref="BE2:BQ2"/>
    <mergeCell ref="AA4:AA7"/>
    <mergeCell ref="AB4:AB7"/>
    <mergeCell ref="AX4:AX7"/>
    <mergeCell ref="AW4:AW7"/>
    <mergeCell ref="N8:N9"/>
    <mergeCell ref="O8:O9"/>
    <mergeCell ref="U8:U9"/>
    <mergeCell ref="AW8:AW9"/>
    <mergeCell ref="X8:X9"/>
    <mergeCell ref="V8:V9"/>
    <mergeCell ref="W8:W9"/>
    <mergeCell ref="Z4:Z7"/>
    <mergeCell ref="Y4:Y7"/>
    <mergeCell ref="X4:X7"/>
    <mergeCell ref="P8:P9"/>
    <mergeCell ref="Q8:Q9"/>
    <mergeCell ref="R8:R9"/>
    <mergeCell ref="S8:S9"/>
    <mergeCell ref="T8:T9"/>
    <mergeCell ref="N4:N7"/>
    <mergeCell ref="O4:O7"/>
    <mergeCell ref="P4:P7"/>
    <mergeCell ref="Q4:Q7"/>
    <mergeCell ref="R4:R7"/>
  </mergeCells>
  <conditionalFormatting sqref="AJ4:AK7">
    <cfRule type="containsText" dxfId="7520" priority="1051" operator="containsText" text="BAJA">
      <formula>NOT(ISERROR(SEARCH("BAJA",AJ4)))</formula>
    </cfRule>
    <cfRule type="containsText" dxfId="7519" priority="1052" operator="containsText" text="MEDIA">
      <formula>NOT(ISERROR(SEARCH("MEDIA",AJ4)))</formula>
    </cfRule>
    <cfRule type="containsText" dxfId="7518" priority="1053" operator="containsText" text="ALTA">
      <formula>NOT(ISERROR(SEARCH("ALTA",AJ4)))</formula>
    </cfRule>
  </conditionalFormatting>
  <conditionalFormatting sqref="AR4">
    <cfRule type="containsText" dxfId="7517" priority="1054" operator="containsText" text="BAJA">
      <formula>NOT(ISERROR(SEARCH("BAJA",AR4)))</formula>
    </cfRule>
    <cfRule type="containsText" dxfId="7516" priority="1055" operator="containsText" text="MEDIA">
      <formula>NOT(ISERROR(SEARCH("MEDIA",AR4)))</formula>
    </cfRule>
    <cfRule type="containsText" dxfId="7515" priority="1056" operator="containsText" text="ALTA">
      <formula>NOT(ISERROR(SEARCH("ALTA",AR4)))</formula>
    </cfRule>
  </conditionalFormatting>
  <conditionalFormatting sqref="AX4">
    <cfRule type="cellIs" dxfId="7514" priority="1005" operator="equal">
      <formula>100%</formula>
    </cfRule>
    <cfRule type="cellIs" dxfId="7513" priority="1006" operator="equal">
      <formula>80%</formula>
    </cfRule>
    <cfRule type="cellIs" dxfId="7512" priority="1007" operator="equal">
      <formula>60%</formula>
    </cfRule>
    <cfRule type="cellIs" dxfId="7511" priority="1008" operator="equal">
      <formula>40%</formula>
    </cfRule>
    <cfRule type="cellIs" dxfId="7510" priority="1009" operator="equal">
      <formula>0.2</formula>
    </cfRule>
    <cfRule type="containsText" dxfId="7509" priority="1023" operator="containsText" text="Extremo">
      <formula>NOT(ISERROR(SEARCH("Extremo",AX4)))</formula>
    </cfRule>
    <cfRule type="containsText" dxfId="7508" priority="1024" operator="containsText" text="Alto">
      <formula>NOT(ISERROR(SEARCH("Alto",AX4)))</formula>
    </cfRule>
    <cfRule type="containsText" dxfId="7507" priority="1025" operator="containsText" text="Bajo">
      <formula>NOT(ISERROR(SEARCH("Bajo",AX4)))</formula>
    </cfRule>
    <cfRule type="containsText" dxfId="7506" priority="1036" operator="containsText" text="Catastrófico">
      <formula>NOT(ISERROR(SEARCH("Catastrófico",AX4)))</formula>
    </cfRule>
    <cfRule type="containsText" dxfId="7505" priority="1037" operator="containsText" text="Mayor">
      <formula>NOT(ISERROR(SEARCH("Mayor",AX4)))</formula>
    </cfRule>
    <cfRule type="containsText" dxfId="7504" priority="1038" operator="containsText" text="Moderado">
      <formula>NOT(ISERROR(SEARCH("Moderado",AX4)))</formula>
    </cfRule>
    <cfRule type="containsText" dxfId="7503" priority="1039" operator="containsText" text="Menor">
      <formula>NOT(ISERROR(SEARCH("Menor",AX4)))</formula>
    </cfRule>
    <cfRule type="containsText" dxfId="7502" priority="1040" operator="containsText" text="Leve">
      <formula>NOT(ISERROR(SEARCH("Leve",AX4)))</formula>
    </cfRule>
    <cfRule type="containsText" dxfId="7501" priority="1046" operator="containsText" text="Muy a">
      <formula>NOT(ISERROR(SEARCH("Muy a",AX4)))</formula>
    </cfRule>
    <cfRule type="containsText" dxfId="7500" priority="1047" operator="containsText" text="Muy b">
      <formula>NOT(ISERROR(SEARCH("Muy b",AX4)))</formula>
    </cfRule>
    <cfRule type="containsText" dxfId="7499" priority="1048" operator="containsText" text="Baja">
      <formula>NOT(ISERROR(SEARCH("Baja",AX4)))</formula>
    </cfRule>
    <cfRule type="containsText" dxfId="7498" priority="1049" operator="containsText" text="Media">
      <formula>NOT(ISERROR(SEARCH("Media",AX4)))</formula>
    </cfRule>
    <cfRule type="containsText" dxfId="7497" priority="1050" operator="containsText" text="Alta">
      <formula>NOT(ISERROR(SEARCH("Alta",AX4)))</formula>
    </cfRule>
  </conditionalFormatting>
  <conditionalFormatting sqref="V4">
    <cfRule type="containsText" dxfId="7496" priority="1041" operator="containsText" text="Muy a">
      <formula>NOT(ISERROR(SEARCH("Muy a",V4)))</formula>
    </cfRule>
    <cfRule type="containsText" dxfId="7495" priority="1042" operator="containsText" text="Muy b">
      <formula>NOT(ISERROR(SEARCH("Muy b",V4)))</formula>
    </cfRule>
    <cfRule type="containsText" dxfId="7494" priority="1043" operator="containsText" text="Baja">
      <formula>NOT(ISERROR(SEARCH("Baja",V4)))</formula>
    </cfRule>
    <cfRule type="containsText" dxfId="7493" priority="1044" operator="containsText" text="Media">
      <formula>NOT(ISERROR(SEARCH("Media",V4)))</formula>
    </cfRule>
    <cfRule type="containsText" dxfId="7492" priority="1045" operator="containsText" text="Alta">
      <formula>NOT(ISERROR(SEARCH("Alta",V4)))</formula>
    </cfRule>
  </conditionalFormatting>
  <conditionalFormatting sqref="X4">
    <cfRule type="containsText" dxfId="7491" priority="1026" operator="containsText" text="Catastrófico">
      <formula>NOT(ISERROR(SEARCH("Catastrófico",X4)))</formula>
    </cfRule>
    <cfRule type="containsText" dxfId="7490" priority="1027" operator="containsText" text="Mayor">
      <formula>NOT(ISERROR(SEARCH("Mayor",X4)))</formula>
    </cfRule>
    <cfRule type="containsText" dxfId="7489" priority="1028" operator="containsText" text="Moderado">
      <formula>NOT(ISERROR(SEARCH("Moderado",X4)))</formula>
    </cfRule>
    <cfRule type="containsText" dxfId="7488" priority="1029" operator="containsText" text="Menor">
      <formula>NOT(ISERROR(SEARCH("Menor",X4)))</formula>
    </cfRule>
    <cfRule type="containsText" dxfId="7487" priority="1030" operator="containsText" text="Leve">
      <formula>NOT(ISERROR(SEARCH("Leve",X4)))</formula>
    </cfRule>
    <cfRule type="containsText" dxfId="7486" priority="1031" operator="containsText" text="Muy a">
      <formula>NOT(ISERROR(SEARCH("Muy a",X4)))</formula>
    </cfRule>
    <cfRule type="containsText" dxfId="7485" priority="1032" operator="containsText" text="Muy b">
      <formula>NOT(ISERROR(SEARCH("Muy b",X4)))</formula>
    </cfRule>
    <cfRule type="containsText" dxfId="7484" priority="1033" operator="containsText" text="Baja">
      <formula>NOT(ISERROR(SEARCH("Baja",X4)))</formula>
    </cfRule>
    <cfRule type="containsText" dxfId="7483" priority="1034" operator="containsText" text="Media">
      <formula>NOT(ISERROR(SEARCH("Media",X4)))</formula>
    </cfRule>
    <cfRule type="containsText" dxfId="7482" priority="1035" operator="containsText" text="Alta">
      <formula>NOT(ISERROR(SEARCH("Alta",X4)))</formula>
    </cfRule>
  </conditionalFormatting>
  <conditionalFormatting sqref="Z4">
    <cfRule type="containsText" dxfId="7481" priority="1010" operator="containsText" text="Extremo">
      <formula>NOT(ISERROR(SEARCH("Extremo",Z4)))</formula>
    </cfRule>
    <cfRule type="containsText" dxfId="7480" priority="1011" operator="containsText" text="Alto">
      <formula>NOT(ISERROR(SEARCH("Alto",Z4)))</formula>
    </cfRule>
    <cfRule type="containsText" dxfId="7479" priority="1012" operator="containsText" text="Bajo">
      <formula>NOT(ISERROR(SEARCH("Bajo",Z4)))</formula>
    </cfRule>
    <cfRule type="containsText" dxfId="7478" priority="1013" operator="containsText" text="Catastrófico">
      <formula>NOT(ISERROR(SEARCH("Catastrófico",Z4)))</formula>
    </cfRule>
    <cfRule type="containsText" dxfId="7477" priority="1014" operator="containsText" text="Mayor">
      <formula>NOT(ISERROR(SEARCH("Mayor",Z4)))</formula>
    </cfRule>
    <cfRule type="containsText" dxfId="7476" priority="1015" operator="containsText" text="Moderado">
      <formula>NOT(ISERROR(SEARCH("Moderado",Z4)))</formula>
    </cfRule>
    <cfRule type="containsText" dxfId="7475" priority="1016" operator="containsText" text="Menor">
      <formula>NOT(ISERROR(SEARCH("Menor",Z4)))</formula>
    </cfRule>
    <cfRule type="containsText" dxfId="7474" priority="1017" operator="containsText" text="Leve">
      <formula>NOT(ISERROR(SEARCH("Leve",Z4)))</formula>
    </cfRule>
    <cfRule type="containsText" dxfId="7473" priority="1018" operator="containsText" text="Muy a">
      <formula>NOT(ISERROR(SEARCH("Muy a",Z4)))</formula>
    </cfRule>
    <cfRule type="containsText" dxfId="7472" priority="1019" operator="containsText" text="Muy b">
      <formula>NOT(ISERROR(SEARCH("Muy b",Z4)))</formula>
    </cfRule>
    <cfRule type="containsText" dxfId="7471" priority="1020" operator="containsText" text="Baja">
      <formula>NOT(ISERROR(SEARCH("Baja",Z4)))</formula>
    </cfRule>
    <cfRule type="containsText" dxfId="7470" priority="1021" operator="containsText" text="Media">
      <formula>NOT(ISERROR(SEARCH("Media",Z4)))</formula>
    </cfRule>
    <cfRule type="containsText" dxfId="7469" priority="1022" operator="containsText" text="Alta">
      <formula>NOT(ISERROR(SEARCH("Alta",Z4)))</formula>
    </cfRule>
  </conditionalFormatting>
  <conditionalFormatting sqref="Y4">
    <cfRule type="cellIs" dxfId="7468" priority="987" operator="equal">
      <formula>100%</formula>
    </cfRule>
    <cfRule type="cellIs" dxfId="7467" priority="988" operator="equal">
      <formula>80%</formula>
    </cfRule>
    <cfRule type="cellIs" dxfId="7466" priority="989" operator="equal">
      <formula>60%</formula>
    </cfRule>
    <cfRule type="cellIs" dxfId="7465" priority="990" operator="equal">
      <formula>40%</formula>
    </cfRule>
    <cfRule type="cellIs" dxfId="7464" priority="991" operator="equal">
      <formula>0.2</formula>
    </cfRule>
    <cfRule type="containsText" dxfId="7463" priority="992" operator="containsText" text="Extremo">
      <formula>NOT(ISERROR(SEARCH("Extremo",Y4)))</formula>
    </cfRule>
    <cfRule type="containsText" dxfId="7462" priority="993" operator="containsText" text="Alto">
      <formula>NOT(ISERROR(SEARCH("Alto",Y4)))</formula>
    </cfRule>
    <cfRule type="containsText" dxfId="7461" priority="994" operator="containsText" text="Bajo">
      <formula>NOT(ISERROR(SEARCH("Bajo",Y4)))</formula>
    </cfRule>
    <cfRule type="containsText" dxfId="7460" priority="995" operator="containsText" text="Catastrófico">
      <formula>NOT(ISERROR(SEARCH("Catastrófico",Y4)))</formula>
    </cfRule>
    <cfRule type="containsText" dxfId="7459" priority="996" operator="containsText" text="Mayor">
      <formula>NOT(ISERROR(SEARCH("Mayor",Y4)))</formula>
    </cfRule>
    <cfRule type="containsText" dxfId="7458" priority="997" operator="containsText" text="Moderado">
      <formula>NOT(ISERROR(SEARCH("Moderado",Y4)))</formula>
    </cfRule>
    <cfRule type="containsText" dxfId="7457" priority="998" operator="containsText" text="Menor">
      <formula>NOT(ISERROR(SEARCH("Menor",Y4)))</formula>
    </cfRule>
    <cfRule type="containsText" dxfId="7456" priority="999" operator="containsText" text="Leve">
      <formula>NOT(ISERROR(SEARCH("Leve",Y4)))</formula>
    </cfRule>
    <cfRule type="containsText" dxfId="7455" priority="1000" operator="containsText" text="Muy a">
      <formula>NOT(ISERROR(SEARCH("Muy a",Y4)))</formula>
    </cfRule>
    <cfRule type="containsText" dxfId="7454" priority="1001" operator="containsText" text="Muy b">
      <formula>NOT(ISERROR(SEARCH("Muy b",Y4)))</formula>
    </cfRule>
    <cfRule type="containsText" dxfId="7453" priority="1002" operator="containsText" text="Baja">
      <formula>NOT(ISERROR(SEARCH("Baja",Y4)))</formula>
    </cfRule>
    <cfRule type="containsText" dxfId="7452" priority="1003" operator="containsText" text="Media">
      <formula>NOT(ISERROR(SEARCH("Media",Y4)))</formula>
    </cfRule>
    <cfRule type="containsText" dxfId="7451" priority="1004" operator="containsText" text="Alta">
      <formula>NOT(ISERROR(SEARCH("Alta",Y4)))</formula>
    </cfRule>
  </conditionalFormatting>
  <conditionalFormatting sqref="W4">
    <cfRule type="cellIs" dxfId="7450" priority="969" operator="equal">
      <formula>100%</formula>
    </cfRule>
    <cfRule type="cellIs" dxfId="7449" priority="970" operator="equal">
      <formula>80%</formula>
    </cfRule>
    <cfRule type="cellIs" dxfId="7448" priority="971" operator="equal">
      <formula>60%</formula>
    </cfRule>
    <cfRule type="cellIs" dxfId="7447" priority="972" operator="equal">
      <formula>40%</formula>
    </cfRule>
    <cfRule type="cellIs" dxfId="7446" priority="973" operator="equal">
      <formula>0.2</formula>
    </cfRule>
    <cfRule type="containsText" dxfId="7445" priority="974" operator="containsText" text="Extremo">
      <formula>NOT(ISERROR(SEARCH("Extremo",W4)))</formula>
    </cfRule>
    <cfRule type="containsText" dxfId="7444" priority="975" operator="containsText" text="Alto">
      <formula>NOT(ISERROR(SEARCH("Alto",W4)))</formula>
    </cfRule>
    <cfRule type="containsText" dxfId="7443" priority="976" operator="containsText" text="Bajo">
      <formula>NOT(ISERROR(SEARCH("Bajo",W4)))</formula>
    </cfRule>
    <cfRule type="containsText" dxfId="7442" priority="977" operator="containsText" text="Catastrófico">
      <formula>NOT(ISERROR(SEARCH("Catastrófico",W4)))</formula>
    </cfRule>
    <cfRule type="containsText" dxfId="7441" priority="978" operator="containsText" text="Mayor">
      <formula>NOT(ISERROR(SEARCH("Mayor",W4)))</formula>
    </cfRule>
    <cfRule type="containsText" dxfId="7440" priority="979" operator="containsText" text="Moderado">
      <formula>NOT(ISERROR(SEARCH("Moderado",W4)))</formula>
    </cfRule>
    <cfRule type="containsText" dxfId="7439" priority="980" operator="containsText" text="Menor">
      <formula>NOT(ISERROR(SEARCH("Menor",W4)))</formula>
    </cfRule>
    <cfRule type="containsText" dxfId="7438" priority="981" operator="containsText" text="Leve">
      <formula>NOT(ISERROR(SEARCH("Leve",W4)))</formula>
    </cfRule>
    <cfRule type="containsText" dxfId="7437" priority="982" operator="containsText" text="Muy a">
      <formula>NOT(ISERROR(SEARCH("Muy a",W4)))</formula>
    </cfRule>
    <cfRule type="containsText" dxfId="7436" priority="983" operator="containsText" text="Muy b">
      <formula>NOT(ISERROR(SEARCH("Muy b",W4)))</formula>
    </cfRule>
    <cfRule type="containsText" dxfId="7435" priority="984" operator="containsText" text="Baja">
      <formula>NOT(ISERROR(SEARCH("Baja",W4)))</formula>
    </cfRule>
    <cfRule type="containsText" dxfId="7434" priority="985" operator="containsText" text="Media">
      <formula>NOT(ISERROR(SEARCH("Media",W4)))</formula>
    </cfRule>
    <cfRule type="containsText" dxfId="7433" priority="986" operator="containsText" text="Alta">
      <formula>NOT(ISERROR(SEARCH("Alta",W4)))</formula>
    </cfRule>
  </conditionalFormatting>
  <conditionalFormatting sqref="AA4">
    <cfRule type="cellIs" dxfId="7432" priority="952" operator="equal">
      <formula>100%</formula>
    </cfRule>
    <cfRule type="cellIs" dxfId="7431" priority="953" operator="equal">
      <formula>75%</formula>
    </cfRule>
    <cfRule type="cellIs" dxfId="7430" priority="954" operator="equal">
      <formula>50%</formula>
    </cfRule>
    <cfRule type="cellIs" dxfId="7429" priority="955" operator="equal">
      <formula>25%</formula>
    </cfRule>
    <cfRule type="containsText" dxfId="7428" priority="956" operator="containsText" text="Extremo">
      <formula>NOT(ISERROR(SEARCH("Extremo",AA4)))</formula>
    </cfRule>
    <cfRule type="containsText" dxfId="7427" priority="957" operator="containsText" text="Alto">
      <formula>NOT(ISERROR(SEARCH("Alto",AA4)))</formula>
    </cfRule>
    <cfRule type="containsText" dxfId="7426" priority="958" operator="containsText" text="Bajo">
      <formula>NOT(ISERROR(SEARCH("Bajo",AA4)))</formula>
    </cfRule>
    <cfRule type="containsText" dxfId="7425" priority="959" operator="containsText" text="Catastrófico">
      <formula>NOT(ISERROR(SEARCH("Catastrófico",AA4)))</formula>
    </cfRule>
    <cfRule type="containsText" dxfId="7424" priority="960" operator="containsText" text="Mayor">
      <formula>NOT(ISERROR(SEARCH("Mayor",AA4)))</formula>
    </cfRule>
    <cfRule type="containsText" dxfId="7423" priority="961" operator="containsText" text="Moderado">
      <formula>NOT(ISERROR(SEARCH("Moderado",AA4)))</formula>
    </cfRule>
    <cfRule type="containsText" dxfId="7422" priority="962" operator="containsText" text="Menor">
      <formula>NOT(ISERROR(SEARCH("Menor",AA4)))</formula>
    </cfRule>
    <cfRule type="containsText" dxfId="7421" priority="963" operator="containsText" text="Leve">
      <formula>NOT(ISERROR(SEARCH("Leve",AA4)))</formula>
    </cfRule>
    <cfRule type="containsText" dxfId="7420" priority="964" operator="containsText" text="Muy a">
      <formula>NOT(ISERROR(SEARCH("Muy a",AA4)))</formula>
    </cfRule>
    <cfRule type="containsText" dxfId="7419" priority="965" operator="containsText" text="Muy b">
      <formula>NOT(ISERROR(SEARCH("Muy b",AA4)))</formula>
    </cfRule>
    <cfRule type="containsText" dxfId="7418" priority="966" operator="containsText" text="Baja">
      <formula>NOT(ISERROR(SEARCH("Baja",AA4)))</formula>
    </cfRule>
    <cfRule type="containsText" dxfId="7417" priority="967" operator="containsText" text="Media">
      <formula>NOT(ISERROR(SEARCH("Media",AA4)))</formula>
    </cfRule>
    <cfRule type="containsText" dxfId="7416" priority="968" operator="containsText" text="Alta">
      <formula>NOT(ISERROR(SEARCH("Alta",AA4)))</formula>
    </cfRule>
  </conditionalFormatting>
  <conditionalFormatting sqref="AU4">
    <cfRule type="containsText" dxfId="7415" priority="949" operator="containsText" text="BAJA">
      <formula>NOT(ISERROR(SEARCH("BAJA",AU4)))</formula>
    </cfRule>
    <cfRule type="containsText" dxfId="7414" priority="950" operator="containsText" text="MEDIA">
      <formula>NOT(ISERROR(SEARCH("MEDIA",AU4)))</formula>
    </cfRule>
    <cfRule type="containsText" dxfId="7413" priority="951" operator="containsText" text="ALTA">
      <formula>NOT(ISERROR(SEARCH("ALTA",AU4)))</formula>
    </cfRule>
  </conditionalFormatting>
  <conditionalFormatting sqref="AU5:AU7">
    <cfRule type="containsText" dxfId="7412" priority="946" operator="containsText" text="BAJA">
      <formula>NOT(ISERROR(SEARCH("BAJA",AU5)))</formula>
    </cfRule>
    <cfRule type="containsText" dxfId="7411" priority="947" operator="containsText" text="MEDIA">
      <formula>NOT(ISERROR(SEARCH("MEDIA",AU5)))</formula>
    </cfRule>
    <cfRule type="containsText" dxfId="7410" priority="948" operator="containsText" text="ALTA">
      <formula>NOT(ISERROR(SEARCH("ALTA",AU5)))</formula>
    </cfRule>
  </conditionalFormatting>
  <conditionalFormatting sqref="AW4">
    <cfRule type="cellIs" dxfId="7409" priority="928" operator="equal">
      <formula>100%</formula>
    </cfRule>
    <cfRule type="cellIs" dxfId="7408" priority="929" operator="equal">
      <formula>80%</formula>
    </cfRule>
    <cfRule type="cellIs" dxfId="7407" priority="930" operator="equal">
      <formula>60%</formula>
    </cfRule>
    <cfRule type="cellIs" dxfId="7406" priority="931" operator="equal">
      <formula>40%</formula>
    </cfRule>
    <cfRule type="cellIs" dxfId="7405" priority="932" operator="equal">
      <formula>0.2</formula>
    </cfRule>
    <cfRule type="containsText" dxfId="7404" priority="933" operator="containsText" text="Extremo">
      <formula>NOT(ISERROR(SEARCH("Extremo",AW4)))</formula>
    </cfRule>
    <cfRule type="containsText" dxfId="7403" priority="934" operator="containsText" text="Alto">
      <formula>NOT(ISERROR(SEARCH("Alto",AW4)))</formula>
    </cfRule>
    <cfRule type="containsText" dxfId="7402" priority="935" operator="containsText" text="Bajo">
      <formula>NOT(ISERROR(SEARCH("Bajo",AW4)))</formula>
    </cfRule>
    <cfRule type="containsText" dxfId="7401" priority="936" operator="containsText" text="Catastrófico">
      <formula>NOT(ISERROR(SEARCH("Catastrófico",AW4)))</formula>
    </cfRule>
    <cfRule type="containsText" dxfId="7400" priority="937" operator="containsText" text="Mayor">
      <formula>NOT(ISERROR(SEARCH("Mayor",AW4)))</formula>
    </cfRule>
    <cfRule type="containsText" dxfId="7399" priority="938" operator="containsText" text="Moderado">
      <formula>NOT(ISERROR(SEARCH("Moderado",AW4)))</formula>
    </cfRule>
    <cfRule type="containsText" dxfId="7398" priority="939" operator="containsText" text="Menor">
      <formula>NOT(ISERROR(SEARCH("Menor",AW4)))</formula>
    </cfRule>
    <cfRule type="containsText" dxfId="7397" priority="940" operator="containsText" text="Leve">
      <formula>NOT(ISERROR(SEARCH("Leve",AW4)))</formula>
    </cfRule>
    <cfRule type="containsText" dxfId="7396" priority="941" operator="containsText" text="Muy a">
      <formula>NOT(ISERROR(SEARCH("Muy a",AW4)))</formula>
    </cfRule>
    <cfRule type="containsText" dxfId="7395" priority="942" operator="containsText" text="Muy b">
      <formula>NOT(ISERROR(SEARCH("Muy b",AW4)))</formula>
    </cfRule>
    <cfRule type="containsText" dxfId="7394" priority="943" operator="containsText" text="Baja">
      <formula>NOT(ISERROR(SEARCH("Baja",AW4)))</formula>
    </cfRule>
    <cfRule type="containsText" dxfId="7393" priority="944" operator="containsText" text="Media">
      <formula>NOT(ISERROR(SEARCH("Media",AW4)))</formula>
    </cfRule>
    <cfRule type="containsText" dxfId="7392" priority="945" operator="containsText" text="Alta">
      <formula>NOT(ISERROR(SEARCH("Alta",AW4)))</formula>
    </cfRule>
  </conditionalFormatting>
  <conditionalFormatting sqref="AV4">
    <cfRule type="cellIs" dxfId="7391" priority="921" operator="greaterThan">
      <formula>75%</formula>
    </cfRule>
    <cfRule type="cellIs" dxfId="7390" priority="922" operator="between">
      <formula>51%</formula>
      <formula>75%</formula>
    </cfRule>
    <cfRule type="cellIs" dxfId="7389" priority="923" operator="between">
      <formula>26%</formula>
      <formula>50%</formula>
    </cfRule>
    <cfRule type="cellIs" dxfId="7388" priority="924" operator="between">
      <formula>0%</formula>
      <formula>25%</formula>
    </cfRule>
    <cfRule type="containsText" dxfId="7387" priority="925" operator="containsText" text="BAJA">
      <formula>NOT(ISERROR(SEARCH("BAJA",AV4)))</formula>
    </cfRule>
    <cfRule type="containsText" dxfId="7386" priority="926" operator="containsText" text="MEDIA">
      <formula>NOT(ISERROR(SEARCH("MEDIA",AV4)))</formula>
    </cfRule>
    <cfRule type="containsText" dxfId="7385" priority="927" operator="containsText" text="ALTA">
      <formula>NOT(ISERROR(SEARCH("ALTA",AV4)))</formula>
    </cfRule>
  </conditionalFormatting>
  <conditionalFormatting sqref="AV5:AV7">
    <cfRule type="cellIs" dxfId="7384" priority="914" operator="greaterThan">
      <formula>75%</formula>
    </cfRule>
    <cfRule type="cellIs" dxfId="7383" priority="915" operator="between">
      <formula>51%</formula>
      <formula>75%</formula>
    </cfRule>
    <cfRule type="cellIs" dxfId="7382" priority="916" operator="between">
      <formula>26%</formula>
      <formula>50%</formula>
    </cfRule>
    <cfRule type="cellIs" dxfId="7381" priority="917" operator="between">
      <formula>0%</formula>
      <formula>25%</formula>
    </cfRule>
    <cfRule type="containsText" dxfId="7380" priority="918" operator="containsText" text="BAJA">
      <formula>NOT(ISERROR(SEARCH("BAJA",AV5)))</formula>
    </cfRule>
    <cfRule type="containsText" dxfId="7379" priority="919" operator="containsText" text="MEDIA">
      <formula>NOT(ISERROR(SEARCH("MEDIA",AV5)))</formula>
    </cfRule>
    <cfRule type="containsText" dxfId="7378" priority="920" operator="containsText" text="ALTA">
      <formula>NOT(ISERROR(SEARCH("ALTA",AV5)))</formula>
    </cfRule>
  </conditionalFormatting>
  <conditionalFormatting sqref="AC4">
    <cfRule type="containsText" dxfId="7377" priority="848" operator="containsText" text="BAJA">
      <formula>NOT(ISERROR(SEARCH("BAJA",AC4)))</formula>
    </cfRule>
    <cfRule type="containsText" dxfId="7376" priority="849" operator="containsText" text="MEDIA">
      <formula>NOT(ISERROR(SEARCH("MEDIA",AC4)))</formula>
    </cfRule>
    <cfRule type="containsText" dxfId="7375" priority="850" operator="containsText" text="ALTA">
      <formula>NOT(ISERROR(SEARCH("ALTA",AC4)))</formula>
    </cfRule>
  </conditionalFormatting>
  <conditionalFormatting sqref="AD7">
    <cfRule type="containsText" dxfId="7374" priority="845" operator="containsText" text="BAJA">
      <formula>NOT(ISERROR(SEARCH("BAJA",AD7)))</formula>
    </cfRule>
    <cfRule type="containsText" dxfId="7373" priority="846" operator="containsText" text="MEDIA">
      <formula>NOT(ISERROR(SEARCH("MEDIA",AD7)))</formula>
    </cfRule>
    <cfRule type="containsText" dxfId="7372" priority="847" operator="containsText" text="ALTA">
      <formula>NOT(ISERROR(SEARCH("ALTA",AD7)))</formula>
    </cfRule>
  </conditionalFormatting>
  <conditionalFormatting sqref="AN7">
    <cfRule type="containsText" dxfId="7371" priority="842" operator="containsText" text="BAJA">
      <formula>NOT(ISERROR(SEARCH("BAJA",AN7)))</formula>
    </cfRule>
    <cfRule type="containsText" dxfId="7370" priority="843" operator="containsText" text="MEDIA">
      <formula>NOT(ISERROR(SEARCH("MEDIA",AN7)))</formula>
    </cfRule>
    <cfRule type="containsText" dxfId="7369" priority="844" operator="containsText" text="ALTA">
      <formula>NOT(ISERROR(SEARCH("ALTA",AN7)))</formula>
    </cfRule>
  </conditionalFormatting>
  <conditionalFormatting sqref="AS4">
    <cfRule type="containsText" dxfId="7368" priority="839" operator="containsText" text="BAJA">
      <formula>NOT(ISERROR(SEARCH("BAJA",AS4)))</formula>
    </cfRule>
    <cfRule type="containsText" dxfId="7367" priority="840" operator="containsText" text="MEDIA">
      <formula>NOT(ISERROR(SEARCH("MEDIA",AS4)))</formula>
    </cfRule>
    <cfRule type="containsText" dxfId="7366" priority="841" operator="containsText" text="ALTA">
      <formula>NOT(ISERROR(SEARCH("ALTA",AS4)))</formula>
    </cfRule>
  </conditionalFormatting>
  <conditionalFormatting sqref="AS5">
    <cfRule type="containsText" dxfId="7365" priority="836" operator="containsText" text="BAJA">
      <formula>NOT(ISERROR(SEARCH("BAJA",AS5)))</formula>
    </cfRule>
    <cfRule type="containsText" dxfId="7364" priority="837" operator="containsText" text="MEDIA">
      <formula>NOT(ISERROR(SEARCH("MEDIA",AS5)))</formula>
    </cfRule>
    <cfRule type="containsText" dxfId="7363" priority="838" operator="containsText" text="ALTA">
      <formula>NOT(ISERROR(SEARCH("ALTA",AS5)))</formula>
    </cfRule>
  </conditionalFormatting>
  <conditionalFormatting sqref="AS7">
    <cfRule type="containsText" dxfId="7362" priority="833" operator="containsText" text="BAJA">
      <formula>NOT(ISERROR(SEARCH("BAJA",AS7)))</formula>
    </cfRule>
    <cfRule type="containsText" dxfId="7361" priority="834" operator="containsText" text="MEDIA">
      <formula>NOT(ISERROR(SEARCH("MEDIA",AS7)))</formula>
    </cfRule>
    <cfRule type="containsText" dxfId="7360" priority="835" operator="containsText" text="ALTA">
      <formula>NOT(ISERROR(SEARCH("ALTA",AS7)))</formula>
    </cfRule>
  </conditionalFormatting>
  <conditionalFormatting sqref="AJ8:AK9">
    <cfRule type="containsText" dxfId="7359" priority="827" operator="containsText" text="BAJA">
      <formula>NOT(ISERROR(SEARCH("BAJA",AJ8)))</formula>
    </cfRule>
    <cfRule type="containsText" dxfId="7358" priority="828" operator="containsText" text="MEDIA">
      <formula>NOT(ISERROR(SEARCH("MEDIA",AJ8)))</formula>
    </cfRule>
    <cfRule type="containsText" dxfId="7357" priority="829" operator="containsText" text="ALTA">
      <formula>NOT(ISERROR(SEARCH("ALTA",AJ8)))</formula>
    </cfRule>
  </conditionalFormatting>
  <conditionalFormatting sqref="AU8:AV8">
    <cfRule type="cellIs" dxfId="7356" priority="767" operator="greaterThan">
      <formula>75%</formula>
    </cfRule>
    <cfRule type="cellIs" dxfId="7355" priority="768" operator="between">
      <formula>51%</formula>
      <formula>75%</formula>
    </cfRule>
    <cfRule type="cellIs" dxfId="7354" priority="769" operator="between">
      <formula>26%</formula>
      <formula>50%</formula>
    </cfRule>
    <cfRule type="cellIs" dxfId="7353" priority="770" operator="between">
      <formula>0%</formula>
      <formula>25%</formula>
    </cfRule>
    <cfRule type="containsText" dxfId="7352" priority="830" operator="containsText" text="BAJA">
      <formula>NOT(ISERROR(SEARCH("BAJA",AU8)))</formula>
    </cfRule>
    <cfRule type="containsText" dxfId="7351" priority="831" operator="containsText" text="MEDIA">
      <formula>NOT(ISERROR(SEARCH("MEDIA",AU8)))</formula>
    </cfRule>
    <cfRule type="containsText" dxfId="7350" priority="832" operator="containsText" text="ALTA">
      <formula>NOT(ISERROR(SEARCH("ALTA",AU8)))</formula>
    </cfRule>
  </conditionalFormatting>
  <conditionalFormatting sqref="V9 V8:X8 Z8 AW8:AX8">
    <cfRule type="cellIs" dxfId="7349" priority="796" operator="equal">
      <formula>100%</formula>
    </cfRule>
    <cfRule type="cellIs" dxfId="7348" priority="797" operator="equal">
      <formula>80%</formula>
    </cfRule>
    <cfRule type="cellIs" dxfId="7347" priority="798" operator="equal">
      <formula>60%</formula>
    </cfRule>
    <cfRule type="cellIs" dxfId="7346" priority="799" operator="equal">
      <formula>40%</formula>
    </cfRule>
    <cfRule type="cellIs" dxfId="7345" priority="800" operator="equal">
      <formula>0.2</formula>
    </cfRule>
    <cfRule type="containsText" dxfId="7344" priority="814" operator="containsText" text="Extremo">
      <formula>NOT(ISERROR(SEARCH("Extremo",V8)))</formula>
    </cfRule>
    <cfRule type="containsText" dxfId="7343" priority="815" operator="containsText" text="Alto">
      <formula>NOT(ISERROR(SEARCH("Alto",V8)))</formula>
    </cfRule>
    <cfRule type="containsText" dxfId="7342" priority="816" operator="containsText" text="Bajo">
      <formula>NOT(ISERROR(SEARCH("Bajo",V8)))</formula>
    </cfRule>
    <cfRule type="containsText" dxfId="7341" priority="817" operator="containsText" text="Catastrófico">
      <formula>NOT(ISERROR(SEARCH("Catastrófico",V8)))</formula>
    </cfRule>
    <cfRule type="containsText" dxfId="7340" priority="818" operator="containsText" text="Mayor">
      <formula>NOT(ISERROR(SEARCH("Mayor",V8)))</formula>
    </cfRule>
    <cfRule type="containsText" dxfId="7339" priority="819" operator="containsText" text="Moderado">
      <formula>NOT(ISERROR(SEARCH("Moderado",V8)))</formula>
    </cfRule>
    <cfRule type="containsText" dxfId="7338" priority="820" operator="containsText" text="Menor">
      <formula>NOT(ISERROR(SEARCH("Menor",V8)))</formula>
    </cfRule>
    <cfRule type="containsText" dxfId="7337" priority="821" operator="containsText" text="Leve">
      <formula>NOT(ISERROR(SEARCH("Leve",V8)))</formula>
    </cfRule>
    <cfRule type="containsText" dxfId="7336" priority="822" operator="containsText" text="Muy a">
      <formula>NOT(ISERROR(SEARCH("Muy a",V8)))</formula>
    </cfRule>
    <cfRule type="containsText" dxfId="7335" priority="823" operator="containsText" text="Muy b">
      <formula>NOT(ISERROR(SEARCH("Muy b",V8)))</formula>
    </cfRule>
    <cfRule type="containsText" dxfId="7334" priority="824" operator="containsText" text="Baja">
      <formula>NOT(ISERROR(SEARCH("Baja",V8)))</formula>
    </cfRule>
    <cfRule type="containsText" dxfId="7333" priority="825" operator="containsText" text="Media">
      <formula>NOT(ISERROR(SEARCH("Media",V8)))</formula>
    </cfRule>
    <cfRule type="containsText" dxfId="7332" priority="826" operator="containsText" text="Alta">
      <formula>NOT(ISERROR(SEARCH("Alta",V8)))</formula>
    </cfRule>
  </conditionalFormatting>
  <conditionalFormatting sqref="AA8">
    <cfRule type="cellIs" dxfId="7331" priority="774" operator="equal">
      <formula>100%</formula>
    </cfRule>
    <cfRule type="cellIs" dxfId="7330" priority="775" operator="equal">
      <formula>75%</formula>
    </cfRule>
    <cfRule type="cellIs" dxfId="7329" priority="776" operator="equal">
      <formula>50%</formula>
    </cfRule>
    <cfRule type="cellIs" dxfId="7328" priority="777" operator="equal">
      <formula>25%</formula>
    </cfRule>
    <cfRule type="containsText" dxfId="7327" priority="801" operator="containsText" text="Extremo">
      <formula>NOT(ISERROR(SEARCH("Extremo",AA8)))</formula>
    </cfRule>
    <cfRule type="containsText" dxfId="7326" priority="802" operator="containsText" text="Alto">
      <formula>NOT(ISERROR(SEARCH("Alto",AA8)))</formula>
    </cfRule>
    <cfRule type="containsText" dxfId="7325" priority="803" operator="containsText" text="Bajo">
      <formula>NOT(ISERROR(SEARCH("Bajo",AA8)))</formula>
    </cfRule>
    <cfRule type="containsText" dxfId="7324" priority="804" operator="containsText" text="Catastrófico">
      <formula>NOT(ISERROR(SEARCH("Catastrófico",AA8)))</formula>
    </cfRule>
    <cfRule type="containsText" dxfId="7323" priority="805" operator="containsText" text="Mayor">
      <formula>NOT(ISERROR(SEARCH("Mayor",AA8)))</formula>
    </cfRule>
    <cfRule type="containsText" dxfId="7322" priority="806" operator="containsText" text="Moderado">
      <formula>NOT(ISERROR(SEARCH("Moderado",AA8)))</formula>
    </cfRule>
    <cfRule type="containsText" dxfId="7321" priority="807" operator="containsText" text="Menor">
      <formula>NOT(ISERROR(SEARCH("Menor",AA8)))</formula>
    </cfRule>
    <cfRule type="containsText" dxfId="7320" priority="808" operator="containsText" text="Leve">
      <formula>NOT(ISERROR(SEARCH("Leve",AA8)))</formula>
    </cfRule>
    <cfRule type="containsText" dxfId="7319" priority="809" operator="containsText" text="Muy a">
      <formula>NOT(ISERROR(SEARCH("Muy a",AA8)))</formula>
    </cfRule>
    <cfRule type="containsText" dxfId="7318" priority="810" operator="containsText" text="Muy b">
      <formula>NOT(ISERROR(SEARCH("Muy b",AA8)))</formula>
    </cfRule>
    <cfRule type="containsText" dxfId="7317" priority="811" operator="containsText" text="Baja">
      <formula>NOT(ISERROR(SEARCH("Baja",AA8)))</formula>
    </cfRule>
    <cfRule type="containsText" dxfId="7316" priority="812" operator="containsText" text="Media">
      <formula>NOT(ISERROR(SEARCH("Media",AA8)))</formula>
    </cfRule>
    <cfRule type="containsText" dxfId="7315" priority="813" operator="containsText" text="Alta">
      <formula>NOT(ISERROR(SEARCH("Alta",AA8)))</formula>
    </cfRule>
  </conditionalFormatting>
  <conditionalFormatting sqref="Y8">
    <cfRule type="cellIs" dxfId="7314" priority="778" operator="equal">
      <formula>100%</formula>
    </cfRule>
    <cfRule type="cellIs" dxfId="7313" priority="779" operator="equal">
      <formula>80%</formula>
    </cfRule>
    <cfRule type="cellIs" dxfId="7312" priority="780" operator="equal">
      <formula>60%</formula>
    </cfRule>
    <cfRule type="cellIs" dxfId="7311" priority="781" operator="equal">
      <formula>40%</formula>
    </cfRule>
    <cfRule type="cellIs" dxfId="7310" priority="782" operator="equal">
      <formula>0.2</formula>
    </cfRule>
    <cfRule type="containsText" dxfId="7309" priority="783" operator="containsText" text="Extremo">
      <formula>NOT(ISERROR(SEARCH("Extremo",Y8)))</formula>
    </cfRule>
    <cfRule type="containsText" dxfId="7308" priority="784" operator="containsText" text="Alto">
      <formula>NOT(ISERROR(SEARCH("Alto",Y8)))</formula>
    </cfRule>
    <cfRule type="containsText" dxfId="7307" priority="785" operator="containsText" text="Bajo">
      <formula>NOT(ISERROR(SEARCH("Bajo",Y8)))</formula>
    </cfRule>
    <cfRule type="containsText" dxfId="7306" priority="786" operator="containsText" text="Catastrófico">
      <formula>NOT(ISERROR(SEARCH("Catastrófico",Y8)))</formula>
    </cfRule>
    <cfRule type="containsText" dxfId="7305" priority="787" operator="containsText" text="Mayor">
      <formula>NOT(ISERROR(SEARCH("Mayor",Y8)))</formula>
    </cfRule>
    <cfRule type="containsText" dxfId="7304" priority="788" operator="containsText" text="Moderado">
      <formula>NOT(ISERROR(SEARCH("Moderado",Y8)))</formula>
    </cfRule>
    <cfRule type="containsText" dxfId="7303" priority="789" operator="containsText" text="Menor">
      <formula>NOT(ISERROR(SEARCH("Menor",Y8)))</formula>
    </cfRule>
    <cfRule type="containsText" dxfId="7302" priority="790" operator="containsText" text="Leve">
      <formula>NOT(ISERROR(SEARCH("Leve",Y8)))</formula>
    </cfRule>
    <cfRule type="containsText" dxfId="7301" priority="791" operator="containsText" text="Muy a">
      <formula>NOT(ISERROR(SEARCH("Muy a",Y8)))</formula>
    </cfRule>
    <cfRule type="containsText" dxfId="7300" priority="792" operator="containsText" text="Muy b">
      <formula>NOT(ISERROR(SEARCH("Muy b",Y8)))</formula>
    </cfRule>
    <cfRule type="containsText" dxfId="7299" priority="793" operator="containsText" text="Baja">
      <formula>NOT(ISERROR(SEARCH("Baja",Y8)))</formula>
    </cfRule>
    <cfRule type="containsText" dxfId="7298" priority="794" operator="containsText" text="Media">
      <formula>NOT(ISERROR(SEARCH("Media",Y8)))</formula>
    </cfRule>
    <cfRule type="containsText" dxfId="7297" priority="795" operator="containsText" text="Alta">
      <formula>NOT(ISERROR(SEARCH("Alta",Y8)))</formula>
    </cfRule>
  </conditionalFormatting>
  <conditionalFormatting sqref="AU9">
    <cfRule type="containsText" dxfId="7296" priority="771" operator="containsText" text="BAJA">
      <formula>NOT(ISERROR(SEARCH("BAJA",AU9)))</formula>
    </cfRule>
    <cfRule type="containsText" dxfId="7295" priority="772" operator="containsText" text="MEDIA">
      <formula>NOT(ISERROR(SEARCH("MEDIA",AU9)))</formula>
    </cfRule>
    <cfRule type="containsText" dxfId="7294" priority="773" operator="containsText" text="ALTA">
      <formula>NOT(ISERROR(SEARCH("ALTA",AU9)))</formula>
    </cfRule>
  </conditionalFormatting>
  <conditionalFormatting sqref="AV9">
    <cfRule type="cellIs" dxfId="7293" priority="760" operator="greaterThan">
      <formula>75%</formula>
    </cfRule>
    <cfRule type="cellIs" dxfId="7292" priority="761" operator="between">
      <formula>51%</formula>
      <formula>75%</formula>
    </cfRule>
    <cfRule type="cellIs" dxfId="7291" priority="762" operator="between">
      <formula>26%</formula>
      <formula>50%</formula>
    </cfRule>
    <cfRule type="cellIs" dxfId="7290" priority="763" operator="between">
      <formula>0%</formula>
      <formula>25%</formula>
    </cfRule>
    <cfRule type="containsText" dxfId="7289" priority="764" operator="containsText" text="BAJA">
      <formula>NOT(ISERROR(SEARCH("BAJA",AV9)))</formula>
    </cfRule>
    <cfRule type="containsText" dxfId="7288" priority="765" operator="containsText" text="MEDIA">
      <formula>NOT(ISERROR(SEARCH("MEDIA",AV9)))</formula>
    </cfRule>
    <cfRule type="containsText" dxfId="7287" priority="766" operator="containsText" text="ALTA">
      <formula>NOT(ISERROR(SEARCH("ALTA",AV9)))</formula>
    </cfRule>
  </conditionalFormatting>
  <conditionalFormatting sqref="AD9">
    <cfRule type="containsText" dxfId="7286" priority="742" operator="containsText" text="BAJA">
      <formula>NOT(ISERROR(SEARCH("BAJA",AD9)))</formula>
    </cfRule>
    <cfRule type="containsText" dxfId="7285" priority="743" operator="containsText" text="MEDIA">
      <formula>NOT(ISERROR(SEARCH("MEDIA",AD9)))</formula>
    </cfRule>
    <cfRule type="containsText" dxfId="7284" priority="744" operator="containsText" text="ALTA">
      <formula>NOT(ISERROR(SEARCH("ALTA",AD9)))</formula>
    </cfRule>
  </conditionalFormatting>
  <conditionalFormatting sqref="AN9">
    <cfRule type="containsText" dxfId="7283" priority="739" operator="containsText" text="BAJA">
      <formula>NOT(ISERROR(SEARCH("BAJA",AN9)))</formula>
    </cfRule>
    <cfRule type="containsText" dxfId="7282" priority="740" operator="containsText" text="MEDIA">
      <formula>NOT(ISERROR(SEARCH("MEDIA",AN9)))</formula>
    </cfRule>
    <cfRule type="containsText" dxfId="7281" priority="741" operator="containsText" text="ALTA">
      <formula>NOT(ISERROR(SEARCH("ALTA",AN9)))</formula>
    </cfRule>
  </conditionalFormatting>
  <conditionalFormatting sqref="AP8">
    <cfRule type="containsText" dxfId="7280" priority="736" operator="containsText" text="BAJA">
      <formula>NOT(ISERROR(SEARCH("BAJA",AP8)))</formula>
    </cfRule>
    <cfRule type="containsText" dxfId="7279" priority="737" operator="containsText" text="MEDIA">
      <formula>NOT(ISERROR(SEARCH("MEDIA",AP8)))</formula>
    </cfRule>
    <cfRule type="containsText" dxfId="7278" priority="738" operator="containsText" text="ALTA">
      <formula>NOT(ISERROR(SEARCH("ALTA",AP8)))</formula>
    </cfRule>
  </conditionalFormatting>
  <conditionalFormatting sqref="AP9">
    <cfRule type="containsText" dxfId="7277" priority="733" operator="containsText" text="BAJA">
      <formula>NOT(ISERROR(SEARCH("BAJA",AP9)))</formula>
    </cfRule>
    <cfRule type="containsText" dxfId="7276" priority="734" operator="containsText" text="MEDIA">
      <formula>NOT(ISERROR(SEARCH("MEDIA",AP9)))</formula>
    </cfRule>
    <cfRule type="containsText" dxfId="7275" priority="735" operator="containsText" text="ALTA">
      <formula>NOT(ISERROR(SEARCH("ALTA",AP9)))</formula>
    </cfRule>
  </conditionalFormatting>
  <conditionalFormatting sqref="AS9">
    <cfRule type="containsText" dxfId="7274" priority="730" operator="containsText" text="BAJA">
      <formula>NOT(ISERROR(SEARCH("BAJA",AS9)))</formula>
    </cfRule>
    <cfRule type="containsText" dxfId="7273" priority="731" operator="containsText" text="MEDIA">
      <formula>NOT(ISERROR(SEARCH("MEDIA",AS9)))</formula>
    </cfRule>
    <cfRule type="containsText" dxfId="7272" priority="732" operator="containsText" text="ALTA">
      <formula>NOT(ISERROR(SEARCH("ALTA",AS9)))</formula>
    </cfRule>
  </conditionalFormatting>
  <conditionalFormatting sqref="AS8">
    <cfRule type="containsText" dxfId="7271" priority="727" operator="containsText" text="BAJA">
      <formula>NOT(ISERROR(SEARCH("BAJA",AS8)))</formula>
    </cfRule>
    <cfRule type="containsText" dxfId="7270" priority="728" operator="containsText" text="MEDIA">
      <formula>NOT(ISERROR(SEARCH("MEDIA",AS8)))</formula>
    </cfRule>
    <cfRule type="containsText" dxfId="7269" priority="729" operator="containsText" text="ALTA">
      <formula>NOT(ISERROR(SEARCH("ALTA",AS8)))</formula>
    </cfRule>
  </conditionalFormatting>
  <conditionalFormatting sqref="AZ10">
    <cfRule type="containsText" dxfId="7268" priority="521" operator="containsText" text="BAJA">
      <formula>NOT(ISERROR(SEARCH("BAJA",AZ10)))</formula>
    </cfRule>
    <cfRule type="containsText" dxfId="7267" priority="522" operator="containsText" text="MEDIA">
      <formula>NOT(ISERROR(SEARCH("MEDIA",AZ10)))</formula>
    </cfRule>
    <cfRule type="containsText" dxfId="7266" priority="523" operator="containsText" text="ALTA">
      <formula>NOT(ISERROR(SEARCH("ALTA",AZ10)))</formula>
    </cfRule>
  </conditionalFormatting>
  <conditionalFormatting sqref="AJ10:AK12">
    <cfRule type="containsText" dxfId="7265" priority="721" operator="containsText" text="BAJA">
      <formula>NOT(ISERROR(SEARCH("BAJA",AJ10)))</formula>
    </cfRule>
    <cfRule type="containsText" dxfId="7264" priority="722" operator="containsText" text="MEDIA">
      <formula>NOT(ISERROR(SEARCH("MEDIA",AJ10)))</formula>
    </cfRule>
    <cfRule type="containsText" dxfId="7263" priority="723" operator="containsText" text="ALTA">
      <formula>NOT(ISERROR(SEARCH("ALTA",AJ10)))</formula>
    </cfRule>
  </conditionalFormatting>
  <conditionalFormatting sqref="AR10">
    <cfRule type="containsText" dxfId="7262" priority="724" operator="containsText" text="BAJA">
      <formula>NOT(ISERROR(SEARCH("BAJA",AR10)))</formula>
    </cfRule>
    <cfRule type="containsText" dxfId="7261" priority="725" operator="containsText" text="MEDIA">
      <formula>NOT(ISERROR(SEARCH("MEDIA",AR10)))</formula>
    </cfRule>
    <cfRule type="containsText" dxfId="7260" priority="726" operator="containsText" text="ALTA">
      <formula>NOT(ISERROR(SEARCH("ALTA",AR10)))</formula>
    </cfRule>
  </conditionalFormatting>
  <conditionalFormatting sqref="AX10">
    <cfRule type="cellIs" dxfId="7259" priority="675" operator="equal">
      <formula>100%</formula>
    </cfRule>
    <cfRule type="cellIs" dxfId="7258" priority="676" operator="equal">
      <formula>80%</formula>
    </cfRule>
    <cfRule type="cellIs" dxfId="7257" priority="677" operator="equal">
      <formula>60%</formula>
    </cfRule>
    <cfRule type="cellIs" dxfId="7256" priority="678" operator="equal">
      <formula>40%</formula>
    </cfRule>
    <cfRule type="cellIs" dxfId="7255" priority="679" operator="equal">
      <formula>0.2</formula>
    </cfRule>
    <cfRule type="containsText" dxfId="7254" priority="693" operator="containsText" text="Extremo">
      <formula>NOT(ISERROR(SEARCH("Extremo",AX10)))</formula>
    </cfRule>
    <cfRule type="containsText" dxfId="7253" priority="694" operator="containsText" text="Alto">
      <formula>NOT(ISERROR(SEARCH("Alto",AX10)))</formula>
    </cfRule>
    <cfRule type="containsText" dxfId="7252" priority="695" operator="containsText" text="Bajo">
      <formula>NOT(ISERROR(SEARCH("Bajo",AX10)))</formula>
    </cfRule>
    <cfRule type="containsText" dxfId="7251" priority="706" operator="containsText" text="Catastrófico">
      <formula>NOT(ISERROR(SEARCH("Catastrófico",AX10)))</formula>
    </cfRule>
    <cfRule type="containsText" dxfId="7250" priority="707" operator="containsText" text="Mayor">
      <formula>NOT(ISERROR(SEARCH("Mayor",AX10)))</formula>
    </cfRule>
    <cfRule type="containsText" dxfId="7249" priority="708" operator="containsText" text="Moderado">
      <formula>NOT(ISERROR(SEARCH("Moderado",AX10)))</formula>
    </cfRule>
    <cfRule type="containsText" dxfId="7248" priority="709" operator="containsText" text="Menor">
      <formula>NOT(ISERROR(SEARCH("Menor",AX10)))</formula>
    </cfRule>
    <cfRule type="containsText" dxfId="7247" priority="710" operator="containsText" text="Leve">
      <formula>NOT(ISERROR(SEARCH("Leve",AX10)))</formula>
    </cfRule>
    <cfRule type="containsText" dxfId="7246" priority="716" operator="containsText" text="Muy a">
      <formula>NOT(ISERROR(SEARCH("Muy a",AX10)))</formula>
    </cfRule>
    <cfRule type="containsText" dxfId="7245" priority="717" operator="containsText" text="Muy b">
      <formula>NOT(ISERROR(SEARCH("Muy b",AX10)))</formula>
    </cfRule>
    <cfRule type="containsText" dxfId="7244" priority="718" operator="containsText" text="Baja">
      <formula>NOT(ISERROR(SEARCH("Baja",AX10)))</formula>
    </cfRule>
    <cfRule type="containsText" dxfId="7243" priority="719" operator="containsText" text="Media">
      <formula>NOT(ISERROR(SEARCH("Media",AX10)))</formula>
    </cfRule>
    <cfRule type="containsText" dxfId="7242" priority="720" operator="containsText" text="Alta">
      <formula>NOT(ISERROR(SEARCH("Alta",AX10)))</formula>
    </cfRule>
  </conditionalFormatting>
  <conditionalFormatting sqref="V10">
    <cfRule type="containsText" dxfId="7241" priority="711" operator="containsText" text="Muy a">
      <formula>NOT(ISERROR(SEARCH("Muy a",V10)))</formula>
    </cfRule>
    <cfRule type="containsText" dxfId="7240" priority="712" operator="containsText" text="Muy b">
      <formula>NOT(ISERROR(SEARCH("Muy b",V10)))</formula>
    </cfRule>
    <cfRule type="containsText" dxfId="7239" priority="713" operator="containsText" text="Baja">
      <formula>NOT(ISERROR(SEARCH("Baja",V10)))</formula>
    </cfRule>
    <cfRule type="containsText" dxfId="7238" priority="714" operator="containsText" text="Media">
      <formula>NOT(ISERROR(SEARCH("Media",V10)))</formula>
    </cfRule>
    <cfRule type="containsText" dxfId="7237" priority="715" operator="containsText" text="Alta">
      <formula>NOT(ISERROR(SEARCH("Alta",V10)))</formula>
    </cfRule>
  </conditionalFormatting>
  <conditionalFormatting sqref="X10">
    <cfRule type="containsText" dxfId="7236" priority="696" operator="containsText" text="Catastrófico">
      <formula>NOT(ISERROR(SEARCH("Catastrófico",X10)))</formula>
    </cfRule>
    <cfRule type="containsText" dxfId="7235" priority="697" operator="containsText" text="Mayor">
      <formula>NOT(ISERROR(SEARCH("Mayor",X10)))</formula>
    </cfRule>
    <cfRule type="containsText" dxfId="7234" priority="698" operator="containsText" text="Moderado">
      <formula>NOT(ISERROR(SEARCH("Moderado",X10)))</formula>
    </cfRule>
    <cfRule type="containsText" dxfId="7233" priority="699" operator="containsText" text="Menor">
      <formula>NOT(ISERROR(SEARCH("Menor",X10)))</formula>
    </cfRule>
    <cfRule type="containsText" dxfId="7232" priority="700" operator="containsText" text="Leve">
      <formula>NOT(ISERROR(SEARCH("Leve",X10)))</formula>
    </cfRule>
    <cfRule type="containsText" dxfId="7231" priority="701" operator="containsText" text="Muy a">
      <formula>NOT(ISERROR(SEARCH("Muy a",X10)))</formula>
    </cfRule>
    <cfRule type="containsText" dxfId="7230" priority="702" operator="containsText" text="Muy b">
      <formula>NOT(ISERROR(SEARCH("Muy b",X10)))</formula>
    </cfRule>
    <cfRule type="containsText" dxfId="7229" priority="703" operator="containsText" text="Baja">
      <formula>NOT(ISERROR(SEARCH("Baja",X10)))</formula>
    </cfRule>
    <cfRule type="containsText" dxfId="7228" priority="704" operator="containsText" text="Media">
      <formula>NOT(ISERROR(SEARCH("Media",X10)))</formula>
    </cfRule>
    <cfRule type="containsText" dxfId="7227" priority="705" operator="containsText" text="Alta">
      <formula>NOT(ISERROR(SEARCH("Alta",X10)))</formula>
    </cfRule>
  </conditionalFormatting>
  <conditionalFormatting sqref="Z10">
    <cfRule type="containsText" dxfId="7226" priority="680" operator="containsText" text="Extremo">
      <formula>NOT(ISERROR(SEARCH("Extremo",Z10)))</formula>
    </cfRule>
    <cfRule type="containsText" dxfId="7225" priority="681" operator="containsText" text="Alto">
      <formula>NOT(ISERROR(SEARCH("Alto",Z10)))</formula>
    </cfRule>
    <cfRule type="containsText" dxfId="7224" priority="682" operator="containsText" text="Bajo">
      <formula>NOT(ISERROR(SEARCH("Bajo",Z10)))</formula>
    </cfRule>
    <cfRule type="containsText" dxfId="7223" priority="683" operator="containsText" text="Catastrófico">
      <formula>NOT(ISERROR(SEARCH("Catastrófico",Z10)))</formula>
    </cfRule>
    <cfRule type="containsText" dxfId="7222" priority="684" operator="containsText" text="Mayor">
      <formula>NOT(ISERROR(SEARCH("Mayor",Z10)))</formula>
    </cfRule>
    <cfRule type="containsText" dxfId="7221" priority="685" operator="containsText" text="Moderado">
      <formula>NOT(ISERROR(SEARCH("Moderado",Z10)))</formula>
    </cfRule>
    <cfRule type="containsText" dxfId="7220" priority="686" operator="containsText" text="Menor">
      <formula>NOT(ISERROR(SEARCH("Menor",Z10)))</formula>
    </cfRule>
    <cfRule type="containsText" dxfId="7219" priority="687" operator="containsText" text="Leve">
      <formula>NOT(ISERROR(SEARCH("Leve",Z10)))</formula>
    </cfRule>
    <cfRule type="containsText" dxfId="7218" priority="688" operator="containsText" text="Muy a">
      <formula>NOT(ISERROR(SEARCH("Muy a",Z10)))</formula>
    </cfRule>
    <cfRule type="containsText" dxfId="7217" priority="689" operator="containsText" text="Muy b">
      <formula>NOT(ISERROR(SEARCH("Muy b",Z10)))</formula>
    </cfRule>
    <cfRule type="containsText" dxfId="7216" priority="690" operator="containsText" text="Baja">
      <formula>NOT(ISERROR(SEARCH("Baja",Z10)))</formula>
    </cfRule>
    <cfRule type="containsText" dxfId="7215" priority="691" operator="containsText" text="Media">
      <formula>NOT(ISERROR(SEARCH("Media",Z10)))</formula>
    </cfRule>
    <cfRule type="containsText" dxfId="7214" priority="692" operator="containsText" text="Alta">
      <formula>NOT(ISERROR(SEARCH("Alta",Z10)))</formula>
    </cfRule>
  </conditionalFormatting>
  <conditionalFormatting sqref="Y10">
    <cfRule type="cellIs" dxfId="7213" priority="657" operator="equal">
      <formula>100%</formula>
    </cfRule>
    <cfRule type="cellIs" dxfId="7212" priority="658" operator="equal">
      <formula>80%</formula>
    </cfRule>
    <cfRule type="cellIs" dxfId="7211" priority="659" operator="equal">
      <formula>60%</formula>
    </cfRule>
    <cfRule type="cellIs" dxfId="7210" priority="660" operator="equal">
      <formula>40%</formula>
    </cfRule>
    <cfRule type="cellIs" dxfId="7209" priority="661" operator="equal">
      <formula>0.2</formula>
    </cfRule>
    <cfRule type="containsText" dxfId="7208" priority="662" operator="containsText" text="Extremo">
      <formula>NOT(ISERROR(SEARCH("Extremo",Y10)))</formula>
    </cfRule>
    <cfRule type="containsText" dxfId="7207" priority="663" operator="containsText" text="Alto">
      <formula>NOT(ISERROR(SEARCH("Alto",Y10)))</formula>
    </cfRule>
    <cfRule type="containsText" dxfId="7206" priority="664" operator="containsText" text="Bajo">
      <formula>NOT(ISERROR(SEARCH("Bajo",Y10)))</formula>
    </cfRule>
    <cfRule type="containsText" dxfId="7205" priority="665" operator="containsText" text="Catastrófico">
      <formula>NOT(ISERROR(SEARCH("Catastrófico",Y10)))</formula>
    </cfRule>
    <cfRule type="containsText" dxfId="7204" priority="666" operator="containsText" text="Mayor">
      <formula>NOT(ISERROR(SEARCH("Mayor",Y10)))</formula>
    </cfRule>
    <cfRule type="containsText" dxfId="7203" priority="667" operator="containsText" text="Moderado">
      <formula>NOT(ISERROR(SEARCH("Moderado",Y10)))</formula>
    </cfRule>
    <cfRule type="containsText" dxfId="7202" priority="668" operator="containsText" text="Menor">
      <formula>NOT(ISERROR(SEARCH("Menor",Y10)))</formula>
    </cfRule>
    <cfRule type="containsText" dxfId="7201" priority="669" operator="containsText" text="Leve">
      <formula>NOT(ISERROR(SEARCH("Leve",Y10)))</formula>
    </cfRule>
    <cfRule type="containsText" dxfId="7200" priority="670" operator="containsText" text="Muy a">
      <formula>NOT(ISERROR(SEARCH("Muy a",Y10)))</formula>
    </cfRule>
    <cfRule type="containsText" dxfId="7199" priority="671" operator="containsText" text="Muy b">
      <formula>NOT(ISERROR(SEARCH("Muy b",Y10)))</formula>
    </cfRule>
    <cfRule type="containsText" dxfId="7198" priority="672" operator="containsText" text="Baja">
      <formula>NOT(ISERROR(SEARCH("Baja",Y10)))</formula>
    </cfRule>
    <cfRule type="containsText" dxfId="7197" priority="673" operator="containsText" text="Media">
      <formula>NOT(ISERROR(SEARCH("Media",Y10)))</formula>
    </cfRule>
    <cfRule type="containsText" dxfId="7196" priority="674" operator="containsText" text="Alta">
      <formula>NOT(ISERROR(SEARCH("Alta",Y10)))</formula>
    </cfRule>
  </conditionalFormatting>
  <conditionalFormatting sqref="W10">
    <cfRule type="cellIs" dxfId="7195" priority="639" operator="equal">
      <formula>100%</formula>
    </cfRule>
    <cfRule type="cellIs" dxfId="7194" priority="640" operator="equal">
      <formula>80%</formula>
    </cfRule>
    <cfRule type="cellIs" dxfId="7193" priority="641" operator="equal">
      <formula>60%</formula>
    </cfRule>
    <cfRule type="cellIs" dxfId="7192" priority="642" operator="equal">
      <formula>40%</formula>
    </cfRule>
    <cfRule type="cellIs" dxfId="7191" priority="643" operator="equal">
      <formula>0.2</formula>
    </cfRule>
    <cfRule type="containsText" dxfId="7190" priority="644" operator="containsText" text="Extremo">
      <formula>NOT(ISERROR(SEARCH("Extremo",W10)))</formula>
    </cfRule>
    <cfRule type="containsText" dxfId="7189" priority="645" operator="containsText" text="Alto">
      <formula>NOT(ISERROR(SEARCH("Alto",W10)))</formula>
    </cfRule>
    <cfRule type="containsText" dxfId="7188" priority="646" operator="containsText" text="Bajo">
      <formula>NOT(ISERROR(SEARCH("Bajo",W10)))</formula>
    </cfRule>
    <cfRule type="containsText" dxfId="7187" priority="647" operator="containsText" text="Catastrófico">
      <formula>NOT(ISERROR(SEARCH("Catastrófico",W10)))</formula>
    </cfRule>
    <cfRule type="containsText" dxfId="7186" priority="648" operator="containsText" text="Mayor">
      <formula>NOT(ISERROR(SEARCH("Mayor",W10)))</formula>
    </cfRule>
    <cfRule type="containsText" dxfId="7185" priority="649" operator="containsText" text="Moderado">
      <formula>NOT(ISERROR(SEARCH("Moderado",W10)))</formula>
    </cfRule>
    <cfRule type="containsText" dxfId="7184" priority="650" operator="containsText" text="Menor">
      <formula>NOT(ISERROR(SEARCH("Menor",W10)))</formula>
    </cfRule>
    <cfRule type="containsText" dxfId="7183" priority="651" operator="containsText" text="Leve">
      <formula>NOT(ISERROR(SEARCH("Leve",W10)))</formula>
    </cfRule>
    <cfRule type="containsText" dxfId="7182" priority="652" operator="containsText" text="Muy a">
      <formula>NOT(ISERROR(SEARCH("Muy a",W10)))</formula>
    </cfRule>
    <cfRule type="containsText" dxfId="7181" priority="653" operator="containsText" text="Muy b">
      <formula>NOT(ISERROR(SEARCH("Muy b",W10)))</formula>
    </cfRule>
    <cfRule type="containsText" dxfId="7180" priority="654" operator="containsText" text="Baja">
      <formula>NOT(ISERROR(SEARCH("Baja",W10)))</formula>
    </cfRule>
    <cfRule type="containsText" dxfId="7179" priority="655" operator="containsText" text="Media">
      <formula>NOT(ISERROR(SEARCH("Media",W10)))</formula>
    </cfRule>
    <cfRule type="containsText" dxfId="7178" priority="656" operator="containsText" text="Alta">
      <formula>NOT(ISERROR(SEARCH("Alta",W10)))</formula>
    </cfRule>
  </conditionalFormatting>
  <conditionalFormatting sqref="AA10">
    <cfRule type="cellIs" dxfId="7177" priority="622" operator="equal">
      <formula>100%</formula>
    </cfRule>
    <cfRule type="cellIs" dxfId="7176" priority="623" operator="equal">
      <formula>75%</formula>
    </cfRule>
    <cfRule type="cellIs" dxfId="7175" priority="624" operator="equal">
      <formula>50%</formula>
    </cfRule>
    <cfRule type="cellIs" dxfId="7174" priority="625" operator="equal">
      <formula>25%</formula>
    </cfRule>
    <cfRule type="containsText" dxfId="7173" priority="626" operator="containsText" text="Extremo">
      <formula>NOT(ISERROR(SEARCH("Extremo",AA10)))</formula>
    </cfRule>
    <cfRule type="containsText" dxfId="7172" priority="627" operator="containsText" text="Alto">
      <formula>NOT(ISERROR(SEARCH("Alto",AA10)))</formula>
    </cfRule>
    <cfRule type="containsText" dxfId="7171" priority="628" operator="containsText" text="Bajo">
      <formula>NOT(ISERROR(SEARCH("Bajo",AA10)))</formula>
    </cfRule>
    <cfRule type="containsText" dxfId="7170" priority="629" operator="containsText" text="Catastrófico">
      <formula>NOT(ISERROR(SEARCH("Catastrófico",AA10)))</formula>
    </cfRule>
    <cfRule type="containsText" dxfId="7169" priority="630" operator="containsText" text="Mayor">
      <formula>NOT(ISERROR(SEARCH("Mayor",AA10)))</formula>
    </cfRule>
    <cfRule type="containsText" dxfId="7168" priority="631" operator="containsText" text="Moderado">
      <formula>NOT(ISERROR(SEARCH("Moderado",AA10)))</formula>
    </cfRule>
    <cfRule type="containsText" dxfId="7167" priority="632" operator="containsText" text="Menor">
      <formula>NOT(ISERROR(SEARCH("Menor",AA10)))</formula>
    </cfRule>
    <cfRule type="containsText" dxfId="7166" priority="633" operator="containsText" text="Leve">
      <formula>NOT(ISERROR(SEARCH("Leve",AA10)))</formula>
    </cfRule>
    <cfRule type="containsText" dxfId="7165" priority="634" operator="containsText" text="Muy a">
      <formula>NOT(ISERROR(SEARCH("Muy a",AA10)))</formula>
    </cfRule>
    <cfRule type="containsText" dxfId="7164" priority="635" operator="containsText" text="Muy b">
      <formula>NOT(ISERROR(SEARCH("Muy b",AA10)))</formula>
    </cfRule>
    <cfRule type="containsText" dxfId="7163" priority="636" operator="containsText" text="Baja">
      <formula>NOT(ISERROR(SEARCH("Baja",AA10)))</formula>
    </cfRule>
    <cfRule type="containsText" dxfId="7162" priority="637" operator="containsText" text="Media">
      <formula>NOT(ISERROR(SEARCH("Media",AA10)))</formula>
    </cfRule>
    <cfRule type="containsText" dxfId="7161" priority="638" operator="containsText" text="Alta">
      <formula>NOT(ISERROR(SEARCH("Alta",AA10)))</formula>
    </cfRule>
  </conditionalFormatting>
  <conditionalFormatting sqref="AU10">
    <cfRule type="containsText" dxfId="7160" priority="619" operator="containsText" text="BAJA">
      <formula>NOT(ISERROR(SEARCH("BAJA",AU10)))</formula>
    </cfRule>
    <cfRule type="containsText" dxfId="7159" priority="620" operator="containsText" text="MEDIA">
      <formula>NOT(ISERROR(SEARCH("MEDIA",AU10)))</formula>
    </cfRule>
    <cfRule type="containsText" dxfId="7158" priority="621" operator="containsText" text="ALTA">
      <formula>NOT(ISERROR(SEARCH("ALTA",AU10)))</formula>
    </cfRule>
  </conditionalFormatting>
  <conditionalFormatting sqref="AU11:AU12">
    <cfRule type="containsText" dxfId="7157" priority="616" operator="containsText" text="BAJA">
      <formula>NOT(ISERROR(SEARCH("BAJA",AU11)))</formula>
    </cfRule>
    <cfRule type="containsText" dxfId="7156" priority="617" operator="containsText" text="MEDIA">
      <formula>NOT(ISERROR(SEARCH("MEDIA",AU11)))</formula>
    </cfRule>
    <cfRule type="containsText" dxfId="7155" priority="618" operator="containsText" text="ALTA">
      <formula>NOT(ISERROR(SEARCH("ALTA",AU11)))</formula>
    </cfRule>
  </conditionalFormatting>
  <conditionalFormatting sqref="AW10">
    <cfRule type="cellIs" dxfId="7154" priority="598" operator="equal">
      <formula>100%</formula>
    </cfRule>
    <cfRule type="cellIs" dxfId="7153" priority="599" operator="equal">
      <formula>80%</formula>
    </cfRule>
    <cfRule type="cellIs" dxfId="7152" priority="600" operator="equal">
      <formula>60%</formula>
    </cfRule>
    <cfRule type="cellIs" dxfId="7151" priority="601" operator="equal">
      <formula>40%</formula>
    </cfRule>
    <cfRule type="cellIs" dxfId="7150" priority="602" operator="equal">
      <formula>0.2</formula>
    </cfRule>
    <cfRule type="containsText" dxfId="7149" priority="603" operator="containsText" text="Extremo">
      <formula>NOT(ISERROR(SEARCH("Extremo",AW10)))</formula>
    </cfRule>
    <cfRule type="containsText" dxfId="7148" priority="604" operator="containsText" text="Alto">
      <formula>NOT(ISERROR(SEARCH("Alto",AW10)))</formula>
    </cfRule>
    <cfRule type="containsText" dxfId="7147" priority="605" operator="containsText" text="Bajo">
      <formula>NOT(ISERROR(SEARCH("Bajo",AW10)))</formula>
    </cfRule>
    <cfRule type="containsText" dxfId="7146" priority="606" operator="containsText" text="Catastrófico">
      <formula>NOT(ISERROR(SEARCH("Catastrófico",AW10)))</formula>
    </cfRule>
    <cfRule type="containsText" dxfId="7145" priority="607" operator="containsText" text="Mayor">
      <formula>NOT(ISERROR(SEARCH("Mayor",AW10)))</formula>
    </cfRule>
    <cfRule type="containsText" dxfId="7144" priority="608" operator="containsText" text="Moderado">
      <formula>NOT(ISERROR(SEARCH("Moderado",AW10)))</formula>
    </cfRule>
    <cfRule type="containsText" dxfId="7143" priority="609" operator="containsText" text="Menor">
      <formula>NOT(ISERROR(SEARCH("Menor",AW10)))</formula>
    </cfRule>
    <cfRule type="containsText" dxfId="7142" priority="610" operator="containsText" text="Leve">
      <formula>NOT(ISERROR(SEARCH("Leve",AW10)))</formula>
    </cfRule>
    <cfRule type="containsText" dxfId="7141" priority="611" operator="containsText" text="Muy a">
      <formula>NOT(ISERROR(SEARCH("Muy a",AW10)))</formula>
    </cfRule>
    <cfRule type="containsText" dxfId="7140" priority="612" operator="containsText" text="Muy b">
      <formula>NOT(ISERROR(SEARCH("Muy b",AW10)))</formula>
    </cfRule>
    <cfRule type="containsText" dxfId="7139" priority="613" operator="containsText" text="Baja">
      <formula>NOT(ISERROR(SEARCH("Baja",AW10)))</formula>
    </cfRule>
    <cfRule type="containsText" dxfId="7138" priority="614" operator="containsText" text="Media">
      <formula>NOT(ISERROR(SEARCH("Media",AW10)))</formula>
    </cfRule>
    <cfRule type="containsText" dxfId="7137" priority="615" operator="containsText" text="Alta">
      <formula>NOT(ISERROR(SEARCH("Alta",AW10)))</formula>
    </cfRule>
  </conditionalFormatting>
  <conditionalFormatting sqref="AV10">
    <cfRule type="cellIs" dxfId="7136" priority="591" operator="greaterThan">
      <formula>75%</formula>
    </cfRule>
    <cfRule type="cellIs" dxfId="7135" priority="592" operator="between">
      <formula>51%</formula>
      <formula>75%</formula>
    </cfRule>
    <cfRule type="cellIs" dxfId="7134" priority="593" operator="between">
      <formula>26%</formula>
      <formula>50%</formula>
    </cfRule>
    <cfRule type="cellIs" dxfId="7133" priority="594" operator="between">
      <formula>0%</formula>
      <formula>25%</formula>
    </cfRule>
    <cfRule type="containsText" dxfId="7132" priority="595" operator="containsText" text="BAJA">
      <formula>NOT(ISERROR(SEARCH("BAJA",AV10)))</formula>
    </cfRule>
    <cfRule type="containsText" dxfId="7131" priority="596" operator="containsText" text="MEDIA">
      <formula>NOT(ISERROR(SEARCH("MEDIA",AV10)))</formula>
    </cfRule>
    <cfRule type="containsText" dxfId="7130" priority="597" operator="containsText" text="ALTA">
      <formula>NOT(ISERROR(SEARCH("ALTA",AV10)))</formula>
    </cfRule>
  </conditionalFormatting>
  <conditionalFormatting sqref="AV11:AV12">
    <cfRule type="cellIs" dxfId="7129" priority="584" operator="greaterThan">
      <formula>75%</formula>
    </cfRule>
    <cfRule type="cellIs" dxfId="7128" priority="585" operator="between">
      <formula>51%</formula>
      <formula>75%</formula>
    </cfRule>
    <cfRule type="cellIs" dxfId="7127" priority="586" operator="between">
      <formula>26%</formula>
      <formula>50%</formula>
    </cfRule>
    <cfRule type="cellIs" dxfId="7126" priority="587" operator="between">
      <formula>0%</formula>
      <formula>25%</formula>
    </cfRule>
    <cfRule type="containsText" dxfId="7125" priority="588" operator="containsText" text="BAJA">
      <formula>NOT(ISERROR(SEARCH("BAJA",AV11)))</formula>
    </cfRule>
    <cfRule type="containsText" dxfId="7124" priority="589" operator="containsText" text="MEDIA">
      <formula>NOT(ISERROR(SEARCH("MEDIA",AV11)))</formula>
    </cfRule>
    <cfRule type="containsText" dxfId="7123" priority="590" operator="containsText" text="ALTA">
      <formula>NOT(ISERROR(SEARCH("ALTA",AV11)))</formula>
    </cfRule>
  </conditionalFormatting>
  <conditionalFormatting sqref="AC11:AD11">
    <cfRule type="containsText" dxfId="7122" priority="518" operator="containsText" text="BAJA">
      <formula>NOT(ISERROR(SEARCH("BAJA",AC11)))</formula>
    </cfRule>
    <cfRule type="containsText" dxfId="7121" priority="519" operator="containsText" text="MEDIA">
      <formula>NOT(ISERROR(SEARCH("MEDIA",AC11)))</formula>
    </cfRule>
    <cfRule type="containsText" dxfId="7120" priority="520" operator="containsText" text="ALTA">
      <formula>NOT(ISERROR(SEARCH("ALTA",AC11)))</formula>
    </cfRule>
  </conditionalFormatting>
  <conditionalFormatting sqref="AL10">
    <cfRule type="containsText" dxfId="7119" priority="509" operator="containsText" text="BAJA">
      <formula>NOT(ISERROR(SEARCH("BAJA",AL10)))</formula>
    </cfRule>
    <cfRule type="containsText" dxfId="7118" priority="510" operator="containsText" text="MEDIA">
      <formula>NOT(ISERROR(SEARCH("MEDIA",AL10)))</formula>
    </cfRule>
    <cfRule type="containsText" dxfId="7117" priority="511" operator="containsText" text="ALTA">
      <formula>NOT(ISERROR(SEARCH("ALTA",AL10)))</formula>
    </cfRule>
  </conditionalFormatting>
  <conditionalFormatting sqref="AL11">
    <cfRule type="containsText" dxfId="7116" priority="506" operator="containsText" text="BAJA">
      <formula>NOT(ISERROR(SEARCH("BAJA",AL11)))</formula>
    </cfRule>
    <cfRule type="containsText" dxfId="7115" priority="507" operator="containsText" text="MEDIA">
      <formula>NOT(ISERROR(SEARCH("MEDIA",AL11)))</formula>
    </cfRule>
    <cfRule type="containsText" dxfId="7114" priority="508" operator="containsText" text="ALTA">
      <formula>NOT(ISERROR(SEARCH("ALTA",AL11)))</formula>
    </cfRule>
  </conditionalFormatting>
  <conditionalFormatting sqref="AN10">
    <cfRule type="containsText" dxfId="7113" priority="503" operator="containsText" text="BAJA">
      <formula>NOT(ISERROR(SEARCH("BAJA",AN10)))</formula>
    </cfRule>
    <cfRule type="containsText" dxfId="7112" priority="504" operator="containsText" text="MEDIA">
      <formula>NOT(ISERROR(SEARCH("MEDIA",AN10)))</formula>
    </cfRule>
    <cfRule type="containsText" dxfId="7111" priority="505" operator="containsText" text="ALTA">
      <formula>NOT(ISERROR(SEARCH("ALTA",AN10)))</formula>
    </cfRule>
  </conditionalFormatting>
  <conditionalFormatting sqref="AN11">
    <cfRule type="containsText" dxfId="7110" priority="500" operator="containsText" text="BAJA">
      <formula>NOT(ISERROR(SEARCH("BAJA",AN11)))</formula>
    </cfRule>
    <cfRule type="containsText" dxfId="7109" priority="501" operator="containsText" text="MEDIA">
      <formula>NOT(ISERROR(SEARCH("MEDIA",AN11)))</formula>
    </cfRule>
    <cfRule type="containsText" dxfId="7108" priority="502" operator="containsText" text="ALTA">
      <formula>NOT(ISERROR(SEARCH("ALTA",AN11)))</formula>
    </cfRule>
  </conditionalFormatting>
  <conditionalFormatting sqref="AS10">
    <cfRule type="containsText" dxfId="7107" priority="497" operator="containsText" text="BAJA">
      <formula>NOT(ISERROR(SEARCH("BAJA",AS10)))</formula>
    </cfRule>
    <cfRule type="containsText" dxfId="7106" priority="498" operator="containsText" text="MEDIA">
      <formula>NOT(ISERROR(SEARCH("MEDIA",AS10)))</formula>
    </cfRule>
    <cfRule type="containsText" dxfId="7105" priority="499" operator="containsText" text="ALTA">
      <formula>NOT(ISERROR(SEARCH("ALTA",AS10)))</formula>
    </cfRule>
  </conditionalFormatting>
  <conditionalFormatting sqref="AS11">
    <cfRule type="containsText" dxfId="7104" priority="494" operator="containsText" text="BAJA">
      <formula>NOT(ISERROR(SEARCH("BAJA",AS11)))</formula>
    </cfRule>
    <cfRule type="containsText" dxfId="7103" priority="495" operator="containsText" text="MEDIA">
      <formula>NOT(ISERROR(SEARCH("MEDIA",AS11)))</formula>
    </cfRule>
    <cfRule type="containsText" dxfId="7102" priority="496" operator="containsText" text="ALTA">
      <formula>NOT(ISERROR(SEARCH("ALTA",AS11)))</formula>
    </cfRule>
  </conditionalFormatting>
  <conditionalFormatting sqref="AS10:AS11">
    <cfRule type="containsText" dxfId="7101" priority="488" operator="containsText" text="BAJA">
      <formula>NOT(ISERROR(SEARCH("BAJA",AS10)))</formula>
    </cfRule>
    <cfRule type="containsText" dxfId="7100" priority="489" operator="containsText" text="MEDIA">
      <formula>NOT(ISERROR(SEARCH("MEDIA",AS10)))</formula>
    </cfRule>
    <cfRule type="containsText" dxfId="7099" priority="490" operator="containsText" text="ALTA">
      <formula>NOT(ISERROR(SEARCH("ALTA",AS10)))</formula>
    </cfRule>
  </conditionalFormatting>
  <conditionalFormatting sqref="AP10">
    <cfRule type="containsText" dxfId="7098" priority="485" operator="containsText" text="BAJA">
      <formula>NOT(ISERROR(SEARCH("BAJA",AP10)))</formula>
    </cfRule>
    <cfRule type="containsText" dxfId="7097" priority="486" operator="containsText" text="MEDIA">
      <formula>NOT(ISERROR(SEARCH("MEDIA",AP10)))</formula>
    </cfRule>
    <cfRule type="containsText" dxfId="7096" priority="487" operator="containsText" text="ALTA">
      <formula>NOT(ISERROR(SEARCH("ALTA",AP10)))</formula>
    </cfRule>
  </conditionalFormatting>
  <conditionalFormatting sqref="AP11">
    <cfRule type="containsText" dxfId="7095" priority="482" operator="containsText" text="BAJA">
      <formula>NOT(ISERROR(SEARCH("BAJA",AP11)))</formula>
    </cfRule>
    <cfRule type="containsText" dxfId="7094" priority="483" operator="containsText" text="MEDIA">
      <formula>NOT(ISERROR(SEARCH("MEDIA",AP11)))</formula>
    </cfRule>
    <cfRule type="containsText" dxfId="7093" priority="484" operator="containsText" text="ALTA">
      <formula>NOT(ISERROR(SEARCH("ALTA",AP11)))</formula>
    </cfRule>
  </conditionalFormatting>
  <conditionalFormatting sqref="AQ10">
    <cfRule type="containsText" dxfId="7092" priority="479" operator="containsText" text="BAJA">
      <formula>NOT(ISERROR(SEARCH("BAJA",AQ10)))</formula>
    </cfRule>
    <cfRule type="containsText" dxfId="7091" priority="480" operator="containsText" text="MEDIA">
      <formula>NOT(ISERROR(SEARCH("MEDIA",AQ10)))</formula>
    </cfRule>
    <cfRule type="containsText" dxfId="7090" priority="481" operator="containsText" text="ALTA">
      <formula>NOT(ISERROR(SEARCH("ALTA",AQ10)))</formula>
    </cfRule>
  </conditionalFormatting>
  <conditionalFormatting sqref="AQ11">
    <cfRule type="containsText" dxfId="7089" priority="476" operator="containsText" text="BAJA">
      <formula>NOT(ISERROR(SEARCH("BAJA",AQ11)))</formula>
    </cfRule>
    <cfRule type="containsText" dxfId="7088" priority="477" operator="containsText" text="MEDIA">
      <formula>NOT(ISERROR(SEARCH("MEDIA",AQ11)))</formula>
    </cfRule>
    <cfRule type="containsText" dxfId="7087" priority="478" operator="containsText" text="ALTA">
      <formula>NOT(ISERROR(SEARCH("ALTA",AQ11)))</formula>
    </cfRule>
  </conditionalFormatting>
  <conditionalFormatting sqref="AJ13:AK14">
    <cfRule type="containsText" dxfId="7086" priority="470" operator="containsText" text="BAJA">
      <formula>NOT(ISERROR(SEARCH("BAJA",AJ13)))</formula>
    </cfRule>
    <cfRule type="containsText" dxfId="7085" priority="471" operator="containsText" text="MEDIA">
      <formula>NOT(ISERROR(SEARCH("MEDIA",AJ13)))</formula>
    </cfRule>
    <cfRule type="containsText" dxfId="7084" priority="472" operator="containsText" text="ALTA">
      <formula>NOT(ISERROR(SEARCH("ALTA",AJ13)))</formula>
    </cfRule>
  </conditionalFormatting>
  <conditionalFormatting sqref="AU13:AV13">
    <cfRule type="cellIs" dxfId="7083" priority="410" operator="greaterThan">
      <formula>75%</formula>
    </cfRule>
    <cfRule type="cellIs" dxfId="7082" priority="411" operator="between">
      <formula>51%</formula>
      <formula>75%</formula>
    </cfRule>
    <cfRule type="cellIs" dxfId="7081" priority="412" operator="between">
      <formula>26%</formula>
      <formula>50%</formula>
    </cfRule>
    <cfRule type="cellIs" dxfId="7080" priority="413" operator="between">
      <formula>0%</formula>
      <formula>25%</formula>
    </cfRule>
    <cfRule type="containsText" dxfId="7079" priority="473" operator="containsText" text="BAJA">
      <formula>NOT(ISERROR(SEARCH("BAJA",AU13)))</formula>
    </cfRule>
    <cfRule type="containsText" dxfId="7078" priority="474" operator="containsText" text="MEDIA">
      <formula>NOT(ISERROR(SEARCH("MEDIA",AU13)))</formula>
    </cfRule>
    <cfRule type="containsText" dxfId="7077" priority="475" operator="containsText" text="ALTA">
      <formula>NOT(ISERROR(SEARCH("ALTA",AU13)))</formula>
    </cfRule>
  </conditionalFormatting>
  <conditionalFormatting sqref="V14 V13:X13 Z13 AW13:AX13">
    <cfRule type="cellIs" dxfId="7076" priority="439" operator="equal">
      <formula>100%</formula>
    </cfRule>
    <cfRule type="cellIs" dxfId="7075" priority="440" operator="equal">
      <formula>80%</formula>
    </cfRule>
    <cfRule type="cellIs" dxfId="7074" priority="441" operator="equal">
      <formula>60%</formula>
    </cfRule>
    <cfRule type="cellIs" dxfId="7073" priority="442" operator="equal">
      <formula>40%</formula>
    </cfRule>
    <cfRule type="cellIs" dxfId="7072" priority="443" operator="equal">
      <formula>0.2</formula>
    </cfRule>
    <cfRule type="containsText" dxfId="7071" priority="457" operator="containsText" text="Extremo">
      <formula>NOT(ISERROR(SEARCH("Extremo",V13)))</formula>
    </cfRule>
    <cfRule type="containsText" dxfId="7070" priority="458" operator="containsText" text="Alto">
      <formula>NOT(ISERROR(SEARCH("Alto",V13)))</formula>
    </cfRule>
    <cfRule type="containsText" dxfId="7069" priority="459" operator="containsText" text="Bajo">
      <formula>NOT(ISERROR(SEARCH("Bajo",V13)))</formula>
    </cfRule>
    <cfRule type="containsText" dxfId="7068" priority="460" operator="containsText" text="Catastrófico">
      <formula>NOT(ISERROR(SEARCH("Catastrófico",V13)))</formula>
    </cfRule>
    <cfRule type="containsText" dxfId="7067" priority="461" operator="containsText" text="Mayor">
      <formula>NOT(ISERROR(SEARCH("Mayor",V13)))</formula>
    </cfRule>
    <cfRule type="containsText" dxfId="7066" priority="462" operator="containsText" text="Moderado">
      <formula>NOT(ISERROR(SEARCH("Moderado",V13)))</formula>
    </cfRule>
    <cfRule type="containsText" dxfId="7065" priority="463" operator="containsText" text="Menor">
      <formula>NOT(ISERROR(SEARCH("Menor",V13)))</formula>
    </cfRule>
    <cfRule type="containsText" dxfId="7064" priority="464" operator="containsText" text="Leve">
      <formula>NOT(ISERROR(SEARCH("Leve",V13)))</formula>
    </cfRule>
    <cfRule type="containsText" dxfId="7063" priority="465" operator="containsText" text="Muy a">
      <formula>NOT(ISERROR(SEARCH("Muy a",V13)))</formula>
    </cfRule>
    <cfRule type="containsText" dxfId="7062" priority="466" operator="containsText" text="Muy b">
      <formula>NOT(ISERROR(SEARCH("Muy b",V13)))</formula>
    </cfRule>
    <cfRule type="containsText" dxfId="7061" priority="467" operator="containsText" text="Baja">
      <formula>NOT(ISERROR(SEARCH("Baja",V13)))</formula>
    </cfRule>
    <cfRule type="containsText" dxfId="7060" priority="468" operator="containsText" text="Media">
      <formula>NOT(ISERROR(SEARCH("Media",V13)))</formula>
    </cfRule>
    <cfRule type="containsText" dxfId="7059" priority="469" operator="containsText" text="Alta">
      <formula>NOT(ISERROR(SEARCH("Alta",V13)))</formula>
    </cfRule>
  </conditionalFormatting>
  <conditionalFormatting sqref="AA13">
    <cfRule type="cellIs" dxfId="7058" priority="417" operator="equal">
      <formula>100%</formula>
    </cfRule>
    <cfRule type="cellIs" dxfId="7057" priority="418" operator="equal">
      <formula>75%</formula>
    </cfRule>
    <cfRule type="cellIs" dxfId="7056" priority="419" operator="equal">
      <formula>50%</formula>
    </cfRule>
    <cfRule type="cellIs" dxfId="7055" priority="420" operator="equal">
      <formula>25%</formula>
    </cfRule>
    <cfRule type="containsText" dxfId="7054" priority="444" operator="containsText" text="Extremo">
      <formula>NOT(ISERROR(SEARCH("Extremo",AA13)))</formula>
    </cfRule>
    <cfRule type="containsText" dxfId="7053" priority="445" operator="containsText" text="Alto">
      <formula>NOT(ISERROR(SEARCH("Alto",AA13)))</formula>
    </cfRule>
    <cfRule type="containsText" dxfId="7052" priority="446" operator="containsText" text="Bajo">
      <formula>NOT(ISERROR(SEARCH("Bajo",AA13)))</formula>
    </cfRule>
    <cfRule type="containsText" dxfId="7051" priority="447" operator="containsText" text="Catastrófico">
      <formula>NOT(ISERROR(SEARCH("Catastrófico",AA13)))</formula>
    </cfRule>
    <cfRule type="containsText" dxfId="7050" priority="448" operator="containsText" text="Mayor">
      <formula>NOT(ISERROR(SEARCH("Mayor",AA13)))</formula>
    </cfRule>
    <cfRule type="containsText" dxfId="7049" priority="449" operator="containsText" text="Moderado">
      <formula>NOT(ISERROR(SEARCH("Moderado",AA13)))</formula>
    </cfRule>
    <cfRule type="containsText" dxfId="7048" priority="450" operator="containsText" text="Menor">
      <formula>NOT(ISERROR(SEARCH("Menor",AA13)))</formula>
    </cfRule>
    <cfRule type="containsText" dxfId="7047" priority="451" operator="containsText" text="Leve">
      <formula>NOT(ISERROR(SEARCH("Leve",AA13)))</formula>
    </cfRule>
    <cfRule type="containsText" dxfId="7046" priority="452" operator="containsText" text="Muy a">
      <formula>NOT(ISERROR(SEARCH("Muy a",AA13)))</formula>
    </cfRule>
    <cfRule type="containsText" dxfId="7045" priority="453" operator="containsText" text="Muy b">
      <formula>NOT(ISERROR(SEARCH("Muy b",AA13)))</formula>
    </cfRule>
    <cfRule type="containsText" dxfId="7044" priority="454" operator="containsText" text="Baja">
      <formula>NOT(ISERROR(SEARCH("Baja",AA13)))</formula>
    </cfRule>
    <cfRule type="containsText" dxfId="7043" priority="455" operator="containsText" text="Media">
      <formula>NOT(ISERROR(SEARCH("Media",AA13)))</formula>
    </cfRule>
    <cfRule type="containsText" dxfId="7042" priority="456" operator="containsText" text="Alta">
      <formula>NOT(ISERROR(SEARCH("Alta",AA13)))</formula>
    </cfRule>
  </conditionalFormatting>
  <conditionalFormatting sqref="Y13">
    <cfRule type="cellIs" dxfId="7041" priority="421" operator="equal">
      <formula>100%</formula>
    </cfRule>
    <cfRule type="cellIs" dxfId="7040" priority="422" operator="equal">
      <formula>80%</formula>
    </cfRule>
    <cfRule type="cellIs" dxfId="7039" priority="423" operator="equal">
      <formula>60%</formula>
    </cfRule>
    <cfRule type="cellIs" dxfId="7038" priority="424" operator="equal">
      <formula>40%</formula>
    </cfRule>
    <cfRule type="cellIs" dxfId="7037" priority="425" operator="equal">
      <formula>0.2</formula>
    </cfRule>
    <cfRule type="containsText" dxfId="7036" priority="426" operator="containsText" text="Extremo">
      <formula>NOT(ISERROR(SEARCH("Extremo",Y13)))</formula>
    </cfRule>
    <cfRule type="containsText" dxfId="7035" priority="427" operator="containsText" text="Alto">
      <formula>NOT(ISERROR(SEARCH("Alto",Y13)))</formula>
    </cfRule>
    <cfRule type="containsText" dxfId="7034" priority="428" operator="containsText" text="Bajo">
      <formula>NOT(ISERROR(SEARCH("Bajo",Y13)))</formula>
    </cfRule>
    <cfRule type="containsText" dxfId="7033" priority="429" operator="containsText" text="Catastrófico">
      <formula>NOT(ISERROR(SEARCH("Catastrófico",Y13)))</formula>
    </cfRule>
    <cfRule type="containsText" dxfId="7032" priority="430" operator="containsText" text="Mayor">
      <formula>NOT(ISERROR(SEARCH("Mayor",Y13)))</formula>
    </cfRule>
    <cfRule type="containsText" dxfId="7031" priority="431" operator="containsText" text="Moderado">
      <formula>NOT(ISERROR(SEARCH("Moderado",Y13)))</formula>
    </cfRule>
    <cfRule type="containsText" dxfId="7030" priority="432" operator="containsText" text="Menor">
      <formula>NOT(ISERROR(SEARCH("Menor",Y13)))</formula>
    </cfRule>
    <cfRule type="containsText" dxfId="7029" priority="433" operator="containsText" text="Leve">
      <formula>NOT(ISERROR(SEARCH("Leve",Y13)))</formula>
    </cfRule>
    <cfRule type="containsText" dxfId="7028" priority="434" operator="containsText" text="Muy a">
      <formula>NOT(ISERROR(SEARCH("Muy a",Y13)))</formula>
    </cfRule>
    <cfRule type="containsText" dxfId="7027" priority="435" operator="containsText" text="Muy b">
      <formula>NOT(ISERROR(SEARCH("Muy b",Y13)))</formula>
    </cfRule>
    <cfRule type="containsText" dxfId="7026" priority="436" operator="containsText" text="Baja">
      <formula>NOT(ISERROR(SEARCH("Baja",Y13)))</formula>
    </cfRule>
    <cfRule type="containsText" dxfId="7025" priority="437" operator="containsText" text="Media">
      <formula>NOT(ISERROR(SEARCH("Media",Y13)))</formula>
    </cfRule>
    <cfRule type="containsText" dxfId="7024" priority="438" operator="containsText" text="Alta">
      <formula>NOT(ISERROR(SEARCH("Alta",Y13)))</formula>
    </cfRule>
  </conditionalFormatting>
  <conditionalFormatting sqref="AU14">
    <cfRule type="containsText" dxfId="7023" priority="414" operator="containsText" text="BAJA">
      <formula>NOT(ISERROR(SEARCH("BAJA",AU14)))</formula>
    </cfRule>
    <cfRule type="containsText" dxfId="7022" priority="415" operator="containsText" text="MEDIA">
      <formula>NOT(ISERROR(SEARCH("MEDIA",AU14)))</formula>
    </cfRule>
    <cfRule type="containsText" dxfId="7021" priority="416" operator="containsText" text="ALTA">
      <formula>NOT(ISERROR(SEARCH("ALTA",AU14)))</formula>
    </cfRule>
  </conditionalFormatting>
  <conditionalFormatting sqref="AV14">
    <cfRule type="cellIs" dxfId="7020" priority="403" operator="greaterThan">
      <formula>75%</formula>
    </cfRule>
    <cfRule type="cellIs" dxfId="7019" priority="404" operator="between">
      <formula>51%</formula>
      <formula>75%</formula>
    </cfRule>
    <cfRule type="cellIs" dxfId="7018" priority="405" operator="between">
      <formula>26%</formula>
      <formula>50%</formula>
    </cfRule>
    <cfRule type="cellIs" dxfId="7017" priority="406" operator="between">
      <formula>0%</formula>
      <formula>25%</formula>
    </cfRule>
    <cfRule type="containsText" dxfId="7016" priority="407" operator="containsText" text="BAJA">
      <formula>NOT(ISERROR(SEARCH("BAJA",AV14)))</formula>
    </cfRule>
    <cfRule type="containsText" dxfId="7015" priority="408" operator="containsText" text="MEDIA">
      <formula>NOT(ISERROR(SEARCH("MEDIA",AV14)))</formula>
    </cfRule>
    <cfRule type="containsText" dxfId="7014" priority="409" operator="containsText" text="ALTA">
      <formula>NOT(ISERROR(SEARCH("ALTA",AV14)))</formula>
    </cfRule>
  </conditionalFormatting>
  <conditionalFormatting sqref="AC13:AD13">
    <cfRule type="containsText" dxfId="7013" priority="400" operator="containsText" text="BAJA">
      <formula>NOT(ISERROR(SEARCH("BAJA",AC13)))</formula>
    </cfRule>
    <cfRule type="containsText" dxfId="7012" priority="401" operator="containsText" text="MEDIA">
      <formula>NOT(ISERROR(SEARCH("MEDIA",AC13)))</formula>
    </cfRule>
    <cfRule type="containsText" dxfId="7011" priority="402" operator="containsText" text="ALTA">
      <formula>NOT(ISERROR(SEARCH("ALTA",AC13)))</formula>
    </cfRule>
  </conditionalFormatting>
  <conditionalFormatting sqref="AL13">
    <cfRule type="containsText" dxfId="7010" priority="397" operator="containsText" text="BAJA">
      <formula>NOT(ISERROR(SEARCH("BAJA",AL13)))</formula>
    </cfRule>
    <cfRule type="containsText" dxfId="7009" priority="398" operator="containsText" text="MEDIA">
      <formula>NOT(ISERROR(SEARCH("MEDIA",AL13)))</formula>
    </cfRule>
    <cfRule type="containsText" dxfId="7008" priority="399" operator="containsText" text="ALTA">
      <formula>NOT(ISERROR(SEARCH("ALTA",AL13)))</formula>
    </cfRule>
  </conditionalFormatting>
  <conditionalFormatting sqref="AS13">
    <cfRule type="containsText" dxfId="7007" priority="394" operator="containsText" text="BAJA">
      <formula>NOT(ISERROR(SEARCH("BAJA",AS13)))</formula>
    </cfRule>
    <cfRule type="containsText" dxfId="7006" priority="395" operator="containsText" text="MEDIA">
      <formula>NOT(ISERROR(SEARCH("MEDIA",AS13)))</formula>
    </cfRule>
    <cfRule type="containsText" dxfId="7005" priority="396" operator="containsText" text="ALTA">
      <formula>NOT(ISERROR(SEARCH("ALTA",AS13)))</formula>
    </cfRule>
  </conditionalFormatting>
  <conditionalFormatting sqref="AS14">
    <cfRule type="containsText" dxfId="7004" priority="391" operator="containsText" text="BAJA">
      <formula>NOT(ISERROR(SEARCH("BAJA",AS14)))</formula>
    </cfRule>
    <cfRule type="containsText" dxfId="7003" priority="392" operator="containsText" text="MEDIA">
      <formula>NOT(ISERROR(SEARCH("MEDIA",AS14)))</formula>
    </cfRule>
    <cfRule type="containsText" dxfId="7002" priority="393" operator="containsText" text="ALTA">
      <formula>NOT(ISERROR(SEARCH("ALTA",AS14)))</formula>
    </cfRule>
  </conditionalFormatting>
  <conditionalFormatting sqref="AQ13">
    <cfRule type="containsText" dxfId="7001" priority="388" operator="containsText" text="BAJA">
      <formula>NOT(ISERROR(SEARCH("BAJA",AQ13)))</formula>
    </cfRule>
    <cfRule type="containsText" dxfId="7000" priority="389" operator="containsText" text="MEDIA">
      <formula>NOT(ISERROR(SEARCH("MEDIA",AQ13)))</formula>
    </cfRule>
    <cfRule type="containsText" dxfId="6999" priority="390" operator="containsText" text="ALTA">
      <formula>NOT(ISERROR(SEARCH("ALTA",AQ13)))</formula>
    </cfRule>
  </conditionalFormatting>
  <conditionalFormatting sqref="S4">
    <cfRule type="cellIs" dxfId="6998" priority="370" operator="equal">
      <formula>100%</formula>
    </cfRule>
    <cfRule type="cellIs" dxfId="6997" priority="371" operator="equal">
      <formula>80%</formula>
    </cfRule>
    <cfRule type="cellIs" dxfId="6996" priority="372" operator="equal">
      <formula>60%</formula>
    </cfRule>
    <cfRule type="cellIs" dxfId="6995" priority="373" operator="equal">
      <formula>40%</formula>
    </cfRule>
    <cfRule type="cellIs" dxfId="6994" priority="374" operator="equal">
      <formula>0.2</formula>
    </cfRule>
    <cfRule type="containsText" dxfId="6993" priority="375" operator="containsText" text="Extremo">
      <formula>NOT(ISERROR(SEARCH("Extremo",S4)))</formula>
    </cfRule>
    <cfRule type="containsText" dxfId="6992" priority="376" operator="containsText" text="Alto">
      <formula>NOT(ISERROR(SEARCH("Alto",S4)))</formula>
    </cfRule>
    <cfRule type="containsText" dxfId="6991" priority="377" operator="containsText" text="Bajo">
      <formula>NOT(ISERROR(SEARCH("Bajo",S4)))</formula>
    </cfRule>
    <cfRule type="containsText" dxfId="6990" priority="378" operator="containsText" text="Catastrófico">
      <formula>NOT(ISERROR(SEARCH("Catastrófico",S4)))</formula>
    </cfRule>
    <cfRule type="containsText" dxfId="6989" priority="379" operator="containsText" text="Mayor">
      <formula>NOT(ISERROR(SEARCH("Mayor",S4)))</formula>
    </cfRule>
    <cfRule type="containsText" dxfId="6988" priority="380" operator="containsText" text="Moderado">
      <formula>NOT(ISERROR(SEARCH("Moderado",S4)))</formula>
    </cfRule>
    <cfRule type="containsText" dxfId="6987" priority="381" operator="containsText" text="Menor">
      <formula>NOT(ISERROR(SEARCH("Menor",S4)))</formula>
    </cfRule>
    <cfRule type="containsText" dxfId="6986" priority="382" operator="containsText" text="Leve">
      <formula>NOT(ISERROR(SEARCH("Leve",S4)))</formula>
    </cfRule>
    <cfRule type="containsText" dxfId="6985" priority="383" operator="containsText" text="Muy a">
      <formula>NOT(ISERROR(SEARCH("Muy a",S4)))</formula>
    </cfRule>
    <cfRule type="containsText" dxfId="6984" priority="384" operator="containsText" text="Muy b">
      <formula>NOT(ISERROR(SEARCH("Muy b",S4)))</formula>
    </cfRule>
    <cfRule type="containsText" dxfId="6983" priority="385" operator="containsText" text="Baja">
      <formula>NOT(ISERROR(SEARCH("Baja",S4)))</formula>
    </cfRule>
    <cfRule type="containsText" dxfId="6982" priority="386" operator="containsText" text="Media">
      <formula>NOT(ISERROR(SEARCH("Media",S4)))</formula>
    </cfRule>
    <cfRule type="containsText" dxfId="6981" priority="387" operator="containsText" text="Alta">
      <formula>NOT(ISERROR(SEARCH("Alta",S4)))</formula>
    </cfRule>
  </conditionalFormatting>
  <conditionalFormatting sqref="T4">
    <cfRule type="cellIs" dxfId="6980" priority="352" operator="equal">
      <formula>100%</formula>
    </cfRule>
    <cfRule type="cellIs" dxfId="6979" priority="353" operator="equal">
      <formula>80%</formula>
    </cfRule>
    <cfRule type="cellIs" dxfId="6978" priority="354" operator="equal">
      <formula>60%</formula>
    </cfRule>
    <cfRule type="cellIs" dxfId="6977" priority="355" operator="equal">
      <formula>40%</formula>
    </cfRule>
    <cfRule type="cellIs" dxfId="6976" priority="356" operator="equal">
      <formula>0.2</formula>
    </cfRule>
    <cfRule type="containsText" dxfId="6975" priority="357" operator="containsText" text="Extremo">
      <formula>NOT(ISERROR(SEARCH("Extremo",T4)))</formula>
    </cfRule>
    <cfRule type="containsText" dxfId="6974" priority="358" operator="containsText" text="Alto">
      <formula>NOT(ISERROR(SEARCH("Alto",T4)))</formula>
    </cfRule>
    <cfRule type="containsText" dxfId="6973" priority="359" operator="containsText" text="Bajo">
      <formula>NOT(ISERROR(SEARCH("Bajo",T4)))</formula>
    </cfRule>
    <cfRule type="containsText" dxfId="6972" priority="360" operator="containsText" text="Catastrófico">
      <formula>NOT(ISERROR(SEARCH("Catastrófico",T4)))</formula>
    </cfRule>
    <cfRule type="containsText" dxfId="6971" priority="361" operator="containsText" text="Mayor">
      <formula>NOT(ISERROR(SEARCH("Mayor",T4)))</formula>
    </cfRule>
    <cfRule type="containsText" dxfId="6970" priority="362" operator="containsText" text="Moderado">
      <formula>NOT(ISERROR(SEARCH("Moderado",T4)))</formula>
    </cfRule>
    <cfRule type="containsText" dxfId="6969" priority="363" operator="containsText" text="Menor">
      <formula>NOT(ISERROR(SEARCH("Menor",T4)))</formula>
    </cfRule>
    <cfRule type="containsText" dxfId="6968" priority="364" operator="containsText" text="Leve">
      <formula>NOT(ISERROR(SEARCH("Leve",T4)))</formula>
    </cfRule>
    <cfRule type="containsText" dxfId="6967" priority="365" operator="containsText" text="Muy a">
      <formula>NOT(ISERROR(SEARCH("Muy a",T4)))</formula>
    </cfRule>
    <cfRule type="containsText" dxfId="6966" priority="366" operator="containsText" text="Muy b">
      <formula>NOT(ISERROR(SEARCH("Muy b",T4)))</formula>
    </cfRule>
    <cfRule type="containsText" dxfId="6965" priority="367" operator="containsText" text="Baja">
      <formula>NOT(ISERROR(SEARCH("Baja",T4)))</formula>
    </cfRule>
    <cfRule type="containsText" dxfId="6964" priority="368" operator="containsText" text="Media">
      <formula>NOT(ISERROR(SEARCH("Media",T4)))</formula>
    </cfRule>
    <cfRule type="containsText" dxfId="6963" priority="369" operator="containsText" text="Alta">
      <formula>NOT(ISERROR(SEARCH("Alta",T4)))</formula>
    </cfRule>
  </conditionalFormatting>
  <conditionalFormatting sqref="S8">
    <cfRule type="cellIs" dxfId="6962" priority="334" operator="equal">
      <formula>100%</formula>
    </cfRule>
    <cfRule type="cellIs" dxfId="6961" priority="335" operator="equal">
      <formula>80%</formula>
    </cfRule>
    <cfRule type="cellIs" dxfId="6960" priority="336" operator="equal">
      <formula>60%</formula>
    </cfRule>
    <cfRule type="cellIs" dxfId="6959" priority="337" operator="equal">
      <formula>40%</formula>
    </cfRule>
    <cfRule type="cellIs" dxfId="6958" priority="338" operator="equal">
      <formula>0.2</formula>
    </cfRule>
    <cfRule type="containsText" dxfId="6957" priority="339" operator="containsText" text="Extremo">
      <formula>NOT(ISERROR(SEARCH("Extremo",S8)))</formula>
    </cfRule>
    <cfRule type="containsText" dxfId="6956" priority="340" operator="containsText" text="Alto">
      <formula>NOT(ISERROR(SEARCH("Alto",S8)))</formula>
    </cfRule>
    <cfRule type="containsText" dxfId="6955" priority="341" operator="containsText" text="Bajo">
      <formula>NOT(ISERROR(SEARCH("Bajo",S8)))</formula>
    </cfRule>
    <cfRule type="containsText" dxfId="6954" priority="342" operator="containsText" text="Catastrófico">
      <formula>NOT(ISERROR(SEARCH("Catastrófico",S8)))</formula>
    </cfRule>
    <cfRule type="containsText" dxfId="6953" priority="343" operator="containsText" text="Mayor">
      <formula>NOT(ISERROR(SEARCH("Mayor",S8)))</formula>
    </cfRule>
    <cfRule type="containsText" dxfId="6952" priority="344" operator="containsText" text="Moderado">
      <formula>NOT(ISERROR(SEARCH("Moderado",S8)))</formula>
    </cfRule>
    <cfRule type="containsText" dxfId="6951" priority="345" operator="containsText" text="Menor">
      <formula>NOT(ISERROR(SEARCH("Menor",S8)))</formula>
    </cfRule>
    <cfRule type="containsText" dxfId="6950" priority="346" operator="containsText" text="Leve">
      <formula>NOT(ISERROR(SEARCH("Leve",S8)))</formula>
    </cfRule>
    <cfRule type="containsText" dxfId="6949" priority="347" operator="containsText" text="Muy a">
      <formula>NOT(ISERROR(SEARCH("Muy a",S8)))</formula>
    </cfRule>
    <cfRule type="containsText" dxfId="6948" priority="348" operator="containsText" text="Muy b">
      <formula>NOT(ISERROR(SEARCH("Muy b",S8)))</formula>
    </cfRule>
    <cfRule type="containsText" dxfId="6947" priority="349" operator="containsText" text="Baja">
      <formula>NOT(ISERROR(SEARCH("Baja",S8)))</formula>
    </cfRule>
    <cfRule type="containsText" dxfId="6946" priority="350" operator="containsText" text="Media">
      <formula>NOT(ISERROR(SEARCH("Media",S8)))</formula>
    </cfRule>
    <cfRule type="containsText" dxfId="6945" priority="351" operator="containsText" text="Alta">
      <formula>NOT(ISERROR(SEARCH("Alta",S8)))</formula>
    </cfRule>
  </conditionalFormatting>
  <conditionalFormatting sqref="T8">
    <cfRule type="cellIs" dxfId="6944" priority="316" operator="equal">
      <formula>100%</formula>
    </cfRule>
    <cfRule type="cellIs" dxfId="6943" priority="317" operator="equal">
      <formula>80%</formula>
    </cfRule>
    <cfRule type="cellIs" dxfId="6942" priority="318" operator="equal">
      <formula>60%</formula>
    </cfRule>
    <cfRule type="cellIs" dxfId="6941" priority="319" operator="equal">
      <formula>40%</formula>
    </cfRule>
    <cfRule type="cellIs" dxfId="6940" priority="320" operator="equal">
      <formula>0.2</formula>
    </cfRule>
    <cfRule type="containsText" dxfId="6939" priority="321" operator="containsText" text="Extremo">
      <formula>NOT(ISERROR(SEARCH("Extremo",T8)))</formula>
    </cfRule>
    <cfRule type="containsText" dxfId="6938" priority="322" operator="containsText" text="Alto">
      <formula>NOT(ISERROR(SEARCH("Alto",T8)))</formula>
    </cfRule>
    <cfRule type="containsText" dxfId="6937" priority="323" operator="containsText" text="Bajo">
      <formula>NOT(ISERROR(SEARCH("Bajo",T8)))</formula>
    </cfRule>
    <cfRule type="containsText" dxfId="6936" priority="324" operator="containsText" text="Catastrófico">
      <formula>NOT(ISERROR(SEARCH("Catastrófico",T8)))</formula>
    </cfRule>
    <cfRule type="containsText" dxfId="6935" priority="325" operator="containsText" text="Mayor">
      <formula>NOT(ISERROR(SEARCH("Mayor",T8)))</formula>
    </cfRule>
    <cfRule type="containsText" dxfId="6934" priority="326" operator="containsText" text="Moderado">
      <formula>NOT(ISERROR(SEARCH("Moderado",T8)))</formula>
    </cfRule>
    <cfRule type="containsText" dxfId="6933" priority="327" operator="containsText" text="Menor">
      <formula>NOT(ISERROR(SEARCH("Menor",T8)))</formula>
    </cfRule>
    <cfRule type="containsText" dxfId="6932" priority="328" operator="containsText" text="Leve">
      <formula>NOT(ISERROR(SEARCH("Leve",T8)))</formula>
    </cfRule>
    <cfRule type="containsText" dxfId="6931" priority="329" operator="containsText" text="Muy a">
      <formula>NOT(ISERROR(SEARCH("Muy a",T8)))</formula>
    </cfRule>
    <cfRule type="containsText" dxfId="6930" priority="330" operator="containsText" text="Muy b">
      <formula>NOT(ISERROR(SEARCH("Muy b",T8)))</formula>
    </cfRule>
    <cfRule type="containsText" dxfId="6929" priority="331" operator="containsText" text="Baja">
      <formula>NOT(ISERROR(SEARCH("Baja",T8)))</formula>
    </cfRule>
    <cfRule type="containsText" dxfId="6928" priority="332" operator="containsText" text="Media">
      <formula>NOT(ISERROR(SEARCH("Media",T8)))</formula>
    </cfRule>
    <cfRule type="containsText" dxfId="6927" priority="333" operator="containsText" text="Alta">
      <formula>NOT(ISERROR(SEARCH("Alta",T8)))</formula>
    </cfRule>
  </conditionalFormatting>
  <conditionalFormatting sqref="S10">
    <cfRule type="cellIs" dxfId="6926" priority="298" operator="equal">
      <formula>100%</formula>
    </cfRule>
    <cfRule type="cellIs" dxfId="6925" priority="299" operator="equal">
      <formula>80%</formula>
    </cfRule>
    <cfRule type="cellIs" dxfId="6924" priority="300" operator="equal">
      <formula>60%</formula>
    </cfRule>
    <cfRule type="cellIs" dxfId="6923" priority="301" operator="equal">
      <formula>40%</formula>
    </cfRule>
    <cfRule type="cellIs" dxfId="6922" priority="302" operator="equal">
      <formula>0.2</formula>
    </cfRule>
    <cfRule type="containsText" dxfId="6921" priority="303" operator="containsText" text="Extremo">
      <formula>NOT(ISERROR(SEARCH("Extremo",S10)))</formula>
    </cfRule>
    <cfRule type="containsText" dxfId="6920" priority="304" operator="containsText" text="Alto">
      <formula>NOT(ISERROR(SEARCH("Alto",S10)))</formula>
    </cfRule>
    <cfRule type="containsText" dxfId="6919" priority="305" operator="containsText" text="Bajo">
      <formula>NOT(ISERROR(SEARCH("Bajo",S10)))</formula>
    </cfRule>
    <cfRule type="containsText" dxfId="6918" priority="306" operator="containsText" text="Catastrófico">
      <formula>NOT(ISERROR(SEARCH("Catastrófico",S10)))</formula>
    </cfRule>
    <cfRule type="containsText" dxfId="6917" priority="307" operator="containsText" text="Mayor">
      <formula>NOT(ISERROR(SEARCH("Mayor",S10)))</formula>
    </cfRule>
    <cfRule type="containsText" dxfId="6916" priority="308" operator="containsText" text="Moderado">
      <formula>NOT(ISERROR(SEARCH("Moderado",S10)))</formula>
    </cfRule>
    <cfRule type="containsText" dxfId="6915" priority="309" operator="containsText" text="Menor">
      <formula>NOT(ISERROR(SEARCH("Menor",S10)))</formula>
    </cfRule>
    <cfRule type="containsText" dxfId="6914" priority="310" operator="containsText" text="Leve">
      <formula>NOT(ISERROR(SEARCH("Leve",S10)))</formula>
    </cfRule>
    <cfRule type="containsText" dxfId="6913" priority="311" operator="containsText" text="Muy a">
      <formula>NOT(ISERROR(SEARCH("Muy a",S10)))</formula>
    </cfRule>
    <cfRule type="containsText" dxfId="6912" priority="312" operator="containsText" text="Muy b">
      <formula>NOT(ISERROR(SEARCH("Muy b",S10)))</formula>
    </cfRule>
    <cfRule type="containsText" dxfId="6911" priority="313" operator="containsText" text="Baja">
      <formula>NOT(ISERROR(SEARCH("Baja",S10)))</formula>
    </cfRule>
    <cfRule type="containsText" dxfId="6910" priority="314" operator="containsText" text="Media">
      <formula>NOT(ISERROR(SEARCH("Media",S10)))</formula>
    </cfRule>
    <cfRule type="containsText" dxfId="6909" priority="315" operator="containsText" text="Alta">
      <formula>NOT(ISERROR(SEARCH("Alta",S10)))</formula>
    </cfRule>
  </conditionalFormatting>
  <conditionalFormatting sqref="T10">
    <cfRule type="cellIs" dxfId="6908" priority="280" operator="equal">
      <formula>100%</formula>
    </cfRule>
    <cfRule type="cellIs" dxfId="6907" priority="281" operator="equal">
      <formula>80%</formula>
    </cfRule>
    <cfRule type="cellIs" dxfId="6906" priority="282" operator="equal">
      <formula>60%</formula>
    </cfRule>
    <cfRule type="cellIs" dxfId="6905" priority="283" operator="equal">
      <formula>40%</formula>
    </cfRule>
    <cfRule type="cellIs" dxfId="6904" priority="284" operator="equal">
      <formula>0.2</formula>
    </cfRule>
    <cfRule type="containsText" dxfId="6903" priority="285" operator="containsText" text="Extremo">
      <formula>NOT(ISERROR(SEARCH("Extremo",T10)))</formula>
    </cfRule>
    <cfRule type="containsText" dxfId="6902" priority="286" operator="containsText" text="Alto">
      <formula>NOT(ISERROR(SEARCH("Alto",T10)))</formula>
    </cfRule>
    <cfRule type="containsText" dxfId="6901" priority="287" operator="containsText" text="Bajo">
      <formula>NOT(ISERROR(SEARCH("Bajo",T10)))</formula>
    </cfRule>
    <cfRule type="containsText" dxfId="6900" priority="288" operator="containsText" text="Catastrófico">
      <formula>NOT(ISERROR(SEARCH("Catastrófico",T10)))</formula>
    </cfRule>
    <cfRule type="containsText" dxfId="6899" priority="289" operator="containsText" text="Mayor">
      <formula>NOT(ISERROR(SEARCH("Mayor",T10)))</formula>
    </cfRule>
    <cfRule type="containsText" dxfId="6898" priority="290" operator="containsText" text="Moderado">
      <formula>NOT(ISERROR(SEARCH("Moderado",T10)))</formula>
    </cfRule>
    <cfRule type="containsText" dxfId="6897" priority="291" operator="containsText" text="Menor">
      <formula>NOT(ISERROR(SEARCH("Menor",T10)))</formula>
    </cfRule>
    <cfRule type="containsText" dxfId="6896" priority="292" operator="containsText" text="Leve">
      <formula>NOT(ISERROR(SEARCH("Leve",T10)))</formula>
    </cfRule>
    <cfRule type="containsText" dxfId="6895" priority="293" operator="containsText" text="Muy a">
      <formula>NOT(ISERROR(SEARCH("Muy a",T10)))</formula>
    </cfRule>
    <cfRule type="containsText" dxfId="6894" priority="294" operator="containsText" text="Muy b">
      <formula>NOT(ISERROR(SEARCH("Muy b",T10)))</formula>
    </cfRule>
    <cfRule type="containsText" dxfId="6893" priority="295" operator="containsText" text="Baja">
      <formula>NOT(ISERROR(SEARCH("Baja",T10)))</formula>
    </cfRule>
    <cfRule type="containsText" dxfId="6892" priority="296" operator="containsText" text="Media">
      <formula>NOT(ISERROR(SEARCH("Media",T10)))</formula>
    </cfRule>
    <cfRule type="containsText" dxfId="6891" priority="297" operator="containsText" text="Alta">
      <formula>NOT(ISERROR(SEARCH("Alta",T10)))</formula>
    </cfRule>
  </conditionalFormatting>
  <conditionalFormatting sqref="S13">
    <cfRule type="cellIs" dxfId="6890" priority="262" operator="equal">
      <formula>100%</formula>
    </cfRule>
    <cfRule type="cellIs" dxfId="6889" priority="263" operator="equal">
      <formula>80%</formula>
    </cfRule>
    <cfRule type="cellIs" dxfId="6888" priority="264" operator="equal">
      <formula>60%</formula>
    </cfRule>
    <cfRule type="cellIs" dxfId="6887" priority="265" operator="equal">
      <formula>40%</formula>
    </cfRule>
    <cfRule type="cellIs" dxfId="6886" priority="266" operator="equal">
      <formula>0.2</formula>
    </cfRule>
    <cfRule type="containsText" dxfId="6885" priority="267" operator="containsText" text="Extremo">
      <formula>NOT(ISERROR(SEARCH("Extremo",S13)))</formula>
    </cfRule>
    <cfRule type="containsText" dxfId="6884" priority="268" operator="containsText" text="Alto">
      <formula>NOT(ISERROR(SEARCH("Alto",S13)))</formula>
    </cfRule>
    <cfRule type="containsText" dxfId="6883" priority="269" operator="containsText" text="Bajo">
      <formula>NOT(ISERROR(SEARCH("Bajo",S13)))</formula>
    </cfRule>
    <cfRule type="containsText" dxfId="6882" priority="270" operator="containsText" text="Catastrófico">
      <formula>NOT(ISERROR(SEARCH("Catastrófico",S13)))</formula>
    </cfRule>
    <cfRule type="containsText" dxfId="6881" priority="271" operator="containsText" text="Mayor">
      <formula>NOT(ISERROR(SEARCH("Mayor",S13)))</formula>
    </cfRule>
    <cfRule type="containsText" dxfId="6880" priority="272" operator="containsText" text="Moderado">
      <formula>NOT(ISERROR(SEARCH("Moderado",S13)))</formula>
    </cfRule>
    <cfRule type="containsText" dxfId="6879" priority="273" operator="containsText" text="Menor">
      <formula>NOT(ISERROR(SEARCH("Menor",S13)))</formula>
    </cfRule>
    <cfRule type="containsText" dxfId="6878" priority="274" operator="containsText" text="Leve">
      <formula>NOT(ISERROR(SEARCH("Leve",S13)))</formula>
    </cfRule>
    <cfRule type="containsText" dxfId="6877" priority="275" operator="containsText" text="Muy a">
      <formula>NOT(ISERROR(SEARCH("Muy a",S13)))</formula>
    </cfRule>
    <cfRule type="containsText" dxfId="6876" priority="276" operator="containsText" text="Muy b">
      <formula>NOT(ISERROR(SEARCH("Muy b",S13)))</formula>
    </cfRule>
    <cfRule type="containsText" dxfId="6875" priority="277" operator="containsText" text="Baja">
      <formula>NOT(ISERROR(SEARCH("Baja",S13)))</formula>
    </cfRule>
    <cfRule type="containsText" dxfId="6874" priority="278" operator="containsText" text="Media">
      <formula>NOT(ISERROR(SEARCH("Media",S13)))</formula>
    </cfRule>
    <cfRule type="containsText" dxfId="6873" priority="279" operator="containsText" text="Alta">
      <formula>NOT(ISERROR(SEARCH("Alta",S13)))</formula>
    </cfRule>
  </conditionalFormatting>
  <conditionalFormatting sqref="T13">
    <cfRule type="cellIs" dxfId="6872" priority="244" operator="equal">
      <formula>100%</formula>
    </cfRule>
    <cfRule type="cellIs" dxfId="6871" priority="245" operator="equal">
      <formula>80%</formula>
    </cfRule>
    <cfRule type="cellIs" dxfId="6870" priority="246" operator="equal">
      <formula>60%</formula>
    </cfRule>
    <cfRule type="cellIs" dxfId="6869" priority="247" operator="equal">
      <formula>40%</formula>
    </cfRule>
    <cfRule type="cellIs" dxfId="6868" priority="248" operator="equal">
      <formula>0.2</formula>
    </cfRule>
    <cfRule type="containsText" dxfId="6867" priority="249" operator="containsText" text="Extremo">
      <formula>NOT(ISERROR(SEARCH("Extremo",T13)))</formula>
    </cfRule>
    <cfRule type="containsText" dxfId="6866" priority="250" operator="containsText" text="Alto">
      <formula>NOT(ISERROR(SEARCH("Alto",T13)))</formula>
    </cfRule>
    <cfRule type="containsText" dxfId="6865" priority="251" operator="containsText" text="Bajo">
      <formula>NOT(ISERROR(SEARCH("Bajo",T13)))</formula>
    </cfRule>
    <cfRule type="containsText" dxfId="6864" priority="252" operator="containsText" text="Catastrófico">
      <formula>NOT(ISERROR(SEARCH("Catastrófico",T13)))</formula>
    </cfRule>
    <cfRule type="containsText" dxfId="6863" priority="253" operator="containsText" text="Mayor">
      <formula>NOT(ISERROR(SEARCH("Mayor",T13)))</formula>
    </cfRule>
    <cfRule type="containsText" dxfId="6862" priority="254" operator="containsText" text="Moderado">
      <formula>NOT(ISERROR(SEARCH("Moderado",T13)))</formula>
    </cfRule>
    <cfRule type="containsText" dxfId="6861" priority="255" operator="containsText" text="Menor">
      <formula>NOT(ISERROR(SEARCH("Menor",T13)))</formula>
    </cfRule>
    <cfRule type="containsText" dxfId="6860" priority="256" operator="containsText" text="Leve">
      <formula>NOT(ISERROR(SEARCH("Leve",T13)))</formula>
    </cfRule>
    <cfRule type="containsText" dxfId="6859" priority="257" operator="containsText" text="Muy a">
      <formula>NOT(ISERROR(SEARCH("Muy a",T13)))</formula>
    </cfRule>
    <cfRule type="containsText" dxfId="6858" priority="258" operator="containsText" text="Muy b">
      <formula>NOT(ISERROR(SEARCH("Muy b",T13)))</formula>
    </cfRule>
    <cfRule type="containsText" dxfId="6857" priority="259" operator="containsText" text="Baja">
      <formula>NOT(ISERROR(SEARCH("Baja",T13)))</formula>
    </cfRule>
    <cfRule type="containsText" dxfId="6856" priority="260" operator="containsText" text="Media">
      <formula>NOT(ISERROR(SEARCH("Media",T13)))</formula>
    </cfRule>
    <cfRule type="containsText" dxfId="6855" priority="261" operator="containsText" text="Alta">
      <formula>NOT(ISERROR(SEARCH("Alta",T13)))</formula>
    </cfRule>
  </conditionalFormatting>
  <conditionalFormatting sqref="U4">
    <cfRule type="cellIs" dxfId="6854" priority="226" operator="equal">
      <formula>100%</formula>
    </cfRule>
    <cfRule type="cellIs" dxfId="6853" priority="227" operator="equal">
      <formula>80%</formula>
    </cfRule>
    <cfRule type="cellIs" dxfId="6852" priority="228" operator="equal">
      <formula>60%</formula>
    </cfRule>
    <cfRule type="cellIs" dxfId="6851" priority="229" operator="equal">
      <formula>40%</formula>
    </cfRule>
    <cfRule type="cellIs" dxfId="6850" priority="230" operator="equal">
      <formula>0.2</formula>
    </cfRule>
    <cfRule type="containsText" dxfId="6849" priority="231" operator="containsText" text="Extremo">
      <formula>NOT(ISERROR(SEARCH("Extremo",U4)))</formula>
    </cfRule>
    <cfRule type="containsText" dxfId="6848" priority="232" operator="containsText" text="Alto">
      <formula>NOT(ISERROR(SEARCH("Alto",U4)))</formula>
    </cfRule>
    <cfRule type="containsText" dxfId="6847" priority="233" operator="containsText" text="Bajo">
      <formula>NOT(ISERROR(SEARCH("Bajo",U4)))</formula>
    </cfRule>
    <cfRule type="containsText" dxfId="6846" priority="234" operator="containsText" text="Catastrófico">
      <formula>NOT(ISERROR(SEARCH("Catastrófico",U4)))</formula>
    </cfRule>
    <cfRule type="containsText" dxfId="6845" priority="235" operator="containsText" text="Mayor">
      <formula>NOT(ISERROR(SEARCH("Mayor",U4)))</formula>
    </cfRule>
    <cfRule type="containsText" dxfId="6844" priority="236" operator="containsText" text="Moderado">
      <formula>NOT(ISERROR(SEARCH("Moderado",U4)))</formula>
    </cfRule>
    <cfRule type="containsText" dxfId="6843" priority="237" operator="containsText" text="Menor">
      <formula>NOT(ISERROR(SEARCH("Menor",U4)))</formula>
    </cfRule>
    <cfRule type="containsText" dxfId="6842" priority="238" operator="containsText" text="Leve">
      <formula>NOT(ISERROR(SEARCH("Leve",U4)))</formula>
    </cfRule>
    <cfRule type="containsText" dxfId="6841" priority="239" operator="containsText" text="Muy a">
      <formula>NOT(ISERROR(SEARCH("Muy a",U4)))</formula>
    </cfRule>
    <cfRule type="containsText" dxfId="6840" priority="240" operator="containsText" text="Muy b">
      <formula>NOT(ISERROR(SEARCH("Muy b",U4)))</formula>
    </cfRule>
    <cfRule type="containsText" dxfId="6839" priority="241" operator="containsText" text="Baja">
      <formula>NOT(ISERROR(SEARCH("Baja",U4)))</formula>
    </cfRule>
    <cfRule type="containsText" dxfId="6838" priority="242" operator="containsText" text="Media">
      <formula>NOT(ISERROR(SEARCH("Media",U4)))</formula>
    </cfRule>
    <cfRule type="containsText" dxfId="6837" priority="243" operator="containsText" text="Alta">
      <formula>NOT(ISERROR(SEARCH("Alta",U4)))</formula>
    </cfRule>
  </conditionalFormatting>
  <conditionalFormatting sqref="U8">
    <cfRule type="cellIs" dxfId="6836" priority="208" operator="equal">
      <formula>100%</formula>
    </cfRule>
    <cfRule type="cellIs" dxfId="6835" priority="209" operator="equal">
      <formula>80%</formula>
    </cfRule>
    <cfRule type="cellIs" dxfId="6834" priority="210" operator="equal">
      <formula>60%</formula>
    </cfRule>
    <cfRule type="cellIs" dxfId="6833" priority="211" operator="equal">
      <formula>40%</formula>
    </cfRule>
    <cfRule type="cellIs" dxfId="6832" priority="212" operator="equal">
      <formula>0.2</formula>
    </cfRule>
    <cfRule type="containsText" dxfId="6831" priority="213" operator="containsText" text="Extremo">
      <formula>NOT(ISERROR(SEARCH("Extremo",U8)))</formula>
    </cfRule>
    <cfRule type="containsText" dxfId="6830" priority="214" operator="containsText" text="Alto">
      <formula>NOT(ISERROR(SEARCH("Alto",U8)))</formula>
    </cfRule>
    <cfRule type="containsText" dxfId="6829" priority="215" operator="containsText" text="Bajo">
      <formula>NOT(ISERROR(SEARCH("Bajo",U8)))</formula>
    </cfRule>
    <cfRule type="containsText" dxfId="6828" priority="216" operator="containsText" text="Catastrófico">
      <formula>NOT(ISERROR(SEARCH("Catastrófico",U8)))</formula>
    </cfRule>
    <cfRule type="containsText" dxfId="6827" priority="217" operator="containsText" text="Mayor">
      <formula>NOT(ISERROR(SEARCH("Mayor",U8)))</formula>
    </cfRule>
    <cfRule type="containsText" dxfId="6826" priority="218" operator="containsText" text="Moderado">
      <formula>NOT(ISERROR(SEARCH("Moderado",U8)))</formula>
    </cfRule>
    <cfRule type="containsText" dxfId="6825" priority="219" operator="containsText" text="Menor">
      <formula>NOT(ISERROR(SEARCH("Menor",U8)))</formula>
    </cfRule>
    <cfRule type="containsText" dxfId="6824" priority="220" operator="containsText" text="Leve">
      <formula>NOT(ISERROR(SEARCH("Leve",U8)))</formula>
    </cfRule>
    <cfRule type="containsText" dxfId="6823" priority="221" operator="containsText" text="Muy a">
      <formula>NOT(ISERROR(SEARCH("Muy a",U8)))</formula>
    </cfRule>
    <cfRule type="containsText" dxfId="6822" priority="222" operator="containsText" text="Muy b">
      <formula>NOT(ISERROR(SEARCH("Muy b",U8)))</formula>
    </cfRule>
    <cfRule type="containsText" dxfId="6821" priority="223" operator="containsText" text="Baja">
      <formula>NOT(ISERROR(SEARCH("Baja",U8)))</formula>
    </cfRule>
    <cfRule type="containsText" dxfId="6820" priority="224" operator="containsText" text="Media">
      <formula>NOT(ISERROR(SEARCH("Media",U8)))</formula>
    </cfRule>
    <cfRule type="containsText" dxfId="6819" priority="225" operator="containsText" text="Alta">
      <formula>NOT(ISERROR(SEARCH("Alta",U8)))</formula>
    </cfRule>
  </conditionalFormatting>
  <conditionalFormatting sqref="U13">
    <cfRule type="cellIs" dxfId="6818" priority="190" operator="equal">
      <formula>100%</formula>
    </cfRule>
    <cfRule type="cellIs" dxfId="6817" priority="191" operator="equal">
      <formula>80%</formula>
    </cfRule>
    <cfRule type="cellIs" dxfId="6816" priority="192" operator="equal">
      <formula>60%</formula>
    </cfRule>
    <cfRule type="cellIs" dxfId="6815" priority="193" operator="equal">
      <formula>40%</formula>
    </cfRule>
    <cfRule type="cellIs" dxfId="6814" priority="194" operator="equal">
      <formula>0.2</formula>
    </cfRule>
    <cfRule type="containsText" dxfId="6813" priority="195" operator="containsText" text="Extremo">
      <formula>NOT(ISERROR(SEARCH("Extremo",U13)))</formula>
    </cfRule>
    <cfRule type="containsText" dxfId="6812" priority="196" operator="containsText" text="Alto">
      <formula>NOT(ISERROR(SEARCH("Alto",U13)))</formula>
    </cfRule>
    <cfRule type="containsText" dxfId="6811" priority="197" operator="containsText" text="Bajo">
      <formula>NOT(ISERROR(SEARCH("Bajo",U13)))</formula>
    </cfRule>
    <cfRule type="containsText" dxfId="6810" priority="198" operator="containsText" text="Catastrófico">
      <formula>NOT(ISERROR(SEARCH("Catastrófico",U13)))</formula>
    </cfRule>
    <cfRule type="containsText" dxfId="6809" priority="199" operator="containsText" text="Mayor">
      <formula>NOT(ISERROR(SEARCH("Mayor",U13)))</formula>
    </cfRule>
    <cfRule type="containsText" dxfId="6808" priority="200" operator="containsText" text="Moderado">
      <formula>NOT(ISERROR(SEARCH("Moderado",U13)))</formula>
    </cfRule>
    <cfRule type="containsText" dxfId="6807" priority="201" operator="containsText" text="Menor">
      <formula>NOT(ISERROR(SEARCH("Menor",U13)))</formula>
    </cfRule>
    <cfRule type="containsText" dxfId="6806" priority="202" operator="containsText" text="Leve">
      <formula>NOT(ISERROR(SEARCH("Leve",U13)))</formula>
    </cfRule>
    <cfRule type="containsText" dxfId="6805" priority="203" operator="containsText" text="Muy a">
      <formula>NOT(ISERROR(SEARCH("Muy a",U13)))</formula>
    </cfRule>
    <cfRule type="containsText" dxfId="6804" priority="204" operator="containsText" text="Muy b">
      <formula>NOT(ISERROR(SEARCH("Muy b",U13)))</formula>
    </cfRule>
    <cfRule type="containsText" dxfId="6803" priority="205" operator="containsText" text="Baja">
      <formula>NOT(ISERROR(SEARCH("Baja",U13)))</formula>
    </cfRule>
    <cfRule type="containsText" dxfId="6802" priority="206" operator="containsText" text="Media">
      <formula>NOT(ISERROR(SEARCH("Media",U13)))</formula>
    </cfRule>
    <cfRule type="containsText" dxfId="6801" priority="207" operator="containsText" text="Alta">
      <formula>NOT(ISERROR(SEARCH("Alta",U13)))</formula>
    </cfRule>
  </conditionalFormatting>
  <conditionalFormatting sqref="U10">
    <cfRule type="cellIs" dxfId="6800" priority="172" operator="equal">
      <formula>100%</formula>
    </cfRule>
    <cfRule type="cellIs" dxfId="6799" priority="173" operator="equal">
      <formula>80%</formula>
    </cfRule>
    <cfRule type="cellIs" dxfId="6798" priority="174" operator="equal">
      <formula>60%</formula>
    </cfRule>
    <cfRule type="cellIs" dxfId="6797" priority="175" operator="equal">
      <formula>40%</formula>
    </cfRule>
    <cfRule type="cellIs" dxfId="6796" priority="176" operator="equal">
      <formula>0.2</formula>
    </cfRule>
    <cfRule type="containsText" dxfId="6795" priority="177" operator="containsText" text="Extremo">
      <formula>NOT(ISERROR(SEARCH("Extremo",U10)))</formula>
    </cfRule>
    <cfRule type="containsText" dxfId="6794" priority="178" operator="containsText" text="Alto">
      <formula>NOT(ISERROR(SEARCH("Alto",U10)))</formula>
    </cfRule>
    <cfRule type="containsText" dxfId="6793" priority="179" operator="containsText" text="Bajo">
      <formula>NOT(ISERROR(SEARCH("Bajo",U10)))</formula>
    </cfRule>
    <cfRule type="containsText" dxfId="6792" priority="180" operator="containsText" text="Catastrófico">
      <formula>NOT(ISERROR(SEARCH("Catastrófico",U10)))</formula>
    </cfRule>
    <cfRule type="containsText" dxfId="6791" priority="181" operator="containsText" text="Mayor">
      <formula>NOT(ISERROR(SEARCH("Mayor",U10)))</formula>
    </cfRule>
    <cfRule type="containsText" dxfId="6790" priority="182" operator="containsText" text="Moderado">
      <formula>NOT(ISERROR(SEARCH("Moderado",U10)))</formula>
    </cfRule>
    <cfRule type="containsText" dxfId="6789" priority="183" operator="containsText" text="Menor">
      <formula>NOT(ISERROR(SEARCH("Menor",U10)))</formula>
    </cfRule>
    <cfRule type="containsText" dxfId="6788" priority="184" operator="containsText" text="Leve">
      <formula>NOT(ISERROR(SEARCH("Leve",U10)))</formula>
    </cfRule>
    <cfRule type="containsText" dxfId="6787" priority="185" operator="containsText" text="Muy a">
      <formula>NOT(ISERROR(SEARCH("Muy a",U10)))</formula>
    </cfRule>
    <cfRule type="containsText" dxfId="6786" priority="186" operator="containsText" text="Muy b">
      <formula>NOT(ISERROR(SEARCH("Muy b",U10)))</formula>
    </cfRule>
    <cfRule type="containsText" dxfId="6785" priority="187" operator="containsText" text="Baja">
      <formula>NOT(ISERROR(SEARCH("Baja",U10)))</formula>
    </cfRule>
    <cfRule type="containsText" dxfId="6784" priority="188" operator="containsText" text="Media">
      <formula>NOT(ISERROR(SEARCH("Media",U10)))</formula>
    </cfRule>
    <cfRule type="containsText" dxfId="6783" priority="189" operator="containsText" text="Alta">
      <formula>NOT(ISERROR(SEARCH("Alta",U10)))</formula>
    </cfRule>
  </conditionalFormatting>
  <conditionalFormatting sqref="AC12">
    <cfRule type="containsText" dxfId="6782" priority="149" operator="containsText" text="BAJA">
      <formula>NOT(ISERROR(SEARCH("BAJA",AC12)))</formula>
    </cfRule>
    <cfRule type="containsText" dxfId="6781" priority="150" operator="containsText" text="MEDIA">
      <formula>NOT(ISERROR(SEARCH("MEDIA",AC12)))</formula>
    </cfRule>
    <cfRule type="containsText" dxfId="6780" priority="151" operator="containsText" text="ALTA">
      <formula>NOT(ISERROR(SEARCH("ALTA",AC12)))</formula>
    </cfRule>
  </conditionalFormatting>
  <conditionalFormatting sqref="AS12">
    <cfRule type="containsText" dxfId="6779" priority="146" operator="containsText" text="BAJA">
      <formula>NOT(ISERROR(SEARCH("BAJA",AS12)))</formula>
    </cfRule>
    <cfRule type="containsText" dxfId="6778" priority="147" operator="containsText" text="MEDIA">
      <formula>NOT(ISERROR(SEARCH("MEDIA",AS12)))</formula>
    </cfRule>
    <cfRule type="containsText" dxfId="6777" priority="148" operator="containsText" text="ALTA">
      <formula>NOT(ISERROR(SEARCH("ALTA",AS12)))</formula>
    </cfRule>
  </conditionalFormatting>
  <conditionalFormatting sqref="AS12">
    <cfRule type="containsText" dxfId="6776" priority="143" operator="containsText" text="BAJA">
      <formula>NOT(ISERROR(SEARCH("BAJA",AS12)))</formula>
    </cfRule>
    <cfRule type="containsText" dxfId="6775" priority="144" operator="containsText" text="MEDIA">
      <formula>NOT(ISERROR(SEARCH("MEDIA",AS12)))</formula>
    </cfRule>
    <cfRule type="containsText" dxfId="6774" priority="145" operator="containsText" text="ALTA">
      <formula>NOT(ISERROR(SEARCH("ALTA",AS12)))</formula>
    </cfRule>
  </conditionalFormatting>
  <conditionalFormatting sqref="AJ15:AK15">
    <cfRule type="containsText" dxfId="6773" priority="137" operator="containsText" text="BAJA">
      <formula>NOT(ISERROR(SEARCH("BAJA",AJ15)))</formula>
    </cfRule>
    <cfRule type="containsText" dxfId="6772" priority="138" operator="containsText" text="MEDIA">
      <formula>NOT(ISERROR(SEARCH("MEDIA",AJ15)))</formula>
    </cfRule>
    <cfRule type="containsText" dxfId="6771" priority="139" operator="containsText" text="ALTA">
      <formula>NOT(ISERROR(SEARCH("ALTA",AJ15)))</formula>
    </cfRule>
  </conditionalFormatting>
  <conditionalFormatting sqref="AU15:AV15">
    <cfRule type="cellIs" dxfId="6770" priority="77" operator="greaterThan">
      <formula>75%</formula>
    </cfRule>
    <cfRule type="cellIs" dxfId="6769" priority="78" operator="between">
      <formula>51%</formula>
      <formula>75%</formula>
    </cfRule>
    <cfRule type="cellIs" dxfId="6768" priority="79" operator="between">
      <formula>26%</formula>
      <formula>50%</formula>
    </cfRule>
    <cfRule type="cellIs" dxfId="6767" priority="80" operator="between">
      <formula>0%</formula>
      <formula>25%</formula>
    </cfRule>
    <cfRule type="containsText" dxfId="6766" priority="140" operator="containsText" text="BAJA">
      <formula>NOT(ISERROR(SEARCH("BAJA",AU15)))</formula>
    </cfRule>
    <cfRule type="containsText" dxfId="6765" priority="141" operator="containsText" text="MEDIA">
      <formula>NOT(ISERROR(SEARCH("MEDIA",AU15)))</formula>
    </cfRule>
    <cfRule type="containsText" dxfId="6764" priority="142" operator="containsText" text="ALTA">
      <formula>NOT(ISERROR(SEARCH("ALTA",AU15)))</formula>
    </cfRule>
  </conditionalFormatting>
  <conditionalFormatting sqref="V15:X15 Z15 AW15:AX15">
    <cfRule type="cellIs" dxfId="6763" priority="106" operator="equal">
      <formula>100%</formula>
    </cfRule>
    <cfRule type="cellIs" dxfId="6762" priority="107" operator="equal">
      <formula>80%</formula>
    </cfRule>
    <cfRule type="cellIs" dxfId="6761" priority="108" operator="equal">
      <formula>60%</formula>
    </cfRule>
    <cfRule type="cellIs" dxfId="6760" priority="109" operator="equal">
      <formula>40%</formula>
    </cfRule>
    <cfRule type="cellIs" dxfId="6759" priority="110" operator="equal">
      <formula>0.2</formula>
    </cfRule>
    <cfRule type="containsText" dxfId="6758" priority="124" operator="containsText" text="Extremo">
      <formula>NOT(ISERROR(SEARCH("Extremo",V15)))</formula>
    </cfRule>
    <cfRule type="containsText" dxfId="6757" priority="125" operator="containsText" text="Alto">
      <formula>NOT(ISERROR(SEARCH("Alto",V15)))</formula>
    </cfRule>
    <cfRule type="containsText" dxfId="6756" priority="126" operator="containsText" text="Bajo">
      <formula>NOT(ISERROR(SEARCH("Bajo",V15)))</formula>
    </cfRule>
    <cfRule type="containsText" dxfId="6755" priority="127" operator="containsText" text="Catastrófico">
      <formula>NOT(ISERROR(SEARCH("Catastrófico",V15)))</formula>
    </cfRule>
    <cfRule type="containsText" dxfId="6754" priority="128" operator="containsText" text="Mayor">
      <formula>NOT(ISERROR(SEARCH("Mayor",V15)))</formula>
    </cfRule>
    <cfRule type="containsText" dxfId="6753" priority="129" operator="containsText" text="Moderado">
      <formula>NOT(ISERROR(SEARCH("Moderado",V15)))</formula>
    </cfRule>
    <cfRule type="containsText" dxfId="6752" priority="130" operator="containsText" text="Menor">
      <formula>NOT(ISERROR(SEARCH("Menor",V15)))</formula>
    </cfRule>
    <cfRule type="containsText" dxfId="6751" priority="131" operator="containsText" text="Leve">
      <formula>NOT(ISERROR(SEARCH("Leve",V15)))</formula>
    </cfRule>
    <cfRule type="containsText" dxfId="6750" priority="132" operator="containsText" text="Muy a">
      <formula>NOT(ISERROR(SEARCH("Muy a",V15)))</formula>
    </cfRule>
    <cfRule type="containsText" dxfId="6749" priority="133" operator="containsText" text="Muy b">
      <formula>NOT(ISERROR(SEARCH("Muy b",V15)))</formula>
    </cfRule>
    <cfRule type="containsText" dxfId="6748" priority="134" operator="containsText" text="Baja">
      <formula>NOT(ISERROR(SEARCH("Baja",V15)))</formula>
    </cfRule>
    <cfRule type="containsText" dxfId="6747" priority="135" operator="containsText" text="Media">
      <formula>NOT(ISERROR(SEARCH("Media",V15)))</formula>
    </cfRule>
    <cfRule type="containsText" dxfId="6746" priority="136" operator="containsText" text="Alta">
      <formula>NOT(ISERROR(SEARCH("Alta",V15)))</formula>
    </cfRule>
  </conditionalFormatting>
  <conditionalFormatting sqref="AA15">
    <cfRule type="cellIs" dxfId="6745" priority="84" operator="equal">
      <formula>100%</formula>
    </cfRule>
    <cfRule type="cellIs" dxfId="6744" priority="85" operator="equal">
      <formula>75%</formula>
    </cfRule>
    <cfRule type="cellIs" dxfId="6743" priority="86" operator="equal">
      <formula>50%</formula>
    </cfRule>
    <cfRule type="cellIs" dxfId="6742" priority="87" operator="equal">
      <formula>25%</formula>
    </cfRule>
    <cfRule type="containsText" dxfId="6741" priority="111" operator="containsText" text="Extremo">
      <formula>NOT(ISERROR(SEARCH("Extremo",AA15)))</formula>
    </cfRule>
    <cfRule type="containsText" dxfId="6740" priority="112" operator="containsText" text="Alto">
      <formula>NOT(ISERROR(SEARCH("Alto",AA15)))</formula>
    </cfRule>
    <cfRule type="containsText" dxfId="6739" priority="113" operator="containsText" text="Bajo">
      <formula>NOT(ISERROR(SEARCH("Bajo",AA15)))</formula>
    </cfRule>
    <cfRule type="containsText" dxfId="6738" priority="114" operator="containsText" text="Catastrófico">
      <formula>NOT(ISERROR(SEARCH("Catastrófico",AA15)))</formula>
    </cfRule>
    <cfRule type="containsText" dxfId="6737" priority="115" operator="containsText" text="Mayor">
      <formula>NOT(ISERROR(SEARCH("Mayor",AA15)))</formula>
    </cfRule>
    <cfRule type="containsText" dxfId="6736" priority="116" operator="containsText" text="Moderado">
      <formula>NOT(ISERROR(SEARCH("Moderado",AA15)))</formula>
    </cfRule>
    <cfRule type="containsText" dxfId="6735" priority="117" operator="containsText" text="Menor">
      <formula>NOT(ISERROR(SEARCH("Menor",AA15)))</formula>
    </cfRule>
    <cfRule type="containsText" dxfId="6734" priority="118" operator="containsText" text="Leve">
      <formula>NOT(ISERROR(SEARCH("Leve",AA15)))</formula>
    </cfRule>
    <cfRule type="containsText" dxfId="6733" priority="119" operator="containsText" text="Muy a">
      <formula>NOT(ISERROR(SEARCH("Muy a",AA15)))</formula>
    </cfRule>
    <cfRule type="containsText" dxfId="6732" priority="120" operator="containsText" text="Muy b">
      <formula>NOT(ISERROR(SEARCH("Muy b",AA15)))</formula>
    </cfRule>
    <cfRule type="containsText" dxfId="6731" priority="121" operator="containsText" text="Baja">
      <formula>NOT(ISERROR(SEARCH("Baja",AA15)))</formula>
    </cfRule>
    <cfRule type="containsText" dxfId="6730" priority="122" operator="containsText" text="Media">
      <formula>NOT(ISERROR(SEARCH("Media",AA15)))</formula>
    </cfRule>
    <cfRule type="containsText" dxfId="6729" priority="123" operator="containsText" text="Alta">
      <formula>NOT(ISERROR(SEARCH("Alta",AA15)))</formula>
    </cfRule>
  </conditionalFormatting>
  <conditionalFormatting sqref="Y15">
    <cfRule type="cellIs" dxfId="6728" priority="88" operator="equal">
      <formula>100%</formula>
    </cfRule>
    <cfRule type="cellIs" dxfId="6727" priority="89" operator="equal">
      <formula>80%</formula>
    </cfRule>
    <cfRule type="cellIs" dxfId="6726" priority="90" operator="equal">
      <formula>60%</formula>
    </cfRule>
    <cfRule type="cellIs" dxfId="6725" priority="91" operator="equal">
      <formula>40%</formula>
    </cfRule>
    <cfRule type="cellIs" dxfId="6724" priority="92" operator="equal">
      <formula>0.2</formula>
    </cfRule>
    <cfRule type="containsText" dxfId="6723" priority="93" operator="containsText" text="Extremo">
      <formula>NOT(ISERROR(SEARCH("Extremo",Y15)))</formula>
    </cfRule>
    <cfRule type="containsText" dxfId="6722" priority="94" operator="containsText" text="Alto">
      <formula>NOT(ISERROR(SEARCH("Alto",Y15)))</formula>
    </cfRule>
    <cfRule type="containsText" dxfId="6721" priority="95" operator="containsText" text="Bajo">
      <formula>NOT(ISERROR(SEARCH("Bajo",Y15)))</formula>
    </cfRule>
    <cfRule type="containsText" dxfId="6720" priority="96" operator="containsText" text="Catastrófico">
      <formula>NOT(ISERROR(SEARCH("Catastrófico",Y15)))</formula>
    </cfRule>
    <cfRule type="containsText" dxfId="6719" priority="97" operator="containsText" text="Mayor">
      <formula>NOT(ISERROR(SEARCH("Mayor",Y15)))</formula>
    </cfRule>
    <cfRule type="containsText" dxfId="6718" priority="98" operator="containsText" text="Moderado">
      <formula>NOT(ISERROR(SEARCH("Moderado",Y15)))</formula>
    </cfRule>
    <cfRule type="containsText" dxfId="6717" priority="99" operator="containsText" text="Menor">
      <formula>NOT(ISERROR(SEARCH("Menor",Y15)))</formula>
    </cfRule>
    <cfRule type="containsText" dxfId="6716" priority="100" operator="containsText" text="Leve">
      <formula>NOT(ISERROR(SEARCH("Leve",Y15)))</formula>
    </cfRule>
    <cfRule type="containsText" dxfId="6715" priority="101" operator="containsText" text="Muy a">
      <formula>NOT(ISERROR(SEARCH("Muy a",Y15)))</formula>
    </cfRule>
    <cfRule type="containsText" dxfId="6714" priority="102" operator="containsText" text="Muy b">
      <formula>NOT(ISERROR(SEARCH("Muy b",Y15)))</formula>
    </cfRule>
    <cfRule type="containsText" dxfId="6713" priority="103" operator="containsText" text="Baja">
      <formula>NOT(ISERROR(SEARCH("Baja",Y15)))</formula>
    </cfRule>
    <cfRule type="containsText" dxfId="6712" priority="104" operator="containsText" text="Media">
      <formula>NOT(ISERROR(SEARCH("Media",Y15)))</formula>
    </cfRule>
    <cfRule type="containsText" dxfId="6711" priority="105" operator="containsText" text="Alta">
      <formula>NOT(ISERROR(SEARCH("Alta",Y15)))</formula>
    </cfRule>
  </conditionalFormatting>
  <conditionalFormatting sqref="AC15:AD15">
    <cfRule type="containsText" dxfId="6710" priority="67" operator="containsText" text="BAJA">
      <formula>NOT(ISERROR(SEARCH("BAJA",AC15)))</formula>
    </cfRule>
    <cfRule type="containsText" dxfId="6709" priority="68" operator="containsText" text="MEDIA">
      <formula>NOT(ISERROR(SEARCH("MEDIA",AC15)))</formula>
    </cfRule>
    <cfRule type="containsText" dxfId="6708" priority="69" operator="containsText" text="ALTA">
      <formula>NOT(ISERROR(SEARCH("ALTA",AC15)))</formula>
    </cfRule>
  </conditionalFormatting>
  <conditionalFormatting sqref="AL15">
    <cfRule type="containsText" dxfId="6707" priority="64" operator="containsText" text="BAJA">
      <formula>NOT(ISERROR(SEARCH("BAJA",AL15)))</formula>
    </cfRule>
    <cfRule type="containsText" dxfId="6706" priority="65" operator="containsText" text="MEDIA">
      <formula>NOT(ISERROR(SEARCH("MEDIA",AL15)))</formula>
    </cfRule>
    <cfRule type="containsText" dxfId="6705" priority="66" operator="containsText" text="ALTA">
      <formula>NOT(ISERROR(SEARCH("ALTA",AL15)))</formula>
    </cfRule>
  </conditionalFormatting>
  <conditionalFormatting sqref="AS15">
    <cfRule type="containsText" dxfId="6704" priority="61" operator="containsText" text="BAJA">
      <formula>NOT(ISERROR(SEARCH("BAJA",AS15)))</formula>
    </cfRule>
    <cfRule type="containsText" dxfId="6703" priority="62" operator="containsText" text="MEDIA">
      <formula>NOT(ISERROR(SEARCH("MEDIA",AS15)))</formula>
    </cfRule>
    <cfRule type="containsText" dxfId="6702" priority="63" operator="containsText" text="ALTA">
      <formula>NOT(ISERROR(SEARCH("ALTA",AS15)))</formula>
    </cfRule>
  </conditionalFormatting>
  <conditionalFormatting sqref="AQ15">
    <cfRule type="containsText" dxfId="6701" priority="55" operator="containsText" text="BAJA">
      <formula>NOT(ISERROR(SEARCH("BAJA",AQ15)))</formula>
    </cfRule>
    <cfRule type="containsText" dxfId="6700" priority="56" operator="containsText" text="MEDIA">
      <formula>NOT(ISERROR(SEARCH("MEDIA",AQ15)))</formula>
    </cfRule>
    <cfRule type="containsText" dxfId="6699" priority="57" operator="containsText" text="ALTA">
      <formula>NOT(ISERROR(SEARCH("ALTA",AQ15)))</formula>
    </cfRule>
  </conditionalFormatting>
  <conditionalFormatting sqref="S15">
    <cfRule type="cellIs" dxfId="6698" priority="37" operator="equal">
      <formula>100%</formula>
    </cfRule>
    <cfRule type="cellIs" dxfId="6697" priority="38" operator="equal">
      <formula>80%</formula>
    </cfRule>
    <cfRule type="cellIs" dxfId="6696" priority="39" operator="equal">
      <formula>60%</formula>
    </cfRule>
    <cfRule type="cellIs" dxfId="6695" priority="40" operator="equal">
      <formula>40%</formula>
    </cfRule>
    <cfRule type="cellIs" dxfId="6694" priority="41" operator="equal">
      <formula>0.2</formula>
    </cfRule>
    <cfRule type="containsText" dxfId="6693" priority="42" operator="containsText" text="Extremo">
      <formula>NOT(ISERROR(SEARCH("Extremo",S15)))</formula>
    </cfRule>
    <cfRule type="containsText" dxfId="6692" priority="43" operator="containsText" text="Alto">
      <formula>NOT(ISERROR(SEARCH("Alto",S15)))</formula>
    </cfRule>
    <cfRule type="containsText" dxfId="6691" priority="44" operator="containsText" text="Bajo">
      <formula>NOT(ISERROR(SEARCH("Bajo",S15)))</formula>
    </cfRule>
    <cfRule type="containsText" dxfId="6690" priority="45" operator="containsText" text="Catastrófico">
      <formula>NOT(ISERROR(SEARCH("Catastrófico",S15)))</formula>
    </cfRule>
    <cfRule type="containsText" dxfId="6689" priority="46" operator="containsText" text="Mayor">
      <formula>NOT(ISERROR(SEARCH("Mayor",S15)))</formula>
    </cfRule>
    <cfRule type="containsText" dxfId="6688" priority="47" operator="containsText" text="Moderado">
      <formula>NOT(ISERROR(SEARCH("Moderado",S15)))</formula>
    </cfRule>
    <cfRule type="containsText" dxfId="6687" priority="48" operator="containsText" text="Menor">
      <formula>NOT(ISERROR(SEARCH("Menor",S15)))</formula>
    </cfRule>
    <cfRule type="containsText" dxfId="6686" priority="49" operator="containsText" text="Leve">
      <formula>NOT(ISERROR(SEARCH("Leve",S15)))</formula>
    </cfRule>
    <cfRule type="containsText" dxfId="6685" priority="50" operator="containsText" text="Muy a">
      <formula>NOT(ISERROR(SEARCH("Muy a",S15)))</formula>
    </cfRule>
    <cfRule type="containsText" dxfId="6684" priority="51" operator="containsText" text="Muy b">
      <formula>NOT(ISERROR(SEARCH("Muy b",S15)))</formula>
    </cfRule>
    <cfRule type="containsText" dxfId="6683" priority="52" operator="containsText" text="Baja">
      <formula>NOT(ISERROR(SEARCH("Baja",S15)))</formula>
    </cfRule>
    <cfRule type="containsText" dxfId="6682" priority="53" operator="containsText" text="Media">
      <formula>NOT(ISERROR(SEARCH("Media",S15)))</formula>
    </cfRule>
    <cfRule type="containsText" dxfId="6681" priority="54" operator="containsText" text="Alta">
      <formula>NOT(ISERROR(SEARCH("Alta",S15)))</formula>
    </cfRule>
  </conditionalFormatting>
  <conditionalFormatting sqref="T15">
    <cfRule type="cellIs" dxfId="6680" priority="19" operator="equal">
      <formula>100%</formula>
    </cfRule>
    <cfRule type="cellIs" dxfId="6679" priority="20" operator="equal">
      <formula>80%</formula>
    </cfRule>
    <cfRule type="cellIs" dxfId="6678" priority="21" operator="equal">
      <formula>60%</formula>
    </cfRule>
    <cfRule type="cellIs" dxfId="6677" priority="22" operator="equal">
      <formula>40%</formula>
    </cfRule>
    <cfRule type="cellIs" dxfId="6676" priority="23" operator="equal">
      <formula>0.2</formula>
    </cfRule>
    <cfRule type="containsText" dxfId="6675" priority="24" operator="containsText" text="Extremo">
      <formula>NOT(ISERROR(SEARCH("Extremo",T15)))</formula>
    </cfRule>
    <cfRule type="containsText" dxfId="6674" priority="25" operator="containsText" text="Alto">
      <formula>NOT(ISERROR(SEARCH("Alto",T15)))</formula>
    </cfRule>
    <cfRule type="containsText" dxfId="6673" priority="26" operator="containsText" text="Bajo">
      <formula>NOT(ISERROR(SEARCH("Bajo",T15)))</formula>
    </cfRule>
    <cfRule type="containsText" dxfId="6672" priority="27" operator="containsText" text="Catastrófico">
      <formula>NOT(ISERROR(SEARCH("Catastrófico",T15)))</formula>
    </cfRule>
    <cfRule type="containsText" dxfId="6671" priority="28" operator="containsText" text="Mayor">
      <formula>NOT(ISERROR(SEARCH("Mayor",T15)))</formula>
    </cfRule>
    <cfRule type="containsText" dxfId="6670" priority="29" operator="containsText" text="Moderado">
      <formula>NOT(ISERROR(SEARCH("Moderado",T15)))</formula>
    </cfRule>
    <cfRule type="containsText" dxfId="6669" priority="30" operator="containsText" text="Menor">
      <formula>NOT(ISERROR(SEARCH("Menor",T15)))</formula>
    </cfRule>
    <cfRule type="containsText" dxfId="6668" priority="31" operator="containsText" text="Leve">
      <formula>NOT(ISERROR(SEARCH("Leve",T15)))</formula>
    </cfRule>
    <cfRule type="containsText" dxfId="6667" priority="32" operator="containsText" text="Muy a">
      <formula>NOT(ISERROR(SEARCH("Muy a",T15)))</formula>
    </cfRule>
    <cfRule type="containsText" dxfId="6666" priority="33" operator="containsText" text="Muy b">
      <formula>NOT(ISERROR(SEARCH("Muy b",T15)))</formula>
    </cfRule>
    <cfRule type="containsText" dxfId="6665" priority="34" operator="containsText" text="Baja">
      <formula>NOT(ISERROR(SEARCH("Baja",T15)))</formula>
    </cfRule>
    <cfRule type="containsText" dxfId="6664" priority="35" operator="containsText" text="Media">
      <formula>NOT(ISERROR(SEARCH("Media",T15)))</formula>
    </cfRule>
    <cfRule type="containsText" dxfId="6663" priority="36" operator="containsText" text="Alta">
      <formula>NOT(ISERROR(SEARCH("Alta",T15)))</formula>
    </cfRule>
  </conditionalFormatting>
  <conditionalFormatting sqref="U15">
    <cfRule type="cellIs" dxfId="6662" priority="1" operator="equal">
      <formula>100%</formula>
    </cfRule>
    <cfRule type="cellIs" dxfId="6661" priority="2" operator="equal">
      <formula>80%</formula>
    </cfRule>
    <cfRule type="cellIs" dxfId="6660" priority="3" operator="equal">
      <formula>60%</formula>
    </cfRule>
    <cfRule type="cellIs" dxfId="6659" priority="4" operator="equal">
      <formula>40%</formula>
    </cfRule>
    <cfRule type="cellIs" dxfId="6658" priority="5" operator="equal">
      <formula>0.2</formula>
    </cfRule>
    <cfRule type="containsText" dxfId="6657" priority="6" operator="containsText" text="Extremo">
      <formula>NOT(ISERROR(SEARCH("Extremo",U15)))</formula>
    </cfRule>
    <cfRule type="containsText" dxfId="6656" priority="7" operator="containsText" text="Alto">
      <formula>NOT(ISERROR(SEARCH("Alto",U15)))</formula>
    </cfRule>
    <cfRule type="containsText" dxfId="6655" priority="8" operator="containsText" text="Bajo">
      <formula>NOT(ISERROR(SEARCH("Bajo",U15)))</formula>
    </cfRule>
    <cfRule type="containsText" dxfId="6654" priority="9" operator="containsText" text="Catastrófico">
      <formula>NOT(ISERROR(SEARCH("Catastrófico",U15)))</formula>
    </cfRule>
    <cfRule type="containsText" dxfId="6653" priority="10" operator="containsText" text="Mayor">
      <formula>NOT(ISERROR(SEARCH("Mayor",U15)))</formula>
    </cfRule>
    <cfRule type="containsText" dxfId="6652" priority="11" operator="containsText" text="Moderado">
      <formula>NOT(ISERROR(SEARCH("Moderado",U15)))</formula>
    </cfRule>
    <cfRule type="containsText" dxfId="6651" priority="12" operator="containsText" text="Menor">
      <formula>NOT(ISERROR(SEARCH("Menor",U15)))</formula>
    </cfRule>
    <cfRule type="containsText" dxfId="6650" priority="13" operator="containsText" text="Leve">
      <formula>NOT(ISERROR(SEARCH("Leve",U15)))</formula>
    </cfRule>
    <cfRule type="containsText" dxfId="6649" priority="14" operator="containsText" text="Muy a">
      <formula>NOT(ISERROR(SEARCH("Muy a",U15)))</formula>
    </cfRule>
    <cfRule type="containsText" dxfId="6648" priority="15" operator="containsText" text="Muy b">
      <formula>NOT(ISERROR(SEARCH("Muy b",U15)))</formula>
    </cfRule>
    <cfRule type="containsText" dxfId="6647" priority="16" operator="containsText" text="Baja">
      <formula>NOT(ISERROR(SEARCH("Baja",U15)))</formula>
    </cfRule>
    <cfRule type="containsText" dxfId="6646" priority="17" operator="containsText" text="Media">
      <formula>NOT(ISERROR(SEARCH("Media",U15)))</formula>
    </cfRule>
    <cfRule type="containsText" dxfId="6645" priority="18" operator="containsText" text="Alta">
      <formula>NOT(ISERROR(SEARCH("Alta",U15)))</formula>
    </cfRule>
  </conditionalFormatting>
  <dataValidations count="5">
    <dataValidation type="list" allowBlank="1" showInputMessage="1" showErrorMessage="1" sqref="A4 A8:A10 A13:A15 AK4:AK15" xr:uid="{00000000-0002-0000-0800-000000000000}">
      <formula1>"SI,NO"</formula1>
    </dataValidation>
    <dataValidation type="list" allowBlank="1" showInputMessage="1" showErrorMessage="1" sqref="AJ4:AJ15" xr:uid="{00000000-0002-0000-0800-000001000000}">
      <formula1>"Confiable,No confiable"</formula1>
    </dataValidation>
    <dataValidation type="list" allowBlank="1" showInputMessage="1" showErrorMessage="1" sqref="AT4:AT15" xr:uid="{00000000-0002-0000-0800-000002000000}">
      <formula1>"Adecuado,Inadecuado"</formula1>
    </dataValidation>
    <dataValidation type="list" allowBlank="1" showInputMessage="1" showErrorMessage="1" sqref="AR4:AR15" xr:uid="{00000000-0002-0000-0800-000003000000}">
      <formula1>"Asignado,No Asignado"</formula1>
    </dataValidation>
    <dataValidation type="list" allowBlank="1" showInputMessage="1" showErrorMessage="1" sqref="AG4:AG15" xr:uid="{00000000-0002-0000-0800-000004000000}">
      <formula1>"Manual,Automático"</formula1>
    </dataValidation>
  </dataValidations>
  <hyperlinks>
    <hyperlink ref="AN12" r:id="rId1" xr:uid="{6ECD0F1F-E800-4A7E-9297-DA0454380E41}"/>
    <hyperlink ref="BI5" r:id="rId2" xr:uid="{80D0E80D-DFCF-4E63-BC04-7F2760E98DD2}"/>
    <hyperlink ref="BI6" r:id="rId3" xr:uid="{422CE4F0-5FB7-4B06-8156-C591451734A8}"/>
    <hyperlink ref="BI11" r:id="rId4" xr:uid="{998EC516-E8B1-4067-A1D9-4FE98251657B}"/>
    <hyperlink ref="BI12" r:id="rId5" xr:uid="{033C8012-65AE-42FB-A0EE-45615748BD3C}"/>
    <hyperlink ref="BI13" r:id="rId6" xr:uid="{E280D21B-EA4A-4DF5-AB3F-48577A5D5484}"/>
    <hyperlink ref="BI15" r:id="rId7" xr:uid="{DEE24553-BC92-45FD-9F23-D68D47BE7A90}"/>
    <hyperlink ref="BI8" r:id="rId8" xr:uid="{44308E34-043D-41E4-8AAC-9A6BB6E58749}"/>
    <hyperlink ref="BI10" r:id="rId9" xr:uid="{666D55FA-33DC-414B-8EE2-7C9FE05866D0}"/>
  </hyperlinks>
  <pageMargins left="0.7" right="0.7" top="0.75" bottom="0.75" header="0.3" footer="0.3"/>
  <pageSetup paperSize="9" orientation="portrait" r:id="rId10"/>
  <extLst>
    <ext xmlns:x14="http://schemas.microsoft.com/office/spreadsheetml/2009/9/main" uri="{CCE6A557-97BC-4b89-ADB6-D9C93CAAB3DF}">
      <x14:dataValidations xmlns:xm="http://schemas.microsoft.com/office/excel/2006/main" count="14">
        <x14:dataValidation type="list" allowBlank="1" showInputMessage="1" showErrorMessage="1" xr:uid="{00000000-0002-0000-0800-000005000000}">
          <x14:formula1>
            <xm:f>Listas!$M$2:$M$14</xm:f>
          </x14:formula1>
          <xm:sqref>B4 B8:B10 B13:B15</xm:sqref>
        </x14:dataValidation>
        <x14:dataValidation type="list" allowBlank="1" showInputMessage="1" showErrorMessage="1" xr:uid="{00000000-0002-0000-0800-000006000000}">
          <x14:formula1>
            <xm:f>Listas!$B$2:$B$7</xm:f>
          </x14:formula1>
          <xm:sqref>D4 D8:D10 D13:D15</xm:sqref>
        </x14:dataValidation>
        <x14:dataValidation type="list" allowBlank="1" showInputMessage="1" showErrorMessage="1" xr:uid="{00000000-0002-0000-0800-000007000000}">
          <x14:formula1>
            <xm:f>Listas!$J$2:$J$6</xm:f>
          </x14:formula1>
          <xm:sqref>AX4 AX8:AX10 AX13:AX15</xm:sqref>
        </x14:dataValidation>
        <x14:dataValidation type="list" allowBlank="1" showInputMessage="1" showErrorMessage="1" xr:uid="{00000000-0002-0000-0800-000008000000}">
          <x14:formula1>
            <xm:f>Listas!$C$2:$C$8</xm:f>
          </x14:formula1>
          <xm:sqref>E4 E8:E10 E13:E15</xm:sqref>
        </x14:dataValidation>
        <x14:dataValidation type="list" allowBlank="1" showInputMessage="1" showErrorMessage="1" xr:uid="{00000000-0002-0000-0800-000009000000}">
          <x14:formula1>
            <xm:f>Listas!$P$2:$P$7</xm:f>
          </x14:formula1>
          <xm:sqref>Q4 Q8 Q10 Q13 Q15</xm:sqref>
        </x14:dataValidation>
        <x14:dataValidation type="list" allowBlank="1" showInputMessage="1" showErrorMessage="1" xr:uid="{00000000-0002-0000-0800-00000A000000}">
          <x14:formula1>
            <xm:f>Listas!$O$2:$O$7</xm:f>
          </x14:formula1>
          <xm:sqref>O4 O8 O10 O13 O15</xm:sqref>
        </x14:dataValidation>
        <x14:dataValidation type="list" allowBlank="1" showInputMessage="1" showErrorMessage="1" xr:uid="{00000000-0002-0000-0800-00000B000000}">
          <x14:formula1>
            <xm:f>Listas!$N$2:$N$7</xm:f>
          </x14:formula1>
          <xm:sqref>M4 M8 M10 M13 M15</xm:sqref>
        </x14:dataValidation>
        <x14:dataValidation type="list" allowBlank="1" showInputMessage="1" showErrorMessage="1" xr:uid="{00000000-0002-0000-0800-00000C000000}">
          <x14:formula1>
            <xm:f>Listas!$Q$2:$Q$8</xm:f>
          </x14:formula1>
          <xm:sqref>J13:J15 J4:J10</xm:sqref>
        </x14:dataValidation>
        <x14:dataValidation type="list" allowBlank="1" showInputMessage="1" showErrorMessage="1" xr:uid="{00000000-0002-0000-0800-00000D000000}">
          <x14:formula1>
            <xm:f>Listas!$K$2:$K$6</xm:f>
          </x14:formula1>
          <xm:sqref>S4:S15</xm:sqref>
        </x14:dataValidation>
        <x14:dataValidation type="list" allowBlank="1" showInputMessage="1" showErrorMessage="1" xr:uid="{00000000-0002-0000-0800-00000E000000}">
          <x14:formula1>
            <xm:f>Listas!$L$2:$L$5</xm:f>
          </x14:formula1>
          <xm:sqref>T4:T15</xm:sqref>
        </x14:dataValidation>
        <x14:dataValidation type="list" allowBlank="1" showInputMessage="1" showErrorMessage="1" xr:uid="{00000000-0002-0000-0800-00000F000000}">
          <x14:formula1>
            <xm:f>Listas!$G$2:$G$11</xm:f>
          </x14:formula1>
          <xm:sqref>C4:C15</xm:sqref>
        </x14:dataValidation>
        <x14:dataValidation type="list" allowBlank="1" showInputMessage="1" showErrorMessage="1" xr:uid="{00000000-0002-0000-0800-000010000000}">
          <x14:formula1>
            <xm:f>Listas!$I$2:$I$3</xm:f>
          </x14:formula1>
          <xm:sqref>AO4:AO15</xm:sqref>
        </x14:dataValidation>
        <x14:dataValidation type="list" allowBlank="1" showInputMessage="1" showErrorMessage="1" xr:uid="{00000000-0002-0000-0800-000011000000}">
          <x14:formula1>
            <xm:f>Listas!$H$2:$H$3</xm:f>
          </x14:formula1>
          <xm:sqref>AM4:AM15</xm:sqref>
        </x14:dataValidation>
        <x14:dataValidation type="list" allowBlank="1" showInputMessage="1" showErrorMessage="1" xr:uid="{00000000-0002-0000-0800-000012000000}">
          <x14:formula1>
            <xm:f>Listas!$F$2:$F$4</xm:f>
          </x14:formula1>
          <xm:sqref>AE4:AE15</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Q279"/>
  <sheetViews>
    <sheetView zoomScale="70" zoomScaleNormal="70" workbookViewId="0">
      <pane ySplit="3" topLeftCell="A7" activePane="bottomLeft" state="frozen"/>
      <selection activeCell="G4" sqref="G4:G13"/>
      <selection pane="bottomLeft" activeCell="BH9" sqref="BH9"/>
    </sheetView>
  </sheetViews>
  <sheetFormatPr baseColWidth="10" defaultColWidth="11.44140625" defaultRowHeight="14.4" x14ac:dyDescent="0.3"/>
  <cols>
    <col min="1" max="1" width="14.109375" style="1" customWidth="1"/>
    <col min="2" max="2" width="16" style="6" customWidth="1"/>
    <col min="3" max="3" width="17.33203125" style="6" customWidth="1"/>
    <col min="4" max="4" width="11.33203125" style="6" customWidth="1"/>
    <col min="5" max="5" width="19.5546875" style="6" customWidth="1"/>
    <col min="6" max="6" width="44.109375" style="2" customWidth="1"/>
    <col min="7" max="7" width="9.6640625" style="2" customWidth="1"/>
    <col min="8" max="8" width="20" style="2" customWidth="1"/>
    <col min="9" max="9" width="32.44140625" style="2" customWidth="1"/>
    <col min="10" max="10" width="15" style="2" bestFit="1" customWidth="1"/>
    <col min="11" max="11" width="15.33203125" style="2" customWidth="1"/>
    <col min="12" max="12" width="21" style="2" customWidth="1"/>
    <col min="13" max="13" width="14.5546875" style="2" customWidth="1"/>
    <col min="14" max="14" width="3.44140625" style="2" hidden="1" customWidth="1"/>
    <col min="15" max="15" width="24.33203125" style="2" customWidth="1"/>
    <col min="16" max="16" width="3.44140625" style="2" hidden="1" customWidth="1"/>
    <col min="17" max="17" width="20.109375" style="2" customWidth="1"/>
    <col min="18" max="18" width="3.33203125" style="2" hidden="1" customWidth="1"/>
    <col min="19" max="20" width="21.88671875" style="2" customWidth="1"/>
    <col min="21" max="21" width="10.44140625" style="2" hidden="1" customWidth="1"/>
    <col min="22" max="22" width="15" style="2" bestFit="1" customWidth="1"/>
    <col min="23" max="23" width="5.6640625" style="26" hidden="1" customWidth="1"/>
    <col min="24" max="24" width="13.6640625" style="2" customWidth="1"/>
    <col min="25" max="25" width="5.6640625" style="26" hidden="1" customWidth="1"/>
    <col min="26" max="26" width="16.88671875" style="2" bestFit="1" customWidth="1"/>
    <col min="27" max="27" width="5.44140625" style="2" hidden="1" customWidth="1"/>
    <col min="28" max="28" width="34.33203125" style="2" customWidth="1"/>
    <col min="29" max="29" width="28" style="2" customWidth="1"/>
    <col min="30" max="30" width="86.33203125" style="2" customWidth="1"/>
    <col min="31" max="31" width="10" style="2" bestFit="1" customWidth="1"/>
    <col min="32" max="32" width="8.44140625" style="26" customWidth="1"/>
    <col min="33" max="33" width="20.33203125" style="26" customWidth="1"/>
    <col min="34" max="34" width="9" style="26" customWidth="1"/>
    <col min="35" max="35" width="14.109375" style="26" customWidth="1"/>
    <col min="36" max="36" width="16.44140625" style="2" customWidth="1"/>
    <col min="37" max="37" width="6.6640625" style="2" customWidth="1"/>
    <col min="38" max="38" width="63.6640625" style="2" customWidth="1"/>
    <col min="39" max="39" width="14.6640625" style="6" customWidth="1"/>
    <col min="40" max="40" width="20.6640625" style="2" customWidth="1"/>
    <col min="41" max="41" width="8.88671875" style="2" customWidth="1"/>
    <col min="42" max="42" width="12.109375" style="2" customWidth="1"/>
    <col min="43" max="43" width="21.6640625" style="2" customWidth="1"/>
    <col min="44" max="44" width="9.109375" style="2" customWidth="1"/>
    <col min="45" max="45" width="33.6640625" style="2" customWidth="1"/>
    <col min="46" max="46" width="13.6640625" style="2" customWidth="1"/>
    <col min="47" max="47" width="13.6640625" style="2" hidden="1" customWidth="1"/>
    <col min="48" max="48" width="13.6640625" style="30" customWidth="1"/>
    <col min="49" max="49" width="13.6640625" style="2" customWidth="1"/>
    <col min="50" max="50" width="15.33203125" style="2" customWidth="1"/>
    <col min="51" max="51" width="2.33203125" style="5" customWidth="1"/>
    <col min="52" max="52" width="49.33203125" style="5" customWidth="1"/>
    <col min="53" max="53" width="17" style="4" customWidth="1"/>
    <col min="54" max="55" width="11.5546875" style="3" customWidth="1"/>
    <col min="56" max="56" width="21.88671875" style="2" customWidth="1"/>
    <col min="57" max="57" width="14.88671875" style="1" customWidth="1"/>
    <col min="58" max="58" width="48.44140625" style="115" customWidth="1"/>
    <col min="59" max="59" width="14.88671875" style="1" customWidth="1"/>
    <col min="60" max="60" width="44.6640625" style="1" customWidth="1"/>
    <col min="61" max="61" width="29.44140625" style="1" customWidth="1"/>
    <col min="62" max="62" width="14.88671875" style="1" customWidth="1"/>
    <col min="63" max="63" width="56" style="115" customWidth="1"/>
    <col min="64" max="249" width="11.5546875" style="1"/>
    <col min="250" max="250" width="21.88671875" style="1" customWidth="1"/>
    <col min="251" max="251" width="13.88671875" style="1" customWidth="1"/>
    <col min="252" max="252" width="38.6640625" style="1" customWidth="1"/>
    <col min="253" max="253" width="3" style="1" bestFit="1" customWidth="1"/>
    <col min="254" max="254" width="32.33203125" style="1" customWidth="1"/>
    <col min="255" max="255" width="46.33203125" style="1" customWidth="1"/>
    <col min="256" max="256" width="19" style="1" customWidth="1"/>
    <col min="257" max="257" width="0" style="1" hidden="1" customWidth="1"/>
    <col min="258" max="258" width="17.6640625" style="1" customWidth="1"/>
    <col min="259" max="259" width="0" style="1" hidden="1" customWidth="1"/>
    <col min="260" max="260" width="22.33203125" style="1" customWidth="1"/>
    <col min="261" max="261" width="5.33203125" style="1" customWidth="1"/>
    <col min="262" max="262" width="36.33203125" style="1" customWidth="1"/>
    <col min="263" max="263" width="5.6640625" style="1" customWidth="1"/>
    <col min="264" max="264" width="0" style="1" hidden="1" customWidth="1"/>
    <col min="265" max="265" width="20.6640625" style="1" customWidth="1"/>
    <col min="266" max="266" width="4.88671875" style="1" customWidth="1"/>
    <col min="267" max="267" width="0" style="1" hidden="1" customWidth="1"/>
    <col min="268" max="268" width="24.6640625" style="1" customWidth="1"/>
    <col min="269" max="269" width="12.33203125" style="1" customWidth="1"/>
    <col min="270" max="270" width="0" style="1" hidden="1" customWidth="1"/>
    <col min="271" max="271" width="3.44140625" style="1" customWidth="1"/>
    <col min="272" max="272" width="0" style="1" hidden="1" customWidth="1"/>
    <col min="273" max="273" width="17.6640625" style="1" customWidth="1"/>
    <col min="274" max="274" width="3.44140625" style="1" customWidth="1"/>
    <col min="275" max="275" width="0" style="1" hidden="1" customWidth="1"/>
    <col min="276" max="276" width="23.6640625" style="1" customWidth="1"/>
    <col min="277" max="277" width="10" style="1" customWidth="1"/>
    <col min="278" max="278" width="0" style="1" hidden="1" customWidth="1"/>
    <col min="279" max="280" width="14.6640625" style="1" customWidth="1"/>
    <col min="281" max="281" width="12.88671875" style="1" customWidth="1"/>
    <col min="282" max="282" width="3.33203125" style="1" customWidth="1"/>
    <col min="283" max="283" width="30.33203125" style="1" customWidth="1"/>
    <col min="284" max="284" width="5" style="1" customWidth="1"/>
    <col min="285" max="285" width="0" style="1" hidden="1" customWidth="1"/>
    <col min="286" max="286" width="14.33203125" style="1" customWidth="1"/>
    <col min="287" max="287" width="5.6640625" style="1" customWidth="1"/>
    <col min="288" max="288" width="0" style="1" hidden="1" customWidth="1"/>
    <col min="289" max="289" width="17.33203125" style="1" customWidth="1"/>
    <col min="290" max="290" width="12.6640625" style="1" customWidth="1"/>
    <col min="291" max="291" width="0" style="1" hidden="1" customWidth="1"/>
    <col min="292" max="292" width="5.33203125" style="1" customWidth="1"/>
    <col min="293" max="293" width="0" style="1" hidden="1" customWidth="1"/>
    <col min="294" max="294" width="17" style="1" customWidth="1"/>
    <col min="295" max="295" width="6.33203125" style="1" customWidth="1"/>
    <col min="296" max="296" width="0" style="1" hidden="1" customWidth="1"/>
    <col min="297" max="297" width="14.33203125" style="1" customWidth="1"/>
    <col min="298" max="298" width="7.5546875" style="1" customWidth="1"/>
    <col min="299" max="299" width="0" style="1" hidden="1" customWidth="1"/>
    <col min="300" max="301" width="14.33203125" style="1" customWidth="1"/>
    <col min="302" max="302" width="20.88671875" style="1" customWidth="1"/>
    <col min="303" max="303" width="14.44140625" style="1" customWidth="1"/>
    <col min="304" max="304" width="15" style="1" customWidth="1"/>
    <col min="305" max="305" width="2.6640625" style="1" customWidth="1"/>
    <col min="306" max="306" width="11.6640625" style="1" customWidth="1"/>
    <col min="307" max="307" width="11.5546875" style="1" customWidth="1"/>
    <col min="308" max="308" width="2.33203125" style="1" customWidth="1"/>
    <col min="309" max="309" width="41" style="1" customWidth="1"/>
    <col min="310" max="310" width="14.33203125" style="1" customWidth="1"/>
    <col min="311" max="312" width="11.5546875" style="1" customWidth="1"/>
    <col min="313" max="313" width="21.88671875" style="1" customWidth="1"/>
    <col min="314" max="505" width="11.5546875" style="1"/>
    <col min="506" max="506" width="21.88671875" style="1" customWidth="1"/>
    <col min="507" max="507" width="13.88671875" style="1" customWidth="1"/>
    <col min="508" max="508" width="38.6640625" style="1" customWidth="1"/>
    <col min="509" max="509" width="3" style="1" bestFit="1" customWidth="1"/>
    <col min="510" max="510" width="32.33203125" style="1" customWidth="1"/>
    <col min="511" max="511" width="46.33203125" style="1" customWidth="1"/>
    <col min="512" max="512" width="19" style="1" customWidth="1"/>
    <col min="513" max="513" width="0" style="1" hidden="1" customWidth="1"/>
    <col min="514" max="514" width="17.6640625" style="1" customWidth="1"/>
    <col min="515" max="515" width="0" style="1" hidden="1" customWidth="1"/>
    <col min="516" max="516" width="22.33203125" style="1" customWidth="1"/>
    <col min="517" max="517" width="5.33203125" style="1" customWidth="1"/>
    <col min="518" max="518" width="36.33203125" style="1" customWidth="1"/>
    <col min="519" max="519" width="5.6640625" style="1" customWidth="1"/>
    <col min="520" max="520" width="0" style="1" hidden="1" customWidth="1"/>
    <col min="521" max="521" width="20.6640625" style="1" customWidth="1"/>
    <col min="522" max="522" width="4.88671875" style="1" customWidth="1"/>
    <col min="523" max="523" width="0" style="1" hidden="1" customWidth="1"/>
    <col min="524" max="524" width="24.6640625" style="1" customWidth="1"/>
    <col min="525" max="525" width="12.33203125" style="1" customWidth="1"/>
    <col min="526" max="526" width="0" style="1" hidden="1" customWidth="1"/>
    <col min="527" max="527" width="3.44140625" style="1" customWidth="1"/>
    <col min="528" max="528" width="0" style="1" hidden="1" customWidth="1"/>
    <col min="529" max="529" width="17.6640625" style="1" customWidth="1"/>
    <col min="530" max="530" width="3.44140625" style="1" customWidth="1"/>
    <col min="531" max="531" width="0" style="1" hidden="1" customWidth="1"/>
    <col min="532" max="532" width="23.6640625" style="1" customWidth="1"/>
    <col min="533" max="533" width="10" style="1" customWidth="1"/>
    <col min="534" max="534" width="0" style="1" hidden="1" customWidth="1"/>
    <col min="535" max="536" width="14.6640625" style="1" customWidth="1"/>
    <col min="537" max="537" width="12.88671875" style="1" customWidth="1"/>
    <col min="538" max="538" width="3.33203125" style="1" customWidth="1"/>
    <col min="539" max="539" width="30.33203125" style="1" customWidth="1"/>
    <col min="540" max="540" width="5" style="1" customWidth="1"/>
    <col min="541" max="541" width="0" style="1" hidden="1" customWidth="1"/>
    <col min="542" max="542" width="14.33203125" style="1" customWidth="1"/>
    <col min="543" max="543" width="5.6640625" style="1" customWidth="1"/>
    <col min="544" max="544" width="0" style="1" hidden="1" customWidth="1"/>
    <col min="545" max="545" width="17.33203125" style="1" customWidth="1"/>
    <col min="546" max="546" width="12.6640625" style="1" customWidth="1"/>
    <col min="547" max="547" width="0" style="1" hidden="1" customWidth="1"/>
    <col min="548" max="548" width="5.33203125" style="1" customWidth="1"/>
    <col min="549" max="549" width="0" style="1" hidden="1" customWidth="1"/>
    <col min="550" max="550" width="17" style="1" customWidth="1"/>
    <col min="551" max="551" width="6.33203125" style="1" customWidth="1"/>
    <col min="552" max="552" width="0" style="1" hidden="1" customWidth="1"/>
    <col min="553" max="553" width="14.33203125" style="1" customWidth="1"/>
    <col min="554" max="554" width="7.5546875" style="1" customWidth="1"/>
    <col min="555" max="555" width="0" style="1" hidden="1" customWidth="1"/>
    <col min="556" max="557" width="14.33203125" style="1" customWidth="1"/>
    <col min="558" max="558" width="20.88671875" style="1" customWidth="1"/>
    <col min="559" max="559" width="14.44140625" style="1" customWidth="1"/>
    <col min="560" max="560" width="15" style="1" customWidth="1"/>
    <col min="561" max="561" width="2.6640625" style="1" customWidth="1"/>
    <col min="562" max="562" width="11.6640625" style="1" customWidth="1"/>
    <col min="563" max="563" width="11.5546875" style="1" customWidth="1"/>
    <col min="564" max="564" width="2.33203125" style="1" customWidth="1"/>
    <col min="565" max="565" width="41" style="1" customWidth="1"/>
    <col min="566" max="566" width="14.33203125" style="1" customWidth="1"/>
    <col min="567" max="568" width="11.5546875" style="1" customWidth="1"/>
    <col min="569" max="569" width="21.88671875" style="1" customWidth="1"/>
    <col min="570" max="761" width="11.5546875" style="1"/>
    <col min="762" max="762" width="21.88671875" style="1" customWidth="1"/>
    <col min="763" max="763" width="13.88671875" style="1" customWidth="1"/>
    <col min="764" max="764" width="38.6640625" style="1" customWidth="1"/>
    <col min="765" max="765" width="3" style="1" bestFit="1" customWidth="1"/>
    <col min="766" max="766" width="32.33203125" style="1" customWidth="1"/>
    <col min="767" max="767" width="46.33203125" style="1" customWidth="1"/>
    <col min="768" max="768" width="19" style="1" customWidth="1"/>
    <col min="769" max="769" width="0" style="1" hidden="1" customWidth="1"/>
    <col min="770" max="770" width="17.6640625" style="1" customWidth="1"/>
    <col min="771" max="771" width="0" style="1" hidden="1" customWidth="1"/>
    <col min="772" max="772" width="22.33203125" style="1" customWidth="1"/>
    <col min="773" max="773" width="5.33203125" style="1" customWidth="1"/>
    <col min="774" max="774" width="36.33203125" style="1" customWidth="1"/>
    <col min="775" max="775" width="5.6640625" style="1" customWidth="1"/>
    <col min="776" max="776" width="0" style="1" hidden="1" customWidth="1"/>
    <col min="777" max="777" width="20.6640625" style="1" customWidth="1"/>
    <col min="778" max="778" width="4.88671875" style="1" customWidth="1"/>
    <col min="779" max="779" width="0" style="1" hidden="1" customWidth="1"/>
    <col min="780" max="780" width="24.6640625" style="1" customWidth="1"/>
    <col min="781" max="781" width="12.33203125" style="1" customWidth="1"/>
    <col min="782" max="782" width="0" style="1" hidden="1" customWidth="1"/>
    <col min="783" max="783" width="3.44140625" style="1" customWidth="1"/>
    <col min="784" max="784" width="0" style="1" hidden="1" customWidth="1"/>
    <col min="785" max="785" width="17.6640625" style="1" customWidth="1"/>
    <col min="786" max="786" width="3.44140625" style="1" customWidth="1"/>
    <col min="787" max="787" width="0" style="1" hidden="1" customWidth="1"/>
    <col min="788" max="788" width="23.6640625" style="1" customWidth="1"/>
    <col min="789" max="789" width="10" style="1" customWidth="1"/>
    <col min="790" max="790" width="0" style="1" hidden="1" customWidth="1"/>
    <col min="791" max="792" width="14.6640625" style="1" customWidth="1"/>
    <col min="793" max="793" width="12.88671875" style="1" customWidth="1"/>
    <col min="794" max="794" width="3.33203125" style="1" customWidth="1"/>
    <col min="795" max="795" width="30.33203125" style="1" customWidth="1"/>
    <col min="796" max="796" width="5" style="1" customWidth="1"/>
    <col min="797" max="797" width="0" style="1" hidden="1" customWidth="1"/>
    <col min="798" max="798" width="14.33203125" style="1" customWidth="1"/>
    <col min="799" max="799" width="5.6640625" style="1" customWidth="1"/>
    <col min="800" max="800" width="0" style="1" hidden="1" customWidth="1"/>
    <col min="801" max="801" width="17.33203125" style="1" customWidth="1"/>
    <col min="802" max="802" width="12.6640625" style="1" customWidth="1"/>
    <col min="803" max="803" width="0" style="1" hidden="1" customWidth="1"/>
    <col min="804" max="804" width="5.33203125" style="1" customWidth="1"/>
    <col min="805" max="805" width="0" style="1" hidden="1" customWidth="1"/>
    <col min="806" max="806" width="17" style="1" customWidth="1"/>
    <col min="807" max="807" width="6.33203125" style="1" customWidth="1"/>
    <col min="808" max="808" width="0" style="1" hidden="1" customWidth="1"/>
    <col min="809" max="809" width="14.33203125" style="1" customWidth="1"/>
    <col min="810" max="810" width="7.5546875" style="1" customWidth="1"/>
    <col min="811" max="811" width="0" style="1" hidden="1" customWidth="1"/>
    <col min="812" max="813" width="14.33203125" style="1" customWidth="1"/>
    <col min="814" max="814" width="20.88671875" style="1" customWidth="1"/>
    <col min="815" max="815" width="14.44140625" style="1" customWidth="1"/>
    <col min="816" max="816" width="15" style="1" customWidth="1"/>
    <col min="817" max="817" width="2.6640625" style="1" customWidth="1"/>
    <col min="818" max="818" width="11.6640625" style="1" customWidth="1"/>
    <col min="819" max="819" width="11.5546875" style="1" customWidth="1"/>
    <col min="820" max="820" width="2.33203125" style="1" customWidth="1"/>
    <col min="821" max="821" width="41" style="1" customWidth="1"/>
    <col min="822" max="822" width="14.33203125" style="1" customWidth="1"/>
    <col min="823" max="824" width="11.5546875" style="1" customWidth="1"/>
    <col min="825" max="825" width="21.88671875" style="1" customWidth="1"/>
    <col min="826" max="1017" width="11.5546875" style="1"/>
    <col min="1018" max="1018" width="21.88671875" style="1" customWidth="1"/>
    <col min="1019" max="1019" width="13.88671875" style="1" customWidth="1"/>
    <col min="1020" max="1020" width="38.6640625" style="1" customWidth="1"/>
    <col min="1021" max="1021" width="3" style="1" bestFit="1" customWidth="1"/>
    <col min="1022" max="1022" width="32.33203125" style="1" customWidth="1"/>
    <col min="1023" max="1023" width="46.33203125" style="1" customWidth="1"/>
    <col min="1024" max="1024" width="19" style="1" customWidth="1"/>
    <col min="1025" max="1025" width="0" style="1" hidden="1" customWidth="1"/>
    <col min="1026" max="1026" width="17.6640625" style="1" customWidth="1"/>
    <col min="1027" max="1027" width="0" style="1" hidden="1" customWidth="1"/>
    <col min="1028" max="1028" width="22.33203125" style="1" customWidth="1"/>
    <col min="1029" max="1029" width="5.33203125" style="1" customWidth="1"/>
    <col min="1030" max="1030" width="36.33203125" style="1" customWidth="1"/>
    <col min="1031" max="1031" width="5.6640625" style="1" customWidth="1"/>
    <col min="1032" max="1032" width="0" style="1" hidden="1" customWidth="1"/>
    <col min="1033" max="1033" width="20.6640625" style="1" customWidth="1"/>
    <col min="1034" max="1034" width="4.88671875" style="1" customWidth="1"/>
    <col min="1035" max="1035" width="0" style="1" hidden="1" customWidth="1"/>
    <col min="1036" max="1036" width="24.6640625" style="1" customWidth="1"/>
    <col min="1037" max="1037" width="12.33203125" style="1" customWidth="1"/>
    <col min="1038" max="1038" width="0" style="1" hidden="1" customWidth="1"/>
    <col min="1039" max="1039" width="3.44140625" style="1" customWidth="1"/>
    <col min="1040" max="1040" width="0" style="1" hidden="1" customWidth="1"/>
    <col min="1041" max="1041" width="17.6640625" style="1" customWidth="1"/>
    <col min="1042" max="1042" width="3.44140625" style="1" customWidth="1"/>
    <col min="1043" max="1043" width="0" style="1" hidden="1" customWidth="1"/>
    <col min="1044" max="1044" width="23.6640625" style="1" customWidth="1"/>
    <col min="1045" max="1045" width="10" style="1" customWidth="1"/>
    <col min="1046" max="1046" width="0" style="1" hidden="1" customWidth="1"/>
    <col min="1047" max="1048" width="14.6640625" style="1" customWidth="1"/>
    <col min="1049" max="1049" width="12.88671875" style="1" customWidth="1"/>
    <col min="1050" max="1050" width="3.33203125" style="1" customWidth="1"/>
    <col min="1051" max="1051" width="30.33203125" style="1" customWidth="1"/>
    <col min="1052" max="1052" width="5" style="1" customWidth="1"/>
    <col min="1053" max="1053" width="0" style="1" hidden="1" customWidth="1"/>
    <col min="1054" max="1054" width="14.33203125" style="1" customWidth="1"/>
    <col min="1055" max="1055" width="5.6640625" style="1" customWidth="1"/>
    <col min="1056" max="1056" width="0" style="1" hidden="1" customWidth="1"/>
    <col min="1057" max="1057" width="17.33203125" style="1" customWidth="1"/>
    <col min="1058" max="1058" width="12.6640625" style="1" customWidth="1"/>
    <col min="1059" max="1059" width="0" style="1" hidden="1" customWidth="1"/>
    <col min="1060" max="1060" width="5.33203125" style="1" customWidth="1"/>
    <col min="1061" max="1061" width="0" style="1" hidden="1" customWidth="1"/>
    <col min="1062" max="1062" width="17" style="1" customWidth="1"/>
    <col min="1063" max="1063" width="6.33203125" style="1" customWidth="1"/>
    <col min="1064" max="1064" width="0" style="1" hidden="1" customWidth="1"/>
    <col min="1065" max="1065" width="14.33203125" style="1" customWidth="1"/>
    <col min="1066" max="1066" width="7.5546875" style="1" customWidth="1"/>
    <col min="1067" max="1067" width="0" style="1" hidden="1" customWidth="1"/>
    <col min="1068" max="1069" width="14.33203125" style="1" customWidth="1"/>
    <col min="1070" max="1070" width="20.88671875" style="1" customWidth="1"/>
    <col min="1071" max="1071" width="14.44140625" style="1" customWidth="1"/>
    <col min="1072" max="1072" width="15" style="1" customWidth="1"/>
    <col min="1073" max="1073" width="2.6640625" style="1" customWidth="1"/>
    <col min="1074" max="1074" width="11.6640625" style="1" customWidth="1"/>
    <col min="1075" max="1075" width="11.5546875" style="1" customWidth="1"/>
    <col min="1076" max="1076" width="2.33203125" style="1" customWidth="1"/>
    <col min="1077" max="1077" width="41" style="1" customWidth="1"/>
    <col min="1078" max="1078" width="14.33203125" style="1" customWidth="1"/>
    <col min="1079" max="1080" width="11.5546875" style="1" customWidth="1"/>
    <col min="1081" max="1081" width="21.88671875" style="1" customWidth="1"/>
    <col min="1082" max="1273" width="11.5546875" style="1"/>
    <col min="1274" max="1274" width="21.88671875" style="1" customWidth="1"/>
    <col min="1275" max="1275" width="13.88671875" style="1" customWidth="1"/>
    <col min="1276" max="1276" width="38.6640625" style="1" customWidth="1"/>
    <col min="1277" max="1277" width="3" style="1" bestFit="1" customWidth="1"/>
    <col min="1278" max="1278" width="32.33203125" style="1" customWidth="1"/>
    <col min="1279" max="1279" width="46.33203125" style="1" customWidth="1"/>
    <col min="1280" max="1280" width="19" style="1" customWidth="1"/>
    <col min="1281" max="1281" width="0" style="1" hidden="1" customWidth="1"/>
    <col min="1282" max="1282" width="17.6640625" style="1" customWidth="1"/>
    <col min="1283" max="1283" width="0" style="1" hidden="1" customWidth="1"/>
    <col min="1284" max="1284" width="22.33203125" style="1" customWidth="1"/>
    <col min="1285" max="1285" width="5.33203125" style="1" customWidth="1"/>
    <col min="1286" max="1286" width="36.33203125" style="1" customWidth="1"/>
    <col min="1287" max="1287" width="5.6640625" style="1" customWidth="1"/>
    <col min="1288" max="1288" width="0" style="1" hidden="1" customWidth="1"/>
    <col min="1289" max="1289" width="20.6640625" style="1" customWidth="1"/>
    <col min="1290" max="1290" width="4.88671875" style="1" customWidth="1"/>
    <col min="1291" max="1291" width="0" style="1" hidden="1" customWidth="1"/>
    <col min="1292" max="1292" width="24.6640625" style="1" customWidth="1"/>
    <col min="1293" max="1293" width="12.33203125" style="1" customWidth="1"/>
    <col min="1294" max="1294" width="0" style="1" hidden="1" customWidth="1"/>
    <col min="1295" max="1295" width="3.44140625" style="1" customWidth="1"/>
    <col min="1296" max="1296" width="0" style="1" hidden="1" customWidth="1"/>
    <col min="1297" max="1297" width="17.6640625" style="1" customWidth="1"/>
    <col min="1298" max="1298" width="3.44140625" style="1" customWidth="1"/>
    <col min="1299" max="1299" width="0" style="1" hidden="1" customWidth="1"/>
    <col min="1300" max="1300" width="23.6640625" style="1" customWidth="1"/>
    <col min="1301" max="1301" width="10" style="1" customWidth="1"/>
    <col min="1302" max="1302" width="0" style="1" hidden="1" customWidth="1"/>
    <col min="1303" max="1304" width="14.6640625" style="1" customWidth="1"/>
    <col min="1305" max="1305" width="12.88671875" style="1" customWidth="1"/>
    <col min="1306" max="1306" width="3.33203125" style="1" customWidth="1"/>
    <col min="1307" max="1307" width="30.33203125" style="1" customWidth="1"/>
    <col min="1308" max="1308" width="5" style="1" customWidth="1"/>
    <col min="1309" max="1309" width="0" style="1" hidden="1" customWidth="1"/>
    <col min="1310" max="1310" width="14.33203125" style="1" customWidth="1"/>
    <col min="1311" max="1311" width="5.6640625" style="1" customWidth="1"/>
    <col min="1312" max="1312" width="0" style="1" hidden="1" customWidth="1"/>
    <col min="1313" max="1313" width="17.33203125" style="1" customWidth="1"/>
    <col min="1314" max="1314" width="12.6640625" style="1" customWidth="1"/>
    <col min="1315" max="1315" width="0" style="1" hidden="1" customWidth="1"/>
    <col min="1316" max="1316" width="5.33203125" style="1" customWidth="1"/>
    <col min="1317" max="1317" width="0" style="1" hidden="1" customWidth="1"/>
    <col min="1318" max="1318" width="17" style="1" customWidth="1"/>
    <col min="1319" max="1319" width="6.33203125" style="1" customWidth="1"/>
    <col min="1320" max="1320" width="0" style="1" hidden="1" customWidth="1"/>
    <col min="1321" max="1321" width="14.33203125" style="1" customWidth="1"/>
    <col min="1322" max="1322" width="7.5546875" style="1" customWidth="1"/>
    <col min="1323" max="1323" width="0" style="1" hidden="1" customWidth="1"/>
    <col min="1324" max="1325" width="14.33203125" style="1" customWidth="1"/>
    <col min="1326" max="1326" width="20.88671875" style="1" customWidth="1"/>
    <col min="1327" max="1327" width="14.44140625" style="1" customWidth="1"/>
    <col min="1328" max="1328" width="15" style="1" customWidth="1"/>
    <col min="1329" max="1329" width="2.6640625" style="1" customWidth="1"/>
    <col min="1330" max="1330" width="11.6640625" style="1" customWidth="1"/>
    <col min="1331" max="1331" width="11.5546875" style="1" customWidth="1"/>
    <col min="1332" max="1332" width="2.33203125" style="1" customWidth="1"/>
    <col min="1333" max="1333" width="41" style="1" customWidth="1"/>
    <col min="1334" max="1334" width="14.33203125" style="1" customWidth="1"/>
    <col min="1335" max="1336" width="11.5546875" style="1" customWidth="1"/>
    <col min="1337" max="1337" width="21.88671875" style="1" customWidth="1"/>
    <col min="1338" max="1529" width="11.5546875" style="1"/>
    <col min="1530" max="1530" width="21.88671875" style="1" customWidth="1"/>
    <col min="1531" max="1531" width="13.88671875" style="1" customWidth="1"/>
    <col min="1532" max="1532" width="38.6640625" style="1" customWidth="1"/>
    <col min="1533" max="1533" width="3" style="1" bestFit="1" customWidth="1"/>
    <col min="1534" max="1534" width="32.33203125" style="1" customWidth="1"/>
    <col min="1535" max="1535" width="46.33203125" style="1" customWidth="1"/>
    <col min="1536" max="1536" width="19" style="1" customWidth="1"/>
    <col min="1537" max="1537" width="0" style="1" hidden="1" customWidth="1"/>
    <col min="1538" max="1538" width="17.6640625" style="1" customWidth="1"/>
    <col min="1539" max="1539" width="0" style="1" hidden="1" customWidth="1"/>
    <col min="1540" max="1540" width="22.33203125" style="1" customWidth="1"/>
    <col min="1541" max="1541" width="5.33203125" style="1" customWidth="1"/>
    <col min="1542" max="1542" width="36.33203125" style="1" customWidth="1"/>
    <col min="1543" max="1543" width="5.6640625" style="1" customWidth="1"/>
    <col min="1544" max="1544" width="0" style="1" hidden="1" customWidth="1"/>
    <col min="1545" max="1545" width="20.6640625" style="1" customWidth="1"/>
    <col min="1546" max="1546" width="4.88671875" style="1" customWidth="1"/>
    <col min="1547" max="1547" width="0" style="1" hidden="1" customWidth="1"/>
    <col min="1548" max="1548" width="24.6640625" style="1" customWidth="1"/>
    <col min="1549" max="1549" width="12.33203125" style="1" customWidth="1"/>
    <col min="1550" max="1550" width="0" style="1" hidden="1" customWidth="1"/>
    <col min="1551" max="1551" width="3.44140625" style="1" customWidth="1"/>
    <col min="1552" max="1552" width="0" style="1" hidden="1" customWidth="1"/>
    <col min="1553" max="1553" width="17.6640625" style="1" customWidth="1"/>
    <col min="1554" max="1554" width="3.44140625" style="1" customWidth="1"/>
    <col min="1555" max="1555" width="0" style="1" hidden="1" customWidth="1"/>
    <col min="1556" max="1556" width="23.6640625" style="1" customWidth="1"/>
    <col min="1557" max="1557" width="10" style="1" customWidth="1"/>
    <col min="1558" max="1558" width="0" style="1" hidden="1" customWidth="1"/>
    <col min="1559" max="1560" width="14.6640625" style="1" customWidth="1"/>
    <col min="1561" max="1561" width="12.88671875" style="1" customWidth="1"/>
    <col min="1562" max="1562" width="3.33203125" style="1" customWidth="1"/>
    <col min="1563" max="1563" width="30.33203125" style="1" customWidth="1"/>
    <col min="1564" max="1564" width="5" style="1" customWidth="1"/>
    <col min="1565" max="1565" width="0" style="1" hidden="1" customWidth="1"/>
    <col min="1566" max="1566" width="14.33203125" style="1" customWidth="1"/>
    <col min="1567" max="1567" width="5.6640625" style="1" customWidth="1"/>
    <col min="1568" max="1568" width="0" style="1" hidden="1" customWidth="1"/>
    <col min="1569" max="1569" width="17.33203125" style="1" customWidth="1"/>
    <col min="1570" max="1570" width="12.6640625" style="1" customWidth="1"/>
    <col min="1571" max="1571" width="0" style="1" hidden="1" customWidth="1"/>
    <col min="1572" max="1572" width="5.33203125" style="1" customWidth="1"/>
    <col min="1573" max="1573" width="0" style="1" hidden="1" customWidth="1"/>
    <col min="1574" max="1574" width="17" style="1" customWidth="1"/>
    <col min="1575" max="1575" width="6.33203125" style="1" customWidth="1"/>
    <col min="1576" max="1576" width="0" style="1" hidden="1" customWidth="1"/>
    <col min="1577" max="1577" width="14.33203125" style="1" customWidth="1"/>
    <col min="1578" max="1578" width="7.5546875" style="1" customWidth="1"/>
    <col min="1579" max="1579" width="0" style="1" hidden="1" customWidth="1"/>
    <col min="1580" max="1581" width="14.33203125" style="1" customWidth="1"/>
    <col min="1582" max="1582" width="20.88671875" style="1" customWidth="1"/>
    <col min="1583" max="1583" width="14.44140625" style="1" customWidth="1"/>
    <col min="1584" max="1584" width="15" style="1" customWidth="1"/>
    <col min="1585" max="1585" width="2.6640625" style="1" customWidth="1"/>
    <col min="1586" max="1586" width="11.6640625" style="1" customWidth="1"/>
    <col min="1587" max="1587" width="11.5546875" style="1" customWidth="1"/>
    <col min="1588" max="1588" width="2.33203125" style="1" customWidth="1"/>
    <col min="1589" max="1589" width="41" style="1" customWidth="1"/>
    <col min="1590" max="1590" width="14.33203125" style="1" customWidth="1"/>
    <col min="1591" max="1592" width="11.5546875" style="1" customWidth="1"/>
    <col min="1593" max="1593" width="21.88671875" style="1" customWidth="1"/>
    <col min="1594" max="1785" width="11.5546875" style="1"/>
    <col min="1786" max="1786" width="21.88671875" style="1" customWidth="1"/>
    <col min="1787" max="1787" width="13.88671875" style="1" customWidth="1"/>
    <col min="1788" max="1788" width="38.6640625" style="1" customWidth="1"/>
    <col min="1789" max="1789" width="3" style="1" bestFit="1" customWidth="1"/>
    <col min="1790" max="1790" width="32.33203125" style="1" customWidth="1"/>
    <col min="1791" max="1791" width="46.33203125" style="1" customWidth="1"/>
    <col min="1792" max="1792" width="19" style="1" customWidth="1"/>
    <col min="1793" max="1793" width="0" style="1" hidden="1" customWidth="1"/>
    <col min="1794" max="1794" width="17.6640625" style="1" customWidth="1"/>
    <col min="1795" max="1795" width="0" style="1" hidden="1" customWidth="1"/>
    <col min="1796" max="1796" width="22.33203125" style="1" customWidth="1"/>
    <col min="1797" max="1797" width="5.33203125" style="1" customWidth="1"/>
    <col min="1798" max="1798" width="36.33203125" style="1" customWidth="1"/>
    <col min="1799" max="1799" width="5.6640625" style="1" customWidth="1"/>
    <col min="1800" max="1800" width="0" style="1" hidden="1" customWidth="1"/>
    <col min="1801" max="1801" width="20.6640625" style="1" customWidth="1"/>
    <col min="1802" max="1802" width="4.88671875" style="1" customWidth="1"/>
    <col min="1803" max="1803" width="0" style="1" hidden="1" customWidth="1"/>
    <col min="1804" max="1804" width="24.6640625" style="1" customWidth="1"/>
    <col min="1805" max="1805" width="12.33203125" style="1" customWidth="1"/>
    <col min="1806" max="1806" width="0" style="1" hidden="1" customWidth="1"/>
    <col min="1807" max="1807" width="3.44140625" style="1" customWidth="1"/>
    <col min="1808" max="1808" width="0" style="1" hidden="1" customWidth="1"/>
    <col min="1809" max="1809" width="17.6640625" style="1" customWidth="1"/>
    <col min="1810" max="1810" width="3.44140625" style="1" customWidth="1"/>
    <col min="1811" max="1811" width="0" style="1" hidden="1" customWidth="1"/>
    <col min="1812" max="1812" width="23.6640625" style="1" customWidth="1"/>
    <col min="1813" max="1813" width="10" style="1" customWidth="1"/>
    <col min="1814" max="1814" width="0" style="1" hidden="1" customWidth="1"/>
    <col min="1815" max="1816" width="14.6640625" style="1" customWidth="1"/>
    <col min="1817" max="1817" width="12.88671875" style="1" customWidth="1"/>
    <col min="1818" max="1818" width="3.33203125" style="1" customWidth="1"/>
    <col min="1819" max="1819" width="30.33203125" style="1" customWidth="1"/>
    <col min="1820" max="1820" width="5" style="1" customWidth="1"/>
    <col min="1821" max="1821" width="0" style="1" hidden="1" customWidth="1"/>
    <col min="1822" max="1822" width="14.33203125" style="1" customWidth="1"/>
    <col min="1823" max="1823" width="5.6640625" style="1" customWidth="1"/>
    <col min="1824" max="1824" width="0" style="1" hidden="1" customWidth="1"/>
    <col min="1825" max="1825" width="17.33203125" style="1" customWidth="1"/>
    <col min="1826" max="1826" width="12.6640625" style="1" customWidth="1"/>
    <col min="1827" max="1827" width="0" style="1" hidden="1" customWidth="1"/>
    <col min="1828" max="1828" width="5.33203125" style="1" customWidth="1"/>
    <col min="1829" max="1829" width="0" style="1" hidden="1" customWidth="1"/>
    <col min="1830" max="1830" width="17" style="1" customWidth="1"/>
    <col min="1831" max="1831" width="6.33203125" style="1" customWidth="1"/>
    <col min="1832" max="1832" width="0" style="1" hidden="1" customWidth="1"/>
    <col min="1833" max="1833" width="14.33203125" style="1" customWidth="1"/>
    <col min="1834" max="1834" width="7.5546875" style="1" customWidth="1"/>
    <col min="1835" max="1835" width="0" style="1" hidden="1" customWidth="1"/>
    <col min="1836" max="1837" width="14.33203125" style="1" customWidth="1"/>
    <col min="1838" max="1838" width="20.88671875" style="1" customWidth="1"/>
    <col min="1839" max="1839" width="14.44140625" style="1" customWidth="1"/>
    <col min="1840" max="1840" width="15" style="1" customWidth="1"/>
    <col min="1841" max="1841" width="2.6640625" style="1" customWidth="1"/>
    <col min="1842" max="1842" width="11.6640625" style="1" customWidth="1"/>
    <col min="1843" max="1843" width="11.5546875" style="1" customWidth="1"/>
    <col min="1844" max="1844" width="2.33203125" style="1" customWidth="1"/>
    <col min="1845" max="1845" width="41" style="1" customWidth="1"/>
    <col min="1846" max="1846" width="14.33203125" style="1" customWidth="1"/>
    <col min="1847" max="1848" width="11.5546875" style="1" customWidth="1"/>
    <col min="1849" max="1849" width="21.88671875" style="1" customWidth="1"/>
    <col min="1850" max="2041" width="11.5546875" style="1"/>
    <col min="2042" max="2042" width="21.88671875" style="1" customWidth="1"/>
    <col min="2043" max="2043" width="13.88671875" style="1" customWidth="1"/>
    <col min="2044" max="2044" width="38.6640625" style="1" customWidth="1"/>
    <col min="2045" max="2045" width="3" style="1" bestFit="1" customWidth="1"/>
    <col min="2046" max="2046" width="32.33203125" style="1" customWidth="1"/>
    <col min="2047" max="2047" width="46.33203125" style="1" customWidth="1"/>
    <col min="2048" max="2048" width="19" style="1" customWidth="1"/>
    <col min="2049" max="2049" width="0" style="1" hidden="1" customWidth="1"/>
    <col min="2050" max="2050" width="17.6640625" style="1" customWidth="1"/>
    <col min="2051" max="2051" width="0" style="1" hidden="1" customWidth="1"/>
    <col min="2052" max="2052" width="22.33203125" style="1" customWidth="1"/>
    <col min="2053" max="2053" width="5.33203125" style="1" customWidth="1"/>
    <col min="2054" max="2054" width="36.33203125" style="1" customWidth="1"/>
    <col min="2055" max="2055" width="5.6640625" style="1" customWidth="1"/>
    <col min="2056" max="2056" width="0" style="1" hidden="1" customWidth="1"/>
    <col min="2057" max="2057" width="20.6640625" style="1" customWidth="1"/>
    <col min="2058" max="2058" width="4.88671875" style="1" customWidth="1"/>
    <col min="2059" max="2059" width="0" style="1" hidden="1" customWidth="1"/>
    <col min="2060" max="2060" width="24.6640625" style="1" customWidth="1"/>
    <col min="2061" max="2061" width="12.33203125" style="1" customWidth="1"/>
    <col min="2062" max="2062" width="0" style="1" hidden="1" customWidth="1"/>
    <col min="2063" max="2063" width="3.44140625" style="1" customWidth="1"/>
    <col min="2064" max="2064" width="0" style="1" hidden="1" customWidth="1"/>
    <col min="2065" max="2065" width="17.6640625" style="1" customWidth="1"/>
    <col min="2066" max="2066" width="3.44140625" style="1" customWidth="1"/>
    <col min="2067" max="2067" width="0" style="1" hidden="1" customWidth="1"/>
    <col min="2068" max="2068" width="23.6640625" style="1" customWidth="1"/>
    <col min="2069" max="2069" width="10" style="1" customWidth="1"/>
    <col min="2070" max="2070" width="0" style="1" hidden="1" customWidth="1"/>
    <col min="2071" max="2072" width="14.6640625" style="1" customWidth="1"/>
    <col min="2073" max="2073" width="12.88671875" style="1" customWidth="1"/>
    <col min="2074" max="2074" width="3.33203125" style="1" customWidth="1"/>
    <col min="2075" max="2075" width="30.33203125" style="1" customWidth="1"/>
    <col min="2076" max="2076" width="5" style="1" customWidth="1"/>
    <col min="2077" max="2077" width="0" style="1" hidden="1" customWidth="1"/>
    <col min="2078" max="2078" width="14.33203125" style="1" customWidth="1"/>
    <col min="2079" max="2079" width="5.6640625" style="1" customWidth="1"/>
    <col min="2080" max="2080" width="0" style="1" hidden="1" customWidth="1"/>
    <col min="2081" max="2081" width="17.33203125" style="1" customWidth="1"/>
    <col min="2082" max="2082" width="12.6640625" style="1" customWidth="1"/>
    <col min="2083" max="2083" width="0" style="1" hidden="1" customWidth="1"/>
    <col min="2084" max="2084" width="5.33203125" style="1" customWidth="1"/>
    <col min="2085" max="2085" width="0" style="1" hidden="1" customWidth="1"/>
    <col min="2086" max="2086" width="17" style="1" customWidth="1"/>
    <col min="2087" max="2087" width="6.33203125" style="1" customWidth="1"/>
    <col min="2088" max="2088" width="0" style="1" hidden="1" customWidth="1"/>
    <col min="2089" max="2089" width="14.33203125" style="1" customWidth="1"/>
    <col min="2090" max="2090" width="7.5546875" style="1" customWidth="1"/>
    <col min="2091" max="2091" width="0" style="1" hidden="1" customWidth="1"/>
    <col min="2092" max="2093" width="14.33203125" style="1" customWidth="1"/>
    <col min="2094" max="2094" width="20.88671875" style="1" customWidth="1"/>
    <col min="2095" max="2095" width="14.44140625" style="1" customWidth="1"/>
    <col min="2096" max="2096" width="15" style="1" customWidth="1"/>
    <col min="2097" max="2097" width="2.6640625" style="1" customWidth="1"/>
    <col min="2098" max="2098" width="11.6640625" style="1" customWidth="1"/>
    <col min="2099" max="2099" width="11.5546875" style="1" customWidth="1"/>
    <col min="2100" max="2100" width="2.33203125" style="1" customWidth="1"/>
    <col min="2101" max="2101" width="41" style="1" customWidth="1"/>
    <col min="2102" max="2102" width="14.33203125" style="1" customWidth="1"/>
    <col min="2103" max="2104" width="11.5546875" style="1" customWidth="1"/>
    <col min="2105" max="2105" width="21.88671875" style="1" customWidth="1"/>
    <col min="2106" max="2297" width="11.5546875" style="1"/>
    <col min="2298" max="2298" width="21.88671875" style="1" customWidth="1"/>
    <col min="2299" max="2299" width="13.88671875" style="1" customWidth="1"/>
    <col min="2300" max="2300" width="38.6640625" style="1" customWidth="1"/>
    <col min="2301" max="2301" width="3" style="1" bestFit="1" customWidth="1"/>
    <col min="2302" max="2302" width="32.33203125" style="1" customWidth="1"/>
    <col min="2303" max="2303" width="46.33203125" style="1" customWidth="1"/>
    <col min="2304" max="2304" width="19" style="1" customWidth="1"/>
    <col min="2305" max="2305" width="0" style="1" hidden="1" customWidth="1"/>
    <col min="2306" max="2306" width="17.6640625" style="1" customWidth="1"/>
    <col min="2307" max="2307" width="0" style="1" hidden="1" customWidth="1"/>
    <col min="2308" max="2308" width="22.33203125" style="1" customWidth="1"/>
    <col min="2309" max="2309" width="5.33203125" style="1" customWidth="1"/>
    <col min="2310" max="2310" width="36.33203125" style="1" customWidth="1"/>
    <col min="2311" max="2311" width="5.6640625" style="1" customWidth="1"/>
    <col min="2312" max="2312" width="0" style="1" hidden="1" customWidth="1"/>
    <col min="2313" max="2313" width="20.6640625" style="1" customWidth="1"/>
    <col min="2314" max="2314" width="4.88671875" style="1" customWidth="1"/>
    <col min="2315" max="2315" width="0" style="1" hidden="1" customWidth="1"/>
    <col min="2316" max="2316" width="24.6640625" style="1" customWidth="1"/>
    <col min="2317" max="2317" width="12.33203125" style="1" customWidth="1"/>
    <col min="2318" max="2318" width="0" style="1" hidden="1" customWidth="1"/>
    <col min="2319" max="2319" width="3.44140625" style="1" customWidth="1"/>
    <col min="2320" max="2320" width="0" style="1" hidden="1" customWidth="1"/>
    <col min="2321" max="2321" width="17.6640625" style="1" customWidth="1"/>
    <col min="2322" max="2322" width="3.44140625" style="1" customWidth="1"/>
    <col min="2323" max="2323" width="0" style="1" hidden="1" customWidth="1"/>
    <col min="2324" max="2324" width="23.6640625" style="1" customWidth="1"/>
    <col min="2325" max="2325" width="10" style="1" customWidth="1"/>
    <col min="2326" max="2326" width="0" style="1" hidden="1" customWidth="1"/>
    <col min="2327" max="2328" width="14.6640625" style="1" customWidth="1"/>
    <col min="2329" max="2329" width="12.88671875" style="1" customWidth="1"/>
    <col min="2330" max="2330" width="3.33203125" style="1" customWidth="1"/>
    <col min="2331" max="2331" width="30.33203125" style="1" customWidth="1"/>
    <col min="2332" max="2332" width="5" style="1" customWidth="1"/>
    <col min="2333" max="2333" width="0" style="1" hidden="1" customWidth="1"/>
    <col min="2334" max="2334" width="14.33203125" style="1" customWidth="1"/>
    <col min="2335" max="2335" width="5.6640625" style="1" customWidth="1"/>
    <col min="2336" max="2336" width="0" style="1" hidden="1" customWidth="1"/>
    <col min="2337" max="2337" width="17.33203125" style="1" customWidth="1"/>
    <col min="2338" max="2338" width="12.6640625" style="1" customWidth="1"/>
    <col min="2339" max="2339" width="0" style="1" hidden="1" customWidth="1"/>
    <col min="2340" max="2340" width="5.33203125" style="1" customWidth="1"/>
    <col min="2341" max="2341" width="0" style="1" hidden="1" customWidth="1"/>
    <col min="2342" max="2342" width="17" style="1" customWidth="1"/>
    <col min="2343" max="2343" width="6.33203125" style="1" customWidth="1"/>
    <col min="2344" max="2344" width="0" style="1" hidden="1" customWidth="1"/>
    <col min="2345" max="2345" width="14.33203125" style="1" customWidth="1"/>
    <col min="2346" max="2346" width="7.5546875" style="1" customWidth="1"/>
    <col min="2347" max="2347" width="0" style="1" hidden="1" customWidth="1"/>
    <col min="2348" max="2349" width="14.33203125" style="1" customWidth="1"/>
    <col min="2350" max="2350" width="20.88671875" style="1" customWidth="1"/>
    <col min="2351" max="2351" width="14.44140625" style="1" customWidth="1"/>
    <col min="2352" max="2352" width="15" style="1" customWidth="1"/>
    <col min="2353" max="2353" width="2.6640625" style="1" customWidth="1"/>
    <col min="2354" max="2354" width="11.6640625" style="1" customWidth="1"/>
    <col min="2355" max="2355" width="11.5546875" style="1" customWidth="1"/>
    <col min="2356" max="2356" width="2.33203125" style="1" customWidth="1"/>
    <col min="2357" max="2357" width="41" style="1" customWidth="1"/>
    <col min="2358" max="2358" width="14.33203125" style="1" customWidth="1"/>
    <col min="2359" max="2360" width="11.5546875" style="1" customWidth="1"/>
    <col min="2361" max="2361" width="21.88671875" style="1" customWidth="1"/>
    <col min="2362" max="2553" width="11.5546875" style="1"/>
    <col min="2554" max="2554" width="21.88671875" style="1" customWidth="1"/>
    <col min="2555" max="2555" width="13.88671875" style="1" customWidth="1"/>
    <col min="2556" max="2556" width="38.6640625" style="1" customWidth="1"/>
    <col min="2557" max="2557" width="3" style="1" bestFit="1" customWidth="1"/>
    <col min="2558" max="2558" width="32.33203125" style="1" customWidth="1"/>
    <col min="2559" max="2559" width="46.33203125" style="1" customWidth="1"/>
    <col min="2560" max="2560" width="19" style="1" customWidth="1"/>
    <col min="2561" max="2561" width="0" style="1" hidden="1" customWidth="1"/>
    <col min="2562" max="2562" width="17.6640625" style="1" customWidth="1"/>
    <col min="2563" max="2563" width="0" style="1" hidden="1" customWidth="1"/>
    <col min="2564" max="2564" width="22.33203125" style="1" customWidth="1"/>
    <col min="2565" max="2565" width="5.33203125" style="1" customWidth="1"/>
    <col min="2566" max="2566" width="36.33203125" style="1" customWidth="1"/>
    <col min="2567" max="2567" width="5.6640625" style="1" customWidth="1"/>
    <col min="2568" max="2568" width="0" style="1" hidden="1" customWidth="1"/>
    <col min="2569" max="2569" width="20.6640625" style="1" customWidth="1"/>
    <col min="2570" max="2570" width="4.88671875" style="1" customWidth="1"/>
    <col min="2571" max="2571" width="0" style="1" hidden="1" customWidth="1"/>
    <col min="2572" max="2572" width="24.6640625" style="1" customWidth="1"/>
    <col min="2573" max="2573" width="12.33203125" style="1" customWidth="1"/>
    <col min="2574" max="2574" width="0" style="1" hidden="1" customWidth="1"/>
    <col min="2575" max="2575" width="3.44140625" style="1" customWidth="1"/>
    <col min="2576" max="2576" width="0" style="1" hidden="1" customWidth="1"/>
    <col min="2577" max="2577" width="17.6640625" style="1" customWidth="1"/>
    <col min="2578" max="2578" width="3.44140625" style="1" customWidth="1"/>
    <col min="2579" max="2579" width="0" style="1" hidden="1" customWidth="1"/>
    <col min="2580" max="2580" width="23.6640625" style="1" customWidth="1"/>
    <col min="2581" max="2581" width="10" style="1" customWidth="1"/>
    <col min="2582" max="2582" width="0" style="1" hidden="1" customWidth="1"/>
    <col min="2583" max="2584" width="14.6640625" style="1" customWidth="1"/>
    <col min="2585" max="2585" width="12.88671875" style="1" customWidth="1"/>
    <col min="2586" max="2586" width="3.33203125" style="1" customWidth="1"/>
    <col min="2587" max="2587" width="30.33203125" style="1" customWidth="1"/>
    <col min="2588" max="2588" width="5" style="1" customWidth="1"/>
    <col min="2589" max="2589" width="0" style="1" hidden="1" customWidth="1"/>
    <col min="2590" max="2590" width="14.33203125" style="1" customWidth="1"/>
    <col min="2591" max="2591" width="5.6640625" style="1" customWidth="1"/>
    <col min="2592" max="2592" width="0" style="1" hidden="1" customWidth="1"/>
    <col min="2593" max="2593" width="17.33203125" style="1" customWidth="1"/>
    <col min="2594" max="2594" width="12.6640625" style="1" customWidth="1"/>
    <col min="2595" max="2595" width="0" style="1" hidden="1" customWidth="1"/>
    <col min="2596" max="2596" width="5.33203125" style="1" customWidth="1"/>
    <col min="2597" max="2597" width="0" style="1" hidden="1" customWidth="1"/>
    <col min="2598" max="2598" width="17" style="1" customWidth="1"/>
    <col min="2599" max="2599" width="6.33203125" style="1" customWidth="1"/>
    <col min="2600" max="2600" width="0" style="1" hidden="1" customWidth="1"/>
    <col min="2601" max="2601" width="14.33203125" style="1" customWidth="1"/>
    <col min="2602" max="2602" width="7.5546875" style="1" customWidth="1"/>
    <col min="2603" max="2603" width="0" style="1" hidden="1" customWidth="1"/>
    <col min="2604" max="2605" width="14.33203125" style="1" customWidth="1"/>
    <col min="2606" max="2606" width="20.88671875" style="1" customWidth="1"/>
    <col min="2607" max="2607" width="14.44140625" style="1" customWidth="1"/>
    <col min="2608" max="2608" width="15" style="1" customWidth="1"/>
    <col min="2609" max="2609" width="2.6640625" style="1" customWidth="1"/>
    <col min="2610" max="2610" width="11.6640625" style="1" customWidth="1"/>
    <col min="2611" max="2611" width="11.5546875" style="1" customWidth="1"/>
    <col min="2612" max="2612" width="2.33203125" style="1" customWidth="1"/>
    <col min="2613" max="2613" width="41" style="1" customWidth="1"/>
    <col min="2614" max="2614" width="14.33203125" style="1" customWidth="1"/>
    <col min="2615" max="2616" width="11.5546875" style="1" customWidth="1"/>
    <col min="2617" max="2617" width="21.88671875" style="1" customWidth="1"/>
    <col min="2618" max="2809" width="11.5546875" style="1"/>
    <col min="2810" max="2810" width="21.88671875" style="1" customWidth="1"/>
    <col min="2811" max="2811" width="13.88671875" style="1" customWidth="1"/>
    <col min="2812" max="2812" width="38.6640625" style="1" customWidth="1"/>
    <col min="2813" max="2813" width="3" style="1" bestFit="1" customWidth="1"/>
    <col min="2814" max="2814" width="32.33203125" style="1" customWidth="1"/>
    <col min="2815" max="2815" width="46.33203125" style="1" customWidth="1"/>
    <col min="2816" max="2816" width="19" style="1" customWidth="1"/>
    <col min="2817" max="2817" width="0" style="1" hidden="1" customWidth="1"/>
    <col min="2818" max="2818" width="17.6640625" style="1" customWidth="1"/>
    <col min="2819" max="2819" width="0" style="1" hidden="1" customWidth="1"/>
    <col min="2820" max="2820" width="22.33203125" style="1" customWidth="1"/>
    <col min="2821" max="2821" width="5.33203125" style="1" customWidth="1"/>
    <col min="2822" max="2822" width="36.33203125" style="1" customWidth="1"/>
    <col min="2823" max="2823" width="5.6640625" style="1" customWidth="1"/>
    <col min="2824" max="2824" width="0" style="1" hidden="1" customWidth="1"/>
    <col min="2825" max="2825" width="20.6640625" style="1" customWidth="1"/>
    <col min="2826" max="2826" width="4.88671875" style="1" customWidth="1"/>
    <col min="2827" max="2827" width="0" style="1" hidden="1" customWidth="1"/>
    <col min="2828" max="2828" width="24.6640625" style="1" customWidth="1"/>
    <col min="2829" max="2829" width="12.33203125" style="1" customWidth="1"/>
    <col min="2830" max="2830" width="0" style="1" hidden="1" customWidth="1"/>
    <col min="2831" max="2831" width="3.44140625" style="1" customWidth="1"/>
    <col min="2832" max="2832" width="0" style="1" hidden="1" customWidth="1"/>
    <col min="2833" max="2833" width="17.6640625" style="1" customWidth="1"/>
    <col min="2834" max="2834" width="3.44140625" style="1" customWidth="1"/>
    <col min="2835" max="2835" width="0" style="1" hidden="1" customWidth="1"/>
    <col min="2836" max="2836" width="23.6640625" style="1" customWidth="1"/>
    <col min="2837" max="2837" width="10" style="1" customWidth="1"/>
    <col min="2838" max="2838" width="0" style="1" hidden="1" customWidth="1"/>
    <col min="2839" max="2840" width="14.6640625" style="1" customWidth="1"/>
    <col min="2841" max="2841" width="12.88671875" style="1" customWidth="1"/>
    <col min="2842" max="2842" width="3.33203125" style="1" customWidth="1"/>
    <col min="2843" max="2843" width="30.33203125" style="1" customWidth="1"/>
    <col min="2844" max="2844" width="5" style="1" customWidth="1"/>
    <col min="2845" max="2845" width="0" style="1" hidden="1" customWidth="1"/>
    <col min="2846" max="2846" width="14.33203125" style="1" customWidth="1"/>
    <col min="2847" max="2847" width="5.6640625" style="1" customWidth="1"/>
    <col min="2848" max="2848" width="0" style="1" hidden="1" customWidth="1"/>
    <col min="2849" max="2849" width="17.33203125" style="1" customWidth="1"/>
    <col min="2850" max="2850" width="12.6640625" style="1" customWidth="1"/>
    <col min="2851" max="2851" width="0" style="1" hidden="1" customWidth="1"/>
    <col min="2852" max="2852" width="5.33203125" style="1" customWidth="1"/>
    <col min="2853" max="2853" width="0" style="1" hidden="1" customWidth="1"/>
    <col min="2854" max="2854" width="17" style="1" customWidth="1"/>
    <col min="2855" max="2855" width="6.33203125" style="1" customWidth="1"/>
    <col min="2856" max="2856" width="0" style="1" hidden="1" customWidth="1"/>
    <col min="2857" max="2857" width="14.33203125" style="1" customWidth="1"/>
    <col min="2858" max="2858" width="7.5546875" style="1" customWidth="1"/>
    <col min="2859" max="2859" width="0" style="1" hidden="1" customWidth="1"/>
    <col min="2860" max="2861" width="14.33203125" style="1" customWidth="1"/>
    <col min="2862" max="2862" width="20.88671875" style="1" customWidth="1"/>
    <col min="2863" max="2863" width="14.44140625" style="1" customWidth="1"/>
    <col min="2864" max="2864" width="15" style="1" customWidth="1"/>
    <col min="2865" max="2865" width="2.6640625" style="1" customWidth="1"/>
    <col min="2866" max="2866" width="11.6640625" style="1" customWidth="1"/>
    <col min="2867" max="2867" width="11.5546875" style="1" customWidth="1"/>
    <col min="2868" max="2868" width="2.33203125" style="1" customWidth="1"/>
    <col min="2869" max="2869" width="41" style="1" customWidth="1"/>
    <col min="2870" max="2870" width="14.33203125" style="1" customWidth="1"/>
    <col min="2871" max="2872" width="11.5546875" style="1" customWidth="1"/>
    <col min="2873" max="2873" width="21.88671875" style="1" customWidth="1"/>
    <col min="2874" max="3065" width="11.5546875" style="1"/>
    <col min="3066" max="3066" width="21.88671875" style="1" customWidth="1"/>
    <col min="3067" max="3067" width="13.88671875" style="1" customWidth="1"/>
    <col min="3068" max="3068" width="38.6640625" style="1" customWidth="1"/>
    <col min="3069" max="3069" width="3" style="1" bestFit="1" customWidth="1"/>
    <col min="3070" max="3070" width="32.33203125" style="1" customWidth="1"/>
    <col min="3071" max="3071" width="46.33203125" style="1" customWidth="1"/>
    <col min="3072" max="3072" width="19" style="1" customWidth="1"/>
    <col min="3073" max="3073" width="0" style="1" hidden="1" customWidth="1"/>
    <col min="3074" max="3074" width="17.6640625" style="1" customWidth="1"/>
    <col min="3075" max="3075" width="0" style="1" hidden="1" customWidth="1"/>
    <col min="3076" max="3076" width="22.33203125" style="1" customWidth="1"/>
    <col min="3077" max="3077" width="5.33203125" style="1" customWidth="1"/>
    <col min="3078" max="3078" width="36.33203125" style="1" customWidth="1"/>
    <col min="3079" max="3079" width="5.6640625" style="1" customWidth="1"/>
    <col min="3080" max="3080" width="0" style="1" hidden="1" customWidth="1"/>
    <col min="3081" max="3081" width="20.6640625" style="1" customWidth="1"/>
    <col min="3082" max="3082" width="4.88671875" style="1" customWidth="1"/>
    <col min="3083" max="3083" width="0" style="1" hidden="1" customWidth="1"/>
    <col min="3084" max="3084" width="24.6640625" style="1" customWidth="1"/>
    <col min="3085" max="3085" width="12.33203125" style="1" customWidth="1"/>
    <col min="3086" max="3086" width="0" style="1" hidden="1" customWidth="1"/>
    <col min="3087" max="3087" width="3.44140625" style="1" customWidth="1"/>
    <col min="3088" max="3088" width="0" style="1" hidden="1" customWidth="1"/>
    <col min="3089" max="3089" width="17.6640625" style="1" customWidth="1"/>
    <col min="3090" max="3090" width="3.44140625" style="1" customWidth="1"/>
    <col min="3091" max="3091" width="0" style="1" hidden="1" customWidth="1"/>
    <col min="3092" max="3092" width="23.6640625" style="1" customWidth="1"/>
    <col min="3093" max="3093" width="10" style="1" customWidth="1"/>
    <col min="3094" max="3094" width="0" style="1" hidden="1" customWidth="1"/>
    <col min="3095" max="3096" width="14.6640625" style="1" customWidth="1"/>
    <col min="3097" max="3097" width="12.88671875" style="1" customWidth="1"/>
    <col min="3098" max="3098" width="3.33203125" style="1" customWidth="1"/>
    <col min="3099" max="3099" width="30.33203125" style="1" customWidth="1"/>
    <col min="3100" max="3100" width="5" style="1" customWidth="1"/>
    <col min="3101" max="3101" width="0" style="1" hidden="1" customWidth="1"/>
    <col min="3102" max="3102" width="14.33203125" style="1" customWidth="1"/>
    <col min="3103" max="3103" width="5.6640625" style="1" customWidth="1"/>
    <col min="3104" max="3104" width="0" style="1" hidden="1" customWidth="1"/>
    <col min="3105" max="3105" width="17.33203125" style="1" customWidth="1"/>
    <col min="3106" max="3106" width="12.6640625" style="1" customWidth="1"/>
    <col min="3107" max="3107" width="0" style="1" hidden="1" customWidth="1"/>
    <col min="3108" max="3108" width="5.33203125" style="1" customWidth="1"/>
    <col min="3109" max="3109" width="0" style="1" hidden="1" customWidth="1"/>
    <col min="3110" max="3110" width="17" style="1" customWidth="1"/>
    <col min="3111" max="3111" width="6.33203125" style="1" customWidth="1"/>
    <col min="3112" max="3112" width="0" style="1" hidden="1" customWidth="1"/>
    <col min="3113" max="3113" width="14.33203125" style="1" customWidth="1"/>
    <col min="3114" max="3114" width="7.5546875" style="1" customWidth="1"/>
    <col min="3115" max="3115" width="0" style="1" hidden="1" customWidth="1"/>
    <col min="3116" max="3117" width="14.33203125" style="1" customWidth="1"/>
    <col min="3118" max="3118" width="20.88671875" style="1" customWidth="1"/>
    <col min="3119" max="3119" width="14.44140625" style="1" customWidth="1"/>
    <col min="3120" max="3120" width="15" style="1" customWidth="1"/>
    <col min="3121" max="3121" width="2.6640625" style="1" customWidth="1"/>
    <col min="3122" max="3122" width="11.6640625" style="1" customWidth="1"/>
    <col min="3123" max="3123" width="11.5546875" style="1" customWidth="1"/>
    <col min="3124" max="3124" width="2.33203125" style="1" customWidth="1"/>
    <col min="3125" max="3125" width="41" style="1" customWidth="1"/>
    <col min="3126" max="3126" width="14.33203125" style="1" customWidth="1"/>
    <col min="3127" max="3128" width="11.5546875" style="1" customWidth="1"/>
    <col min="3129" max="3129" width="21.88671875" style="1" customWidth="1"/>
    <col min="3130" max="3321" width="11.5546875" style="1"/>
    <col min="3322" max="3322" width="21.88671875" style="1" customWidth="1"/>
    <col min="3323" max="3323" width="13.88671875" style="1" customWidth="1"/>
    <col min="3324" max="3324" width="38.6640625" style="1" customWidth="1"/>
    <col min="3325" max="3325" width="3" style="1" bestFit="1" customWidth="1"/>
    <col min="3326" max="3326" width="32.33203125" style="1" customWidth="1"/>
    <col min="3327" max="3327" width="46.33203125" style="1" customWidth="1"/>
    <col min="3328" max="3328" width="19" style="1" customWidth="1"/>
    <col min="3329" max="3329" width="0" style="1" hidden="1" customWidth="1"/>
    <col min="3330" max="3330" width="17.6640625" style="1" customWidth="1"/>
    <col min="3331" max="3331" width="0" style="1" hidden="1" customWidth="1"/>
    <col min="3332" max="3332" width="22.33203125" style="1" customWidth="1"/>
    <col min="3333" max="3333" width="5.33203125" style="1" customWidth="1"/>
    <col min="3334" max="3334" width="36.33203125" style="1" customWidth="1"/>
    <col min="3335" max="3335" width="5.6640625" style="1" customWidth="1"/>
    <col min="3336" max="3336" width="0" style="1" hidden="1" customWidth="1"/>
    <col min="3337" max="3337" width="20.6640625" style="1" customWidth="1"/>
    <col min="3338" max="3338" width="4.88671875" style="1" customWidth="1"/>
    <col min="3339" max="3339" width="0" style="1" hidden="1" customWidth="1"/>
    <col min="3340" max="3340" width="24.6640625" style="1" customWidth="1"/>
    <col min="3341" max="3341" width="12.33203125" style="1" customWidth="1"/>
    <col min="3342" max="3342" width="0" style="1" hidden="1" customWidth="1"/>
    <col min="3343" max="3343" width="3.44140625" style="1" customWidth="1"/>
    <col min="3344" max="3344" width="0" style="1" hidden="1" customWidth="1"/>
    <col min="3345" max="3345" width="17.6640625" style="1" customWidth="1"/>
    <col min="3346" max="3346" width="3.44140625" style="1" customWidth="1"/>
    <col min="3347" max="3347" width="0" style="1" hidden="1" customWidth="1"/>
    <col min="3348" max="3348" width="23.6640625" style="1" customWidth="1"/>
    <col min="3349" max="3349" width="10" style="1" customWidth="1"/>
    <col min="3350" max="3350" width="0" style="1" hidden="1" customWidth="1"/>
    <col min="3351" max="3352" width="14.6640625" style="1" customWidth="1"/>
    <col min="3353" max="3353" width="12.88671875" style="1" customWidth="1"/>
    <col min="3354" max="3354" width="3.33203125" style="1" customWidth="1"/>
    <col min="3355" max="3355" width="30.33203125" style="1" customWidth="1"/>
    <col min="3356" max="3356" width="5" style="1" customWidth="1"/>
    <col min="3357" max="3357" width="0" style="1" hidden="1" customWidth="1"/>
    <col min="3358" max="3358" width="14.33203125" style="1" customWidth="1"/>
    <col min="3359" max="3359" width="5.6640625" style="1" customWidth="1"/>
    <col min="3360" max="3360" width="0" style="1" hidden="1" customWidth="1"/>
    <col min="3361" max="3361" width="17.33203125" style="1" customWidth="1"/>
    <col min="3362" max="3362" width="12.6640625" style="1" customWidth="1"/>
    <col min="3363" max="3363" width="0" style="1" hidden="1" customWidth="1"/>
    <col min="3364" max="3364" width="5.33203125" style="1" customWidth="1"/>
    <col min="3365" max="3365" width="0" style="1" hidden="1" customWidth="1"/>
    <col min="3366" max="3366" width="17" style="1" customWidth="1"/>
    <col min="3367" max="3367" width="6.33203125" style="1" customWidth="1"/>
    <col min="3368" max="3368" width="0" style="1" hidden="1" customWidth="1"/>
    <col min="3369" max="3369" width="14.33203125" style="1" customWidth="1"/>
    <col min="3370" max="3370" width="7.5546875" style="1" customWidth="1"/>
    <col min="3371" max="3371" width="0" style="1" hidden="1" customWidth="1"/>
    <col min="3372" max="3373" width="14.33203125" style="1" customWidth="1"/>
    <col min="3374" max="3374" width="20.88671875" style="1" customWidth="1"/>
    <col min="3375" max="3375" width="14.44140625" style="1" customWidth="1"/>
    <col min="3376" max="3376" width="15" style="1" customWidth="1"/>
    <col min="3377" max="3377" width="2.6640625" style="1" customWidth="1"/>
    <col min="3378" max="3378" width="11.6640625" style="1" customWidth="1"/>
    <col min="3379" max="3379" width="11.5546875" style="1" customWidth="1"/>
    <col min="3380" max="3380" width="2.33203125" style="1" customWidth="1"/>
    <col min="3381" max="3381" width="41" style="1" customWidth="1"/>
    <col min="3382" max="3382" width="14.33203125" style="1" customWidth="1"/>
    <col min="3383" max="3384" width="11.5546875" style="1" customWidth="1"/>
    <col min="3385" max="3385" width="21.88671875" style="1" customWidth="1"/>
    <col min="3386" max="3577" width="11.5546875" style="1"/>
    <col min="3578" max="3578" width="21.88671875" style="1" customWidth="1"/>
    <col min="3579" max="3579" width="13.88671875" style="1" customWidth="1"/>
    <col min="3580" max="3580" width="38.6640625" style="1" customWidth="1"/>
    <col min="3581" max="3581" width="3" style="1" bestFit="1" customWidth="1"/>
    <col min="3582" max="3582" width="32.33203125" style="1" customWidth="1"/>
    <col min="3583" max="3583" width="46.33203125" style="1" customWidth="1"/>
    <col min="3584" max="3584" width="19" style="1" customWidth="1"/>
    <col min="3585" max="3585" width="0" style="1" hidden="1" customWidth="1"/>
    <col min="3586" max="3586" width="17.6640625" style="1" customWidth="1"/>
    <col min="3587" max="3587" width="0" style="1" hidden="1" customWidth="1"/>
    <col min="3588" max="3588" width="22.33203125" style="1" customWidth="1"/>
    <col min="3589" max="3589" width="5.33203125" style="1" customWidth="1"/>
    <col min="3590" max="3590" width="36.33203125" style="1" customWidth="1"/>
    <col min="3591" max="3591" width="5.6640625" style="1" customWidth="1"/>
    <col min="3592" max="3592" width="0" style="1" hidden="1" customWidth="1"/>
    <col min="3593" max="3593" width="20.6640625" style="1" customWidth="1"/>
    <col min="3594" max="3594" width="4.88671875" style="1" customWidth="1"/>
    <col min="3595" max="3595" width="0" style="1" hidden="1" customWidth="1"/>
    <col min="3596" max="3596" width="24.6640625" style="1" customWidth="1"/>
    <col min="3597" max="3597" width="12.33203125" style="1" customWidth="1"/>
    <col min="3598" max="3598" width="0" style="1" hidden="1" customWidth="1"/>
    <col min="3599" max="3599" width="3.44140625" style="1" customWidth="1"/>
    <col min="3600" max="3600" width="0" style="1" hidden="1" customWidth="1"/>
    <col min="3601" max="3601" width="17.6640625" style="1" customWidth="1"/>
    <col min="3602" max="3602" width="3.44140625" style="1" customWidth="1"/>
    <col min="3603" max="3603" width="0" style="1" hidden="1" customWidth="1"/>
    <col min="3604" max="3604" width="23.6640625" style="1" customWidth="1"/>
    <col min="3605" max="3605" width="10" style="1" customWidth="1"/>
    <col min="3606" max="3606" width="0" style="1" hidden="1" customWidth="1"/>
    <col min="3607" max="3608" width="14.6640625" style="1" customWidth="1"/>
    <col min="3609" max="3609" width="12.88671875" style="1" customWidth="1"/>
    <col min="3610" max="3610" width="3.33203125" style="1" customWidth="1"/>
    <col min="3611" max="3611" width="30.33203125" style="1" customWidth="1"/>
    <col min="3612" max="3612" width="5" style="1" customWidth="1"/>
    <col min="3613" max="3613" width="0" style="1" hidden="1" customWidth="1"/>
    <col min="3614" max="3614" width="14.33203125" style="1" customWidth="1"/>
    <col min="3615" max="3615" width="5.6640625" style="1" customWidth="1"/>
    <col min="3616" max="3616" width="0" style="1" hidden="1" customWidth="1"/>
    <col min="3617" max="3617" width="17.33203125" style="1" customWidth="1"/>
    <col min="3618" max="3618" width="12.6640625" style="1" customWidth="1"/>
    <col min="3619" max="3619" width="0" style="1" hidden="1" customWidth="1"/>
    <col min="3620" max="3620" width="5.33203125" style="1" customWidth="1"/>
    <col min="3621" max="3621" width="0" style="1" hidden="1" customWidth="1"/>
    <col min="3622" max="3622" width="17" style="1" customWidth="1"/>
    <col min="3623" max="3623" width="6.33203125" style="1" customWidth="1"/>
    <col min="3624" max="3624" width="0" style="1" hidden="1" customWidth="1"/>
    <col min="3625" max="3625" width="14.33203125" style="1" customWidth="1"/>
    <col min="3626" max="3626" width="7.5546875" style="1" customWidth="1"/>
    <col min="3627" max="3627" width="0" style="1" hidden="1" customWidth="1"/>
    <col min="3628" max="3629" width="14.33203125" style="1" customWidth="1"/>
    <col min="3630" max="3630" width="20.88671875" style="1" customWidth="1"/>
    <col min="3631" max="3631" width="14.44140625" style="1" customWidth="1"/>
    <col min="3632" max="3632" width="15" style="1" customWidth="1"/>
    <col min="3633" max="3633" width="2.6640625" style="1" customWidth="1"/>
    <col min="3634" max="3634" width="11.6640625" style="1" customWidth="1"/>
    <col min="3635" max="3635" width="11.5546875" style="1" customWidth="1"/>
    <col min="3636" max="3636" width="2.33203125" style="1" customWidth="1"/>
    <col min="3637" max="3637" width="41" style="1" customWidth="1"/>
    <col min="3638" max="3638" width="14.33203125" style="1" customWidth="1"/>
    <col min="3639" max="3640" width="11.5546875" style="1" customWidth="1"/>
    <col min="3641" max="3641" width="21.88671875" style="1" customWidth="1"/>
    <col min="3642" max="3833" width="11.5546875" style="1"/>
    <col min="3834" max="3834" width="21.88671875" style="1" customWidth="1"/>
    <col min="3835" max="3835" width="13.88671875" style="1" customWidth="1"/>
    <col min="3836" max="3836" width="38.6640625" style="1" customWidth="1"/>
    <col min="3837" max="3837" width="3" style="1" bestFit="1" customWidth="1"/>
    <col min="3838" max="3838" width="32.33203125" style="1" customWidth="1"/>
    <col min="3839" max="3839" width="46.33203125" style="1" customWidth="1"/>
    <col min="3840" max="3840" width="19" style="1" customWidth="1"/>
    <col min="3841" max="3841" width="0" style="1" hidden="1" customWidth="1"/>
    <col min="3842" max="3842" width="17.6640625" style="1" customWidth="1"/>
    <col min="3843" max="3843" width="0" style="1" hidden="1" customWidth="1"/>
    <col min="3844" max="3844" width="22.33203125" style="1" customWidth="1"/>
    <col min="3845" max="3845" width="5.33203125" style="1" customWidth="1"/>
    <col min="3846" max="3846" width="36.33203125" style="1" customWidth="1"/>
    <col min="3847" max="3847" width="5.6640625" style="1" customWidth="1"/>
    <col min="3848" max="3848" width="0" style="1" hidden="1" customWidth="1"/>
    <col min="3849" max="3849" width="20.6640625" style="1" customWidth="1"/>
    <col min="3850" max="3850" width="4.88671875" style="1" customWidth="1"/>
    <col min="3851" max="3851" width="0" style="1" hidden="1" customWidth="1"/>
    <col min="3852" max="3852" width="24.6640625" style="1" customWidth="1"/>
    <col min="3853" max="3853" width="12.33203125" style="1" customWidth="1"/>
    <col min="3854" max="3854" width="0" style="1" hidden="1" customWidth="1"/>
    <col min="3855" max="3855" width="3.44140625" style="1" customWidth="1"/>
    <col min="3856" max="3856" width="0" style="1" hidden="1" customWidth="1"/>
    <col min="3857" max="3857" width="17.6640625" style="1" customWidth="1"/>
    <col min="3858" max="3858" width="3.44140625" style="1" customWidth="1"/>
    <col min="3859" max="3859" width="0" style="1" hidden="1" customWidth="1"/>
    <col min="3860" max="3860" width="23.6640625" style="1" customWidth="1"/>
    <col min="3861" max="3861" width="10" style="1" customWidth="1"/>
    <col min="3862" max="3862" width="0" style="1" hidden="1" customWidth="1"/>
    <col min="3863" max="3864" width="14.6640625" style="1" customWidth="1"/>
    <col min="3865" max="3865" width="12.88671875" style="1" customWidth="1"/>
    <col min="3866" max="3866" width="3.33203125" style="1" customWidth="1"/>
    <col min="3867" max="3867" width="30.33203125" style="1" customWidth="1"/>
    <col min="3868" max="3868" width="5" style="1" customWidth="1"/>
    <col min="3869" max="3869" width="0" style="1" hidden="1" customWidth="1"/>
    <col min="3870" max="3870" width="14.33203125" style="1" customWidth="1"/>
    <col min="3871" max="3871" width="5.6640625" style="1" customWidth="1"/>
    <col min="3872" max="3872" width="0" style="1" hidden="1" customWidth="1"/>
    <col min="3873" max="3873" width="17.33203125" style="1" customWidth="1"/>
    <col min="3874" max="3874" width="12.6640625" style="1" customWidth="1"/>
    <col min="3875" max="3875" width="0" style="1" hidden="1" customWidth="1"/>
    <col min="3876" max="3876" width="5.33203125" style="1" customWidth="1"/>
    <col min="3877" max="3877" width="0" style="1" hidden="1" customWidth="1"/>
    <col min="3878" max="3878" width="17" style="1" customWidth="1"/>
    <col min="3879" max="3879" width="6.33203125" style="1" customWidth="1"/>
    <col min="3880" max="3880" width="0" style="1" hidden="1" customWidth="1"/>
    <col min="3881" max="3881" width="14.33203125" style="1" customWidth="1"/>
    <col min="3882" max="3882" width="7.5546875" style="1" customWidth="1"/>
    <col min="3883" max="3883" width="0" style="1" hidden="1" customWidth="1"/>
    <col min="3884" max="3885" width="14.33203125" style="1" customWidth="1"/>
    <col min="3886" max="3886" width="20.88671875" style="1" customWidth="1"/>
    <col min="3887" max="3887" width="14.44140625" style="1" customWidth="1"/>
    <col min="3888" max="3888" width="15" style="1" customWidth="1"/>
    <col min="3889" max="3889" width="2.6640625" style="1" customWidth="1"/>
    <col min="3890" max="3890" width="11.6640625" style="1" customWidth="1"/>
    <col min="3891" max="3891" width="11.5546875" style="1" customWidth="1"/>
    <col min="3892" max="3892" width="2.33203125" style="1" customWidth="1"/>
    <col min="3893" max="3893" width="41" style="1" customWidth="1"/>
    <col min="3894" max="3894" width="14.33203125" style="1" customWidth="1"/>
    <col min="3895" max="3896" width="11.5546875" style="1" customWidth="1"/>
    <col min="3897" max="3897" width="21.88671875" style="1" customWidth="1"/>
    <col min="3898" max="4089" width="11.5546875" style="1"/>
    <col min="4090" max="4090" width="21.88671875" style="1" customWidth="1"/>
    <col min="4091" max="4091" width="13.88671875" style="1" customWidth="1"/>
    <col min="4092" max="4092" width="38.6640625" style="1" customWidth="1"/>
    <col min="4093" max="4093" width="3" style="1" bestFit="1" customWidth="1"/>
    <col min="4094" max="4094" width="32.33203125" style="1" customWidth="1"/>
    <col min="4095" max="4095" width="46.33203125" style="1" customWidth="1"/>
    <col min="4096" max="4096" width="19" style="1" customWidth="1"/>
    <col min="4097" max="4097" width="0" style="1" hidden="1" customWidth="1"/>
    <col min="4098" max="4098" width="17.6640625" style="1" customWidth="1"/>
    <col min="4099" max="4099" width="0" style="1" hidden="1" customWidth="1"/>
    <col min="4100" max="4100" width="22.33203125" style="1" customWidth="1"/>
    <col min="4101" max="4101" width="5.33203125" style="1" customWidth="1"/>
    <col min="4102" max="4102" width="36.33203125" style="1" customWidth="1"/>
    <col min="4103" max="4103" width="5.6640625" style="1" customWidth="1"/>
    <col min="4104" max="4104" width="0" style="1" hidden="1" customWidth="1"/>
    <col min="4105" max="4105" width="20.6640625" style="1" customWidth="1"/>
    <col min="4106" max="4106" width="4.88671875" style="1" customWidth="1"/>
    <col min="4107" max="4107" width="0" style="1" hidden="1" customWidth="1"/>
    <col min="4108" max="4108" width="24.6640625" style="1" customWidth="1"/>
    <col min="4109" max="4109" width="12.33203125" style="1" customWidth="1"/>
    <col min="4110" max="4110" width="0" style="1" hidden="1" customWidth="1"/>
    <col min="4111" max="4111" width="3.44140625" style="1" customWidth="1"/>
    <col min="4112" max="4112" width="0" style="1" hidden="1" customWidth="1"/>
    <col min="4113" max="4113" width="17.6640625" style="1" customWidth="1"/>
    <col min="4114" max="4114" width="3.44140625" style="1" customWidth="1"/>
    <col min="4115" max="4115" width="0" style="1" hidden="1" customWidth="1"/>
    <col min="4116" max="4116" width="23.6640625" style="1" customWidth="1"/>
    <col min="4117" max="4117" width="10" style="1" customWidth="1"/>
    <col min="4118" max="4118" width="0" style="1" hidden="1" customWidth="1"/>
    <col min="4119" max="4120" width="14.6640625" style="1" customWidth="1"/>
    <col min="4121" max="4121" width="12.88671875" style="1" customWidth="1"/>
    <col min="4122" max="4122" width="3.33203125" style="1" customWidth="1"/>
    <col min="4123" max="4123" width="30.33203125" style="1" customWidth="1"/>
    <col min="4124" max="4124" width="5" style="1" customWidth="1"/>
    <col min="4125" max="4125" width="0" style="1" hidden="1" customWidth="1"/>
    <col min="4126" max="4126" width="14.33203125" style="1" customWidth="1"/>
    <col min="4127" max="4127" width="5.6640625" style="1" customWidth="1"/>
    <col min="4128" max="4128" width="0" style="1" hidden="1" customWidth="1"/>
    <col min="4129" max="4129" width="17.33203125" style="1" customWidth="1"/>
    <col min="4130" max="4130" width="12.6640625" style="1" customWidth="1"/>
    <col min="4131" max="4131" width="0" style="1" hidden="1" customWidth="1"/>
    <col min="4132" max="4132" width="5.33203125" style="1" customWidth="1"/>
    <col min="4133" max="4133" width="0" style="1" hidden="1" customWidth="1"/>
    <col min="4134" max="4134" width="17" style="1" customWidth="1"/>
    <col min="4135" max="4135" width="6.33203125" style="1" customWidth="1"/>
    <col min="4136" max="4136" width="0" style="1" hidden="1" customWidth="1"/>
    <col min="4137" max="4137" width="14.33203125" style="1" customWidth="1"/>
    <col min="4138" max="4138" width="7.5546875" style="1" customWidth="1"/>
    <col min="4139" max="4139" width="0" style="1" hidden="1" customWidth="1"/>
    <col min="4140" max="4141" width="14.33203125" style="1" customWidth="1"/>
    <col min="4142" max="4142" width="20.88671875" style="1" customWidth="1"/>
    <col min="4143" max="4143" width="14.44140625" style="1" customWidth="1"/>
    <col min="4144" max="4144" width="15" style="1" customWidth="1"/>
    <col min="4145" max="4145" width="2.6640625" style="1" customWidth="1"/>
    <col min="4146" max="4146" width="11.6640625" style="1" customWidth="1"/>
    <col min="4147" max="4147" width="11.5546875" style="1" customWidth="1"/>
    <col min="4148" max="4148" width="2.33203125" style="1" customWidth="1"/>
    <col min="4149" max="4149" width="41" style="1" customWidth="1"/>
    <col min="4150" max="4150" width="14.33203125" style="1" customWidth="1"/>
    <col min="4151" max="4152" width="11.5546875" style="1" customWidth="1"/>
    <col min="4153" max="4153" width="21.88671875" style="1" customWidth="1"/>
    <col min="4154" max="4345" width="11.5546875" style="1"/>
    <col min="4346" max="4346" width="21.88671875" style="1" customWidth="1"/>
    <col min="4347" max="4347" width="13.88671875" style="1" customWidth="1"/>
    <col min="4348" max="4348" width="38.6640625" style="1" customWidth="1"/>
    <col min="4349" max="4349" width="3" style="1" bestFit="1" customWidth="1"/>
    <col min="4350" max="4350" width="32.33203125" style="1" customWidth="1"/>
    <col min="4351" max="4351" width="46.33203125" style="1" customWidth="1"/>
    <col min="4352" max="4352" width="19" style="1" customWidth="1"/>
    <col min="4353" max="4353" width="0" style="1" hidden="1" customWidth="1"/>
    <col min="4354" max="4354" width="17.6640625" style="1" customWidth="1"/>
    <col min="4355" max="4355" width="0" style="1" hidden="1" customWidth="1"/>
    <col min="4356" max="4356" width="22.33203125" style="1" customWidth="1"/>
    <col min="4357" max="4357" width="5.33203125" style="1" customWidth="1"/>
    <col min="4358" max="4358" width="36.33203125" style="1" customWidth="1"/>
    <col min="4359" max="4359" width="5.6640625" style="1" customWidth="1"/>
    <col min="4360" max="4360" width="0" style="1" hidden="1" customWidth="1"/>
    <col min="4361" max="4361" width="20.6640625" style="1" customWidth="1"/>
    <col min="4362" max="4362" width="4.88671875" style="1" customWidth="1"/>
    <col min="4363" max="4363" width="0" style="1" hidden="1" customWidth="1"/>
    <col min="4364" max="4364" width="24.6640625" style="1" customWidth="1"/>
    <col min="4365" max="4365" width="12.33203125" style="1" customWidth="1"/>
    <col min="4366" max="4366" width="0" style="1" hidden="1" customWidth="1"/>
    <col min="4367" max="4367" width="3.44140625" style="1" customWidth="1"/>
    <col min="4368" max="4368" width="0" style="1" hidden="1" customWidth="1"/>
    <col min="4369" max="4369" width="17.6640625" style="1" customWidth="1"/>
    <col min="4370" max="4370" width="3.44140625" style="1" customWidth="1"/>
    <col min="4371" max="4371" width="0" style="1" hidden="1" customWidth="1"/>
    <col min="4372" max="4372" width="23.6640625" style="1" customWidth="1"/>
    <col min="4373" max="4373" width="10" style="1" customWidth="1"/>
    <col min="4374" max="4374" width="0" style="1" hidden="1" customWidth="1"/>
    <col min="4375" max="4376" width="14.6640625" style="1" customWidth="1"/>
    <col min="4377" max="4377" width="12.88671875" style="1" customWidth="1"/>
    <col min="4378" max="4378" width="3.33203125" style="1" customWidth="1"/>
    <col min="4379" max="4379" width="30.33203125" style="1" customWidth="1"/>
    <col min="4380" max="4380" width="5" style="1" customWidth="1"/>
    <col min="4381" max="4381" width="0" style="1" hidden="1" customWidth="1"/>
    <col min="4382" max="4382" width="14.33203125" style="1" customWidth="1"/>
    <col min="4383" max="4383" width="5.6640625" style="1" customWidth="1"/>
    <col min="4384" max="4384" width="0" style="1" hidden="1" customWidth="1"/>
    <col min="4385" max="4385" width="17.33203125" style="1" customWidth="1"/>
    <col min="4386" max="4386" width="12.6640625" style="1" customWidth="1"/>
    <col min="4387" max="4387" width="0" style="1" hidden="1" customWidth="1"/>
    <col min="4388" max="4388" width="5.33203125" style="1" customWidth="1"/>
    <col min="4389" max="4389" width="0" style="1" hidden="1" customWidth="1"/>
    <col min="4390" max="4390" width="17" style="1" customWidth="1"/>
    <col min="4391" max="4391" width="6.33203125" style="1" customWidth="1"/>
    <col min="4392" max="4392" width="0" style="1" hidden="1" customWidth="1"/>
    <col min="4393" max="4393" width="14.33203125" style="1" customWidth="1"/>
    <col min="4394" max="4394" width="7.5546875" style="1" customWidth="1"/>
    <col min="4395" max="4395" width="0" style="1" hidden="1" customWidth="1"/>
    <col min="4396" max="4397" width="14.33203125" style="1" customWidth="1"/>
    <col min="4398" max="4398" width="20.88671875" style="1" customWidth="1"/>
    <col min="4399" max="4399" width="14.44140625" style="1" customWidth="1"/>
    <col min="4400" max="4400" width="15" style="1" customWidth="1"/>
    <col min="4401" max="4401" width="2.6640625" style="1" customWidth="1"/>
    <col min="4402" max="4402" width="11.6640625" style="1" customWidth="1"/>
    <col min="4403" max="4403" width="11.5546875" style="1" customWidth="1"/>
    <col min="4404" max="4404" width="2.33203125" style="1" customWidth="1"/>
    <col min="4405" max="4405" width="41" style="1" customWidth="1"/>
    <col min="4406" max="4406" width="14.33203125" style="1" customWidth="1"/>
    <col min="4407" max="4408" width="11.5546875" style="1" customWidth="1"/>
    <col min="4409" max="4409" width="21.88671875" style="1" customWidth="1"/>
    <col min="4410" max="4601" width="11.5546875" style="1"/>
    <col min="4602" max="4602" width="21.88671875" style="1" customWidth="1"/>
    <col min="4603" max="4603" width="13.88671875" style="1" customWidth="1"/>
    <col min="4604" max="4604" width="38.6640625" style="1" customWidth="1"/>
    <col min="4605" max="4605" width="3" style="1" bestFit="1" customWidth="1"/>
    <col min="4606" max="4606" width="32.33203125" style="1" customWidth="1"/>
    <col min="4607" max="4607" width="46.33203125" style="1" customWidth="1"/>
    <col min="4608" max="4608" width="19" style="1" customWidth="1"/>
    <col min="4609" max="4609" width="0" style="1" hidden="1" customWidth="1"/>
    <col min="4610" max="4610" width="17.6640625" style="1" customWidth="1"/>
    <col min="4611" max="4611" width="0" style="1" hidden="1" customWidth="1"/>
    <col min="4612" max="4612" width="22.33203125" style="1" customWidth="1"/>
    <col min="4613" max="4613" width="5.33203125" style="1" customWidth="1"/>
    <col min="4614" max="4614" width="36.33203125" style="1" customWidth="1"/>
    <col min="4615" max="4615" width="5.6640625" style="1" customWidth="1"/>
    <col min="4616" max="4616" width="0" style="1" hidden="1" customWidth="1"/>
    <col min="4617" max="4617" width="20.6640625" style="1" customWidth="1"/>
    <col min="4618" max="4618" width="4.88671875" style="1" customWidth="1"/>
    <col min="4619" max="4619" width="0" style="1" hidden="1" customWidth="1"/>
    <col min="4620" max="4620" width="24.6640625" style="1" customWidth="1"/>
    <col min="4621" max="4621" width="12.33203125" style="1" customWidth="1"/>
    <col min="4622" max="4622" width="0" style="1" hidden="1" customWidth="1"/>
    <col min="4623" max="4623" width="3.44140625" style="1" customWidth="1"/>
    <col min="4624" max="4624" width="0" style="1" hidden="1" customWidth="1"/>
    <col min="4625" max="4625" width="17.6640625" style="1" customWidth="1"/>
    <col min="4626" max="4626" width="3.44140625" style="1" customWidth="1"/>
    <col min="4627" max="4627" width="0" style="1" hidden="1" customWidth="1"/>
    <col min="4628" max="4628" width="23.6640625" style="1" customWidth="1"/>
    <col min="4629" max="4629" width="10" style="1" customWidth="1"/>
    <col min="4630" max="4630" width="0" style="1" hidden="1" customWidth="1"/>
    <col min="4631" max="4632" width="14.6640625" style="1" customWidth="1"/>
    <col min="4633" max="4633" width="12.88671875" style="1" customWidth="1"/>
    <col min="4634" max="4634" width="3.33203125" style="1" customWidth="1"/>
    <col min="4635" max="4635" width="30.33203125" style="1" customWidth="1"/>
    <col min="4636" max="4636" width="5" style="1" customWidth="1"/>
    <col min="4637" max="4637" width="0" style="1" hidden="1" customWidth="1"/>
    <col min="4638" max="4638" width="14.33203125" style="1" customWidth="1"/>
    <col min="4639" max="4639" width="5.6640625" style="1" customWidth="1"/>
    <col min="4640" max="4640" width="0" style="1" hidden="1" customWidth="1"/>
    <col min="4641" max="4641" width="17.33203125" style="1" customWidth="1"/>
    <col min="4642" max="4642" width="12.6640625" style="1" customWidth="1"/>
    <col min="4643" max="4643" width="0" style="1" hidden="1" customWidth="1"/>
    <col min="4644" max="4644" width="5.33203125" style="1" customWidth="1"/>
    <col min="4645" max="4645" width="0" style="1" hidden="1" customWidth="1"/>
    <col min="4646" max="4646" width="17" style="1" customWidth="1"/>
    <col min="4647" max="4647" width="6.33203125" style="1" customWidth="1"/>
    <col min="4648" max="4648" width="0" style="1" hidden="1" customWidth="1"/>
    <col min="4649" max="4649" width="14.33203125" style="1" customWidth="1"/>
    <col min="4650" max="4650" width="7.5546875" style="1" customWidth="1"/>
    <col min="4651" max="4651" width="0" style="1" hidden="1" customWidth="1"/>
    <col min="4652" max="4653" width="14.33203125" style="1" customWidth="1"/>
    <col min="4654" max="4654" width="20.88671875" style="1" customWidth="1"/>
    <col min="4655" max="4655" width="14.44140625" style="1" customWidth="1"/>
    <col min="4656" max="4656" width="15" style="1" customWidth="1"/>
    <col min="4657" max="4657" width="2.6640625" style="1" customWidth="1"/>
    <col min="4658" max="4658" width="11.6640625" style="1" customWidth="1"/>
    <col min="4659" max="4659" width="11.5546875" style="1" customWidth="1"/>
    <col min="4660" max="4660" width="2.33203125" style="1" customWidth="1"/>
    <col min="4661" max="4661" width="41" style="1" customWidth="1"/>
    <col min="4662" max="4662" width="14.33203125" style="1" customWidth="1"/>
    <col min="4663" max="4664" width="11.5546875" style="1" customWidth="1"/>
    <col min="4665" max="4665" width="21.88671875" style="1" customWidth="1"/>
    <col min="4666" max="4857" width="11.5546875" style="1"/>
    <col min="4858" max="4858" width="21.88671875" style="1" customWidth="1"/>
    <col min="4859" max="4859" width="13.88671875" style="1" customWidth="1"/>
    <col min="4860" max="4860" width="38.6640625" style="1" customWidth="1"/>
    <col min="4861" max="4861" width="3" style="1" bestFit="1" customWidth="1"/>
    <col min="4862" max="4862" width="32.33203125" style="1" customWidth="1"/>
    <col min="4863" max="4863" width="46.33203125" style="1" customWidth="1"/>
    <col min="4864" max="4864" width="19" style="1" customWidth="1"/>
    <col min="4865" max="4865" width="0" style="1" hidden="1" customWidth="1"/>
    <col min="4866" max="4866" width="17.6640625" style="1" customWidth="1"/>
    <col min="4867" max="4867" width="0" style="1" hidden="1" customWidth="1"/>
    <col min="4868" max="4868" width="22.33203125" style="1" customWidth="1"/>
    <col min="4869" max="4869" width="5.33203125" style="1" customWidth="1"/>
    <col min="4870" max="4870" width="36.33203125" style="1" customWidth="1"/>
    <col min="4871" max="4871" width="5.6640625" style="1" customWidth="1"/>
    <col min="4872" max="4872" width="0" style="1" hidden="1" customWidth="1"/>
    <col min="4873" max="4873" width="20.6640625" style="1" customWidth="1"/>
    <col min="4874" max="4874" width="4.88671875" style="1" customWidth="1"/>
    <col min="4875" max="4875" width="0" style="1" hidden="1" customWidth="1"/>
    <col min="4876" max="4876" width="24.6640625" style="1" customWidth="1"/>
    <col min="4877" max="4877" width="12.33203125" style="1" customWidth="1"/>
    <col min="4878" max="4878" width="0" style="1" hidden="1" customWidth="1"/>
    <col min="4879" max="4879" width="3.44140625" style="1" customWidth="1"/>
    <col min="4880" max="4880" width="0" style="1" hidden="1" customWidth="1"/>
    <col min="4881" max="4881" width="17.6640625" style="1" customWidth="1"/>
    <col min="4882" max="4882" width="3.44140625" style="1" customWidth="1"/>
    <col min="4883" max="4883" width="0" style="1" hidden="1" customWidth="1"/>
    <col min="4884" max="4884" width="23.6640625" style="1" customWidth="1"/>
    <col min="4885" max="4885" width="10" style="1" customWidth="1"/>
    <col min="4886" max="4886" width="0" style="1" hidden="1" customWidth="1"/>
    <col min="4887" max="4888" width="14.6640625" style="1" customWidth="1"/>
    <col min="4889" max="4889" width="12.88671875" style="1" customWidth="1"/>
    <col min="4890" max="4890" width="3.33203125" style="1" customWidth="1"/>
    <col min="4891" max="4891" width="30.33203125" style="1" customWidth="1"/>
    <col min="4892" max="4892" width="5" style="1" customWidth="1"/>
    <col min="4893" max="4893" width="0" style="1" hidden="1" customWidth="1"/>
    <col min="4894" max="4894" width="14.33203125" style="1" customWidth="1"/>
    <col min="4895" max="4895" width="5.6640625" style="1" customWidth="1"/>
    <col min="4896" max="4896" width="0" style="1" hidden="1" customWidth="1"/>
    <col min="4897" max="4897" width="17.33203125" style="1" customWidth="1"/>
    <col min="4898" max="4898" width="12.6640625" style="1" customWidth="1"/>
    <col min="4899" max="4899" width="0" style="1" hidden="1" customWidth="1"/>
    <col min="4900" max="4900" width="5.33203125" style="1" customWidth="1"/>
    <col min="4901" max="4901" width="0" style="1" hidden="1" customWidth="1"/>
    <col min="4902" max="4902" width="17" style="1" customWidth="1"/>
    <col min="4903" max="4903" width="6.33203125" style="1" customWidth="1"/>
    <col min="4904" max="4904" width="0" style="1" hidden="1" customWidth="1"/>
    <col min="4905" max="4905" width="14.33203125" style="1" customWidth="1"/>
    <col min="4906" max="4906" width="7.5546875" style="1" customWidth="1"/>
    <col min="4907" max="4907" width="0" style="1" hidden="1" customWidth="1"/>
    <col min="4908" max="4909" width="14.33203125" style="1" customWidth="1"/>
    <col min="4910" max="4910" width="20.88671875" style="1" customWidth="1"/>
    <col min="4911" max="4911" width="14.44140625" style="1" customWidth="1"/>
    <col min="4912" max="4912" width="15" style="1" customWidth="1"/>
    <col min="4913" max="4913" width="2.6640625" style="1" customWidth="1"/>
    <col min="4914" max="4914" width="11.6640625" style="1" customWidth="1"/>
    <col min="4915" max="4915" width="11.5546875" style="1" customWidth="1"/>
    <col min="4916" max="4916" width="2.33203125" style="1" customWidth="1"/>
    <col min="4917" max="4917" width="41" style="1" customWidth="1"/>
    <col min="4918" max="4918" width="14.33203125" style="1" customWidth="1"/>
    <col min="4919" max="4920" width="11.5546875" style="1" customWidth="1"/>
    <col min="4921" max="4921" width="21.88671875" style="1" customWidth="1"/>
    <col min="4922" max="5113" width="11.5546875" style="1"/>
    <col min="5114" max="5114" width="21.88671875" style="1" customWidth="1"/>
    <col min="5115" max="5115" width="13.88671875" style="1" customWidth="1"/>
    <col min="5116" max="5116" width="38.6640625" style="1" customWidth="1"/>
    <col min="5117" max="5117" width="3" style="1" bestFit="1" customWidth="1"/>
    <col min="5118" max="5118" width="32.33203125" style="1" customWidth="1"/>
    <col min="5119" max="5119" width="46.33203125" style="1" customWidth="1"/>
    <col min="5120" max="5120" width="19" style="1" customWidth="1"/>
    <col min="5121" max="5121" width="0" style="1" hidden="1" customWidth="1"/>
    <col min="5122" max="5122" width="17.6640625" style="1" customWidth="1"/>
    <col min="5123" max="5123" width="0" style="1" hidden="1" customWidth="1"/>
    <col min="5124" max="5124" width="22.33203125" style="1" customWidth="1"/>
    <col min="5125" max="5125" width="5.33203125" style="1" customWidth="1"/>
    <col min="5126" max="5126" width="36.33203125" style="1" customWidth="1"/>
    <col min="5127" max="5127" width="5.6640625" style="1" customWidth="1"/>
    <col min="5128" max="5128" width="0" style="1" hidden="1" customWidth="1"/>
    <col min="5129" max="5129" width="20.6640625" style="1" customWidth="1"/>
    <col min="5130" max="5130" width="4.88671875" style="1" customWidth="1"/>
    <col min="5131" max="5131" width="0" style="1" hidden="1" customWidth="1"/>
    <col min="5132" max="5132" width="24.6640625" style="1" customWidth="1"/>
    <col min="5133" max="5133" width="12.33203125" style="1" customWidth="1"/>
    <col min="5134" max="5134" width="0" style="1" hidden="1" customWidth="1"/>
    <col min="5135" max="5135" width="3.44140625" style="1" customWidth="1"/>
    <col min="5136" max="5136" width="0" style="1" hidden="1" customWidth="1"/>
    <col min="5137" max="5137" width="17.6640625" style="1" customWidth="1"/>
    <col min="5138" max="5138" width="3.44140625" style="1" customWidth="1"/>
    <col min="5139" max="5139" width="0" style="1" hidden="1" customWidth="1"/>
    <col min="5140" max="5140" width="23.6640625" style="1" customWidth="1"/>
    <col min="5141" max="5141" width="10" style="1" customWidth="1"/>
    <col min="5142" max="5142" width="0" style="1" hidden="1" customWidth="1"/>
    <col min="5143" max="5144" width="14.6640625" style="1" customWidth="1"/>
    <col min="5145" max="5145" width="12.88671875" style="1" customWidth="1"/>
    <col min="5146" max="5146" width="3.33203125" style="1" customWidth="1"/>
    <col min="5147" max="5147" width="30.33203125" style="1" customWidth="1"/>
    <col min="5148" max="5148" width="5" style="1" customWidth="1"/>
    <col min="5149" max="5149" width="0" style="1" hidden="1" customWidth="1"/>
    <col min="5150" max="5150" width="14.33203125" style="1" customWidth="1"/>
    <col min="5151" max="5151" width="5.6640625" style="1" customWidth="1"/>
    <col min="5152" max="5152" width="0" style="1" hidden="1" customWidth="1"/>
    <col min="5153" max="5153" width="17.33203125" style="1" customWidth="1"/>
    <col min="5154" max="5154" width="12.6640625" style="1" customWidth="1"/>
    <col min="5155" max="5155" width="0" style="1" hidden="1" customWidth="1"/>
    <col min="5156" max="5156" width="5.33203125" style="1" customWidth="1"/>
    <col min="5157" max="5157" width="0" style="1" hidden="1" customWidth="1"/>
    <col min="5158" max="5158" width="17" style="1" customWidth="1"/>
    <col min="5159" max="5159" width="6.33203125" style="1" customWidth="1"/>
    <col min="5160" max="5160" width="0" style="1" hidden="1" customWidth="1"/>
    <col min="5161" max="5161" width="14.33203125" style="1" customWidth="1"/>
    <col min="5162" max="5162" width="7.5546875" style="1" customWidth="1"/>
    <col min="5163" max="5163" width="0" style="1" hidden="1" customWidth="1"/>
    <col min="5164" max="5165" width="14.33203125" style="1" customWidth="1"/>
    <col min="5166" max="5166" width="20.88671875" style="1" customWidth="1"/>
    <col min="5167" max="5167" width="14.44140625" style="1" customWidth="1"/>
    <col min="5168" max="5168" width="15" style="1" customWidth="1"/>
    <col min="5169" max="5169" width="2.6640625" style="1" customWidth="1"/>
    <col min="5170" max="5170" width="11.6640625" style="1" customWidth="1"/>
    <col min="5171" max="5171" width="11.5546875" style="1" customWidth="1"/>
    <col min="5172" max="5172" width="2.33203125" style="1" customWidth="1"/>
    <col min="5173" max="5173" width="41" style="1" customWidth="1"/>
    <col min="5174" max="5174" width="14.33203125" style="1" customWidth="1"/>
    <col min="5175" max="5176" width="11.5546875" style="1" customWidth="1"/>
    <col min="5177" max="5177" width="21.88671875" style="1" customWidth="1"/>
    <col min="5178" max="5369" width="11.5546875" style="1"/>
    <col min="5370" max="5370" width="21.88671875" style="1" customWidth="1"/>
    <col min="5371" max="5371" width="13.88671875" style="1" customWidth="1"/>
    <col min="5372" max="5372" width="38.6640625" style="1" customWidth="1"/>
    <col min="5373" max="5373" width="3" style="1" bestFit="1" customWidth="1"/>
    <col min="5374" max="5374" width="32.33203125" style="1" customWidth="1"/>
    <col min="5375" max="5375" width="46.33203125" style="1" customWidth="1"/>
    <col min="5376" max="5376" width="19" style="1" customWidth="1"/>
    <col min="5377" max="5377" width="0" style="1" hidden="1" customWidth="1"/>
    <col min="5378" max="5378" width="17.6640625" style="1" customWidth="1"/>
    <col min="5379" max="5379" width="0" style="1" hidden="1" customWidth="1"/>
    <col min="5380" max="5380" width="22.33203125" style="1" customWidth="1"/>
    <col min="5381" max="5381" width="5.33203125" style="1" customWidth="1"/>
    <col min="5382" max="5382" width="36.33203125" style="1" customWidth="1"/>
    <col min="5383" max="5383" width="5.6640625" style="1" customWidth="1"/>
    <col min="5384" max="5384" width="0" style="1" hidden="1" customWidth="1"/>
    <col min="5385" max="5385" width="20.6640625" style="1" customWidth="1"/>
    <col min="5386" max="5386" width="4.88671875" style="1" customWidth="1"/>
    <col min="5387" max="5387" width="0" style="1" hidden="1" customWidth="1"/>
    <col min="5388" max="5388" width="24.6640625" style="1" customWidth="1"/>
    <col min="5389" max="5389" width="12.33203125" style="1" customWidth="1"/>
    <col min="5390" max="5390" width="0" style="1" hidden="1" customWidth="1"/>
    <col min="5391" max="5391" width="3.44140625" style="1" customWidth="1"/>
    <col min="5392" max="5392" width="0" style="1" hidden="1" customWidth="1"/>
    <col min="5393" max="5393" width="17.6640625" style="1" customWidth="1"/>
    <col min="5394" max="5394" width="3.44140625" style="1" customWidth="1"/>
    <col min="5395" max="5395" width="0" style="1" hidden="1" customWidth="1"/>
    <col min="5396" max="5396" width="23.6640625" style="1" customWidth="1"/>
    <col min="5397" max="5397" width="10" style="1" customWidth="1"/>
    <col min="5398" max="5398" width="0" style="1" hidden="1" customWidth="1"/>
    <col min="5399" max="5400" width="14.6640625" style="1" customWidth="1"/>
    <col min="5401" max="5401" width="12.88671875" style="1" customWidth="1"/>
    <col min="5402" max="5402" width="3.33203125" style="1" customWidth="1"/>
    <col min="5403" max="5403" width="30.33203125" style="1" customWidth="1"/>
    <col min="5404" max="5404" width="5" style="1" customWidth="1"/>
    <col min="5405" max="5405" width="0" style="1" hidden="1" customWidth="1"/>
    <col min="5406" max="5406" width="14.33203125" style="1" customWidth="1"/>
    <col min="5407" max="5407" width="5.6640625" style="1" customWidth="1"/>
    <col min="5408" max="5408" width="0" style="1" hidden="1" customWidth="1"/>
    <col min="5409" max="5409" width="17.33203125" style="1" customWidth="1"/>
    <col min="5410" max="5410" width="12.6640625" style="1" customWidth="1"/>
    <col min="5411" max="5411" width="0" style="1" hidden="1" customWidth="1"/>
    <col min="5412" max="5412" width="5.33203125" style="1" customWidth="1"/>
    <col min="5413" max="5413" width="0" style="1" hidden="1" customWidth="1"/>
    <col min="5414" max="5414" width="17" style="1" customWidth="1"/>
    <col min="5415" max="5415" width="6.33203125" style="1" customWidth="1"/>
    <col min="5416" max="5416" width="0" style="1" hidden="1" customWidth="1"/>
    <col min="5417" max="5417" width="14.33203125" style="1" customWidth="1"/>
    <col min="5418" max="5418" width="7.5546875" style="1" customWidth="1"/>
    <col min="5419" max="5419" width="0" style="1" hidden="1" customWidth="1"/>
    <col min="5420" max="5421" width="14.33203125" style="1" customWidth="1"/>
    <col min="5422" max="5422" width="20.88671875" style="1" customWidth="1"/>
    <col min="5423" max="5423" width="14.44140625" style="1" customWidth="1"/>
    <col min="5424" max="5424" width="15" style="1" customWidth="1"/>
    <col min="5425" max="5425" width="2.6640625" style="1" customWidth="1"/>
    <col min="5426" max="5426" width="11.6640625" style="1" customWidth="1"/>
    <col min="5427" max="5427" width="11.5546875" style="1" customWidth="1"/>
    <col min="5428" max="5428" width="2.33203125" style="1" customWidth="1"/>
    <col min="5429" max="5429" width="41" style="1" customWidth="1"/>
    <col min="5430" max="5430" width="14.33203125" style="1" customWidth="1"/>
    <col min="5431" max="5432" width="11.5546875" style="1" customWidth="1"/>
    <col min="5433" max="5433" width="21.88671875" style="1" customWidth="1"/>
    <col min="5434" max="5625" width="11.5546875" style="1"/>
    <col min="5626" max="5626" width="21.88671875" style="1" customWidth="1"/>
    <col min="5627" max="5627" width="13.88671875" style="1" customWidth="1"/>
    <col min="5628" max="5628" width="38.6640625" style="1" customWidth="1"/>
    <col min="5629" max="5629" width="3" style="1" bestFit="1" customWidth="1"/>
    <col min="5630" max="5630" width="32.33203125" style="1" customWidth="1"/>
    <col min="5631" max="5631" width="46.33203125" style="1" customWidth="1"/>
    <col min="5632" max="5632" width="19" style="1" customWidth="1"/>
    <col min="5633" max="5633" width="0" style="1" hidden="1" customWidth="1"/>
    <col min="5634" max="5634" width="17.6640625" style="1" customWidth="1"/>
    <col min="5635" max="5635" width="0" style="1" hidden="1" customWidth="1"/>
    <col min="5636" max="5636" width="22.33203125" style="1" customWidth="1"/>
    <col min="5637" max="5637" width="5.33203125" style="1" customWidth="1"/>
    <col min="5638" max="5638" width="36.33203125" style="1" customWidth="1"/>
    <col min="5639" max="5639" width="5.6640625" style="1" customWidth="1"/>
    <col min="5640" max="5640" width="0" style="1" hidden="1" customWidth="1"/>
    <col min="5641" max="5641" width="20.6640625" style="1" customWidth="1"/>
    <col min="5642" max="5642" width="4.88671875" style="1" customWidth="1"/>
    <col min="5643" max="5643" width="0" style="1" hidden="1" customWidth="1"/>
    <col min="5644" max="5644" width="24.6640625" style="1" customWidth="1"/>
    <col min="5645" max="5645" width="12.33203125" style="1" customWidth="1"/>
    <col min="5646" max="5646" width="0" style="1" hidden="1" customWidth="1"/>
    <col min="5647" max="5647" width="3.44140625" style="1" customWidth="1"/>
    <col min="5648" max="5648" width="0" style="1" hidden="1" customWidth="1"/>
    <col min="5649" max="5649" width="17.6640625" style="1" customWidth="1"/>
    <col min="5650" max="5650" width="3.44140625" style="1" customWidth="1"/>
    <col min="5651" max="5651" width="0" style="1" hidden="1" customWidth="1"/>
    <col min="5652" max="5652" width="23.6640625" style="1" customWidth="1"/>
    <col min="5653" max="5653" width="10" style="1" customWidth="1"/>
    <col min="5654" max="5654" width="0" style="1" hidden="1" customWidth="1"/>
    <col min="5655" max="5656" width="14.6640625" style="1" customWidth="1"/>
    <col min="5657" max="5657" width="12.88671875" style="1" customWidth="1"/>
    <col min="5658" max="5658" width="3.33203125" style="1" customWidth="1"/>
    <col min="5659" max="5659" width="30.33203125" style="1" customWidth="1"/>
    <col min="5660" max="5660" width="5" style="1" customWidth="1"/>
    <col min="5661" max="5661" width="0" style="1" hidden="1" customWidth="1"/>
    <col min="5662" max="5662" width="14.33203125" style="1" customWidth="1"/>
    <col min="5663" max="5663" width="5.6640625" style="1" customWidth="1"/>
    <col min="5664" max="5664" width="0" style="1" hidden="1" customWidth="1"/>
    <col min="5665" max="5665" width="17.33203125" style="1" customWidth="1"/>
    <col min="5666" max="5666" width="12.6640625" style="1" customWidth="1"/>
    <col min="5667" max="5667" width="0" style="1" hidden="1" customWidth="1"/>
    <col min="5668" max="5668" width="5.33203125" style="1" customWidth="1"/>
    <col min="5669" max="5669" width="0" style="1" hidden="1" customWidth="1"/>
    <col min="5670" max="5670" width="17" style="1" customWidth="1"/>
    <col min="5671" max="5671" width="6.33203125" style="1" customWidth="1"/>
    <col min="5672" max="5672" width="0" style="1" hidden="1" customWidth="1"/>
    <col min="5673" max="5673" width="14.33203125" style="1" customWidth="1"/>
    <col min="5674" max="5674" width="7.5546875" style="1" customWidth="1"/>
    <col min="5675" max="5675" width="0" style="1" hidden="1" customWidth="1"/>
    <col min="5676" max="5677" width="14.33203125" style="1" customWidth="1"/>
    <col min="5678" max="5678" width="20.88671875" style="1" customWidth="1"/>
    <col min="5679" max="5679" width="14.44140625" style="1" customWidth="1"/>
    <col min="5680" max="5680" width="15" style="1" customWidth="1"/>
    <col min="5681" max="5681" width="2.6640625" style="1" customWidth="1"/>
    <col min="5682" max="5682" width="11.6640625" style="1" customWidth="1"/>
    <col min="5683" max="5683" width="11.5546875" style="1" customWidth="1"/>
    <col min="5684" max="5684" width="2.33203125" style="1" customWidth="1"/>
    <col min="5685" max="5685" width="41" style="1" customWidth="1"/>
    <col min="5686" max="5686" width="14.33203125" style="1" customWidth="1"/>
    <col min="5687" max="5688" width="11.5546875" style="1" customWidth="1"/>
    <col min="5689" max="5689" width="21.88671875" style="1" customWidth="1"/>
    <col min="5690" max="5881" width="11.5546875" style="1"/>
    <col min="5882" max="5882" width="21.88671875" style="1" customWidth="1"/>
    <col min="5883" max="5883" width="13.88671875" style="1" customWidth="1"/>
    <col min="5884" max="5884" width="38.6640625" style="1" customWidth="1"/>
    <col min="5885" max="5885" width="3" style="1" bestFit="1" customWidth="1"/>
    <col min="5886" max="5886" width="32.33203125" style="1" customWidth="1"/>
    <col min="5887" max="5887" width="46.33203125" style="1" customWidth="1"/>
    <col min="5888" max="5888" width="19" style="1" customWidth="1"/>
    <col min="5889" max="5889" width="0" style="1" hidden="1" customWidth="1"/>
    <col min="5890" max="5890" width="17.6640625" style="1" customWidth="1"/>
    <col min="5891" max="5891" width="0" style="1" hidden="1" customWidth="1"/>
    <col min="5892" max="5892" width="22.33203125" style="1" customWidth="1"/>
    <col min="5893" max="5893" width="5.33203125" style="1" customWidth="1"/>
    <col min="5894" max="5894" width="36.33203125" style="1" customWidth="1"/>
    <col min="5895" max="5895" width="5.6640625" style="1" customWidth="1"/>
    <col min="5896" max="5896" width="0" style="1" hidden="1" customWidth="1"/>
    <col min="5897" max="5897" width="20.6640625" style="1" customWidth="1"/>
    <col min="5898" max="5898" width="4.88671875" style="1" customWidth="1"/>
    <col min="5899" max="5899" width="0" style="1" hidden="1" customWidth="1"/>
    <col min="5900" max="5900" width="24.6640625" style="1" customWidth="1"/>
    <col min="5901" max="5901" width="12.33203125" style="1" customWidth="1"/>
    <col min="5902" max="5902" width="0" style="1" hidden="1" customWidth="1"/>
    <col min="5903" max="5903" width="3.44140625" style="1" customWidth="1"/>
    <col min="5904" max="5904" width="0" style="1" hidden="1" customWidth="1"/>
    <col min="5905" max="5905" width="17.6640625" style="1" customWidth="1"/>
    <col min="5906" max="5906" width="3.44140625" style="1" customWidth="1"/>
    <col min="5907" max="5907" width="0" style="1" hidden="1" customWidth="1"/>
    <col min="5908" max="5908" width="23.6640625" style="1" customWidth="1"/>
    <col min="5909" max="5909" width="10" style="1" customWidth="1"/>
    <col min="5910" max="5910" width="0" style="1" hidden="1" customWidth="1"/>
    <col min="5911" max="5912" width="14.6640625" style="1" customWidth="1"/>
    <col min="5913" max="5913" width="12.88671875" style="1" customWidth="1"/>
    <col min="5914" max="5914" width="3.33203125" style="1" customWidth="1"/>
    <col min="5915" max="5915" width="30.33203125" style="1" customWidth="1"/>
    <col min="5916" max="5916" width="5" style="1" customWidth="1"/>
    <col min="5917" max="5917" width="0" style="1" hidden="1" customWidth="1"/>
    <col min="5918" max="5918" width="14.33203125" style="1" customWidth="1"/>
    <col min="5919" max="5919" width="5.6640625" style="1" customWidth="1"/>
    <col min="5920" max="5920" width="0" style="1" hidden="1" customWidth="1"/>
    <col min="5921" max="5921" width="17.33203125" style="1" customWidth="1"/>
    <col min="5922" max="5922" width="12.6640625" style="1" customWidth="1"/>
    <col min="5923" max="5923" width="0" style="1" hidden="1" customWidth="1"/>
    <col min="5924" max="5924" width="5.33203125" style="1" customWidth="1"/>
    <col min="5925" max="5925" width="0" style="1" hidden="1" customWidth="1"/>
    <col min="5926" max="5926" width="17" style="1" customWidth="1"/>
    <col min="5927" max="5927" width="6.33203125" style="1" customWidth="1"/>
    <col min="5928" max="5928" width="0" style="1" hidden="1" customWidth="1"/>
    <col min="5929" max="5929" width="14.33203125" style="1" customWidth="1"/>
    <col min="5930" max="5930" width="7.5546875" style="1" customWidth="1"/>
    <col min="5931" max="5931" width="0" style="1" hidden="1" customWidth="1"/>
    <col min="5932" max="5933" width="14.33203125" style="1" customWidth="1"/>
    <col min="5934" max="5934" width="20.88671875" style="1" customWidth="1"/>
    <col min="5935" max="5935" width="14.44140625" style="1" customWidth="1"/>
    <col min="5936" max="5936" width="15" style="1" customWidth="1"/>
    <col min="5937" max="5937" width="2.6640625" style="1" customWidth="1"/>
    <col min="5938" max="5938" width="11.6640625" style="1" customWidth="1"/>
    <col min="5939" max="5939" width="11.5546875" style="1" customWidth="1"/>
    <col min="5940" max="5940" width="2.33203125" style="1" customWidth="1"/>
    <col min="5941" max="5941" width="41" style="1" customWidth="1"/>
    <col min="5942" max="5942" width="14.33203125" style="1" customWidth="1"/>
    <col min="5943" max="5944" width="11.5546875" style="1" customWidth="1"/>
    <col min="5945" max="5945" width="21.88671875" style="1" customWidth="1"/>
    <col min="5946" max="6137" width="11.5546875" style="1"/>
    <col min="6138" max="6138" width="21.88671875" style="1" customWidth="1"/>
    <col min="6139" max="6139" width="13.88671875" style="1" customWidth="1"/>
    <col min="6140" max="6140" width="38.6640625" style="1" customWidth="1"/>
    <col min="6141" max="6141" width="3" style="1" bestFit="1" customWidth="1"/>
    <col min="6142" max="6142" width="32.33203125" style="1" customWidth="1"/>
    <col min="6143" max="6143" width="46.33203125" style="1" customWidth="1"/>
    <col min="6144" max="6144" width="19" style="1" customWidth="1"/>
    <col min="6145" max="6145" width="0" style="1" hidden="1" customWidth="1"/>
    <col min="6146" max="6146" width="17.6640625" style="1" customWidth="1"/>
    <col min="6147" max="6147" width="0" style="1" hidden="1" customWidth="1"/>
    <col min="6148" max="6148" width="22.33203125" style="1" customWidth="1"/>
    <col min="6149" max="6149" width="5.33203125" style="1" customWidth="1"/>
    <col min="6150" max="6150" width="36.33203125" style="1" customWidth="1"/>
    <col min="6151" max="6151" width="5.6640625" style="1" customWidth="1"/>
    <col min="6152" max="6152" width="0" style="1" hidden="1" customWidth="1"/>
    <col min="6153" max="6153" width="20.6640625" style="1" customWidth="1"/>
    <col min="6154" max="6154" width="4.88671875" style="1" customWidth="1"/>
    <col min="6155" max="6155" width="0" style="1" hidden="1" customWidth="1"/>
    <col min="6156" max="6156" width="24.6640625" style="1" customWidth="1"/>
    <col min="6157" max="6157" width="12.33203125" style="1" customWidth="1"/>
    <col min="6158" max="6158" width="0" style="1" hidden="1" customWidth="1"/>
    <col min="6159" max="6159" width="3.44140625" style="1" customWidth="1"/>
    <col min="6160" max="6160" width="0" style="1" hidden="1" customWidth="1"/>
    <col min="6161" max="6161" width="17.6640625" style="1" customWidth="1"/>
    <col min="6162" max="6162" width="3.44140625" style="1" customWidth="1"/>
    <col min="6163" max="6163" width="0" style="1" hidden="1" customWidth="1"/>
    <col min="6164" max="6164" width="23.6640625" style="1" customWidth="1"/>
    <col min="6165" max="6165" width="10" style="1" customWidth="1"/>
    <col min="6166" max="6166" width="0" style="1" hidden="1" customWidth="1"/>
    <col min="6167" max="6168" width="14.6640625" style="1" customWidth="1"/>
    <col min="6169" max="6169" width="12.88671875" style="1" customWidth="1"/>
    <col min="6170" max="6170" width="3.33203125" style="1" customWidth="1"/>
    <col min="6171" max="6171" width="30.33203125" style="1" customWidth="1"/>
    <col min="6172" max="6172" width="5" style="1" customWidth="1"/>
    <col min="6173" max="6173" width="0" style="1" hidden="1" customWidth="1"/>
    <col min="6174" max="6174" width="14.33203125" style="1" customWidth="1"/>
    <col min="6175" max="6175" width="5.6640625" style="1" customWidth="1"/>
    <col min="6176" max="6176" width="0" style="1" hidden="1" customWidth="1"/>
    <col min="6177" max="6177" width="17.33203125" style="1" customWidth="1"/>
    <col min="6178" max="6178" width="12.6640625" style="1" customWidth="1"/>
    <col min="6179" max="6179" width="0" style="1" hidden="1" customWidth="1"/>
    <col min="6180" max="6180" width="5.33203125" style="1" customWidth="1"/>
    <col min="6181" max="6181" width="0" style="1" hidden="1" customWidth="1"/>
    <col min="6182" max="6182" width="17" style="1" customWidth="1"/>
    <col min="6183" max="6183" width="6.33203125" style="1" customWidth="1"/>
    <col min="6184" max="6184" width="0" style="1" hidden="1" customWidth="1"/>
    <col min="6185" max="6185" width="14.33203125" style="1" customWidth="1"/>
    <col min="6186" max="6186" width="7.5546875" style="1" customWidth="1"/>
    <col min="6187" max="6187" width="0" style="1" hidden="1" customWidth="1"/>
    <col min="6188" max="6189" width="14.33203125" style="1" customWidth="1"/>
    <col min="6190" max="6190" width="20.88671875" style="1" customWidth="1"/>
    <col min="6191" max="6191" width="14.44140625" style="1" customWidth="1"/>
    <col min="6192" max="6192" width="15" style="1" customWidth="1"/>
    <col min="6193" max="6193" width="2.6640625" style="1" customWidth="1"/>
    <col min="6194" max="6194" width="11.6640625" style="1" customWidth="1"/>
    <col min="6195" max="6195" width="11.5546875" style="1" customWidth="1"/>
    <col min="6196" max="6196" width="2.33203125" style="1" customWidth="1"/>
    <col min="6197" max="6197" width="41" style="1" customWidth="1"/>
    <col min="6198" max="6198" width="14.33203125" style="1" customWidth="1"/>
    <col min="6199" max="6200" width="11.5546875" style="1" customWidth="1"/>
    <col min="6201" max="6201" width="21.88671875" style="1" customWidth="1"/>
    <col min="6202" max="6393" width="11.5546875" style="1"/>
    <col min="6394" max="6394" width="21.88671875" style="1" customWidth="1"/>
    <col min="6395" max="6395" width="13.88671875" style="1" customWidth="1"/>
    <col min="6396" max="6396" width="38.6640625" style="1" customWidth="1"/>
    <col min="6397" max="6397" width="3" style="1" bestFit="1" customWidth="1"/>
    <col min="6398" max="6398" width="32.33203125" style="1" customWidth="1"/>
    <col min="6399" max="6399" width="46.33203125" style="1" customWidth="1"/>
    <col min="6400" max="6400" width="19" style="1" customWidth="1"/>
    <col min="6401" max="6401" width="0" style="1" hidden="1" customWidth="1"/>
    <col min="6402" max="6402" width="17.6640625" style="1" customWidth="1"/>
    <col min="6403" max="6403" width="0" style="1" hidden="1" customWidth="1"/>
    <col min="6404" max="6404" width="22.33203125" style="1" customWidth="1"/>
    <col min="6405" max="6405" width="5.33203125" style="1" customWidth="1"/>
    <col min="6406" max="6406" width="36.33203125" style="1" customWidth="1"/>
    <col min="6407" max="6407" width="5.6640625" style="1" customWidth="1"/>
    <col min="6408" max="6408" width="0" style="1" hidden="1" customWidth="1"/>
    <col min="6409" max="6409" width="20.6640625" style="1" customWidth="1"/>
    <col min="6410" max="6410" width="4.88671875" style="1" customWidth="1"/>
    <col min="6411" max="6411" width="0" style="1" hidden="1" customWidth="1"/>
    <col min="6412" max="6412" width="24.6640625" style="1" customWidth="1"/>
    <col min="6413" max="6413" width="12.33203125" style="1" customWidth="1"/>
    <col min="6414" max="6414" width="0" style="1" hidden="1" customWidth="1"/>
    <col min="6415" max="6415" width="3.44140625" style="1" customWidth="1"/>
    <col min="6416" max="6416" width="0" style="1" hidden="1" customWidth="1"/>
    <col min="6417" max="6417" width="17.6640625" style="1" customWidth="1"/>
    <col min="6418" max="6418" width="3.44140625" style="1" customWidth="1"/>
    <col min="6419" max="6419" width="0" style="1" hidden="1" customWidth="1"/>
    <col min="6420" max="6420" width="23.6640625" style="1" customWidth="1"/>
    <col min="6421" max="6421" width="10" style="1" customWidth="1"/>
    <col min="6422" max="6422" width="0" style="1" hidden="1" customWidth="1"/>
    <col min="6423" max="6424" width="14.6640625" style="1" customWidth="1"/>
    <col min="6425" max="6425" width="12.88671875" style="1" customWidth="1"/>
    <col min="6426" max="6426" width="3.33203125" style="1" customWidth="1"/>
    <col min="6427" max="6427" width="30.33203125" style="1" customWidth="1"/>
    <col min="6428" max="6428" width="5" style="1" customWidth="1"/>
    <col min="6429" max="6429" width="0" style="1" hidden="1" customWidth="1"/>
    <col min="6430" max="6430" width="14.33203125" style="1" customWidth="1"/>
    <col min="6431" max="6431" width="5.6640625" style="1" customWidth="1"/>
    <col min="6432" max="6432" width="0" style="1" hidden="1" customWidth="1"/>
    <col min="6433" max="6433" width="17.33203125" style="1" customWidth="1"/>
    <col min="6434" max="6434" width="12.6640625" style="1" customWidth="1"/>
    <col min="6435" max="6435" width="0" style="1" hidden="1" customWidth="1"/>
    <col min="6436" max="6436" width="5.33203125" style="1" customWidth="1"/>
    <col min="6437" max="6437" width="0" style="1" hidden="1" customWidth="1"/>
    <col min="6438" max="6438" width="17" style="1" customWidth="1"/>
    <col min="6439" max="6439" width="6.33203125" style="1" customWidth="1"/>
    <col min="6440" max="6440" width="0" style="1" hidden="1" customWidth="1"/>
    <col min="6441" max="6441" width="14.33203125" style="1" customWidth="1"/>
    <col min="6442" max="6442" width="7.5546875" style="1" customWidth="1"/>
    <col min="6443" max="6443" width="0" style="1" hidden="1" customWidth="1"/>
    <col min="6444" max="6445" width="14.33203125" style="1" customWidth="1"/>
    <col min="6446" max="6446" width="20.88671875" style="1" customWidth="1"/>
    <col min="6447" max="6447" width="14.44140625" style="1" customWidth="1"/>
    <col min="6448" max="6448" width="15" style="1" customWidth="1"/>
    <col min="6449" max="6449" width="2.6640625" style="1" customWidth="1"/>
    <col min="6450" max="6450" width="11.6640625" style="1" customWidth="1"/>
    <col min="6451" max="6451" width="11.5546875" style="1" customWidth="1"/>
    <col min="6452" max="6452" width="2.33203125" style="1" customWidth="1"/>
    <col min="6453" max="6453" width="41" style="1" customWidth="1"/>
    <col min="6454" max="6454" width="14.33203125" style="1" customWidth="1"/>
    <col min="6455" max="6456" width="11.5546875" style="1" customWidth="1"/>
    <col min="6457" max="6457" width="21.88671875" style="1" customWidth="1"/>
    <col min="6458" max="6649" width="11.5546875" style="1"/>
    <col min="6650" max="6650" width="21.88671875" style="1" customWidth="1"/>
    <col min="6651" max="6651" width="13.88671875" style="1" customWidth="1"/>
    <col min="6652" max="6652" width="38.6640625" style="1" customWidth="1"/>
    <col min="6653" max="6653" width="3" style="1" bestFit="1" customWidth="1"/>
    <col min="6654" max="6654" width="32.33203125" style="1" customWidth="1"/>
    <col min="6655" max="6655" width="46.33203125" style="1" customWidth="1"/>
    <col min="6656" max="6656" width="19" style="1" customWidth="1"/>
    <col min="6657" max="6657" width="0" style="1" hidden="1" customWidth="1"/>
    <col min="6658" max="6658" width="17.6640625" style="1" customWidth="1"/>
    <col min="6659" max="6659" width="0" style="1" hidden="1" customWidth="1"/>
    <col min="6660" max="6660" width="22.33203125" style="1" customWidth="1"/>
    <col min="6661" max="6661" width="5.33203125" style="1" customWidth="1"/>
    <col min="6662" max="6662" width="36.33203125" style="1" customWidth="1"/>
    <col min="6663" max="6663" width="5.6640625" style="1" customWidth="1"/>
    <col min="6664" max="6664" width="0" style="1" hidden="1" customWidth="1"/>
    <col min="6665" max="6665" width="20.6640625" style="1" customWidth="1"/>
    <col min="6666" max="6666" width="4.88671875" style="1" customWidth="1"/>
    <col min="6667" max="6667" width="0" style="1" hidden="1" customWidth="1"/>
    <col min="6668" max="6668" width="24.6640625" style="1" customWidth="1"/>
    <col min="6669" max="6669" width="12.33203125" style="1" customWidth="1"/>
    <col min="6670" max="6670" width="0" style="1" hidden="1" customWidth="1"/>
    <col min="6671" max="6671" width="3.44140625" style="1" customWidth="1"/>
    <col min="6672" max="6672" width="0" style="1" hidden="1" customWidth="1"/>
    <col min="6673" max="6673" width="17.6640625" style="1" customWidth="1"/>
    <col min="6674" max="6674" width="3.44140625" style="1" customWidth="1"/>
    <col min="6675" max="6675" width="0" style="1" hidden="1" customWidth="1"/>
    <col min="6676" max="6676" width="23.6640625" style="1" customWidth="1"/>
    <col min="6677" max="6677" width="10" style="1" customWidth="1"/>
    <col min="6678" max="6678" width="0" style="1" hidden="1" customWidth="1"/>
    <col min="6679" max="6680" width="14.6640625" style="1" customWidth="1"/>
    <col min="6681" max="6681" width="12.88671875" style="1" customWidth="1"/>
    <col min="6682" max="6682" width="3.33203125" style="1" customWidth="1"/>
    <col min="6683" max="6683" width="30.33203125" style="1" customWidth="1"/>
    <col min="6684" max="6684" width="5" style="1" customWidth="1"/>
    <col min="6685" max="6685" width="0" style="1" hidden="1" customWidth="1"/>
    <col min="6686" max="6686" width="14.33203125" style="1" customWidth="1"/>
    <col min="6687" max="6687" width="5.6640625" style="1" customWidth="1"/>
    <col min="6688" max="6688" width="0" style="1" hidden="1" customWidth="1"/>
    <col min="6689" max="6689" width="17.33203125" style="1" customWidth="1"/>
    <col min="6690" max="6690" width="12.6640625" style="1" customWidth="1"/>
    <col min="6691" max="6691" width="0" style="1" hidden="1" customWidth="1"/>
    <col min="6692" max="6692" width="5.33203125" style="1" customWidth="1"/>
    <col min="6693" max="6693" width="0" style="1" hidden="1" customWidth="1"/>
    <col min="6694" max="6694" width="17" style="1" customWidth="1"/>
    <col min="6695" max="6695" width="6.33203125" style="1" customWidth="1"/>
    <col min="6696" max="6696" width="0" style="1" hidden="1" customWidth="1"/>
    <col min="6697" max="6697" width="14.33203125" style="1" customWidth="1"/>
    <col min="6698" max="6698" width="7.5546875" style="1" customWidth="1"/>
    <col min="6699" max="6699" width="0" style="1" hidden="1" customWidth="1"/>
    <col min="6700" max="6701" width="14.33203125" style="1" customWidth="1"/>
    <col min="6702" max="6702" width="20.88671875" style="1" customWidth="1"/>
    <col min="6703" max="6703" width="14.44140625" style="1" customWidth="1"/>
    <col min="6704" max="6704" width="15" style="1" customWidth="1"/>
    <col min="6705" max="6705" width="2.6640625" style="1" customWidth="1"/>
    <col min="6706" max="6706" width="11.6640625" style="1" customWidth="1"/>
    <col min="6707" max="6707" width="11.5546875" style="1" customWidth="1"/>
    <col min="6708" max="6708" width="2.33203125" style="1" customWidth="1"/>
    <col min="6709" max="6709" width="41" style="1" customWidth="1"/>
    <col min="6710" max="6710" width="14.33203125" style="1" customWidth="1"/>
    <col min="6711" max="6712" width="11.5546875" style="1" customWidth="1"/>
    <col min="6713" max="6713" width="21.88671875" style="1" customWidth="1"/>
    <col min="6714" max="6905" width="11.5546875" style="1"/>
    <col min="6906" max="6906" width="21.88671875" style="1" customWidth="1"/>
    <col min="6907" max="6907" width="13.88671875" style="1" customWidth="1"/>
    <col min="6908" max="6908" width="38.6640625" style="1" customWidth="1"/>
    <col min="6909" max="6909" width="3" style="1" bestFit="1" customWidth="1"/>
    <col min="6910" max="6910" width="32.33203125" style="1" customWidth="1"/>
    <col min="6911" max="6911" width="46.33203125" style="1" customWidth="1"/>
    <col min="6912" max="6912" width="19" style="1" customWidth="1"/>
    <col min="6913" max="6913" width="0" style="1" hidden="1" customWidth="1"/>
    <col min="6914" max="6914" width="17.6640625" style="1" customWidth="1"/>
    <col min="6915" max="6915" width="0" style="1" hidden="1" customWidth="1"/>
    <col min="6916" max="6916" width="22.33203125" style="1" customWidth="1"/>
    <col min="6917" max="6917" width="5.33203125" style="1" customWidth="1"/>
    <col min="6918" max="6918" width="36.33203125" style="1" customWidth="1"/>
    <col min="6919" max="6919" width="5.6640625" style="1" customWidth="1"/>
    <col min="6920" max="6920" width="0" style="1" hidden="1" customWidth="1"/>
    <col min="6921" max="6921" width="20.6640625" style="1" customWidth="1"/>
    <col min="6922" max="6922" width="4.88671875" style="1" customWidth="1"/>
    <col min="6923" max="6923" width="0" style="1" hidden="1" customWidth="1"/>
    <col min="6924" max="6924" width="24.6640625" style="1" customWidth="1"/>
    <col min="6925" max="6925" width="12.33203125" style="1" customWidth="1"/>
    <col min="6926" max="6926" width="0" style="1" hidden="1" customWidth="1"/>
    <col min="6927" max="6927" width="3.44140625" style="1" customWidth="1"/>
    <col min="6928" max="6928" width="0" style="1" hidden="1" customWidth="1"/>
    <col min="6929" max="6929" width="17.6640625" style="1" customWidth="1"/>
    <col min="6930" max="6930" width="3.44140625" style="1" customWidth="1"/>
    <col min="6931" max="6931" width="0" style="1" hidden="1" customWidth="1"/>
    <col min="6932" max="6932" width="23.6640625" style="1" customWidth="1"/>
    <col min="6933" max="6933" width="10" style="1" customWidth="1"/>
    <col min="6934" max="6934" width="0" style="1" hidden="1" customWidth="1"/>
    <col min="6935" max="6936" width="14.6640625" style="1" customWidth="1"/>
    <col min="6937" max="6937" width="12.88671875" style="1" customWidth="1"/>
    <col min="6938" max="6938" width="3.33203125" style="1" customWidth="1"/>
    <col min="6939" max="6939" width="30.33203125" style="1" customWidth="1"/>
    <col min="6940" max="6940" width="5" style="1" customWidth="1"/>
    <col min="6941" max="6941" width="0" style="1" hidden="1" customWidth="1"/>
    <col min="6942" max="6942" width="14.33203125" style="1" customWidth="1"/>
    <col min="6943" max="6943" width="5.6640625" style="1" customWidth="1"/>
    <col min="6944" max="6944" width="0" style="1" hidden="1" customWidth="1"/>
    <col min="6945" max="6945" width="17.33203125" style="1" customWidth="1"/>
    <col min="6946" max="6946" width="12.6640625" style="1" customWidth="1"/>
    <col min="6947" max="6947" width="0" style="1" hidden="1" customWidth="1"/>
    <col min="6948" max="6948" width="5.33203125" style="1" customWidth="1"/>
    <col min="6949" max="6949" width="0" style="1" hidden="1" customWidth="1"/>
    <col min="6950" max="6950" width="17" style="1" customWidth="1"/>
    <col min="6951" max="6951" width="6.33203125" style="1" customWidth="1"/>
    <col min="6952" max="6952" width="0" style="1" hidden="1" customWidth="1"/>
    <col min="6953" max="6953" width="14.33203125" style="1" customWidth="1"/>
    <col min="6954" max="6954" width="7.5546875" style="1" customWidth="1"/>
    <col min="6955" max="6955" width="0" style="1" hidden="1" customWidth="1"/>
    <col min="6956" max="6957" width="14.33203125" style="1" customWidth="1"/>
    <col min="6958" max="6958" width="20.88671875" style="1" customWidth="1"/>
    <col min="6959" max="6959" width="14.44140625" style="1" customWidth="1"/>
    <col min="6960" max="6960" width="15" style="1" customWidth="1"/>
    <col min="6961" max="6961" width="2.6640625" style="1" customWidth="1"/>
    <col min="6962" max="6962" width="11.6640625" style="1" customWidth="1"/>
    <col min="6963" max="6963" width="11.5546875" style="1" customWidth="1"/>
    <col min="6964" max="6964" width="2.33203125" style="1" customWidth="1"/>
    <col min="6965" max="6965" width="41" style="1" customWidth="1"/>
    <col min="6966" max="6966" width="14.33203125" style="1" customWidth="1"/>
    <col min="6967" max="6968" width="11.5546875" style="1" customWidth="1"/>
    <col min="6969" max="6969" width="21.88671875" style="1" customWidth="1"/>
    <col min="6970" max="7161" width="11.5546875" style="1"/>
    <col min="7162" max="7162" width="21.88671875" style="1" customWidth="1"/>
    <col min="7163" max="7163" width="13.88671875" style="1" customWidth="1"/>
    <col min="7164" max="7164" width="38.6640625" style="1" customWidth="1"/>
    <col min="7165" max="7165" width="3" style="1" bestFit="1" customWidth="1"/>
    <col min="7166" max="7166" width="32.33203125" style="1" customWidth="1"/>
    <col min="7167" max="7167" width="46.33203125" style="1" customWidth="1"/>
    <col min="7168" max="7168" width="19" style="1" customWidth="1"/>
    <col min="7169" max="7169" width="0" style="1" hidden="1" customWidth="1"/>
    <col min="7170" max="7170" width="17.6640625" style="1" customWidth="1"/>
    <col min="7171" max="7171" width="0" style="1" hidden="1" customWidth="1"/>
    <col min="7172" max="7172" width="22.33203125" style="1" customWidth="1"/>
    <col min="7173" max="7173" width="5.33203125" style="1" customWidth="1"/>
    <col min="7174" max="7174" width="36.33203125" style="1" customWidth="1"/>
    <col min="7175" max="7175" width="5.6640625" style="1" customWidth="1"/>
    <col min="7176" max="7176" width="0" style="1" hidden="1" customWidth="1"/>
    <col min="7177" max="7177" width="20.6640625" style="1" customWidth="1"/>
    <col min="7178" max="7178" width="4.88671875" style="1" customWidth="1"/>
    <col min="7179" max="7179" width="0" style="1" hidden="1" customWidth="1"/>
    <col min="7180" max="7180" width="24.6640625" style="1" customWidth="1"/>
    <col min="7181" max="7181" width="12.33203125" style="1" customWidth="1"/>
    <col min="7182" max="7182" width="0" style="1" hidden="1" customWidth="1"/>
    <col min="7183" max="7183" width="3.44140625" style="1" customWidth="1"/>
    <col min="7184" max="7184" width="0" style="1" hidden="1" customWidth="1"/>
    <col min="7185" max="7185" width="17.6640625" style="1" customWidth="1"/>
    <col min="7186" max="7186" width="3.44140625" style="1" customWidth="1"/>
    <col min="7187" max="7187" width="0" style="1" hidden="1" customWidth="1"/>
    <col min="7188" max="7188" width="23.6640625" style="1" customWidth="1"/>
    <col min="7189" max="7189" width="10" style="1" customWidth="1"/>
    <col min="7190" max="7190" width="0" style="1" hidden="1" customWidth="1"/>
    <col min="7191" max="7192" width="14.6640625" style="1" customWidth="1"/>
    <col min="7193" max="7193" width="12.88671875" style="1" customWidth="1"/>
    <col min="7194" max="7194" width="3.33203125" style="1" customWidth="1"/>
    <col min="7195" max="7195" width="30.33203125" style="1" customWidth="1"/>
    <col min="7196" max="7196" width="5" style="1" customWidth="1"/>
    <col min="7197" max="7197" width="0" style="1" hidden="1" customWidth="1"/>
    <col min="7198" max="7198" width="14.33203125" style="1" customWidth="1"/>
    <col min="7199" max="7199" width="5.6640625" style="1" customWidth="1"/>
    <col min="7200" max="7200" width="0" style="1" hidden="1" customWidth="1"/>
    <col min="7201" max="7201" width="17.33203125" style="1" customWidth="1"/>
    <col min="7202" max="7202" width="12.6640625" style="1" customWidth="1"/>
    <col min="7203" max="7203" width="0" style="1" hidden="1" customWidth="1"/>
    <col min="7204" max="7204" width="5.33203125" style="1" customWidth="1"/>
    <col min="7205" max="7205" width="0" style="1" hidden="1" customWidth="1"/>
    <col min="7206" max="7206" width="17" style="1" customWidth="1"/>
    <col min="7207" max="7207" width="6.33203125" style="1" customWidth="1"/>
    <col min="7208" max="7208" width="0" style="1" hidden="1" customWidth="1"/>
    <col min="7209" max="7209" width="14.33203125" style="1" customWidth="1"/>
    <col min="7210" max="7210" width="7.5546875" style="1" customWidth="1"/>
    <col min="7211" max="7211" width="0" style="1" hidden="1" customWidth="1"/>
    <col min="7212" max="7213" width="14.33203125" style="1" customWidth="1"/>
    <col min="7214" max="7214" width="20.88671875" style="1" customWidth="1"/>
    <col min="7215" max="7215" width="14.44140625" style="1" customWidth="1"/>
    <col min="7216" max="7216" width="15" style="1" customWidth="1"/>
    <col min="7217" max="7217" width="2.6640625" style="1" customWidth="1"/>
    <col min="7218" max="7218" width="11.6640625" style="1" customWidth="1"/>
    <col min="7219" max="7219" width="11.5546875" style="1" customWidth="1"/>
    <col min="7220" max="7220" width="2.33203125" style="1" customWidth="1"/>
    <col min="7221" max="7221" width="41" style="1" customWidth="1"/>
    <col min="7222" max="7222" width="14.33203125" style="1" customWidth="1"/>
    <col min="7223" max="7224" width="11.5546875" style="1" customWidth="1"/>
    <col min="7225" max="7225" width="21.88671875" style="1" customWidth="1"/>
    <col min="7226" max="7417" width="11.5546875" style="1"/>
    <col min="7418" max="7418" width="21.88671875" style="1" customWidth="1"/>
    <col min="7419" max="7419" width="13.88671875" style="1" customWidth="1"/>
    <col min="7420" max="7420" width="38.6640625" style="1" customWidth="1"/>
    <col min="7421" max="7421" width="3" style="1" bestFit="1" customWidth="1"/>
    <col min="7422" max="7422" width="32.33203125" style="1" customWidth="1"/>
    <col min="7423" max="7423" width="46.33203125" style="1" customWidth="1"/>
    <col min="7424" max="7424" width="19" style="1" customWidth="1"/>
    <col min="7425" max="7425" width="0" style="1" hidden="1" customWidth="1"/>
    <col min="7426" max="7426" width="17.6640625" style="1" customWidth="1"/>
    <col min="7427" max="7427" width="0" style="1" hidden="1" customWidth="1"/>
    <col min="7428" max="7428" width="22.33203125" style="1" customWidth="1"/>
    <col min="7429" max="7429" width="5.33203125" style="1" customWidth="1"/>
    <col min="7430" max="7430" width="36.33203125" style="1" customWidth="1"/>
    <col min="7431" max="7431" width="5.6640625" style="1" customWidth="1"/>
    <col min="7432" max="7432" width="0" style="1" hidden="1" customWidth="1"/>
    <col min="7433" max="7433" width="20.6640625" style="1" customWidth="1"/>
    <col min="7434" max="7434" width="4.88671875" style="1" customWidth="1"/>
    <col min="7435" max="7435" width="0" style="1" hidden="1" customWidth="1"/>
    <col min="7436" max="7436" width="24.6640625" style="1" customWidth="1"/>
    <col min="7437" max="7437" width="12.33203125" style="1" customWidth="1"/>
    <col min="7438" max="7438" width="0" style="1" hidden="1" customWidth="1"/>
    <col min="7439" max="7439" width="3.44140625" style="1" customWidth="1"/>
    <col min="7440" max="7440" width="0" style="1" hidden="1" customWidth="1"/>
    <col min="7441" max="7441" width="17.6640625" style="1" customWidth="1"/>
    <col min="7442" max="7442" width="3.44140625" style="1" customWidth="1"/>
    <col min="7443" max="7443" width="0" style="1" hidden="1" customWidth="1"/>
    <col min="7444" max="7444" width="23.6640625" style="1" customWidth="1"/>
    <col min="7445" max="7445" width="10" style="1" customWidth="1"/>
    <col min="7446" max="7446" width="0" style="1" hidden="1" customWidth="1"/>
    <col min="7447" max="7448" width="14.6640625" style="1" customWidth="1"/>
    <col min="7449" max="7449" width="12.88671875" style="1" customWidth="1"/>
    <col min="7450" max="7450" width="3.33203125" style="1" customWidth="1"/>
    <col min="7451" max="7451" width="30.33203125" style="1" customWidth="1"/>
    <col min="7452" max="7452" width="5" style="1" customWidth="1"/>
    <col min="7453" max="7453" width="0" style="1" hidden="1" customWidth="1"/>
    <col min="7454" max="7454" width="14.33203125" style="1" customWidth="1"/>
    <col min="7455" max="7455" width="5.6640625" style="1" customWidth="1"/>
    <col min="7456" max="7456" width="0" style="1" hidden="1" customWidth="1"/>
    <col min="7457" max="7457" width="17.33203125" style="1" customWidth="1"/>
    <col min="7458" max="7458" width="12.6640625" style="1" customWidth="1"/>
    <col min="7459" max="7459" width="0" style="1" hidden="1" customWidth="1"/>
    <col min="7460" max="7460" width="5.33203125" style="1" customWidth="1"/>
    <col min="7461" max="7461" width="0" style="1" hidden="1" customWidth="1"/>
    <col min="7462" max="7462" width="17" style="1" customWidth="1"/>
    <col min="7463" max="7463" width="6.33203125" style="1" customWidth="1"/>
    <col min="7464" max="7464" width="0" style="1" hidden="1" customWidth="1"/>
    <col min="7465" max="7465" width="14.33203125" style="1" customWidth="1"/>
    <col min="7466" max="7466" width="7.5546875" style="1" customWidth="1"/>
    <col min="7467" max="7467" width="0" style="1" hidden="1" customWidth="1"/>
    <col min="7468" max="7469" width="14.33203125" style="1" customWidth="1"/>
    <col min="7470" max="7470" width="20.88671875" style="1" customWidth="1"/>
    <col min="7471" max="7471" width="14.44140625" style="1" customWidth="1"/>
    <col min="7472" max="7472" width="15" style="1" customWidth="1"/>
    <col min="7473" max="7473" width="2.6640625" style="1" customWidth="1"/>
    <col min="7474" max="7474" width="11.6640625" style="1" customWidth="1"/>
    <col min="7475" max="7475" width="11.5546875" style="1" customWidth="1"/>
    <col min="7476" max="7476" width="2.33203125" style="1" customWidth="1"/>
    <col min="7477" max="7477" width="41" style="1" customWidth="1"/>
    <col min="7478" max="7478" width="14.33203125" style="1" customWidth="1"/>
    <col min="7479" max="7480" width="11.5546875" style="1" customWidth="1"/>
    <col min="7481" max="7481" width="21.88671875" style="1" customWidth="1"/>
    <col min="7482" max="7673" width="11.5546875" style="1"/>
    <col min="7674" max="7674" width="21.88671875" style="1" customWidth="1"/>
    <col min="7675" max="7675" width="13.88671875" style="1" customWidth="1"/>
    <col min="7676" max="7676" width="38.6640625" style="1" customWidth="1"/>
    <col min="7677" max="7677" width="3" style="1" bestFit="1" customWidth="1"/>
    <col min="7678" max="7678" width="32.33203125" style="1" customWidth="1"/>
    <col min="7679" max="7679" width="46.33203125" style="1" customWidth="1"/>
    <col min="7680" max="7680" width="19" style="1" customWidth="1"/>
    <col min="7681" max="7681" width="0" style="1" hidden="1" customWidth="1"/>
    <col min="7682" max="7682" width="17.6640625" style="1" customWidth="1"/>
    <col min="7683" max="7683" width="0" style="1" hidden="1" customWidth="1"/>
    <col min="7684" max="7684" width="22.33203125" style="1" customWidth="1"/>
    <col min="7685" max="7685" width="5.33203125" style="1" customWidth="1"/>
    <col min="7686" max="7686" width="36.33203125" style="1" customWidth="1"/>
    <col min="7687" max="7687" width="5.6640625" style="1" customWidth="1"/>
    <col min="7688" max="7688" width="0" style="1" hidden="1" customWidth="1"/>
    <col min="7689" max="7689" width="20.6640625" style="1" customWidth="1"/>
    <col min="7690" max="7690" width="4.88671875" style="1" customWidth="1"/>
    <col min="7691" max="7691" width="0" style="1" hidden="1" customWidth="1"/>
    <col min="7692" max="7692" width="24.6640625" style="1" customWidth="1"/>
    <col min="7693" max="7693" width="12.33203125" style="1" customWidth="1"/>
    <col min="7694" max="7694" width="0" style="1" hidden="1" customWidth="1"/>
    <col min="7695" max="7695" width="3.44140625" style="1" customWidth="1"/>
    <col min="7696" max="7696" width="0" style="1" hidden="1" customWidth="1"/>
    <col min="7697" max="7697" width="17.6640625" style="1" customWidth="1"/>
    <col min="7698" max="7698" width="3.44140625" style="1" customWidth="1"/>
    <col min="7699" max="7699" width="0" style="1" hidden="1" customWidth="1"/>
    <col min="7700" max="7700" width="23.6640625" style="1" customWidth="1"/>
    <col min="7701" max="7701" width="10" style="1" customWidth="1"/>
    <col min="7702" max="7702" width="0" style="1" hidden="1" customWidth="1"/>
    <col min="7703" max="7704" width="14.6640625" style="1" customWidth="1"/>
    <col min="7705" max="7705" width="12.88671875" style="1" customWidth="1"/>
    <col min="7706" max="7706" width="3.33203125" style="1" customWidth="1"/>
    <col min="7707" max="7707" width="30.33203125" style="1" customWidth="1"/>
    <col min="7708" max="7708" width="5" style="1" customWidth="1"/>
    <col min="7709" max="7709" width="0" style="1" hidden="1" customWidth="1"/>
    <col min="7710" max="7710" width="14.33203125" style="1" customWidth="1"/>
    <col min="7711" max="7711" width="5.6640625" style="1" customWidth="1"/>
    <col min="7712" max="7712" width="0" style="1" hidden="1" customWidth="1"/>
    <col min="7713" max="7713" width="17.33203125" style="1" customWidth="1"/>
    <col min="7714" max="7714" width="12.6640625" style="1" customWidth="1"/>
    <col min="7715" max="7715" width="0" style="1" hidden="1" customWidth="1"/>
    <col min="7716" max="7716" width="5.33203125" style="1" customWidth="1"/>
    <col min="7717" max="7717" width="0" style="1" hidden="1" customWidth="1"/>
    <col min="7718" max="7718" width="17" style="1" customWidth="1"/>
    <col min="7719" max="7719" width="6.33203125" style="1" customWidth="1"/>
    <col min="7720" max="7720" width="0" style="1" hidden="1" customWidth="1"/>
    <col min="7721" max="7721" width="14.33203125" style="1" customWidth="1"/>
    <col min="7722" max="7722" width="7.5546875" style="1" customWidth="1"/>
    <col min="7723" max="7723" width="0" style="1" hidden="1" customWidth="1"/>
    <col min="7724" max="7725" width="14.33203125" style="1" customWidth="1"/>
    <col min="7726" max="7726" width="20.88671875" style="1" customWidth="1"/>
    <col min="7727" max="7727" width="14.44140625" style="1" customWidth="1"/>
    <col min="7728" max="7728" width="15" style="1" customWidth="1"/>
    <col min="7729" max="7729" width="2.6640625" style="1" customWidth="1"/>
    <col min="7730" max="7730" width="11.6640625" style="1" customWidth="1"/>
    <col min="7731" max="7731" width="11.5546875" style="1" customWidth="1"/>
    <col min="7732" max="7732" width="2.33203125" style="1" customWidth="1"/>
    <col min="7733" max="7733" width="41" style="1" customWidth="1"/>
    <col min="7734" max="7734" width="14.33203125" style="1" customWidth="1"/>
    <col min="7735" max="7736" width="11.5546875" style="1" customWidth="1"/>
    <col min="7737" max="7737" width="21.88671875" style="1" customWidth="1"/>
    <col min="7738" max="7929" width="11.5546875" style="1"/>
    <col min="7930" max="7930" width="21.88671875" style="1" customWidth="1"/>
    <col min="7931" max="7931" width="13.88671875" style="1" customWidth="1"/>
    <col min="7932" max="7932" width="38.6640625" style="1" customWidth="1"/>
    <col min="7933" max="7933" width="3" style="1" bestFit="1" customWidth="1"/>
    <col min="7934" max="7934" width="32.33203125" style="1" customWidth="1"/>
    <col min="7935" max="7935" width="46.33203125" style="1" customWidth="1"/>
    <col min="7936" max="7936" width="19" style="1" customWidth="1"/>
    <col min="7937" max="7937" width="0" style="1" hidden="1" customWidth="1"/>
    <col min="7938" max="7938" width="17.6640625" style="1" customWidth="1"/>
    <col min="7939" max="7939" width="0" style="1" hidden="1" customWidth="1"/>
    <col min="7940" max="7940" width="22.33203125" style="1" customWidth="1"/>
    <col min="7941" max="7941" width="5.33203125" style="1" customWidth="1"/>
    <col min="7942" max="7942" width="36.33203125" style="1" customWidth="1"/>
    <col min="7943" max="7943" width="5.6640625" style="1" customWidth="1"/>
    <col min="7944" max="7944" width="0" style="1" hidden="1" customWidth="1"/>
    <col min="7945" max="7945" width="20.6640625" style="1" customWidth="1"/>
    <col min="7946" max="7946" width="4.88671875" style="1" customWidth="1"/>
    <col min="7947" max="7947" width="0" style="1" hidden="1" customWidth="1"/>
    <col min="7948" max="7948" width="24.6640625" style="1" customWidth="1"/>
    <col min="7949" max="7949" width="12.33203125" style="1" customWidth="1"/>
    <col min="7950" max="7950" width="0" style="1" hidden="1" customWidth="1"/>
    <col min="7951" max="7951" width="3.44140625" style="1" customWidth="1"/>
    <col min="7952" max="7952" width="0" style="1" hidden="1" customWidth="1"/>
    <col min="7953" max="7953" width="17.6640625" style="1" customWidth="1"/>
    <col min="7954" max="7954" width="3.44140625" style="1" customWidth="1"/>
    <col min="7955" max="7955" width="0" style="1" hidden="1" customWidth="1"/>
    <col min="7956" max="7956" width="23.6640625" style="1" customWidth="1"/>
    <col min="7957" max="7957" width="10" style="1" customWidth="1"/>
    <col min="7958" max="7958" width="0" style="1" hidden="1" customWidth="1"/>
    <col min="7959" max="7960" width="14.6640625" style="1" customWidth="1"/>
    <col min="7961" max="7961" width="12.88671875" style="1" customWidth="1"/>
    <col min="7962" max="7962" width="3.33203125" style="1" customWidth="1"/>
    <col min="7963" max="7963" width="30.33203125" style="1" customWidth="1"/>
    <col min="7964" max="7964" width="5" style="1" customWidth="1"/>
    <col min="7965" max="7965" width="0" style="1" hidden="1" customWidth="1"/>
    <col min="7966" max="7966" width="14.33203125" style="1" customWidth="1"/>
    <col min="7967" max="7967" width="5.6640625" style="1" customWidth="1"/>
    <col min="7968" max="7968" width="0" style="1" hidden="1" customWidth="1"/>
    <col min="7969" max="7969" width="17.33203125" style="1" customWidth="1"/>
    <col min="7970" max="7970" width="12.6640625" style="1" customWidth="1"/>
    <col min="7971" max="7971" width="0" style="1" hidden="1" customWidth="1"/>
    <col min="7972" max="7972" width="5.33203125" style="1" customWidth="1"/>
    <col min="7973" max="7973" width="0" style="1" hidden="1" customWidth="1"/>
    <col min="7974" max="7974" width="17" style="1" customWidth="1"/>
    <col min="7975" max="7975" width="6.33203125" style="1" customWidth="1"/>
    <col min="7976" max="7976" width="0" style="1" hidden="1" customWidth="1"/>
    <col min="7977" max="7977" width="14.33203125" style="1" customWidth="1"/>
    <col min="7978" max="7978" width="7.5546875" style="1" customWidth="1"/>
    <col min="7979" max="7979" width="0" style="1" hidden="1" customWidth="1"/>
    <col min="7980" max="7981" width="14.33203125" style="1" customWidth="1"/>
    <col min="7982" max="7982" width="20.88671875" style="1" customWidth="1"/>
    <col min="7983" max="7983" width="14.44140625" style="1" customWidth="1"/>
    <col min="7984" max="7984" width="15" style="1" customWidth="1"/>
    <col min="7985" max="7985" width="2.6640625" style="1" customWidth="1"/>
    <col min="7986" max="7986" width="11.6640625" style="1" customWidth="1"/>
    <col min="7987" max="7987" width="11.5546875" style="1" customWidth="1"/>
    <col min="7988" max="7988" width="2.33203125" style="1" customWidth="1"/>
    <col min="7989" max="7989" width="41" style="1" customWidth="1"/>
    <col min="7990" max="7990" width="14.33203125" style="1" customWidth="1"/>
    <col min="7991" max="7992" width="11.5546875" style="1" customWidth="1"/>
    <col min="7993" max="7993" width="21.88671875" style="1" customWidth="1"/>
    <col min="7994" max="8185" width="11.5546875" style="1"/>
    <col min="8186" max="8186" width="21.88671875" style="1" customWidth="1"/>
    <col min="8187" max="8187" width="13.88671875" style="1" customWidth="1"/>
    <col min="8188" max="8188" width="38.6640625" style="1" customWidth="1"/>
    <col min="8189" max="8189" width="3" style="1" bestFit="1" customWidth="1"/>
    <col min="8190" max="8190" width="32.33203125" style="1" customWidth="1"/>
    <col min="8191" max="8191" width="46.33203125" style="1" customWidth="1"/>
    <col min="8192" max="8192" width="19" style="1" customWidth="1"/>
    <col min="8193" max="8193" width="0" style="1" hidden="1" customWidth="1"/>
    <col min="8194" max="8194" width="17.6640625" style="1" customWidth="1"/>
    <col min="8195" max="8195" width="0" style="1" hidden="1" customWidth="1"/>
    <col min="8196" max="8196" width="22.33203125" style="1" customWidth="1"/>
    <col min="8197" max="8197" width="5.33203125" style="1" customWidth="1"/>
    <col min="8198" max="8198" width="36.33203125" style="1" customWidth="1"/>
    <col min="8199" max="8199" width="5.6640625" style="1" customWidth="1"/>
    <col min="8200" max="8200" width="0" style="1" hidden="1" customWidth="1"/>
    <col min="8201" max="8201" width="20.6640625" style="1" customWidth="1"/>
    <col min="8202" max="8202" width="4.88671875" style="1" customWidth="1"/>
    <col min="8203" max="8203" width="0" style="1" hidden="1" customWidth="1"/>
    <col min="8204" max="8204" width="24.6640625" style="1" customWidth="1"/>
    <col min="8205" max="8205" width="12.33203125" style="1" customWidth="1"/>
    <col min="8206" max="8206" width="0" style="1" hidden="1" customWidth="1"/>
    <col min="8207" max="8207" width="3.44140625" style="1" customWidth="1"/>
    <col min="8208" max="8208" width="0" style="1" hidden="1" customWidth="1"/>
    <col min="8209" max="8209" width="17.6640625" style="1" customWidth="1"/>
    <col min="8210" max="8210" width="3.44140625" style="1" customWidth="1"/>
    <col min="8211" max="8211" width="0" style="1" hidden="1" customWidth="1"/>
    <col min="8212" max="8212" width="23.6640625" style="1" customWidth="1"/>
    <col min="8213" max="8213" width="10" style="1" customWidth="1"/>
    <col min="8214" max="8214" width="0" style="1" hidden="1" customWidth="1"/>
    <col min="8215" max="8216" width="14.6640625" style="1" customWidth="1"/>
    <col min="8217" max="8217" width="12.88671875" style="1" customWidth="1"/>
    <col min="8218" max="8218" width="3.33203125" style="1" customWidth="1"/>
    <col min="8219" max="8219" width="30.33203125" style="1" customWidth="1"/>
    <col min="8220" max="8220" width="5" style="1" customWidth="1"/>
    <col min="8221" max="8221" width="0" style="1" hidden="1" customWidth="1"/>
    <col min="8222" max="8222" width="14.33203125" style="1" customWidth="1"/>
    <col min="8223" max="8223" width="5.6640625" style="1" customWidth="1"/>
    <col min="8224" max="8224" width="0" style="1" hidden="1" customWidth="1"/>
    <col min="8225" max="8225" width="17.33203125" style="1" customWidth="1"/>
    <col min="8226" max="8226" width="12.6640625" style="1" customWidth="1"/>
    <col min="8227" max="8227" width="0" style="1" hidden="1" customWidth="1"/>
    <col min="8228" max="8228" width="5.33203125" style="1" customWidth="1"/>
    <col min="8229" max="8229" width="0" style="1" hidden="1" customWidth="1"/>
    <col min="8230" max="8230" width="17" style="1" customWidth="1"/>
    <col min="8231" max="8231" width="6.33203125" style="1" customWidth="1"/>
    <col min="8232" max="8232" width="0" style="1" hidden="1" customWidth="1"/>
    <col min="8233" max="8233" width="14.33203125" style="1" customWidth="1"/>
    <col min="8234" max="8234" width="7.5546875" style="1" customWidth="1"/>
    <col min="8235" max="8235" width="0" style="1" hidden="1" customWidth="1"/>
    <col min="8236" max="8237" width="14.33203125" style="1" customWidth="1"/>
    <col min="8238" max="8238" width="20.88671875" style="1" customWidth="1"/>
    <col min="8239" max="8239" width="14.44140625" style="1" customWidth="1"/>
    <col min="8240" max="8240" width="15" style="1" customWidth="1"/>
    <col min="8241" max="8241" width="2.6640625" style="1" customWidth="1"/>
    <col min="8242" max="8242" width="11.6640625" style="1" customWidth="1"/>
    <col min="8243" max="8243" width="11.5546875" style="1" customWidth="1"/>
    <col min="8244" max="8244" width="2.33203125" style="1" customWidth="1"/>
    <col min="8245" max="8245" width="41" style="1" customWidth="1"/>
    <col min="8246" max="8246" width="14.33203125" style="1" customWidth="1"/>
    <col min="8247" max="8248" width="11.5546875" style="1" customWidth="1"/>
    <col min="8249" max="8249" width="21.88671875" style="1" customWidth="1"/>
    <col min="8250" max="8441" width="11.5546875" style="1"/>
    <col min="8442" max="8442" width="21.88671875" style="1" customWidth="1"/>
    <col min="8443" max="8443" width="13.88671875" style="1" customWidth="1"/>
    <col min="8444" max="8444" width="38.6640625" style="1" customWidth="1"/>
    <col min="8445" max="8445" width="3" style="1" bestFit="1" customWidth="1"/>
    <col min="8446" max="8446" width="32.33203125" style="1" customWidth="1"/>
    <col min="8447" max="8447" width="46.33203125" style="1" customWidth="1"/>
    <col min="8448" max="8448" width="19" style="1" customWidth="1"/>
    <col min="8449" max="8449" width="0" style="1" hidden="1" customWidth="1"/>
    <col min="8450" max="8450" width="17.6640625" style="1" customWidth="1"/>
    <col min="8451" max="8451" width="0" style="1" hidden="1" customWidth="1"/>
    <col min="8452" max="8452" width="22.33203125" style="1" customWidth="1"/>
    <col min="8453" max="8453" width="5.33203125" style="1" customWidth="1"/>
    <col min="8454" max="8454" width="36.33203125" style="1" customWidth="1"/>
    <col min="8455" max="8455" width="5.6640625" style="1" customWidth="1"/>
    <col min="8456" max="8456" width="0" style="1" hidden="1" customWidth="1"/>
    <col min="8457" max="8457" width="20.6640625" style="1" customWidth="1"/>
    <col min="8458" max="8458" width="4.88671875" style="1" customWidth="1"/>
    <col min="8459" max="8459" width="0" style="1" hidden="1" customWidth="1"/>
    <col min="8460" max="8460" width="24.6640625" style="1" customWidth="1"/>
    <col min="8461" max="8461" width="12.33203125" style="1" customWidth="1"/>
    <col min="8462" max="8462" width="0" style="1" hidden="1" customWidth="1"/>
    <col min="8463" max="8463" width="3.44140625" style="1" customWidth="1"/>
    <col min="8464" max="8464" width="0" style="1" hidden="1" customWidth="1"/>
    <col min="8465" max="8465" width="17.6640625" style="1" customWidth="1"/>
    <col min="8466" max="8466" width="3.44140625" style="1" customWidth="1"/>
    <col min="8467" max="8467" width="0" style="1" hidden="1" customWidth="1"/>
    <col min="8468" max="8468" width="23.6640625" style="1" customWidth="1"/>
    <col min="8469" max="8469" width="10" style="1" customWidth="1"/>
    <col min="8470" max="8470" width="0" style="1" hidden="1" customWidth="1"/>
    <col min="8471" max="8472" width="14.6640625" style="1" customWidth="1"/>
    <col min="8473" max="8473" width="12.88671875" style="1" customWidth="1"/>
    <col min="8474" max="8474" width="3.33203125" style="1" customWidth="1"/>
    <col min="8475" max="8475" width="30.33203125" style="1" customWidth="1"/>
    <col min="8476" max="8476" width="5" style="1" customWidth="1"/>
    <col min="8477" max="8477" width="0" style="1" hidden="1" customWidth="1"/>
    <col min="8478" max="8478" width="14.33203125" style="1" customWidth="1"/>
    <col min="8479" max="8479" width="5.6640625" style="1" customWidth="1"/>
    <col min="8480" max="8480" width="0" style="1" hidden="1" customWidth="1"/>
    <col min="8481" max="8481" width="17.33203125" style="1" customWidth="1"/>
    <col min="8482" max="8482" width="12.6640625" style="1" customWidth="1"/>
    <col min="8483" max="8483" width="0" style="1" hidden="1" customWidth="1"/>
    <col min="8484" max="8484" width="5.33203125" style="1" customWidth="1"/>
    <col min="8485" max="8485" width="0" style="1" hidden="1" customWidth="1"/>
    <col min="8486" max="8486" width="17" style="1" customWidth="1"/>
    <col min="8487" max="8487" width="6.33203125" style="1" customWidth="1"/>
    <col min="8488" max="8488" width="0" style="1" hidden="1" customWidth="1"/>
    <col min="8489" max="8489" width="14.33203125" style="1" customWidth="1"/>
    <col min="8490" max="8490" width="7.5546875" style="1" customWidth="1"/>
    <col min="8491" max="8491" width="0" style="1" hidden="1" customWidth="1"/>
    <col min="8492" max="8493" width="14.33203125" style="1" customWidth="1"/>
    <col min="8494" max="8494" width="20.88671875" style="1" customWidth="1"/>
    <col min="8495" max="8495" width="14.44140625" style="1" customWidth="1"/>
    <col min="8496" max="8496" width="15" style="1" customWidth="1"/>
    <col min="8497" max="8497" width="2.6640625" style="1" customWidth="1"/>
    <col min="8498" max="8498" width="11.6640625" style="1" customWidth="1"/>
    <col min="8499" max="8499" width="11.5546875" style="1" customWidth="1"/>
    <col min="8500" max="8500" width="2.33203125" style="1" customWidth="1"/>
    <col min="8501" max="8501" width="41" style="1" customWidth="1"/>
    <col min="8502" max="8502" width="14.33203125" style="1" customWidth="1"/>
    <col min="8503" max="8504" width="11.5546875" style="1" customWidth="1"/>
    <col min="8505" max="8505" width="21.88671875" style="1" customWidth="1"/>
    <col min="8506" max="8697" width="11.5546875" style="1"/>
    <col min="8698" max="8698" width="21.88671875" style="1" customWidth="1"/>
    <col min="8699" max="8699" width="13.88671875" style="1" customWidth="1"/>
    <col min="8700" max="8700" width="38.6640625" style="1" customWidth="1"/>
    <col min="8701" max="8701" width="3" style="1" bestFit="1" customWidth="1"/>
    <col min="8702" max="8702" width="32.33203125" style="1" customWidth="1"/>
    <col min="8703" max="8703" width="46.33203125" style="1" customWidth="1"/>
    <col min="8704" max="8704" width="19" style="1" customWidth="1"/>
    <col min="8705" max="8705" width="0" style="1" hidden="1" customWidth="1"/>
    <col min="8706" max="8706" width="17.6640625" style="1" customWidth="1"/>
    <col min="8707" max="8707" width="0" style="1" hidden="1" customWidth="1"/>
    <col min="8708" max="8708" width="22.33203125" style="1" customWidth="1"/>
    <col min="8709" max="8709" width="5.33203125" style="1" customWidth="1"/>
    <col min="8710" max="8710" width="36.33203125" style="1" customWidth="1"/>
    <col min="8711" max="8711" width="5.6640625" style="1" customWidth="1"/>
    <col min="8712" max="8712" width="0" style="1" hidden="1" customWidth="1"/>
    <col min="8713" max="8713" width="20.6640625" style="1" customWidth="1"/>
    <col min="8714" max="8714" width="4.88671875" style="1" customWidth="1"/>
    <col min="8715" max="8715" width="0" style="1" hidden="1" customWidth="1"/>
    <col min="8716" max="8716" width="24.6640625" style="1" customWidth="1"/>
    <col min="8717" max="8717" width="12.33203125" style="1" customWidth="1"/>
    <col min="8718" max="8718" width="0" style="1" hidden="1" customWidth="1"/>
    <col min="8719" max="8719" width="3.44140625" style="1" customWidth="1"/>
    <col min="8720" max="8720" width="0" style="1" hidden="1" customWidth="1"/>
    <col min="8721" max="8721" width="17.6640625" style="1" customWidth="1"/>
    <col min="8722" max="8722" width="3.44140625" style="1" customWidth="1"/>
    <col min="8723" max="8723" width="0" style="1" hidden="1" customWidth="1"/>
    <col min="8724" max="8724" width="23.6640625" style="1" customWidth="1"/>
    <col min="8725" max="8725" width="10" style="1" customWidth="1"/>
    <col min="8726" max="8726" width="0" style="1" hidden="1" customWidth="1"/>
    <col min="8727" max="8728" width="14.6640625" style="1" customWidth="1"/>
    <col min="8729" max="8729" width="12.88671875" style="1" customWidth="1"/>
    <col min="8730" max="8730" width="3.33203125" style="1" customWidth="1"/>
    <col min="8731" max="8731" width="30.33203125" style="1" customWidth="1"/>
    <col min="8732" max="8732" width="5" style="1" customWidth="1"/>
    <col min="8733" max="8733" width="0" style="1" hidden="1" customWidth="1"/>
    <col min="8734" max="8734" width="14.33203125" style="1" customWidth="1"/>
    <col min="8735" max="8735" width="5.6640625" style="1" customWidth="1"/>
    <col min="8736" max="8736" width="0" style="1" hidden="1" customWidth="1"/>
    <col min="8737" max="8737" width="17.33203125" style="1" customWidth="1"/>
    <col min="8738" max="8738" width="12.6640625" style="1" customWidth="1"/>
    <col min="8739" max="8739" width="0" style="1" hidden="1" customWidth="1"/>
    <col min="8740" max="8740" width="5.33203125" style="1" customWidth="1"/>
    <col min="8741" max="8741" width="0" style="1" hidden="1" customWidth="1"/>
    <col min="8742" max="8742" width="17" style="1" customWidth="1"/>
    <col min="8743" max="8743" width="6.33203125" style="1" customWidth="1"/>
    <col min="8744" max="8744" width="0" style="1" hidden="1" customWidth="1"/>
    <col min="8745" max="8745" width="14.33203125" style="1" customWidth="1"/>
    <col min="8746" max="8746" width="7.5546875" style="1" customWidth="1"/>
    <col min="8747" max="8747" width="0" style="1" hidden="1" customWidth="1"/>
    <col min="8748" max="8749" width="14.33203125" style="1" customWidth="1"/>
    <col min="8750" max="8750" width="20.88671875" style="1" customWidth="1"/>
    <col min="8751" max="8751" width="14.44140625" style="1" customWidth="1"/>
    <col min="8752" max="8752" width="15" style="1" customWidth="1"/>
    <col min="8753" max="8753" width="2.6640625" style="1" customWidth="1"/>
    <col min="8754" max="8754" width="11.6640625" style="1" customWidth="1"/>
    <col min="8755" max="8755" width="11.5546875" style="1" customWidth="1"/>
    <col min="8756" max="8756" width="2.33203125" style="1" customWidth="1"/>
    <col min="8757" max="8757" width="41" style="1" customWidth="1"/>
    <col min="8758" max="8758" width="14.33203125" style="1" customWidth="1"/>
    <col min="8759" max="8760" width="11.5546875" style="1" customWidth="1"/>
    <col min="8761" max="8761" width="21.88671875" style="1" customWidth="1"/>
    <col min="8762" max="8953" width="11.5546875" style="1"/>
    <col min="8954" max="8954" width="21.88671875" style="1" customWidth="1"/>
    <col min="8955" max="8955" width="13.88671875" style="1" customWidth="1"/>
    <col min="8956" max="8956" width="38.6640625" style="1" customWidth="1"/>
    <col min="8957" max="8957" width="3" style="1" bestFit="1" customWidth="1"/>
    <col min="8958" max="8958" width="32.33203125" style="1" customWidth="1"/>
    <col min="8959" max="8959" width="46.33203125" style="1" customWidth="1"/>
    <col min="8960" max="8960" width="19" style="1" customWidth="1"/>
    <col min="8961" max="8961" width="0" style="1" hidden="1" customWidth="1"/>
    <col min="8962" max="8962" width="17.6640625" style="1" customWidth="1"/>
    <col min="8963" max="8963" width="0" style="1" hidden="1" customWidth="1"/>
    <col min="8964" max="8964" width="22.33203125" style="1" customWidth="1"/>
    <col min="8965" max="8965" width="5.33203125" style="1" customWidth="1"/>
    <col min="8966" max="8966" width="36.33203125" style="1" customWidth="1"/>
    <col min="8967" max="8967" width="5.6640625" style="1" customWidth="1"/>
    <col min="8968" max="8968" width="0" style="1" hidden="1" customWidth="1"/>
    <col min="8969" max="8969" width="20.6640625" style="1" customWidth="1"/>
    <col min="8970" max="8970" width="4.88671875" style="1" customWidth="1"/>
    <col min="8971" max="8971" width="0" style="1" hidden="1" customWidth="1"/>
    <col min="8972" max="8972" width="24.6640625" style="1" customWidth="1"/>
    <col min="8973" max="8973" width="12.33203125" style="1" customWidth="1"/>
    <col min="8974" max="8974" width="0" style="1" hidden="1" customWidth="1"/>
    <col min="8975" max="8975" width="3.44140625" style="1" customWidth="1"/>
    <col min="8976" max="8976" width="0" style="1" hidden="1" customWidth="1"/>
    <col min="8977" max="8977" width="17.6640625" style="1" customWidth="1"/>
    <col min="8978" max="8978" width="3.44140625" style="1" customWidth="1"/>
    <col min="8979" max="8979" width="0" style="1" hidden="1" customWidth="1"/>
    <col min="8980" max="8980" width="23.6640625" style="1" customWidth="1"/>
    <col min="8981" max="8981" width="10" style="1" customWidth="1"/>
    <col min="8982" max="8982" width="0" style="1" hidden="1" customWidth="1"/>
    <col min="8983" max="8984" width="14.6640625" style="1" customWidth="1"/>
    <col min="8985" max="8985" width="12.88671875" style="1" customWidth="1"/>
    <col min="8986" max="8986" width="3.33203125" style="1" customWidth="1"/>
    <col min="8987" max="8987" width="30.33203125" style="1" customWidth="1"/>
    <col min="8988" max="8988" width="5" style="1" customWidth="1"/>
    <col min="8989" max="8989" width="0" style="1" hidden="1" customWidth="1"/>
    <col min="8990" max="8990" width="14.33203125" style="1" customWidth="1"/>
    <col min="8991" max="8991" width="5.6640625" style="1" customWidth="1"/>
    <col min="8992" max="8992" width="0" style="1" hidden="1" customWidth="1"/>
    <col min="8993" max="8993" width="17.33203125" style="1" customWidth="1"/>
    <col min="8994" max="8994" width="12.6640625" style="1" customWidth="1"/>
    <col min="8995" max="8995" width="0" style="1" hidden="1" customWidth="1"/>
    <col min="8996" max="8996" width="5.33203125" style="1" customWidth="1"/>
    <col min="8997" max="8997" width="0" style="1" hidden="1" customWidth="1"/>
    <col min="8998" max="8998" width="17" style="1" customWidth="1"/>
    <col min="8999" max="8999" width="6.33203125" style="1" customWidth="1"/>
    <col min="9000" max="9000" width="0" style="1" hidden="1" customWidth="1"/>
    <col min="9001" max="9001" width="14.33203125" style="1" customWidth="1"/>
    <col min="9002" max="9002" width="7.5546875" style="1" customWidth="1"/>
    <col min="9003" max="9003" width="0" style="1" hidden="1" customWidth="1"/>
    <col min="9004" max="9005" width="14.33203125" style="1" customWidth="1"/>
    <col min="9006" max="9006" width="20.88671875" style="1" customWidth="1"/>
    <col min="9007" max="9007" width="14.44140625" style="1" customWidth="1"/>
    <col min="9008" max="9008" width="15" style="1" customWidth="1"/>
    <col min="9009" max="9009" width="2.6640625" style="1" customWidth="1"/>
    <col min="9010" max="9010" width="11.6640625" style="1" customWidth="1"/>
    <col min="9011" max="9011" width="11.5546875" style="1" customWidth="1"/>
    <col min="9012" max="9012" width="2.33203125" style="1" customWidth="1"/>
    <col min="9013" max="9013" width="41" style="1" customWidth="1"/>
    <col min="9014" max="9014" width="14.33203125" style="1" customWidth="1"/>
    <col min="9015" max="9016" width="11.5546875" style="1" customWidth="1"/>
    <col min="9017" max="9017" width="21.88671875" style="1" customWidth="1"/>
    <col min="9018" max="9209" width="11.5546875" style="1"/>
    <col min="9210" max="9210" width="21.88671875" style="1" customWidth="1"/>
    <col min="9211" max="9211" width="13.88671875" style="1" customWidth="1"/>
    <col min="9212" max="9212" width="38.6640625" style="1" customWidth="1"/>
    <col min="9213" max="9213" width="3" style="1" bestFit="1" customWidth="1"/>
    <col min="9214" max="9214" width="32.33203125" style="1" customWidth="1"/>
    <col min="9215" max="9215" width="46.33203125" style="1" customWidth="1"/>
    <col min="9216" max="9216" width="19" style="1" customWidth="1"/>
    <col min="9217" max="9217" width="0" style="1" hidden="1" customWidth="1"/>
    <col min="9218" max="9218" width="17.6640625" style="1" customWidth="1"/>
    <col min="9219" max="9219" width="0" style="1" hidden="1" customWidth="1"/>
    <col min="9220" max="9220" width="22.33203125" style="1" customWidth="1"/>
    <col min="9221" max="9221" width="5.33203125" style="1" customWidth="1"/>
    <col min="9222" max="9222" width="36.33203125" style="1" customWidth="1"/>
    <col min="9223" max="9223" width="5.6640625" style="1" customWidth="1"/>
    <col min="9224" max="9224" width="0" style="1" hidden="1" customWidth="1"/>
    <col min="9225" max="9225" width="20.6640625" style="1" customWidth="1"/>
    <col min="9226" max="9226" width="4.88671875" style="1" customWidth="1"/>
    <col min="9227" max="9227" width="0" style="1" hidden="1" customWidth="1"/>
    <col min="9228" max="9228" width="24.6640625" style="1" customWidth="1"/>
    <col min="9229" max="9229" width="12.33203125" style="1" customWidth="1"/>
    <col min="9230" max="9230" width="0" style="1" hidden="1" customWidth="1"/>
    <col min="9231" max="9231" width="3.44140625" style="1" customWidth="1"/>
    <col min="9232" max="9232" width="0" style="1" hidden="1" customWidth="1"/>
    <col min="9233" max="9233" width="17.6640625" style="1" customWidth="1"/>
    <col min="9234" max="9234" width="3.44140625" style="1" customWidth="1"/>
    <col min="9235" max="9235" width="0" style="1" hidden="1" customWidth="1"/>
    <col min="9236" max="9236" width="23.6640625" style="1" customWidth="1"/>
    <col min="9237" max="9237" width="10" style="1" customWidth="1"/>
    <col min="9238" max="9238" width="0" style="1" hidden="1" customWidth="1"/>
    <col min="9239" max="9240" width="14.6640625" style="1" customWidth="1"/>
    <col min="9241" max="9241" width="12.88671875" style="1" customWidth="1"/>
    <col min="9242" max="9242" width="3.33203125" style="1" customWidth="1"/>
    <col min="9243" max="9243" width="30.33203125" style="1" customWidth="1"/>
    <col min="9244" max="9244" width="5" style="1" customWidth="1"/>
    <col min="9245" max="9245" width="0" style="1" hidden="1" customWidth="1"/>
    <col min="9246" max="9246" width="14.33203125" style="1" customWidth="1"/>
    <col min="9247" max="9247" width="5.6640625" style="1" customWidth="1"/>
    <col min="9248" max="9248" width="0" style="1" hidden="1" customWidth="1"/>
    <col min="9249" max="9249" width="17.33203125" style="1" customWidth="1"/>
    <col min="9250" max="9250" width="12.6640625" style="1" customWidth="1"/>
    <col min="9251" max="9251" width="0" style="1" hidden="1" customWidth="1"/>
    <col min="9252" max="9252" width="5.33203125" style="1" customWidth="1"/>
    <col min="9253" max="9253" width="0" style="1" hidden="1" customWidth="1"/>
    <col min="9254" max="9254" width="17" style="1" customWidth="1"/>
    <col min="9255" max="9255" width="6.33203125" style="1" customWidth="1"/>
    <col min="9256" max="9256" width="0" style="1" hidden="1" customWidth="1"/>
    <col min="9257" max="9257" width="14.33203125" style="1" customWidth="1"/>
    <col min="9258" max="9258" width="7.5546875" style="1" customWidth="1"/>
    <col min="9259" max="9259" width="0" style="1" hidden="1" customWidth="1"/>
    <col min="9260" max="9261" width="14.33203125" style="1" customWidth="1"/>
    <col min="9262" max="9262" width="20.88671875" style="1" customWidth="1"/>
    <col min="9263" max="9263" width="14.44140625" style="1" customWidth="1"/>
    <col min="9264" max="9264" width="15" style="1" customWidth="1"/>
    <col min="9265" max="9265" width="2.6640625" style="1" customWidth="1"/>
    <col min="9266" max="9266" width="11.6640625" style="1" customWidth="1"/>
    <col min="9267" max="9267" width="11.5546875" style="1" customWidth="1"/>
    <col min="9268" max="9268" width="2.33203125" style="1" customWidth="1"/>
    <col min="9269" max="9269" width="41" style="1" customWidth="1"/>
    <col min="9270" max="9270" width="14.33203125" style="1" customWidth="1"/>
    <col min="9271" max="9272" width="11.5546875" style="1" customWidth="1"/>
    <col min="9273" max="9273" width="21.88671875" style="1" customWidth="1"/>
    <col min="9274" max="9465" width="11.5546875" style="1"/>
    <col min="9466" max="9466" width="21.88671875" style="1" customWidth="1"/>
    <col min="9467" max="9467" width="13.88671875" style="1" customWidth="1"/>
    <col min="9468" max="9468" width="38.6640625" style="1" customWidth="1"/>
    <col min="9469" max="9469" width="3" style="1" bestFit="1" customWidth="1"/>
    <col min="9470" max="9470" width="32.33203125" style="1" customWidth="1"/>
    <col min="9471" max="9471" width="46.33203125" style="1" customWidth="1"/>
    <col min="9472" max="9472" width="19" style="1" customWidth="1"/>
    <col min="9473" max="9473" width="0" style="1" hidden="1" customWidth="1"/>
    <col min="9474" max="9474" width="17.6640625" style="1" customWidth="1"/>
    <col min="9475" max="9475" width="0" style="1" hidden="1" customWidth="1"/>
    <col min="9476" max="9476" width="22.33203125" style="1" customWidth="1"/>
    <col min="9477" max="9477" width="5.33203125" style="1" customWidth="1"/>
    <col min="9478" max="9478" width="36.33203125" style="1" customWidth="1"/>
    <col min="9479" max="9479" width="5.6640625" style="1" customWidth="1"/>
    <col min="9480" max="9480" width="0" style="1" hidden="1" customWidth="1"/>
    <col min="9481" max="9481" width="20.6640625" style="1" customWidth="1"/>
    <col min="9482" max="9482" width="4.88671875" style="1" customWidth="1"/>
    <col min="9483" max="9483" width="0" style="1" hidden="1" customWidth="1"/>
    <col min="9484" max="9484" width="24.6640625" style="1" customWidth="1"/>
    <col min="9485" max="9485" width="12.33203125" style="1" customWidth="1"/>
    <col min="9486" max="9486" width="0" style="1" hidden="1" customWidth="1"/>
    <col min="9487" max="9487" width="3.44140625" style="1" customWidth="1"/>
    <col min="9488" max="9488" width="0" style="1" hidden="1" customWidth="1"/>
    <col min="9489" max="9489" width="17.6640625" style="1" customWidth="1"/>
    <col min="9490" max="9490" width="3.44140625" style="1" customWidth="1"/>
    <col min="9491" max="9491" width="0" style="1" hidden="1" customWidth="1"/>
    <col min="9492" max="9492" width="23.6640625" style="1" customWidth="1"/>
    <col min="9493" max="9493" width="10" style="1" customWidth="1"/>
    <col min="9494" max="9494" width="0" style="1" hidden="1" customWidth="1"/>
    <col min="9495" max="9496" width="14.6640625" style="1" customWidth="1"/>
    <col min="9497" max="9497" width="12.88671875" style="1" customWidth="1"/>
    <col min="9498" max="9498" width="3.33203125" style="1" customWidth="1"/>
    <col min="9499" max="9499" width="30.33203125" style="1" customWidth="1"/>
    <col min="9500" max="9500" width="5" style="1" customWidth="1"/>
    <col min="9501" max="9501" width="0" style="1" hidden="1" customWidth="1"/>
    <col min="9502" max="9502" width="14.33203125" style="1" customWidth="1"/>
    <col min="9503" max="9503" width="5.6640625" style="1" customWidth="1"/>
    <col min="9504" max="9504" width="0" style="1" hidden="1" customWidth="1"/>
    <col min="9505" max="9505" width="17.33203125" style="1" customWidth="1"/>
    <col min="9506" max="9506" width="12.6640625" style="1" customWidth="1"/>
    <col min="9507" max="9507" width="0" style="1" hidden="1" customWidth="1"/>
    <col min="9508" max="9508" width="5.33203125" style="1" customWidth="1"/>
    <col min="9509" max="9509" width="0" style="1" hidden="1" customWidth="1"/>
    <col min="9510" max="9510" width="17" style="1" customWidth="1"/>
    <col min="9511" max="9511" width="6.33203125" style="1" customWidth="1"/>
    <col min="9512" max="9512" width="0" style="1" hidden="1" customWidth="1"/>
    <col min="9513" max="9513" width="14.33203125" style="1" customWidth="1"/>
    <col min="9514" max="9514" width="7.5546875" style="1" customWidth="1"/>
    <col min="9515" max="9515" width="0" style="1" hidden="1" customWidth="1"/>
    <col min="9516" max="9517" width="14.33203125" style="1" customWidth="1"/>
    <col min="9518" max="9518" width="20.88671875" style="1" customWidth="1"/>
    <col min="9519" max="9519" width="14.44140625" style="1" customWidth="1"/>
    <col min="9520" max="9520" width="15" style="1" customWidth="1"/>
    <col min="9521" max="9521" width="2.6640625" style="1" customWidth="1"/>
    <col min="9522" max="9522" width="11.6640625" style="1" customWidth="1"/>
    <col min="9523" max="9523" width="11.5546875" style="1" customWidth="1"/>
    <col min="9524" max="9524" width="2.33203125" style="1" customWidth="1"/>
    <col min="9525" max="9525" width="41" style="1" customWidth="1"/>
    <col min="9526" max="9526" width="14.33203125" style="1" customWidth="1"/>
    <col min="9527" max="9528" width="11.5546875" style="1" customWidth="1"/>
    <col min="9529" max="9529" width="21.88671875" style="1" customWidth="1"/>
    <col min="9530" max="9721" width="11.5546875" style="1"/>
    <col min="9722" max="9722" width="21.88671875" style="1" customWidth="1"/>
    <col min="9723" max="9723" width="13.88671875" style="1" customWidth="1"/>
    <col min="9724" max="9724" width="38.6640625" style="1" customWidth="1"/>
    <col min="9725" max="9725" width="3" style="1" bestFit="1" customWidth="1"/>
    <col min="9726" max="9726" width="32.33203125" style="1" customWidth="1"/>
    <col min="9727" max="9727" width="46.33203125" style="1" customWidth="1"/>
    <col min="9728" max="9728" width="19" style="1" customWidth="1"/>
    <col min="9729" max="9729" width="0" style="1" hidden="1" customWidth="1"/>
    <col min="9730" max="9730" width="17.6640625" style="1" customWidth="1"/>
    <col min="9731" max="9731" width="0" style="1" hidden="1" customWidth="1"/>
    <col min="9732" max="9732" width="22.33203125" style="1" customWidth="1"/>
    <col min="9733" max="9733" width="5.33203125" style="1" customWidth="1"/>
    <col min="9734" max="9734" width="36.33203125" style="1" customWidth="1"/>
    <col min="9735" max="9735" width="5.6640625" style="1" customWidth="1"/>
    <col min="9736" max="9736" width="0" style="1" hidden="1" customWidth="1"/>
    <col min="9737" max="9737" width="20.6640625" style="1" customWidth="1"/>
    <col min="9738" max="9738" width="4.88671875" style="1" customWidth="1"/>
    <col min="9739" max="9739" width="0" style="1" hidden="1" customWidth="1"/>
    <col min="9740" max="9740" width="24.6640625" style="1" customWidth="1"/>
    <col min="9741" max="9741" width="12.33203125" style="1" customWidth="1"/>
    <col min="9742" max="9742" width="0" style="1" hidden="1" customWidth="1"/>
    <col min="9743" max="9743" width="3.44140625" style="1" customWidth="1"/>
    <col min="9744" max="9744" width="0" style="1" hidden="1" customWidth="1"/>
    <col min="9745" max="9745" width="17.6640625" style="1" customWidth="1"/>
    <col min="9746" max="9746" width="3.44140625" style="1" customWidth="1"/>
    <col min="9747" max="9747" width="0" style="1" hidden="1" customWidth="1"/>
    <col min="9748" max="9748" width="23.6640625" style="1" customWidth="1"/>
    <col min="9749" max="9749" width="10" style="1" customWidth="1"/>
    <col min="9750" max="9750" width="0" style="1" hidden="1" customWidth="1"/>
    <col min="9751" max="9752" width="14.6640625" style="1" customWidth="1"/>
    <col min="9753" max="9753" width="12.88671875" style="1" customWidth="1"/>
    <col min="9754" max="9754" width="3.33203125" style="1" customWidth="1"/>
    <col min="9755" max="9755" width="30.33203125" style="1" customWidth="1"/>
    <col min="9756" max="9756" width="5" style="1" customWidth="1"/>
    <col min="9757" max="9757" width="0" style="1" hidden="1" customWidth="1"/>
    <col min="9758" max="9758" width="14.33203125" style="1" customWidth="1"/>
    <col min="9759" max="9759" width="5.6640625" style="1" customWidth="1"/>
    <col min="9760" max="9760" width="0" style="1" hidden="1" customWidth="1"/>
    <col min="9761" max="9761" width="17.33203125" style="1" customWidth="1"/>
    <col min="9762" max="9762" width="12.6640625" style="1" customWidth="1"/>
    <col min="9763" max="9763" width="0" style="1" hidden="1" customWidth="1"/>
    <col min="9764" max="9764" width="5.33203125" style="1" customWidth="1"/>
    <col min="9765" max="9765" width="0" style="1" hidden="1" customWidth="1"/>
    <col min="9766" max="9766" width="17" style="1" customWidth="1"/>
    <col min="9767" max="9767" width="6.33203125" style="1" customWidth="1"/>
    <col min="9768" max="9768" width="0" style="1" hidden="1" customWidth="1"/>
    <col min="9769" max="9769" width="14.33203125" style="1" customWidth="1"/>
    <col min="9770" max="9770" width="7.5546875" style="1" customWidth="1"/>
    <col min="9771" max="9771" width="0" style="1" hidden="1" customWidth="1"/>
    <col min="9772" max="9773" width="14.33203125" style="1" customWidth="1"/>
    <col min="9774" max="9774" width="20.88671875" style="1" customWidth="1"/>
    <col min="9775" max="9775" width="14.44140625" style="1" customWidth="1"/>
    <col min="9776" max="9776" width="15" style="1" customWidth="1"/>
    <col min="9777" max="9777" width="2.6640625" style="1" customWidth="1"/>
    <col min="9778" max="9778" width="11.6640625" style="1" customWidth="1"/>
    <col min="9779" max="9779" width="11.5546875" style="1" customWidth="1"/>
    <col min="9780" max="9780" width="2.33203125" style="1" customWidth="1"/>
    <col min="9781" max="9781" width="41" style="1" customWidth="1"/>
    <col min="9782" max="9782" width="14.33203125" style="1" customWidth="1"/>
    <col min="9783" max="9784" width="11.5546875" style="1" customWidth="1"/>
    <col min="9785" max="9785" width="21.88671875" style="1" customWidth="1"/>
    <col min="9786" max="9977" width="11.5546875" style="1"/>
    <col min="9978" max="9978" width="21.88671875" style="1" customWidth="1"/>
    <col min="9979" max="9979" width="13.88671875" style="1" customWidth="1"/>
    <col min="9980" max="9980" width="38.6640625" style="1" customWidth="1"/>
    <col min="9981" max="9981" width="3" style="1" bestFit="1" customWidth="1"/>
    <col min="9982" max="9982" width="32.33203125" style="1" customWidth="1"/>
    <col min="9983" max="9983" width="46.33203125" style="1" customWidth="1"/>
    <col min="9984" max="9984" width="19" style="1" customWidth="1"/>
    <col min="9985" max="9985" width="0" style="1" hidden="1" customWidth="1"/>
    <col min="9986" max="9986" width="17.6640625" style="1" customWidth="1"/>
    <col min="9987" max="9987" width="0" style="1" hidden="1" customWidth="1"/>
    <col min="9988" max="9988" width="22.33203125" style="1" customWidth="1"/>
    <col min="9989" max="9989" width="5.33203125" style="1" customWidth="1"/>
    <col min="9990" max="9990" width="36.33203125" style="1" customWidth="1"/>
    <col min="9991" max="9991" width="5.6640625" style="1" customWidth="1"/>
    <col min="9992" max="9992" width="0" style="1" hidden="1" customWidth="1"/>
    <col min="9993" max="9993" width="20.6640625" style="1" customWidth="1"/>
    <col min="9994" max="9994" width="4.88671875" style="1" customWidth="1"/>
    <col min="9995" max="9995" width="0" style="1" hidden="1" customWidth="1"/>
    <col min="9996" max="9996" width="24.6640625" style="1" customWidth="1"/>
    <col min="9997" max="9997" width="12.33203125" style="1" customWidth="1"/>
    <col min="9998" max="9998" width="0" style="1" hidden="1" customWidth="1"/>
    <col min="9999" max="9999" width="3.44140625" style="1" customWidth="1"/>
    <col min="10000" max="10000" width="0" style="1" hidden="1" customWidth="1"/>
    <col min="10001" max="10001" width="17.6640625" style="1" customWidth="1"/>
    <col min="10002" max="10002" width="3.44140625" style="1" customWidth="1"/>
    <col min="10003" max="10003" width="0" style="1" hidden="1" customWidth="1"/>
    <col min="10004" max="10004" width="23.6640625" style="1" customWidth="1"/>
    <col min="10005" max="10005" width="10" style="1" customWidth="1"/>
    <col min="10006" max="10006" width="0" style="1" hidden="1" customWidth="1"/>
    <col min="10007" max="10008" width="14.6640625" style="1" customWidth="1"/>
    <col min="10009" max="10009" width="12.88671875" style="1" customWidth="1"/>
    <col min="10010" max="10010" width="3.33203125" style="1" customWidth="1"/>
    <col min="10011" max="10011" width="30.33203125" style="1" customWidth="1"/>
    <col min="10012" max="10012" width="5" style="1" customWidth="1"/>
    <col min="10013" max="10013" width="0" style="1" hidden="1" customWidth="1"/>
    <col min="10014" max="10014" width="14.33203125" style="1" customWidth="1"/>
    <col min="10015" max="10015" width="5.6640625" style="1" customWidth="1"/>
    <col min="10016" max="10016" width="0" style="1" hidden="1" customWidth="1"/>
    <col min="10017" max="10017" width="17.33203125" style="1" customWidth="1"/>
    <col min="10018" max="10018" width="12.6640625" style="1" customWidth="1"/>
    <col min="10019" max="10019" width="0" style="1" hidden="1" customWidth="1"/>
    <col min="10020" max="10020" width="5.33203125" style="1" customWidth="1"/>
    <col min="10021" max="10021" width="0" style="1" hidden="1" customWidth="1"/>
    <col min="10022" max="10022" width="17" style="1" customWidth="1"/>
    <col min="10023" max="10023" width="6.33203125" style="1" customWidth="1"/>
    <col min="10024" max="10024" width="0" style="1" hidden="1" customWidth="1"/>
    <col min="10025" max="10025" width="14.33203125" style="1" customWidth="1"/>
    <col min="10026" max="10026" width="7.5546875" style="1" customWidth="1"/>
    <col min="10027" max="10027" width="0" style="1" hidden="1" customWidth="1"/>
    <col min="10028" max="10029" width="14.33203125" style="1" customWidth="1"/>
    <col min="10030" max="10030" width="20.88671875" style="1" customWidth="1"/>
    <col min="10031" max="10031" width="14.44140625" style="1" customWidth="1"/>
    <col min="10032" max="10032" width="15" style="1" customWidth="1"/>
    <col min="10033" max="10033" width="2.6640625" style="1" customWidth="1"/>
    <col min="10034" max="10034" width="11.6640625" style="1" customWidth="1"/>
    <col min="10035" max="10035" width="11.5546875" style="1" customWidth="1"/>
    <col min="10036" max="10036" width="2.33203125" style="1" customWidth="1"/>
    <col min="10037" max="10037" width="41" style="1" customWidth="1"/>
    <col min="10038" max="10038" width="14.33203125" style="1" customWidth="1"/>
    <col min="10039" max="10040" width="11.5546875" style="1" customWidth="1"/>
    <col min="10041" max="10041" width="21.88671875" style="1" customWidth="1"/>
    <col min="10042" max="10233" width="11.5546875" style="1"/>
    <col min="10234" max="10234" width="21.88671875" style="1" customWidth="1"/>
    <col min="10235" max="10235" width="13.88671875" style="1" customWidth="1"/>
    <col min="10236" max="10236" width="38.6640625" style="1" customWidth="1"/>
    <col min="10237" max="10237" width="3" style="1" bestFit="1" customWidth="1"/>
    <col min="10238" max="10238" width="32.33203125" style="1" customWidth="1"/>
    <col min="10239" max="10239" width="46.33203125" style="1" customWidth="1"/>
    <col min="10240" max="10240" width="19" style="1" customWidth="1"/>
    <col min="10241" max="10241" width="0" style="1" hidden="1" customWidth="1"/>
    <col min="10242" max="10242" width="17.6640625" style="1" customWidth="1"/>
    <col min="10243" max="10243" width="0" style="1" hidden="1" customWidth="1"/>
    <col min="10244" max="10244" width="22.33203125" style="1" customWidth="1"/>
    <col min="10245" max="10245" width="5.33203125" style="1" customWidth="1"/>
    <col min="10246" max="10246" width="36.33203125" style="1" customWidth="1"/>
    <col min="10247" max="10247" width="5.6640625" style="1" customWidth="1"/>
    <col min="10248" max="10248" width="0" style="1" hidden="1" customWidth="1"/>
    <col min="10249" max="10249" width="20.6640625" style="1" customWidth="1"/>
    <col min="10250" max="10250" width="4.88671875" style="1" customWidth="1"/>
    <col min="10251" max="10251" width="0" style="1" hidden="1" customWidth="1"/>
    <col min="10252" max="10252" width="24.6640625" style="1" customWidth="1"/>
    <col min="10253" max="10253" width="12.33203125" style="1" customWidth="1"/>
    <col min="10254" max="10254" width="0" style="1" hidden="1" customWidth="1"/>
    <col min="10255" max="10255" width="3.44140625" style="1" customWidth="1"/>
    <col min="10256" max="10256" width="0" style="1" hidden="1" customWidth="1"/>
    <col min="10257" max="10257" width="17.6640625" style="1" customWidth="1"/>
    <col min="10258" max="10258" width="3.44140625" style="1" customWidth="1"/>
    <col min="10259" max="10259" width="0" style="1" hidden="1" customWidth="1"/>
    <col min="10260" max="10260" width="23.6640625" style="1" customWidth="1"/>
    <col min="10261" max="10261" width="10" style="1" customWidth="1"/>
    <col min="10262" max="10262" width="0" style="1" hidden="1" customWidth="1"/>
    <col min="10263" max="10264" width="14.6640625" style="1" customWidth="1"/>
    <col min="10265" max="10265" width="12.88671875" style="1" customWidth="1"/>
    <col min="10266" max="10266" width="3.33203125" style="1" customWidth="1"/>
    <col min="10267" max="10267" width="30.33203125" style="1" customWidth="1"/>
    <col min="10268" max="10268" width="5" style="1" customWidth="1"/>
    <col min="10269" max="10269" width="0" style="1" hidden="1" customWidth="1"/>
    <col min="10270" max="10270" width="14.33203125" style="1" customWidth="1"/>
    <col min="10271" max="10271" width="5.6640625" style="1" customWidth="1"/>
    <col min="10272" max="10272" width="0" style="1" hidden="1" customWidth="1"/>
    <col min="10273" max="10273" width="17.33203125" style="1" customWidth="1"/>
    <col min="10274" max="10274" width="12.6640625" style="1" customWidth="1"/>
    <col min="10275" max="10275" width="0" style="1" hidden="1" customWidth="1"/>
    <col min="10276" max="10276" width="5.33203125" style="1" customWidth="1"/>
    <col min="10277" max="10277" width="0" style="1" hidden="1" customWidth="1"/>
    <col min="10278" max="10278" width="17" style="1" customWidth="1"/>
    <col min="10279" max="10279" width="6.33203125" style="1" customWidth="1"/>
    <col min="10280" max="10280" width="0" style="1" hidden="1" customWidth="1"/>
    <col min="10281" max="10281" width="14.33203125" style="1" customWidth="1"/>
    <col min="10282" max="10282" width="7.5546875" style="1" customWidth="1"/>
    <col min="10283" max="10283" width="0" style="1" hidden="1" customWidth="1"/>
    <col min="10284" max="10285" width="14.33203125" style="1" customWidth="1"/>
    <col min="10286" max="10286" width="20.88671875" style="1" customWidth="1"/>
    <col min="10287" max="10287" width="14.44140625" style="1" customWidth="1"/>
    <col min="10288" max="10288" width="15" style="1" customWidth="1"/>
    <col min="10289" max="10289" width="2.6640625" style="1" customWidth="1"/>
    <col min="10290" max="10290" width="11.6640625" style="1" customWidth="1"/>
    <col min="10291" max="10291" width="11.5546875" style="1" customWidth="1"/>
    <col min="10292" max="10292" width="2.33203125" style="1" customWidth="1"/>
    <col min="10293" max="10293" width="41" style="1" customWidth="1"/>
    <col min="10294" max="10294" width="14.33203125" style="1" customWidth="1"/>
    <col min="10295" max="10296" width="11.5546875" style="1" customWidth="1"/>
    <col min="10297" max="10297" width="21.88671875" style="1" customWidth="1"/>
    <col min="10298" max="10489" width="11.5546875" style="1"/>
    <col min="10490" max="10490" width="21.88671875" style="1" customWidth="1"/>
    <col min="10491" max="10491" width="13.88671875" style="1" customWidth="1"/>
    <col min="10492" max="10492" width="38.6640625" style="1" customWidth="1"/>
    <col min="10493" max="10493" width="3" style="1" bestFit="1" customWidth="1"/>
    <col min="10494" max="10494" width="32.33203125" style="1" customWidth="1"/>
    <col min="10495" max="10495" width="46.33203125" style="1" customWidth="1"/>
    <col min="10496" max="10496" width="19" style="1" customWidth="1"/>
    <col min="10497" max="10497" width="0" style="1" hidden="1" customWidth="1"/>
    <col min="10498" max="10498" width="17.6640625" style="1" customWidth="1"/>
    <col min="10499" max="10499" width="0" style="1" hidden="1" customWidth="1"/>
    <col min="10500" max="10500" width="22.33203125" style="1" customWidth="1"/>
    <col min="10501" max="10501" width="5.33203125" style="1" customWidth="1"/>
    <col min="10502" max="10502" width="36.33203125" style="1" customWidth="1"/>
    <col min="10503" max="10503" width="5.6640625" style="1" customWidth="1"/>
    <col min="10504" max="10504" width="0" style="1" hidden="1" customWidth="1"/>
    <col min="10505" max="10505" width="20.6640625" style="1" customWidth="1"/>
    <col min="10506" max="10506" width="4.88671875" style="1" customWidth="1"/>
    <col min="10507" max="10507" width="0" style="1" hidden="1" customWidth="1"/>
    <col min="10508" max="10508" width="24.6640625" style="1" customWidth="1"/>
    <col min="10509" max="10509" width="12.33203125" style="1" customWidth="1"/>
    <col min="10510" max="10510" width="0" style="1" hidden="1" customWidth="1"/>
    <col min="10511" max="10511" width="3.44140625" style="1" customWidth="1"/>
    <col min="10512" max="10512" width="0" style="1" hidden="1" customWidth="1"/>
    <col min="10513" max="10513" width="17.6640625" style="1" customWidth="1"/>
    <col min="10514" max="10514" width="3.44140625" style="1" customWidth="1"/>
    <col min="10515" max="10515" width="0" style="1" hidden="1" customWidth="1"/>
    <col min="10516" max="10516" width="23.6640625" style="1" customWidth="1"/>
    <col min="10517" max="10517" width="10" style="1" customWidth="1"/>
    <col min="10518" max="10518" width="0" style="1" hidden="1" customWidth="1"/>
    <col min="10519" max="10520" width="14.6640625" style="1" customWidth="1"/>
    <col min="10521" max="10521" width="12.88671875" style="1" customWidth="1"/>
    <col min="10522" max="10522" width="3.33203125" style="1" customWidth="1"/>
    <col min="10523" max="10523" width="30.33203125" style="1" customWidth="1"/>
    <col min="10524" max="10524" width="5" style="1" customWidth="1"/>
    <col min="10525" max="10525" width="0" style="1" hidden="1" customWidth="1"/>
    <col min="10526" max="10526" width="14.33203125" style="1" customWidth="1"/>
    <col min="10527" max="10527" width="5.6640625" style="1" customWidth="1"/>
    <col min="10528" max="10528" width="0" style="1" hidden="1" customWidth="1"/>
    <col min="10529" max="10529" width="17.33203125" style="1" customWidth="1"/>
    <col min="10530" max="10530" width="12.6640625" style="1" customWidth="1"/>
    <col min="10531" max="10531" width="0" style="1" hidden="1" customWidth="1"/>
    <col min="10532" max="10532" width="5.33203125" style="1" customWidth="1"/>
    <col min="10533" max="10533" width="0" style="1" hidden="1" customWidth="1"/>
    <col min="10534" max="10534" width="17" style="1" customWidth="1"/>
    <col min="10535" max="10535" width="6.33203125" style="1" customWidth="1"/>
    <col min="10536" max="10536" width="0" style="1" hidden="1" customWidth="1"/>
    <col min="10537" max="10537" width="14.33203125" style="1" customWidth="1"/>
    <col min="10538" max="10538" width="7.5546875" style="1" customWidth="1"/>
    <col min="10539" max="10539" width="0" style="1" hidden="1" customWidth="1"/>
    <col min="10540" max="10541" width="14.33203125" style="1" customWidth="1"/>
    <col min="10542" max="10542" width="20.88671875" style="1" customWidth="1"/>
    <col min="10543" max="10543" width="14.44140625" style="1" customWidth="1"/>
    <col min="10544" max="10544" width="15" style="1" customWidth="1"/>
    <col min="10545" max="10545" width="2.6640625" style="1" customWidth="1"/>
    <col min="10546" max="10546" width="11.6640625" style="1" customWidth="1"/>
    <col min="10547" max="10547" width="11.5546875" style="1" customWidth="1"/>
    <col min="10548" max="10548" width="2.33203125" style="1" customWidth="1"/>
    <col min="10549" max="10549" width="41" style="1" customWidth="1"/>
    <col min="10550" max="10550" width="14.33203125" style="1" customWidth="1"/>
    <col min="10551" max="10552" width="11.5546875" style="1" customWidth="1"/>
    <col min="10553" max="10553" width="21.88671875" style="1" customWidth="1"/>
    <col min="10554" max="10745" width="11.5546875" style="1"/>
    <col min="10746" max="10746" width="21.88671875" style="1" customWidth="1"/>
    <col min="10747" max="10747" width="13.88671875" style="1" customWidth="1"/>
    <col min="10748" max="10748" width="38.6640625" style="1" customWidth="1"/>
    <col min="10749" max="10749" width="3" style="1" bestFit="1" customWidth="1"/>
    <col min="10750" max="10750" width="32.33203125" style="1" customWidth="1"/>
    <col min="10751" max="10751" width="46.33203125" style="1" customWidth="1"/>
    <col min="10752" max="10752" width="19" style="1" customWidth="1"/>
    <col min="10753" max="10753" width="0" style="1" hidden="1" customWidth="1"/>
    <col min="10754" max="10754" width="17.6640625" style="1" customWidth="1"/>
    <col min="10755" max="10755" width="0" style="1" hidden="1" customWidth="1"/>
    <col min="10756" max="10756" width="22.33203125" style="1" customWidth="1"/>
    <col min="10757" max="10757" width="5.33203125" style="1" customWidth="1"/>
    <col min="10758" max="10758" width="36.33203125" style="1" customWidth="1"/>
    <col min="10759" max="10759" width="5.6640625" style="1" customWidth="1"/>
    <col min="10760" max="10760" width="0" style="1" hidden="1" customWidth="1"/>
    <col min="10761" max="10761" width="20.6640625" style="1" customWidth="1"/>
    <col min="10762" max="10762" width="4.88671875" style="1" customWidth="1"/>
    <col min="10763" max="10763" width="0" style="1" hidden="1" customWidth="1"/>
    <col min="10764" max="10764" width="24.6640625" style="1" customWidth="1"/>
    <col min="10765" max="10765" width="12.33203125" style="1" customWidth="1"/>
    <col min="10766" max="10766" width="0" style="1" hidden="1" customWidth="1"/>
    <col min="10767" max="10767" width="3.44140625" style="1" customWidth="1"/>
    <col min="10768" max="10768" width="0" style="1" hidden="1" customWidth="1"/>
    <col min="10769" max="10769" width="17.6640625" style="1" customWidth="1"/>
    <col min="10770" max="10770" width="3.44140625" style="1" customWidth="1"/>
    <col min="10771" max="10771" width="0" style="1" hidden="1" customWidth="1"/>
    <col min="10772" max="10772" width="23.6640625" style="1" customWidth="1"/>
    <col min="10773" max="10773" width="10" style="1" customWidth="1"/>
    <col min="10774" max="10774" width="0" style="1" hidden="1" customWidth="1"/>
    <col min="10775" max="10776" width="14.6640625" style="1" customWidth="1"/>
    <col min="10777" max="10777" width="12.88671875" style="1" customWidth="1"/>
    <col min="10778" max="10778" width="3.33203125" style="1" customWidth="1"/>
    <col min="10779" max="10779" width="30.33203125" style="1" customWidth="1"/>
    <col min="10780" max="10780" width="5" style="1" customWidth="1"/>
    <col min="10781" max="10781" width="0" style="1" hidden="1" customWidth="1"/>
    <col min="10782" max="10782" width="14.33203125" style="1" customWidth="1"/>
    <col min="10783" max="10783" width="5.6640625" style="1" customWidth="1"/>
    <col min="10784" max="10784" width="0" style="1" hidden="1" customWidth="1"/>
    <col min="10785" max="10785" width="17.33203125" style="1" customWidth="1"/>
    <col min="10786" max="10786" width="12.6640625" style="1" customWidth="1"/>
    <col min="10787" max="10787" width="0" style="1" hidden="1" customWidth="1"/>
    <col min="10788" max="10788" width="5.33203125" style="1" customWidth="1"/>
    <col min="10789" max="10789" width="0" style="1" hidden="1" customWidth="1"/>
    <col min="10790" max="10790" width="17" style="1" customWidth="1"/>
    <col min="10791" max="10791" width="6.33203125" style="1" customWidth="1"/>
    <col min="10792" max="10792" width="0" style="1" hidden="1" customWidth="1"/>
    <col min="10793" max="10793" width="14.33203125" style="1" customWidth="1"/>
    <col min="10794" max="10794" width="7.5546875" style="1" customWidth="1"/>
    <col min="10795" max="10795" width="0" style="1" hidden="1" customWidth="1"/>
    <col min="10796" max="10797" width="14.33203125" style="1" customWidth="1"/>
    <col min="10798" max="10798" width="20.88671875" style="1" customWidth="1"/>
    <col min="10799" max="10799" width="14.44140625" style="1" customWidth="1"/>
    <col min="10800" max="10800" width="15" style="1" customWidth="1"/>
    <col min="10801" max="10801" width="2.6640625" style="1" customWidth="1"/>
    <col min="10802" max="10802" width="11.6640625" style="1" customWidth="1"/>
    <col min="10803" max="10803" width="11.5546875" style="1" customWidth="1"/>
    <col min="10804" max="10804" width="2.33203125" style="1" customWidth="1"/>
    <col min="10805" max="10805" width="41" style="1" customWidth="1"/>
    <col min="10806" max="10806" width="14.33203125" style="1" customWidth="1"/>
    <col min="10807" max="10808" width="11.5546875" style="1" customWidth="1"/>
    <col min="10809" max="10809" width="21.88671875" style="1" customWidth="1"/>
    <col min="10810" max="11001" width="11.5546875" style="1"/>
    <col min="11002" max="11002" width="21.88671875" style="1" customWidth="1"/>
    <col min="11003" max="11003" width="13.88671875" style="1" customWidth="1"/>
    <col min="11004" max="11004" width="38.6640625" style="1" customWidth="1"/>
    <col min="11005" max="11005" width="3" style="1" bestFit="1" customWidth="1"/>
    <col min="11006" max="11006" width="32.33203125" style="1" customWidth="1"/>
    <col min="11007" max="11007" width="46.33203125" style="1" customWidth="1"/>
    <col min="11008" max="11008" width="19" style="1" customWidth="1"/>
    <col min="11009" max="11009" width="0" style="1" hidden="1" customWidth="1"/>
    <col min="11010" max="11010" width="17.6640625" style="1" customWidth="1"/>
    <col min="11011" max="11011" width="0" style="1" hidden="1" customWidth="1"/>
    <col min="11012" max="11012" width="22.33203125" style="1" customWidth="1"/>
    <col min="11013" max="11013" width="5.33203125" style="1" customWidth="1"/>
    <col min="11014" max="11014" width="36.33203125" style="1" customWidth="1"/>
    <col min="11015" max="11015" width="5.6640625" style="1" customWidth="1"/>
    <col min="11016" max="11016" width="0" style="1" hidden="1" customWidth="1"/>
    <col min="11017" max="11017" width="20.6640625" style="1" customWidth="1"/>
    <col min="11018" max="11018" width="4.88671875" style="1" customWidth="1"/>
    <col min="11019" max="11019" width="0" style="1" hidden="1" customWidth="1"/>
    <col min="11020" max="11020" width="24.6640625" style="1" customWidth="1"/>
    <col min="11021" max="11021" width="12.33203125" style="1" customWidth="1"/>
    <col min="11022" max="11022" width="0" style="1" hidden="1" customWidth="1"/>
    <col min="11023" max="11023" width="3.44140625" style="1" customWidth="1"/>
    <col min="11024" max="11024" width="0" style="1" hidden="1" customWidth="1"/>
    <col min="11025" max="11025" width="17.6640625" style="1" customWidth="1"/>
    <col min="11026" max="11026" width="3.44140625" style="1" customWidth="1"/>
    <col min="11027" max="11027" width="0" style="1" hidden="1" customWidth="1"/>
    <col min="11028" max="11028" width="23.6640625" style="1" customWidth="1"/>
    <col min="11029" max="11029" width="10" style="1" customWidth="1"/>
    <col min="11030" max="11030" width="0" style="1" hidden="1" customWidth="1"/>
    <col min="11031" max="11032" width="14.6640625" style="1" customWidth="1"/>
    <col min="11033" max="11033" width="12.88671875" style="1" customWidth="1"/>
    <col min="11034" max="11034" width="3.33203125" style="1" customWidth="1"/>
    <col min="11035" max="11035" width="30.33203125" style="1" customWidth="1"/>
    <col min="11036" max="11036" width="5" style="1" customWidth="1"/>
    <col min="11037" max="11037" width="0" style="1" hidden="1" customWidth="1"/>
    <col min="11038" max="11038" width="14.33203125" style="1" customWidth="1"/>
    <col min="11039" max="11039" width="5.6640625" style="1" customWidth="1"/>
    <col min="11040" max="11040" width="0" style="1" hidden="1" customWidth="1"/>
    <col min="11041" max="11041" width="17.33203125" style="1" customWidth="1"/>
    <col min="11042" max="11042" width="12.6640625" style="1" customWidth="1"/>
    <col min="11043" max="11043" width="0" style="1" hidden="1" customWidth="1"/>
    <col min="11044" max="11044" width="5.33203125" style="1" customWidth="1"/>
    <col min="11045" max="11045" width="0" style="1" hidden="1" customWidth="1"/>
    <col min="11046" max="11046" width="17" style="1" customWidth="1"/>
    <col min="11047" max="11047" width="6.33203125" style="1" customWidth="1"/>
    <col min="11048" max="11048" width="0" style="1" hidden="1" customWidth="1"/>
    <col min="11049" max="11049" width="14.33203125" style="1" customWidth="1"/>
    <col min="11050" max="11050" width="7.5546875" style="1" customWidth="1"/>
    <col min="11051" max="11051" width="0" style="1" hidden="1" customWidth="1"/>
    <col min="11052" max="11053" width="14.33203125" style="1" customWidth="1"/>
    <col min="11054" max="11054" width="20.88671875" style="1" customWidth="1"/>
    <col min="11055" max="11055" width="14.44140625" style="1" customWidth="1"/>
    <col min="11056" max="11056" width="15" style="1" customWidth="1"/>
    <col min="11057" max="11057" width="2.6640625" style="1" customWidth="1"/>
    <col min="11058" max="11058" width="11.6640625" style="1" customWidth="1"/>
    <col min="11059" max="11059" width="11.5546875" style="1" customWidth="1"/>
    <col min="11060" max="11060" width="2.33203125" style="1" customWidth="1"/>
    <col min="11061" max="11061" width="41" style="1" customWidth="1"/>
    <col min="11062" max="11062" width="14.33203125" style="1" customWidth="1"/>
    <col min="11063" max="11064" width="11.5546875" style="1" customWidth="1"/>
    <col min="11065" max="11065" width="21.88671875" style="1" customWidth="1"/>
    <col min="11066" max="11257" width="11.5546875" style="1"/>
    <col min="11258" max="11258" width="21.88671875" style="1" customWidth="1"/>
    <col min="11259" max="11259" width="13.88671875" style="1" customWidth="1"/>
    <col min="11260" max="11260" width="38.6640625" style="1" customWidth="1"/>
    <col min="11261" max="11261" width="3" style="1" bestFit="1" customWidth="1"/>
    <col min="11262" max="11262" width="32.33203125" style="1" customWidth="1"/>
    <col min="11263" max="11263" width="46.33203125" style="1" customWidth="1"/>
    <col min="11264" max="11264" width="19" style="1" customWidth="1"/>
    <col min="11265" max="11265" width="0" style="1" hidden="1" customWidth="1"/>
    <col min="11266" max="11266" width="17.6640625" style="1" customWidth="1"/>
    <col min="11267" max="11267" width="0" style="1" hidden="1" customWidth="1"/>
    <col min="11268" max="11268" width="22.33203125" style="1" customWidth="1"/>
    <col min="11269" max="11269" width="5.33203125" style="1" customWidth="1"/>
    <col min="11270" max="11270" width="36.33203125" style="1" customWidth="1"/>
    <col min="11271" max="11271" width="5.6640625" style="1" customWidth="1"/>
    <col min="11272" max="11272" width="0" style="1" hidden="1" customWidth="1"/>
    <col min="11273" max="11273" width="20.6640625" style="1" customWidth="1"/>
    <col min="11274" max="11274" width="4.88671875" style="1" customWidth="1"/>
    <col min="11275" max="11275" width="0" style="1" hidden="1" customWidth="1"/>
    <col min="11276" max="11276" width="24.6640625" style="1" customWidth="1"/>
    <col min="11277" max="11277" width="12.33203125" style="1" customWidth="1"/>
    <col min="11278" max="11278" width="0" style="1" hidden="1" customWidth="1"/>
    <col min="11279" max="11279" width="3.44140625" style="1" customWidth="1"/>
    <col min="11280" max="11280" width="0" style="1" hidden="1" customWidth="1"/>
    <col min="11281" max="11281" width="17.6640625" style="1" customWidth="1"/>
    <col min="11282" max="11282" width="3.44140625" style="1" customWidth="1"/>
    <col min="11283" max="11283" width="0" style="1" hidden="1" customWidth="1"/>
    <col min="11284" max="11284" width="23.6640625" style="1" customWidth="1"/>
    <col min="11285" max="11285" width="10" style="1" customWidth="1"/>
    <col min="11286" max="11286" width="0" style="1" hidden="1" customWidth="1"/>
    <col min="11287" max="11288" width="14.6640625" style="1" customWidth="1"/>
    <col min="11289" max="11289" width="12.88671875" style="1" customWidth="1"/>
    <col min="11290" max="11290" width="3.33203125" style="1" customWidth="1"/>
    <col min="11291" max="11291" width="30.33203125" style="1" customWidth="1"/>
    <col min="11292" max="11292" width="5" style="1" customWidth="1"/>
    <col min="11293" max="11293" width="0" style="1" hidden="1" customWidth="1"/>
    <col min="11294" max="11294" width="14.33203125" style="1" customWidth="1"/>
    <col min="11295" max="11295" width="5.6640625" style="1" customWidth="1"/>
    <col min="11296" max="11296" width="0" style="1" hidden="1" customWidth="1"/>
    <col min="11297" max="11297" width="17.33203125" style="1" customWidth="1"/>
    <col min="11298" max="11298" width="12.6640625" style="1" customWidth="1"/>
    <col min="11299" max="11299" width="0" style="1" hidden="1" customWidth="1"/>
    <col min="11300" max="11300" width="5.33203125" style="1" customWidth="1"/>
    <col min="11301" max="11301" width="0" style="1" hidden="1" customWidth="1"/>
    <col min="11302" max="11302" width="17" style="1" customWidth="1"/>
    <col min="11303" max="11303" width="6.33203125" style="1" customWidth="1"/>
    <col min="11304" max="11304" width="0" style="1" hidden="1" customWidth="1"/>
    <col min="11305" max="11305" width="14.33203125" style="1" customWidth="1"/>
    <col min="11306" max="11306" width="7.5546875" style="1" customWidth="1"/>
    <col min="11307" max="11307" width="0" style="1" hidden="1" customWidth="1"/>
    <col min="11308" max="11309" width="14.33203125" style="1" customWidth="1"/>
    <col min="11310" max="11310" width="20.88671875" style="1" customWidth="1"/>
    <col min="11311" max="11311" width="14.44140625" style="1" customWidth="1"/>
    <col min="11312" max="11312" width="15" style="1" customWidth="1"/>
    <col min="11313" max="11313" width="2.6640625" style="1" customWidth="1"/>
    <col min="11314" max="11314" width="11.6640625" style="1" customWidth="1"/>
    <col min="11315" max="11315" width="11.5546875" style="1" customWidth="1"/>
    <col min="11316" max="11316" width="2.33203125" style="1" customWidth="1"/>
    <col min="11317" max="11317" width="41" style="1" customWidth="1"/>
    <col min="11318" max="11318" width="14.33203125" style="1" customWidth="1"/>
    <col min="11319" max="11320" width="11.5546875" style="1" customWidth="1"/>
    <col min="11321" max="11321" width="21.88671875" style="1" customWidth="1"/>
    <col min="11322" max="11513" width="11.5546875" style="1"/>
    <col min="11514" max="11514" width="21.88671875" style="1" customWidth="1"/>
    <col min="11515" max="11515" width="13.88671875" style="1" customWidth="1"/>
    <col min="11516" max="11516" width="38.6640625" style="1" customWidth="1"/>
    <col min="11517" max="11517" width="3" style="1" bestFit="1" customWidth="1"/>
    <col min="11518" max="11518" width="32.33203125" style="1" customWidth="1"/>
    <col min="11519" max="11519" width="46.33203125" style="1" customWidth="1"/>
    <col min="11520" max="11520" width="19" style="1" customWidth="1"/>
    <col min="11521" max="11521" width="0" style="1" hidden="1" customWidth="1"/>
    <col min="11522" max="11522" width="17.6640625" style="1" customWidth="1"/>
    <col min="11523" max="11523" width="0" style="1" hidden="1" customWidth="1"/>
    <col min="11524" max="11524" width="22.33203125" style="1" customWidth="1"/>
    <col min="11525" max="11525" width="5.33203125" style="1" customWidth="1"/>
    <col min="11526" max="11526" width="36.33203125" style="1" customWidth="1"/>
    <col min="11527" max="11527" width="5.6640625" style="1" customWidth="1"/>
    <col min="11528" max="11528" width="0" style="1" hidden="1" customWidth="1"/>
    <col min="11529" max="11529" width="20.6640625" style="1" customWidth="1"/>
    <col min="11530" max="11530" width="4.88671875" style="1" customWidth="1"/>
    <col min="11531" max="11531" width="0" style="1" hidden="1" customWidth="1"/>
    <col min="11532" max="11532" width="24.6640625" style="1" customWidth="1"/>
    <col min="11533" max="11533" width="12.33203125" style="1" customWidth="1"/>
    <col min="11534" max="11534" width="0" style="1" hidden="1" customWidth="1"/>
    <col min="11535" max="11535" width="3.44140625" style="1" customWidth="1"/>
    <col min="11536" max="11536" width="0" style="1" hidden="1" customWidth="1"/>
    <col min="11537" max="11537" width="17.6640625" style="1" customWidth="1"/>
    <col min="11538" max="11538" width="3.44140625" style="1" customWidth="1"/>
    <col min="11539" max="11539" width="0" style="1" hidden="1" customWidth="1"/>
    <col min="11540" max="11540" width="23.6640625" style="1" customWidth="1"/>
    <col min="11541" max="11541" width="10" style="1" customWidth="1"/>
    <col min="11542" max="11542" width="0" style="1" hidden="1" customWidth="1"/>
    <col min="11543" max="11544" width="14.6640625" style="1" customWidth="1"/>
    <col min="11545" max="11545" width="12.88671875" style="1" customWidth="1"/>
    <col min="11546" max="11546" width="3.33203125" style="1" customWidth="1"/>
    <col min="11547" max="11547" width="30.33203125" style="1" customWidth="1"/>
    <col min="11548" max="11548" width="5" style="1" customWidth="1"/>
    <col min="11549" max="11549" width="0" style="1" hidden="1" customWidth="1"/>
    <col min="11550" max="11550" width="14.33203125" style="1" customWidth="1"/>
    <col min="11551" max="11551" width="5.6640625" style="1" customWidth="1"/>
    <col min="11552" max="11552" width="0" style="1" hidden="1" customWidth="1"/>
    <col min="11553" max="11553" width="17.33203125" style="1" customWidth="1"/>
    <col min="11554" max="11554" width="12.6640625" style="1" customWidth="1"/>
    <col min="11555" max="11555" width="0" style="1" hidden="1" customWidth="1"/>
    <col min="11556" max="11556" width="5.33203125" style="1" customWidth="1"/>
    <col min="11557" max="11557" width="0" style="1" hidden="1" customWidth="1"/>
    <col min="11558" max="11558" width="17" style="1" customWidth="1"/>
    <col min="11559" max="11559" width="6.33203125" style="1" customWidth="1"/>
    <col min="11560" max="11560" width="0" style="1" hidden="1" customWidth="1"/>
    <col min="11561" max="11561" width="14.33203125" style="1" customWidth="1"/>
    <col min="11562" max="11562" width="7.5546875" style="1" customWidth="1"/>
    <col min="11563" max="11563" width="0" style="1" hidden="1" customWidth="1"/>
    <col min="11564" max="11565" width="14.33203125" style="1" customWidth="1"/>
    <col min="11566" max="11566" width="20.88671875" style="1" customWidth="1"/>
    <col min="11567" max="11567" width="14.44140625" style="1" customWidth="1"/>
    <col min="11568" max="11568" width="15" style="1" customWidth="1"/>
    <col min="11569" max="11569" width="2.6640625" style="1" customWidth="1"/>
    <col min="11570" max="11570" width="11.6640625" style="1" customWidth="1"/>
    <col min="11571" max="11571" width="11.5546875" style="1" customWidth="1"/>
    <col min="11572" max="11572" width="2.33203125" style="1" customWidth="1"/>
    <col min="11573" max="11573" width="41" style="1" customWidth="1"/>
    <col min="11574" max="11574" width="14.33203125" style="1" customWidth="1"/>
    <col min="11575" max="11576" width="11.5546875" style="1" customWidth="1"/>
    <col min="11577" max="11577" width="21.88671875" style="1" customWidth="1"/>
    <col min="11578" max="11769" width="11.5546875" style="1"/>
    <col min="11770" max="11770" width="21.88671875" style="1" customWidth="1"/>
    <col min="11771" max="11771" width="13.88671875" style="1" customWidth="1"/>
    <col min="11772" max="11772" width="38.6640625" style="1" customWidth="1"/>
    <col min="11773" max="11773" width="3" style="1" bestFit="1" customWidth="1"/>
    <col min="11774" max="11774" width="32.33203125" style="1" customWidth="1"/>
    <col min="11775" max="11775" width="46.33203125" style="1" customWidth="1"/>
    <col min="11776" max="11776" width="19" style="1" customWidth="1"/>
    <col min="11777" max="11777" width="0" style="1" hidden="1" customWidth="1"/>
    <col min="11778" max="11778" width="17.6640625" style="1" customWidth="1"/>
    <col min="11779" max="11779" width="0" style="1" hidden="1" customWidth="1"/>
    <col min="11780" max="11780" width="22.33203125" style="1" customWidth="1"/>
    <col min="11781" max="11781" width="5.33203125" style="1" customWidth="1"/>
    <col min="11782" max="11782" width="36.33203125" style="1" customWidth="1"/>
    <col min="11783" max="11783" width="5.6640625" style="1" customWidth="1"/>
    <col min="11784" max="11784" width="0" style="1" hidden="1" customWidth="1"/>
    <col min="11785" max="11785" width="20.6640625" style="1" customWidth="1"/>
    <col min="11786" max="11786" width="4.88671875" style="1" customWidth="1"/>
    <col min="11787" max="11787" width="0" style="1" hidden="1" customWidth="1"/>
    <col min="11788" max="11788" width="24.6640625" style="1" customWidth="1"/>
    <col min="11789" max="11789" width="12.33203125" style="1" customWidth="1"/>
    <col min="11790" max="11790" width="0" style="1" hidden="1" customWidth="1"/>
    <col min="11791" max="11791" width="3.44140625" style="1" customWidth="1"/>
    <col min="11792" max="11792" width="0" style="1" hidden="1" customWidth="1"/>
    <col min="11793" max="11793" width="17.6640625" style="1" customWidth="1"/>
    <col min="11794" max="11794" width="3.44140625" style="1" customWidth="1"/>
    <col min="11795" max="11795" width="0" style="1" hidden="1" customWidth="1"/>
    <col min="11796" max="11796" width="23.6640625" style="1" customWidth="1"/>
    <col min="11797" max="11797" width="10" style="1" customWidth="1"/>
    <col min="11798" max="11798" width="0" style="1" hidden="1" customWidth="1"/>
    <col min="11799" max="11800" width="14.6640625" style="1" customWidth="1"/>
    <col min="11801" max="11801" width="12.88671875" style="1" customWidth="1"/>
    <col min="11802" max="11802" width="3.33203125" style="1" customWidth="1"/>
    <col min="11803" max="11803" width="30.33203125" style="1" customWidth="1"/>
    <col min="11804" max="11804" width="5" style="1" customWidth="1"/>
    <col min="11805" max="11805" width="0" style="1" hidden="1" customWidth="1"/>
    <col min="11806" max="11806" width="14.33203125" style="1" customWidth="1"/>
    <col min="11807" max="11807" width="5.6640625" style="1" customWidth="1"/>
    <col min="11808" max="11808" width="0" style="1" hidden="1" customWidth="1"/>
    <col min="11809" max="11809" width="17.33203125" style="1" customWidth="1"/>
    <col min="11810" max="11810" width="12.6640625" style="1" customWidth="1"/>
    <col min="11811" max="11811" width="0" style="1" hidden="1" customWidth="1"/>
    <col min="11812" max="11812" width="5.33203125" style="1" customWidth="1"/>
    <col min="11813" max="11813" width="0" style="1" hidden="1" customWidth="1"/>
    <col min="11814" max="11814" width="17" style="1" customWidth="1"/>
    <col min="11815" max="11815" width="6.33203125" style="1" customWidth="1"/>
    <col min="11816" max="11816" width="0" style="1" hidden="1" customWidth="1"/>
    <col min="11817" max="11817" width="14.33203125" style="1" customWidth="1"/>
    <col min="11818" max="11818" width="7.5546875" style="1" customWidth="1"/>
    <col min="11819" max="11819" width="0" style="1" hidden="1" customWidth="1"/>
    <col min="11820" max="11821" width="14.33203125" style="1" customWidth="1"/>
    <col min="11822" max="11822" width="20.88671875" style="1" customWidth="1"/>
    <col min="11823" max="11823" width="14.44140625" style="1" customWidth="1"/>
    <col min="11824" max="11824" width="15" style="1" customWidth="1"/>
    <col min="11825" max="11825" width="2.6640625" style="1" customWidth="1"/>
    <col min="11826" max="11826" width="11.6640625" style="1" customWidth="1"/>
    <col min="11827" max="11827" width="11.5546875" style="1" customWidth="1"/>
    <col min="11828" max="11828" width="2.33203125" style="1" customWidth="1"/>
    <col min="11829" max="11829" width="41" style="1" customWidth="1"/>
    <col min="11830" max="11830" width="14.33203125" style="1" customWidth="1"/>
    <col min="11831" max="11832" width="11.5546875" style="1" customWidth="1"/>
    <col min="11833" max="11833" width="21.88671875" style="1" customWidth="1"/>
    <col min="11834" max="12025" width="11.5546875" style="1"/>
    <col min="12026" max="12026" width="21.88671875" style="1" customWidth="1"/>
    <col min="12027" max="12027" width="13.88671875" style="1" customWidth="1"/>
    <col min="12028" max="12028" width="38.6640625" style="1" customWidth="1"/>
    <col min="12029" max="12029" width="3" style="1" bestFit="1" customWidth="1"/>
    <col min="12030" max="12030" width="32.33203125" style="1" customWidth="1"/>
    <col min="12031" max="12031" width="46.33203125" style="1" customWidth="1"/>
    <col min="12032" max="12032" width="19" style="1" customWidth="1"/>
    <col min="12033" max="12033" width="0" style="1" hidden="1" customWidth="1"/>
    <col min="12034" max="12034" width="17.6640625" style="1" customWidth="1"/>
    <col min="12035" max="12035" width="0" style="1" hidden="1" customWidth="1"/>
    <col min="12036" max="12036" width="22.33203125" style="1" customWidth="1"/>
    <col min="12037" max="12037" width="5.33203125" style="1" customWidth="1"/>
    <col min="12038" max="12038" width="36.33203125" style="1" customWidth="1"/>
    <col min="12039" max="12039" width="5.6640625" style="1" customWidth="1"/>
    <col min="12040" max="12040" width="0" style="1" hidden="1" customWidth="1"/>
    <col min="12041" max="12041" width="20.6640625" style="1" customWidth="1"/>
    <col min="12042" max="12042" width="4.88671875" style="1" customWidth="1"/>
    <col min="12043" max="12043" width="0" style="1" hidden="1" customWidth="1"/>
    <col min="12044" max="12044" width="24.6640625" style="1" customWidth="1"/>
    <col min="12045" max="12045" width="12.33203125" style="1" customWidth="1"/>
    <col min="12046" max="12046" width="0" style="1" hidden="1" customWidth="1"/>
    <col min="12047" max="12047" width="3.44140625" style="1" customWidth="1"/>
    <col min="12048" max="12048" width="0" style="1" hidden="1" customWidth="1"/>
    <col min="12049" max="12049" width="17.6640625" style="1" customWidth="1"/>
    <col min="12050" max="12050" width="3.44140625" style="1" customWidth="1"/>
    <col min="12051" max="12051" width="0" style="1" hidden="1" customWidth="1"/>
    <col min="12052" max="12052" width="23.6640625" style="1" customWidth="1"/>
    <col min="12053" max="12053" width="10" style="1" customWidth="1"/>
    <col min="12054" max="12054" width="0" style="1" hidden="1" customWidth="1"/>
    <col min="12055" max="12056" width="14.6640625" style="1" customWidth="1"/>
    <col min="12057" max="12057" width="12.88671875" style="1" customWidth="1"/>
    <col min="12058" max="12058" width="3.33203125" style="1" customWidth="1"/>
    <col min="12059" max="12059" width="30.33203125" style="1" customWidth="1"/>
    <col min="12060" max="12060" width="5" style="1" customWidth="1"/>
    <col min="12061" max="12061" width="0" style="1" hidden="1" customWidth="1"/>
    <col min="12062" max="12062" width="14.33203125" style="1" customWidth="1"/>
    <col min="12063" max="12063" width="5.6640625" style="1" customWidth="1"/>
    <col min="12064" max="12064" width="0" style="1" hidden="1" customWidth="1"/>
    <col min="12065" max="12065" width="17.33203125" style="1" customWidth="1"/>
    <col min="12066" max="12066" width="12.6640625" style="1" customWidth="1"/>
    <col min="12067" max="12067" width="0" style="1" hidden="1" customWidth="1"/>
    <col min="12068" max="12068" width="5.33203125" style="1" customWidth="1"/>
    <col min="12069" max="12069" width="0" style="1" hidden="1" customWidth="1"/>
    <col min="12070" max="12070" width="17" style="1" customWidth="1"/>
    <col min="12071" max="12071" width="6.33203125" style="1" customWidth="1"/>
    <col min="12072" max="12072" width="0" style="1" hidden="1" customWidth="1"/>
    <col min="12073" max="12073" width="14.33203125" style="1" customWidth="1"/>
    <col min="12074" max="12074" width="7.5546875" style="1" customWidth="1"/>
    <col min="12075" max="12075" width="0" style="1" hidden="1" customWidth="1"/>
    <col min="12076" max="12077" width="14.33203125" style="1" customWidth="1"/>
    <col min="12078" max="12078" width="20.88671875" style="1" customWidth="1"/>
    <col min="12079" max="12079" width="14.44140625" style="1" customWidth="1"/>
    <col min="12080" max="12080" width="15" style="1" customWidth="1"/>
    <col min="12081" max="12081" width="2.6640625" style="1" customWidth="1"/>
    <col min="12082" max="12082" width="11.6640625" style="1" customWidth="1"/>
    <col min="12083" max="12083" width="11.5546875" style="1" customWidth="1"/>
    <col min="12084" max="12084" width="2.33203125" style="1" customWidth="1"/>
    <col min="12085" max="12085" width="41" style="1" customWidth="1"/>
    <col min="12086" max="12086" width="14.33203125" style="1" customWidth="1"/>
    <col min="12087" max="12088" width="11.5546875" style="1" customWidth="1"/>
    <col min="12089" max="12089" width="21.88671875" style="1" customWidth="1"/>
    <col min="12090" max="12281" width="11.5546875" style="1"/>
    <col min="12282" max="12282" width="21.88671875" style="1" customWidth="1"/>
    <col min="12283" max="12283" width="13.88671875" style="1" customWidth="1"/>
    <col min="12284" max="12284" width="38.6640625" style="1" customWidth="1"/>
    <col min="12285" max="12285" width="3" style="1" bestFit="1" customWidth="1"/>
    <col min="12286" max="12286" width="32.33203125" style="1" customWidth="1"/>
    <col min="12287" max="12287" width="46.33203125" style="1" customWidth="1"/>
    <col min="12288" max="12288" width="19" style="1" customWidth="1"/>
    <col min="12289" max="12289" width="0" style="1" hidden="1" customWidth="1"/>
    <col min="12290" max="12290" width="17.6640625" style="1" customWidth="1"/>
    <col min="12291" max="12291" width="0" style="1" hidden="1" customWidth="1"/>
    <col min="12292" max="12292" width="22.33203125" style="1" customWidth="1"/>
    <col min="12293" max="12293" width="5.33203125" style="1" customWidth="1"/>
    <col min="12294" max="12294" width="36.33203125" style="1" customWidth="1"/>
    <col min="12295" max="12295" width="5.6640625" style="1" customWidth="1"/>
    <col min="12296" max="12296" width="0" style="1" hidden="1" customWidth="1"/>
    <col min="12297" max="12297" width="20.6640625" style="1" customWidth="1"/>
    <col min="12298" max="12298" width="4.88671875" style="1" customWidth="1"/>
    <col min="12299" max="12299" width="0" style="1" hidden="1" customWidth="1"/>
    <col min="12300" max="12300" width="24.6640625" style="1" customWidth="1"/>
    <col min="12301" max="12301" width="12.33203125" style="1" customWidth="1"/>
    <col min="12302" max="12302" width="0" style="1" hidden="1" customWidth="1"/>
    <col min="12303" max="12303" width="3.44140625" style="1" customWidth="1"/>
    <col min="12304" max="12304" width="0" style="1" hidden="1" customWidth="1"/>
    <col min="12305" max="12305" width="17.6640625" style="1" customWidth="1"/>
    <col min="12306" max="12306" width="3.44140625" style="1" customWidth="1"/>
    <col min="12307" max="12307" width="0" style="1" hidden="1" customWidth="1"/>
    <col min="12308" max="12308" width="23.6640625" style="1" customWidth="1"/>
    <col min="12309" max="12309" width="10" style="1" customWidth="1"/>
    <col min="12310" max="12310" width="0" style="1" hidden="1" customWidth="1"/>
    <col min="12311" max="12312" width="14.6640625" style="1" customWidth="1"/>
    <col min="12313" max="12313" width="12.88671875" style="1" customWidth="1"/>
    <col min="12314" max="12314" width="3.33203125" style="1" customWidth="1"/>
    <col min="12315" max="12315" width="30.33203125" style="1" customWidth="1"/>
    <col min="12316" max="12316" width="5" style="1" customWidth="1"/>
    <col min="12317" max="12317" width="0" style="1" hidden="1" customWidth="1"/>
    <col min="12318" max="12318" width="14.33203125" style="1" customWidth="1"/>
    <col min="12319" max="12319" width="5.6640625" style="1" customWidth="1"/>
    <col min="12320" max="12320" width="0" style="1" hidden="1" customWidth="1"/>
    <col min="12321" max="12321" width="17.33203125" style="1" customWidth="1"/>
    <col min="12322" max="12322" width="12.6640625" style="1" customWidth="1"/>
    <col min="12323" max="12323" width="0" style="1" hidden="1" customWidth="1"/>
    <col min="12324" max="12324" width="5.33203125" style="1" customWidth="1"/>
    <col min="12325" max="12325" width="0" style="1" hidden="1" customWidth="1"/>
    <col min="12326" max="12326" width="17" style="1" customWidth="1"/>
    <col min="12327" max="12327" width="6.33203125" style="1" customWidth="1"/>
    <col min="12328" max="12328" width="0" style="1" hidden="1" customWidth="1"/>
    <col min="12329" max="12329" width="14.33203125" style="1" customWidth="1"/>
    <col min="12330" max="12330" width="7.5546875" style="1" customWidth="1"/>
    <col min="12331" max="12331" width="0" style="1" hidden="1" customWidth="1"/>
    <col min="12332" max="12333" width="14.33203125" style="1" customWidth="1"/>
    <col min="12334" max="12334" width="20.88671875" style="1" customWidth="1"/>
    <col min="12335" max="12335" width="14.44140625" style="1" customWidth="1"/>
    <col min="12336" max="12336" width="15" style="1" customWidth="1"/>
    <col min="12337" max="12337" width="2.6640625" style="1" customWidth="1"/>
    <col min="12338" max="12338" width="11.6640625" style="1" customWidth="1"/>
    <col min="12339" max="12339" width="11.5546875" style="1" customWidth="1"/>
    <col min="12340" max="12340" width="2.33203125" style="1" customWidth="1"/>
    <col min="12341" max="12341" width="41" style="1" customWidth="1"/>
    <col min="12342" max="12342" width="14.33203125" style="1" customWidth="1"/>
    <col min="12343" max="12344" width="11.5546875" style="1" customWidth="1"/>
    <col min="12345" max="12345" width="21.88671875" style="1" customWidth="1"/>
    <col min="12346" max="12537" width="11.5546875" style="1"/>
    <col min="12538" max="12538" width="21.88671875" style="1" customWidth="1"/>
    <col min="12539" max="12539" width="13.88671875" style="1" customWidth="1"/>
    <col min="12540" max="12540" width="38.6640625" style="1" customWidth="1"/>
    <col min="12541" max="12541" width="3" style="1" bestFit="1" customWidth="1"/>
    <col min="12542" max="12542" width="32.33203125" style="1" customWidth="1"/>
    <col min="12543" max="12543" width="46.33203125" style="1" customWidth="1"/>
    <col min="12544" max="12544" width="19" style="1" customWidth="1"/>
    <col min="12545" max="12545" width="0" style="1" hidden="1" customWidth="1"/>
    <col min="12546" max="12546" width="17.6640625" style="1" customWidth="1"/>
    <col min="12547" max="12547" width="0" style="1" hidden="1" customWidth="1"/>
    <col min="12548" max="12548" width="22.33203125" style="1" customWidth="1"/>
    <col min="12549" max="12549" width="5.33203125" style="1" customWidth="1"/>
    <col min="12550" max="12550" width="36.33203125" style="1" customWidth="1"/>
    <col min="12551" max="12551" width="5.6640625" style="1" customWidth="1"/>
    <col min="12552" max="12552" width="0" style="1" hidden="1" customWidth="1"/>
    <col min="12553" max="12553" width="20.6640625" style="1" customWidth="1"/>
    <col min="12554" max="12554" width="4.88671875" style="1" customWidth="1"/>
    <col min="12555" max="12555" width="0" style="1" hidden="1" customWidth="1"/>
    <col min="12556" max="12556" width="24.6640625" style="1" customWidth="1"/>
    <col min="12557" max="12557" width="12.33203125" style="1" customWidth="1"/>
    <col min="12558" max="12558" width="0" style="1" hidden="1" customWidth="1"/>
    <col min="12559" max="12559" width="3.44140625" style="1" customWidth="1"/>
    <col min="12560" max="12560" width="0" style="1" hidden="1" customWidth="1"/>
    <col min="12561" max="12561" width="17.6640625" style="1" customWidth="1"/>
    <col min="12562" max="12562" width="3.44140625" style="1" customWidth="1"/>
    <col min="12563" max="12563" width="0" style="1" hidden="1" customWidth="1"/>
    <col min="12564" max="12564" width="23.6640625" style="1" customWidth="1"/>
    <col min="12565" max="12565" width="10" style="1" customWidth="1"/>
    <col min="12566" max="12566" width="0" style="1" hidden="1" customWidth="1"/>
    <col min="12567" max="12568" width="14.6640625" style="1" customWidth="1"/>
    <col min="12569" max="12569" width="12.88671875" style="1" customWidth="1"/>
    <col min="12570" max="12570" width="3.33203125" style="1" customWidth="1"/>
    <col min="12571" max="12571" width="30.33203125" style="1" customWidth="1"/>
    <col min="12572" max="12572" width="5" style="1" customWidth="1"/>
    <col min="12573" max="12573" width="0" style="1" hidden="1" customWidth="1"/>
    <col min="12574" max="12574" width="14.33203125" style="1" customWidth="1"/>
    <col min="12575" max="12575" width="5.6640625" style="1" customWidth="1"/>
    <col min="12576" max="12576" width="0" style="1" hidden="1" customWidth="1"/>
    <col min="12577" max="12577" width="17.33203125" style="1" customWidth="1"/>
    <col min="12578" max="12578" width="12.6640625" style="1" customWidth="1"/>
    <col min="12579" max="12579" width="0" style="1" hidden="1" customWidth="1"/>
    <col min="12580" max="12580" width="5.33203125" style="1" customWidth="1"/>
    <col min="12581" max="12581" width="0" style="1" hidden="1" customWidth="1"/>
    <col min="12582" max="12582" width="17" style="1" customWidth="1"/>
    <col min="12583" max="12583" width="6.33203125" style="1" customWidth="1"/>
    <col min="12584" max="12584" width="0" style="1" hidden="1" customWidth="1"/>
    <col min="12585" max="12585" width="14.33203125" style="1" customWidth="1"/>
    <col min="12586" max="12586" width="7.5546875" style="1" customWidth="1"/>
    <col min="12587" max="12587" width="0" style="1" hidden="1" customWidth="1"/>
    <col min="12588" max="12589" width="14.33203125" style="1" customWidth="1"/>
    <col min="12590" max="12590" width="20.88671875" style="1" customWidth="1"/>
    <col min="12591" max="12591" width="14.44140625" style="1" customWidth="1"/>
    <col min="12592" max="12592" width="15" style="1" customWidth="1"/>
    <col min="12593" max="12593" width="2.6640625" style="1" customWidth="1"/>
    <col min="12594" max="12594" width="11.6640625" style="1" customWidth="1"/>
    <col min="12595" max="12595" width="11.5546875" style="1" customWidth="1"/>
    <col min="12596" max="12596" width="2.33203125" style="1" customWidth="1"/>
    <col min="12597" max="12597" width="41" style="1" customWidth="1"/>
    <col min="12598" max="12598" width="14.33203125" style="1" customWidth="1"/>
    <col min="12599" max="12600" width="11.5546875" style="1" customWidth="1"/>
    <col min="12601" max="12601" width="21.88671875" style="1" customWidth="1"/>
    <col min="12602" max="12793" width="11.5546875" style="1"/>
    <col min="12794" max="12794" width="21.88671875" style="1" customWidth="1"/>
    <col min="12795" max="12795" width="13.88671875" style="1" customWidth="1"/>
    <col min="12796" max="12796" width="38.6640625" style="1" customWidth="1"/>
    <col min="12797" max="12797" width="3" style="1" bestFit="1" customWidth="1"/>
    <col min="12798" max="12798" width="32.33203125" style="1" customWidth="1"/>
    <col min="12799" max="12799" width="46.33203125" style="1" customWidth="1"/>
    <col min="12800" max="12800" width="19" style="1" customWidth="1"/>
    <col min="12801" max="12801" width="0" style="1" hidden="1" customWidth="1"/>
    <col min="12802" max="12802" width="17.6640625" style="1" customWidth="1"/>
    <col min="12803" max="12803" width="0" style="1" hidden="1" customWidth="1"/>
    <col min="12804" max="12804" width="22.33203125" style="1" customWidth="1"/>
    <col min="12805" max="12805" width="5.33203125" style="1" customWidth="1"/>
    <col min="12806" max="12806" width="36.33203125" style="1" customWidth="1"/>
    <col min="12807" max="12807" width="5.6640625" style="1" customWidth="1"/>
    <col min="12808" max="12808" width="0" style="1" hidden="1" customWidth="1"/>
    <col min="12809" max="12809" width="20.6640625" style="1" customWidth="1"/>
    <col min="12810" max="12810" width="4.88671875" style="1" customWidth="1"/>
    <col min="12811" max="12811" width="0" style="1" hidden="1" customWidth="1"/>
    <col min="12812" max="12812" width="24.6640625" style="1" customWidth="1"/>
    <col min="12813" max="12813" width="12.33203125" style="1" customWidth="1"/>
    <col min="12814" max="12814" width="0" style="1" hidden="1" customWidth="1"/>
    <col min="12815" max="12815" width="3.44140625" style="1" customWidth="1"/>
    <col min="12816" max="12816" width="0" style="1" hidden="1" customWidth="1"/>
    <col min="12817" max="12817" width="17.6640625" style="1" customWidth="1"/>
    <col min="12818" max="12818" width="3.44140625" style="1" customWidth="1"/>
    <col min="12819" max="12819" width="0" style="1" hidden="1" customWidth="1"/>
    <col min="12820" max="12820" width="23.6640625" style="1" customWidth="1"/>
    <col min="12821" max="12821" width="10" style="1" customWidth="1"/>
    <col min="12822" max="12822" width="0" style="1" hidden="1" customWidth="1"/>
    <col min="12823" max="12824" width="14.6640625" style="1" customWidth="1"/>
    <col min="12825" max="12825" width="12.88671875" style="1" customWidth="1"/>
    <col min="12826" max="12826" width="3.33203125" style="1" customWidth="1"/>
    <col min="12827" max="12827" width="30.33203125" style="1" customWidth="1"/>
    <col min="12828" max="12828" width="5" style="1" customWidth="1"/>
    <col min="12829" max="12829" width="0" style="1" hidden="1" customWidth="1"/>
    <col min="12830" max="12830" width="14.33203125" style="1" customWidth="1"/>
    <col min="12831" max="12831" width="5.6640625" style="1" customWidth="1"/>
    <col min="12832" max="12832" width="0" style="1" hidden="1" customWidth="1"/>
    <col min="12833" max="12833" width="17.33203125" style="1" customWidth="1"/>
    <col min="12834" max="12834" width="12.6640625" style="1" customWidth="1"/>
    <col min="12835" max="12835" width="0" style="1" hidden="1" customWidth="1"/>
    <col min="12836" max="12836" width="5.33203125" style="1" customWidth="1"/>
    <col min="12837" max="12837" width="0" style="1" hidden="1" customWidth="1"/>
    <col min="12838" max="12838" width="17" style="1" customWidth="1"/>
    <col min="12839" max="12839" width="6.33203125" style="1" customWidth="1"/>
    <col min="12840" max="12840" width="0" style="1" hidden="1" customWidth="1"/>
    <col min="12841" max="12841" width="14.33203125" style="1" customWidth="1"/>
    <col min="12842" max="12842" width="7.5546875" style="1" customWidth="1"/>
    <col min="12843" max="12843" width="0" style="1" hidden="1" customWidth="1"/>
    <col min="12844" max="12845" width="14.33203125" style="1" customWidth="1"/>
    <col min="12846" max="12846" width="20.88671875" style="1" customWidth="1"/>
    <col min="12847" max="12847" width="14.44140625" style="1" customWidth="1"/>
    <col min="12848" max="12848" width="15" style="1" customWidth="1"/>
    <col min="12849" max="12849" width="2.6640625" style="1" customWidth="1"/>
    <col min="12850" max="12850" width="11.6640625" style="1" customWidth="1"/>
    <col min="12851" max="12851" width="11.5546875" style="1" customWidth="1"/>
    <col min="12852" max="12852" width="2.33203125" style="1" customWidth="1"/>
    <col min="12853" max="12853" width="41" style="1" customWidth="1"/>
    <col min="12854" max="12854" width="14.33203125" style="1" customWidth="1"/>
    <col min="12855" max="12856" width="11.5546875" style="1" customWidth="1"/>
    <col min="12857" max="12857" width="21.88671875" style="1" customWidth="1"/>
    <col min="12858" max="13049" width="11.5546875" style="1"/>
    <col min="13050" max="13050" width="21.88671875" style="1" customWidth="1"/>
    <col min="13051" max="13051" width="13.88671875" style="1" customWidth="1"/>
    <col min="13052" max="13052" width="38.6640625" style="1" customWidth="1"/>
    <col min="13053" max="13053" width="3" style="1" bestFit="1" customWidth="1"/>
    <col min="13054" max="13054" width="32.33203125" style="1" customWidth="1"/>
    <col min="13055" max="13055" width="46.33203125" style="1" customWidth="1"/>
    <col min="13056" max="13056" width="19" style="1" customWidth="1"/>
    <col min="13057" max="13057" width="0" style="1" hidden="1" customWidth="1"/>
    <col min="13058" max="13058" width="17.6640625" style="1" customWidth="1"/>
    <col min="13059" max="13059" width="0" style="1" hidden="1" customWidth="1"/>
    <col min="13060" max="13060" width="22.33203125" style="1" customWidth="1"/>
    <col min="13061" max="13061" width="5.33203125" style="1" customWidth="1"/>
    <col min="13062" max="13062" width="36.33203125" style="1" customWidth="1"/>
    <col min="13063" max="13063" width="5.6640625" style="1" customWidth="1"/>
    <col min="13064" max="13064" width="0" style="1" hidden="1" customWidth="1"/>
    <col min="13065" max="13065" width="20.6640625" style="1" customWidth="1"/>
    <col min="13066" max="13066" width="4.88671875" style="1" customWidth="1"/>
    <col min="13067" max="13067" width="0" style="1" hidden="1" customWidth="1"/>
    <col min="13068" max="13068" width="24.6640625" style="1" customWidth="1"/>
    <col min="13069" max="13069" width="12.33203125" style="1" customWidth="1"/>
    <col min="13070" max="13070" width="0" style="1" hidden="1" customWidth="1"/>
    <col min="13071" max="13071" width="3.44140625" style="1" customWidth="1"/>
    <col min="13072" max="13072" width="0" style="1" hidden="1" customWidth="1"/>
    <col min="13073" max="13073" width="17.6640625" style="1" customWidth="1"/>
    <col min="13074" max="13074" width="3.44140625" style="1" customWidth="1"/>
    <col min="13075" max="13075" width="0" style="1" hidden="1" customWidth="1"/>
    <col min="13076" max="13076" width="23.6640625" style="1" customWidth="1"/>
    <col min="13077" max="13077" width="10" style="1" customWidth="1"/>
    <col min="13078" max="13078" width="0" style="1" hidden="1" customWidth="1"/>
    <col min="13079" max="13080" width="14.6640625" style="1" customWidth="1"/>
    <col min="13081" max="13081" width="12.88671875" style="1" customWidth="1"/>
    <col min="13082" max="13082" width="3.33203125" style="1" customWidth="1"/>
    <col min="13083" max="13083" width="30.33203125" style="1" customWidth="1"/>
    <col min="13084" max="13084" width="5" style="1" customWidth="1"/>
    <col min="13085" max="13085" width="0" style="1" hidden="1" customWidth="1"/>
    <col min="13086" max="13086" width="14.33203125" style="1" customWidth="1"/>
    <col min="13087" max="13087" width="5.6640625" style="1" customWidth="1"/>
    <col min="13088" max="13088" width="0" style="1" hidden="1" customWidth="1"/>
    <col min="13089" max="13089" width="17.33203125" style="1" customWidth="1"/>
    <col min="13090" max="13090" width="12.6640625" style="1" customWidth="1"/>
    <col min="13091" max="13091" width="0" style="1" hidden="1" customWidth="1"/>
    <col min="13092" max="13092" width="5.33203125" style="1" customWidth="1"/>
    <col min="13093" max="13093" width="0" style="1" hidden="1" customWidth="1"/>
    <col min="13094" max="13094" width="17" style="1" customWidth="1"/>
    <col min="13095" max="13095" width="6.33203125" style="1" customWidth="1"/>
    <col min="13096" max="13096" width="0" style="1" hidden="1" customWidth="1"/>
    <col min="13097" max="13097" width="14.33203125" style="1" customWidth="1"/>
    <col min="13098" max="13098" width="7.5546875" style="1" customWidth="1"/>
    <col min="13099" max="13099" width="0" style="1" hidden="1" customWidth="1"/>
    <col min="13100" max="13101" width="14.33203125" style="1" customWidth="1"/>
    <col min="13102" max="13102" width="20.88671875" style="1" customWidth="1"/>
    <col min="13103" max="13103" width="14.44140625" style="1" customWidth="1"/>
    <col min="13104" max="13104" width="15" style="1" customWidth="1"/>
    <col min="13105" max="13105" width="2.6640625" style="1" customWidth="1"/>
    <col min="13106" max="13106" width="11.6640625" style="1" customWidth="1"/>
    <col min="13107" max="13107" width="11.5546875" style="1" customWidth="1"/>
    <col min="13108" max="13108" width="2.33203125" style="1" customWidth="1"/>
    <col min="13109" max="13109" width="41" style="1" customWidth="1"/>
    <col min="13110" max="13110" width="14.33203125" style="1" customWidth="1"/>
    <col min="13111" max="13112" width="11.5546875" style="1" customWidth="1"/>
    <col min="13113" max="13113" width="21.88671875" style="1" customWidth="1"/>
    <col min="13114" max="13305" width="11.5546875" style="1"/>
    <col min="13306" max="13306" width="21.88671875" style="1" customWidth="1"/>
    <col min="13307" max="13307" width="13.88671875" style="1" customWidth="1"/>
    <col min="13308" max="13308" width="38.6640625" style="1" customWidth="1"/>
    <col min="13309" max="13309" width="3" style="1" bestFit="1" customWidth="1"/>
    <col min="13310" max="13310" width="32.33203125" style="1" customWidth="1"/>
    <col min="13311" max="13311" width="46.33203125" style="1" customWidth="1"/>
    <col min="13312" max="13312" width="19" style="1" customWidth="1"/>
    <col min="13313" max="13313" width="0" style="1" hidden="1" customWidth="1"/>
    <col min="13314" max="13314" width="17.6640625" style="1" customWidth="1"/>
    <col min="13315" max="13315" width="0" style="1" hidden="1" customWidth="1"/>
    <col min="13316" max="13316" width="22.33203125" style="1" customWidth="1"/>
    <col min="13317" max="13317" width="5.33203125" style="1" customWidth="1"/>
    <col min="13318" max="13318" width="36.33203125" style="1" customWidth="1"/>
    <col min="13319" max="13319" width="5.6640625" style="1" customWidth="1"/>
    <col min="13320" max="13320" width="0" style="1" hidden="1" customWidth="1"/>
    <col min="13321" max="13321" width="20.6640625" style="1" customWidth="1"/>
    <col min="13322" max="13322" width="4.88671875" style="1" customWidth="1"/>
    <col min="13323" max="13323" width="0" style="1" hidden="1" customWidth="1"/>
    <col min="13324" max="13324" width="24.6640625" style="1" customWidth="1"/>
    <col min="13325" max="13325" width="12.33203125" style="1" customWidth="1"/>
    <col min="13326" max="13326" width="0" style="1" hidden="1" customWidth="1"/>
    <col min="13327" max="13327" width="3.44140625" style="1" customWidth="1"/>
    <col min="13328" max="13328" width="0" style="1" hidden="1" customWidth="1"/>
    <col min="13329" max="13329" width="17.6640625" style="1" customWidth="1"/>
    <col min="13330" max="13330" width="3.44140625" style="1" customWidth="1"/>
    <col min="13331" max="13331" width="0" style="1" hidden="1" customWidth="1"/>
    <col min="13332" max="13332" width="23.6640625" style="1" customWidth="1"/>
    <col min="13333" max="13333" width="10" style="1" customWidth="1"/>
    <col min="13334" max="13334" width="0" style="1" hidden="1" customWidth="1"/>
    <col min="13335" max="13336" width="14.6640625" style="1" customWidth="1"/>
    <col min="13337" max="13337" width="12.88671875" style="1" customWidth="1"/>
    <col min="13338" max="13338" width="3.33203125" style="1" customWidth="1"/>
    <col min="13339" max="13339" width="30.33203125" style="1" customWidth="1"/>
    <col min="13340" max="13340" width="5" style="1" customWidth="1"/>
    <col min="13341" max="13341" width="0" style="1" hidden="1" customWidth="1"/>
    <col min="13342" max="13342" width="14.33203125" style="1" customWidth="1"/>
    <col min="13343" max="13343" width="5.6640625" style="1" customWidth="1"/>
    <col min="13344" max="13344" width="0" style="1" hidden="1" customWidth="1"/>
    <col min="13345" max="13345" width="17.33203125" style="1" customWidth="1"/>
    <col min="13346" max="13346" width="12.6640625" style="1" customWidth="1"/>
    <col min="13347" max="13347" width="0" style="1" hidden="1" customWidth="1"/>
    <col min="13348" max="13348" width="5.33203125" style="1" customWidth="1"/>
    <col min="13349" max="13349" width="0" style="1" hidden="1" customWidth="1"/>
    <col min="13350" max="13350" width="17" style="1" customWidth="1"/>
    <col min="13351" max="13351" width="6.33203125" style="1" customWidth="1"/>
    <col min="13352" max="13352" width="0" style="1" hidden="1" customWidth="1"/>
    <col min="13353" max="13353" width="14.33203125" style="1" customWidth="1"/>
    <col min="13354" max="13354" width="7.5546875" style="1" customWidth="1"/>
    <col min="13355" max="13355" width="0" style="1" hidden="1" customWidth="1"/>
    <col min="13356" max="13357" width="14.33203125" style="1" customWidth="1"/>
    <col min="13358" max="13358" width="20.88671875" style="1" customWidth="1"/>
    <col min="13359" max="13359" width="14.44140625" style="1" customWidth="1"/>
    <col min="13360" max="13360" width="15" style="1" customWidth="1"/>
    <col min="13361" max="13361" width="2.6640625" style="1" customWidth="1"/>
    <col min="13362" max="13362" width="11.6640625" style="1" customWidth="1"/>
    <col min="13363" max="13363" width="11.5546875" style="1" customWidth="1"/>
    <col min="13364" max="13364" width="2.33203125" style="1" customWidth="1"/>
    <col min="13365" max="13365" width="41" style="1" customWidth="1"/>
    <col min="13366" max="13366" width="14.33203125" style="1" customWidth="1"/>
    <col min="13367" max="13368" width="11.5546875" style="1" customWidth="1"/>
    <col min="13369" max="13369" width="21.88671875" style="1" customWidth="1"/>
    <col min="13370" max="13561" width="11.5546875" style="1"/>
    <col min="13562" max="13562" width="21.88671875" style="1" customWidth="1"/>
    <col min="13563" max="13563" width="13.88671875" style="1" customWidth="1"/>
    <col min="13564" max="13564" width="38.6640625" style="1" customWidth="1"/>
    <col min="13565" max="13565" width="3" style="1" bestFit="1" customWidth="1"/>
    <col min="13566" max="13566" width="32.33203125" style="1" customWidth="1"/>
    <col min="13567" max="13567" width="46.33203125" style="1" customWidth="1"/>
    <col min="13568" max="13568" width="19" style="1" customWidth="1"/>
    <col min="13569" max="13569" width="0" style="1" hidden="1" customWidth="1"/>
    <col min="13570" max="13570" width="17.6640625" style="1" customWidth="1"/>
    <col min="13571" max="13571" width="0" style="1" hidden="1" customWidth="1"/>
    <col min="13572" max="13572" width="22.33203125" style="1" customWidth="1"/>
    <col min="13573" max="13573" width="5.33203125" style="1" customWidth="1"/>
    <col min="13574" max="13574" width="36.33203125" style="1" customWidth="1"/>
    <col min="13575" max="13575" width="5.6640625" style="1" customWidth="1"/>
    <col min="13576" max="13576" width="0" style="1" hidden="1" customWidth="1"/>
    <col min="13577" max="13577" width="20.6640625" style="1" customWidth="1"/>
    <col min="13578" max="13578" width="4.88671875" style="1" customWidth="1"/>
    <col min="13579" max="13579" width="0" style="1" hidden="1" customWidth="1"/>
    <col min="13580" max="13580" width="24.6640625" style="1" customWidth="1"/>
    <col min="13581" max="13581" width="12.33203125" style="1" customWidth="1"/>
    <col min="13582" max="13582" width="0" style="1" hidden="1" customWidth="1"/>
    <col min="13583" max="13583" width="3.44140625" style="1" customWidth="1"/>
    <col min="13584" max="13584" width="0" style="1" hidden="1" customWidth="1"/>
    <col min="13585" max="13585" width="17.6640625" style="1" customWidth="1"/>
    <col min="13586" max="13586" width="3.44140625" style="1" customWidth="1"/>
    <col min="13587" max="13587" width="0" style="1" hidden="1" customWidth="1"/>
    <col min="13588" max="13588" width="23.6640625" style="1" customWidth="1"/>
    <col min="13589" max="13589" width="10" style="1" customWidth="1"/>
    <col min="13590" max="13590" width="0" style="1" hidden="1" customWidth="1"/>
    <col min="13591" max="13592" width="14.6640625" style="1" customWidth="1"/>
    <col min="13593" max="13593" width="12.88671875" style="1" customWidth="1"/>
    <col min="13594" max="13594" width="3.33203125" style="1" customWidth="1"/>
    <col min="13595" max="13595" width="30.33203125" style="1" customWidth="1"/>
    <col min="13596" max="13596" width="5" style="1" customWidth="1"/>
    <col min="13597" max="13597" width="0" style="1" hidden="1" customWidth="1"/>
    <col min="13598" max="13598" width="14.33203125" style="1" customWidth="1"/>
    <col min="13599" max="13599" width="5.6640625" style="1" customWidth="1"/>
    <col min="13600" max="13600" width="0" style="1" hidden="1" customWidth="1"/>
    <col min="13601" max="13601" width="17.33203125" style="1" customWidth="1"/>
    <col min="13602" max="13602" width="12.6640625" style="1" customWidth="1"/>
    <col min="13603" max="13603" width="0" style="1" hidden="1" customWidth="1"/>
    <col min="13604" max="13604" width="5.33203125" style="1" customWidth="1"/>
    <col min="13605" max="13605" width="0" style="1" hidden="1" customWidth="1"/>
    <col min="13606" max="13606" width="17" style="1" customWidth="1"/>
    <col min="13607" max="13607" width="6.33203125" style="1" customWidth="1"/>
    <col min="13608" max="13608" width="0" style="1" hidden="1" customWidth="1"/>
    <col min="13609" max="13609" width="14.33203125" style="1" customWidth="1"/>
    <col min="13610" max="13610" width="7.5546875" style="1" customWidth="1"/>
    <col min="13611" max="13611" width="0" style="1" hidden="1" customWidth="1"/>
    <col min="13612" max="13613" width="14.33203125" style="1" customWidth="1"/>
    <col min="13614" max="13614" width="20.88671875" style="1" customWidth="1"/>
    <col min="13615" max="13615" width="14.44140625" style="1" customWidth="1"/>
    <col min="13616" max="13616" width="15" style="1" customWidth="1"/>
    <col min="13617" max="13617" width="2.6640625" style="1" customWidth="1"/>
    <col min="13618" max="13618" width="11.6640625" style="1" customWidth="1"/>
    <col min="13619" max="13619" width="11.5546875" style="1" customWidth="1"/>
    <col min="13620" max="13620" width="2.33203125" style="1" customWidth="1"/>
    <col min="13621" max="13621" width="41" style="1" customWidth="1"/>
    <col min="13622" max="13622" width="14.33203125" style="1" customWidth="1"/>
    <col min="13623" max="13624" width="11.5546875" style="1" customWidth="1"/>
    <col min="13625" max="13625" width="21.88671875" style="1" customWidth="1"/>
    <col min="13626" max="13817" width="11.5546875" style="1"/>
    <col min="13818" max="13818" width="21.88671875" style="1" customWidth="1"/>
    <col min="13819" max="13819" width="13.88671875" style="1" customWidth="1"/>
    <col min="13820" max="13820" width="38.6640625" style="1" customWidth="1"/>
    <col min="13821" max="13821" width="3" style="1" bestFit="1" customWidth="1"/>
    <col min="13822" max="13822" width="32.33203125" style="1" customWidth="1"/>
    <col min="13823" max="13823" width="46.33203125" style="1" customWidth="1"/>
    <col min="13824" max="13824" width="19" style="1" customWidth="1"/>
    <col min="13825" max="13825" width="0" style="1" hidden="1" customWidth="1"/>
    <col min="13826" max="13826" width="17.6640625" style="1" customWidth="1"/>
    <col min="13827" max="13827" width="0" style="1" hidden="1" customWidth="1"/>
    <col min="13828" max="13828" width="22.33203125" style="1" customWidth="1"/>
    <col min="13829" max="13829" width="5.33203125" style="1" customWidth="1"/>
    <col min="13830" max="13830" width="36.33203125" style="1" customWidth="1"/>
    <col min="13831" max="13831" width="5.6640625" style="1" customWidth="1"/>
    <col min="13832" max="13832" width="0" style="1" hidden="1" customWidth="1"/>
    <col min="13833" max="13833" width="20.6640625" style="1" customWidth="1"/>
    <col min="13834" max="13834" width="4.88671875" style="1" customWidth="1"/>
    <col min="13835" max="13835" width="0" style="1" hidden="1" customWidth="1"/>
    <col min="13836" max="13836" width="24.6640625" style="1" customWidth="1"/>
    <col min="13837" max="13837" width="12.33203125" style="1" customWidth="1"/>
    <col min="13838" max="13838" width="0" style="1" hidden="1" customWidth="1"/>
    <col min="13839" max="13839" width="3.44140625" style="1" customWidth="1"/>
    <col min="13840" max="13840" width="0" style="1" hidden="1" customWidth="1"/>
    <col min="13841" max="13841" width="17.6640625" style="1" customWidth="1"/>
    <col min="13842" max="13842" width="3.44140625" style="1" customWidth="1"/>
    <col min="13843" max="13843" width="0" style="1" hidden="1" customWidth="1"/>
    <col min="13844" max="13844" width="23.6640625" style="1" customWidth="1"/>
    <col min="13845" max="13845" width="10" style="1" customWidth="1"/>
    <col min="13846" max="13846" width="0" style="1" hidden="1" customWidth="1"/>
    <col min="13847" max="13848" width="14.6640625" style="1" customWidth="1"/>
    <col min="13849" max="13849" width="12.88671875" style="1" customWidth="1"/>
    <col min="13850" max="13850" width="3.33203125" style="1" customWidth="1"/>
    <col min="13851" max="13851" width="30.33203125" style="1" customWidth="1"/>
    <col min="13852" max="13852" width="5" style="1" customWidth="1"/>
    <col min="13853" max="13853" width="0" style="1" hidden="1" customWidth="1"/>
    <col min="13854" max="13854" width="14.33203125" style="1" customWidth="1"/>
    <col min="13855" max="13855" width="5.6640625" style="1" customWidth="1"/>
    <col min="13856" max="13856" width="0" style="1" hidden="1" customWidth="1"/>
    <col min="13857" max="13857" width="17.33203125" style="1" customWidth="1"/>
    <col min="13858" max="13858" width="12.6640625" style="1" customWidth="1"/>
    <col min="13859" max="13859" width="0" style="1" hidden="1" customWidth="1"/>
    <col min="13860" max="13860" width="5.33203125" style="1" customWidth="1"/>
    <col min="13861" max="13861" width="0" style="1" hidden="1" customWidth="1"/>
    <col min="13862" max="13862" width="17" style="1" customWidth="1"/>
    <col min="13863" max="13863" width="6.33203125" style="1" customWidth="1"/>
    <col min="13864" max="13864" width="0" style="1" hidden="1" customWidth="1"/>
    <col min="13865" max="13865" width="14.33203125" style="1" customWidth="1"/>
    <col min="13866" max="13866" width="7.5546875" style="1" customWidth="1"/>
    <col min="13867" max="13867" width="0" style="1" hidden="1" customWidth="1"/>
    <col min="13868" max="13869" width="14.33203125" style="1" customWidth="1"/>
    <col min="13870" max="13870" width="20.88671875" style="1" customWidth="1"/>
    <col min="13871" max="13871" width="14.44140625" style="1" customWidth="1"/>
    <col min="13872" max="13872" width="15" style="1" customWidth="1"/>
    <col min="13873" max="13873" width="2.6640625" style="1" customWidth="1"/>
    <col min="13874" max="13874" width="11.6640625" style="1" customWidth="1"/>
    <col min="13875" max="13875" width="11.5546875" style="1" customWidth="1"/>
    <col min="13876" max="13876" width="2.33203125" style="1" customWidth="1"/>
    <col min="13877" max="13877" width="41" style="1" customWidth="1"/>
    <col min="13878" max="13878" width="14.33203125" style="1" customWidth="1"/>
    <col min="13879" max="13880" width="11.5546875" style="1" customWidth="1"/>
    <col min="13881" max="13881" width="21.88671875" style="1" customWidth="1"/>
    <col min="13882" max="14073" width="11.5546875" style="1"/>
    <col min="14074" max="14074" width="21.88671875" style="1" customWidth="1"/>
    <col min="14075" max="14075" width="13.88671875" style="1" customWidth="1"/>
    <col min="14076" max="14076" width="38.6640625" style="1" customWidth="1"/>
    <col min="14077" max="14077" width="3" style="1" bestFit="1" customWidth="1"/>
    <col min="14078" max="14078" width="32.33203125" style="1" customWidth="1"/>
    <col min="14079" max="14079" width="46.33203125" style="1" customWidth="1"/>
    <col min="14080" max="14080" width="19" style="1" customWidth="1"/>
    <col min="14081" max="14081" width="0" style="1" hidden="1" customWidth="1"/>
    <col min="14082" max="14082" width="17.6640625" style="1" customWidth="1"/>
    <col min="14083" max="14083" width="0" style="1" hidden="1" customWidth="1"/>
    <col min="14084" max="14084" width="22.33203125" style="1" customWidth="1"/>
    <col min="14085" max="14085" width="5.33203125" style="1" customWidth="1"/>
    <col min="14086" max="14086" width="36.33203125" style="1" customWidth="1"/>
    <col min="14087" max="14087" width="5.6640625" style="1" customWidth="1"/>
    <col min="14088" max="14088" width="0" style="1" hidden="1" customWidth="1"/>
    <col min="14089" max="14089" width="20.6640625" style="1" customWidth="1"/>
    <col min="14090" max="14090" width="4.88671875" style="1" customWidth="1"/>
    <col min="14091" max="14091" width="0" style="1" hidden="1" customWidth="1"/>
    <col min="14092" max="14092" width="24.6640625" style="1" customWidth="1"/>
    <col min="14093" max="14093" width="12.33203125" style="1" customWidth="1"/>
    <col min="14094" max="14094" width="0" style="1" hidden="1" customWidth="1"/>
    <col min="14095" max="14095" width="3.44140625" style="1" customWidth="1"/>
    <col min="14096" max="14096" width="0" style="1" hidden="1" customWidth="1"/>
    <col min="14097" max="14097" width="17.6640625" style="1" customWidth="1"/>
    <col min="14098" max="14098" width="3.44140625" style="1" customWidth="1"/>
    <col min="14099" max="14099" width="0" style="1" hidden="1" customWidth="1"/>
    <col min="14100" max="14100" width="23.6640625" style="1" customWidth="1"/>
    <col min="14101" max="14101" width="10" style="1" customWidth="1"/>
    <col min="14102" max="14102" width="0" style="1" hidden="1" customWidth="1"/>
    <col min="14103" max="14104" width="14.6640625" style="1" customWidth="1"/>
    <col min="14105" max="14105" width="12.88671875" style="1" customWidth="1"/>
    <col min="14106" max="14106" width="3.33203125" style="1" customWidth="1"/>
    <col min="14107" max="14107" width="30.33203125" style="1" customWidth="1"/>
    <col min="14108" max="14108" width="5" style="1" customWidth="1"/>
    <col min="14109" max="14109" width="0" style="1" hidden="1" customWidth="1"/>
    <col min="14110" max="14110" width="14.33203125" style="1" customWidth="1"/>
    <col min="14111" max="14111" width="5.6640625" style="1" customWidth="1"/>
    <col min="14112" max="14112" width="0" style="1" hidden="1" customWidth="1"/>
    <col min="14113" max="14113" width="17.33203125" style="1" customWidth="1"/>
    <col min="14114" max="14114" width="12.6640625" style="1" customWidth="1"/>
    <col min="14115" max="14115" width="0" style="1" hidden="1" customWidth="1"/>
    <col min="14116" max="14116" width="5.33203125" style="1" customWidth="1"/>
    <col min="14117" max="14117" width="0" style="1" hidden="1" customWidth="1"/>
    <col min="14118" max="14118" width="17" style="1" customWidth="1"/>
    <col min="14119" max="14119" width="6.33203125" style="1" customWidth="1"/>
    <col min="14120" max="14120" width="0" style="1" hidden="1" customWidth="1"/>
    <col min="14121" max="14121" width="14.33203125" style="1" customWidth="1"/>
    <col min="14122" max="14122" width="7.5546875" style="1" customWidth="1"/>
    <col min="14123" max="14123" width="0" style="1" hidden="1" customWidth="1"/>
    <col min="14124" max="14125" width="14.33203125" style="1" customWidth="1"/>
    <col min="14126" max="14126" width="20.88671875" style="1" customWidth="1"/>
    <col min="14127" max="14127" width="14.44140625" style="1" customWidth="1"/>
    <col min="14128" max="14128" width="15" style="1" customWidth="1"/>
    <col min="14129" max="14129" width="2.6640625" style="1" customWidth="1"/>
    <col min="14130" max="14130" width="11.6640625" style="1" customWidth="1"/>
    <col min="14131" max="14131" width="11.5546875" style="1" customWidth="1"/>
    <col min="14132" max="14132" width="2.33203125" style="1" customWidth="1"/>
    <col min="14133" max="14133" width="41" style="1" customWidth="1"/>
    <col min="14134" max="14134" width="14.33203125" style="1" customWidth="1"/>
    <col min="14135" max="14136" width="11.5546875" style="1" customWidth="1"/>
    <col min="14137" max="14137" width="21.88671875" style="1" customWidth="1"/>
    <col min="14138" max="14329" width="11.5546875" style="1"/>
    <col min="14330" max="14330" width="21.88671875" style="1" customWidth="1"/>
    <col min="14331" max="14331" width="13.88671875" style="1" customWidth="1"/>
    <col min="14332" max="14332" width="38.6640625" style="1" customWidth="1"/>
    <col min="14333" max="14333" width="3" style="1" bestFit="1" customWidth="1"/>
    <col min="14334" max="14334" width="32.33203125" style="1" customWidth="1"/>
    <col min="14335" max="14335" width="46.33203125" style="1" customWidth="1"/>
    <col min="14336" max="14336" width="19" style="1" customWidth="1"/>
    <col min="14337" max="14337" width="0" style="1" hidden="1" customWidth="1"/>
    <col min="14338" max="14338" width="17.6640625" style="1" customWidth="1"/>
    <col min="14339" max="14339" width="0" style="1" hidden="1" customWidth="1"/>
    <col min="14340" max="14340" width="22.33203125" style="1" customWidth="1"/>
    <col min="14341" max="14341" width="5.33203125" style="1" customWidth="1"/>
    <col min="14342" max="14342" width="36.33203125" style="1" customWidth="1"/>
    <col min="14343" max="14343" width="5.6640625" style="1" customWidth="1"/>
    <col min="14344" max="14344" width="0" style="1" hidden="1" customWidth="1"/>
    <col min="14345" max="14345" width="20.6640625" style="1" customWidth="1"/>
    <col min="14346" max="14346" width="4.88671875" style="1" customWidth="1"/>
    <col min="14347" max="14347" width="0" style="1" hidden="1" customWidth="1"/>
    <col min="14348" max="14348" width="24.6640625" style="1" customWidth="1"/>
    <col min="14349" max="14349" width="12.33203125" style="1" customWidth="1"/>
    <col min="14350" max="14350" width="0" style="1" hidden="1" customWidth="1"/>
    <col min="14351" max="14351" width="3.44140625" style="1" customWidth="1"/>
    <col min="14352" max="14352" width="0" style="1" hidden="1" customWidth="1"/>
    <col min="14353" max="14353" width="17.6640625" style="1" customWidth="1"/>
    <col min="14354" max="14354" width="3.44140625" style="1" customWidth="1"/>
    <col min="14355" max="14355" width="0" style="1" hidden="1" customWidth="1"/>
    <col min="14356" max="14356" width="23.6640625" style="1" customWidth="1"/>
    <col min="14357" max="14357" width="10" style="1" customWidth="1"/>
    <col min="14358" max="14358" width="0" style="1" hidden="1" customWidth="1"/>
    <col min="14359" max="14360" width="14.6640625" style="1" customWidth="1"/>
    <col min="14361" max="14361" width="12.88671875" style="1" customWidth="1"/>
    <col min="14362" max="14362" width="3.33203125" style="1" customWidth="1"/>
    <col min="14363" max="14363" width="30.33203125" style="1" customWidth="1"/>
    <col min="14364" max="14364" width="5" style="1" customWidth="1"/>
    <col min="14365" max="14365" width="0" style="1" hidden="1" customWidth="1"/>
    <col min="14366" max="14366" width="14.33203125" style="1" customWidth="1"/>
    <col min="14367" max="14367" width="5.6640625" style="1" customWidth="1"/>
    <col min="14368" max="14368" width="0" style="1" hidden="1" customWidth="1"/>
    <col min="14369" max="14369" width="17.33203125" style="1" customWidth="1"/>
    <col min="14370" max="14370" width="12.6640625" style="1" customWidth="1"/>
    <col min="14371" max="14371" width="0" style="1" hidden="1" customWidth="1"/>
    <col min="14372" max="14372" width="5.33203125" style="1" customWidth="1"/>
    <col min="14373" max="14373" width="0" style="1" hidden="1" customWidth="1"/>
    <col min="14374" max="14374" width="17" style="1" customWidth="1"/>
    <col min="14375" max="14375" width="6.33203125" style="1" customWidth="1"/>
    <col min="14376" max="14376" width="0" style="1" hidden="1" customWidth="1"/>
    <col min="14377" max="14377" width="14.33203125" style="1" customWidth="1"/>
    <col min="14378" max="14378" width="7.5546875" style="1" customWidth="1"/>
    <col min="14379" max="14379" width="0" style="1" hidden="1" customWidth="1"/>
    <col min="14380" max="14381" width="14.33203125" style="1" customWidth="1"/>
    <col min="14382" max="14382" width="20.88671875" style="1" customWidth="1"/>
    <col min="14383" max="14383" width="14.44140625" style="1" customWidth="1"/>
    <col min="14384" max="14384" width="15" style="1" customWidth="1"/>
    <col min="14385" max="14385" width="2.6640625" style="1" customWidth="1"/>
    <col min="14386" max="14386" width="11.6640625" style="1" customWidth="1"/>
    <col min="14387" max="14387" width="11.5546875" style="1" customWidth="1"/>
    <col min="14388" max="14388" width="2.33203125" style="1" customWidth="1"/>
    <col min="14389" max="14389" width="41" style="1" customWidth="1"/>
    <col min="14390" max="14390" width="14.33203125" style="1" customWidth="1"/>
    <col min="14391" max="14392" width="11.5546875" style="1" customWidth="1"/>
    <col min="14393" max="14393" width="21.88671875" style="1" customWidth="1"/>
    <col min="14394" max="14585" width="11.5546875" style="1"/>
    <col min="14586" max="14586" width="21.88671875" style="1" customWidth="1"/>
    <col min="14587" max="14587" width="13.88671875" style="1" customWidth="1"/>
    <col min="14588" max="14588" width="38.6640625" style="1" customWidth="1"/>
    <col min="14589" max="14589" width="3" style="1" bestFit="1" customWidth="1"/>
    <col min="14590" max="14590" width="32.33203125" style="1" customWidth="1"/>
    <col min="14591" max="14591" width="46.33203125" style="1" customWidth="1"/>
    <col min="14592" max="14592" width="19" style="1" customWidth="1"/>
    <col min="14593" max="14593" width="0" style="1" hidden="1" customWidth="1"/>
    <col min="14594" max="14594" width="17.6640625" style="1" customWidth="1"/>
    <col min="14595" max="14595" width="0" style="1" hidden="1" customWidth="1"/>
    <col min="14596" max="14596" width="22.33203125" style="1" customWidth="1"/>
    <col min="14597" max="14597" width="5.33203125" style="1" customWidth="1"/>
    <col min="14598" max="14598" width="36.33203125" style="1" customWidth="1"/>
    <col min="14599" max="14599" width="5.6640625" style="1" customWidth="1"/>
    <col min="14600" max="14600" width="0" style="1" hidden="1" customWidth="1"/>
    <col min="14601" max="14601" width="20.6640625" style="1" customWidth="1"/>
    <col min="14602" max="14602" width="4.88671875" style="1" customWidth="1"/>
    <col min="14603" max="14603" width="0" style="1" hidden="1" customWidth="1"/>
    <col min="14604" max="14604" width="24.6640625" style="1" customWidth="1"/>
    <col min="14605" max="14605" width="12.33203125" style="1" customWidth="1"/>
    <col min="14606" max="14606" width="0" style="1" hidden="1" customWidth="1"/>
    <col min="14607" max="14607" width="3.44140625" style="1" customWidth="1"/>
    <col min="14608" max="14608" width="0" style="1" hidden="1" customWidth="1"/>
    <col min="14609" max="14609" width="17.6640625" style="1" customWidth="1"/>
    <col min="14610" max="14610" width="3.44140625" style="1" customWidth="1"/>
    <col min="14611" max="14611" width="0" style="1" hidden="1" customWidth="1"/>
    <col min="14612" max="14612" width="23.6640625" style="1" customWidth="1"/>
    <col min="14613" max="14613" width="10" style="1" customWidth="1"/>
    <col min="14614" max="14614" width="0" style="1" hidden="1" customWidth="1"/>
    <col min="14615" max="14616" width="14.6640625" style="1" customWidth="1"/>
    <col min="14617" max="14617" width="12.88671875" style="1" customWidth="1"/>
    <col min="14618" max="14618" width="3.33203125" style="1" customWidth="1"/>
    <col min="14619" max="14619" width="30.33203125" style="1" customWidth="1"/>
    <col min="14620" max="14620" width="5" style="1" customWidth="1"/>
    <col min="14621" max="14621" width="0" style="1" hidden="1" customWidth="1"/>
    <col min="14622" max="14622" width="14.33203125" style="1" customWidth="1"/>
    <col min="14623" max="14623" width="5.6640625" style="1" customWidth="1"/>
    <col min="14624" max="14624" width="0" style="1" hidden="1" customWidth="1"/>
    <col min="14625" max="14625" width="17.33203125" style="1" customWidth="1"/>
    <col min="14626" max="14626" width="12.6640625" style="1" customWidth="1"/>
    <col min="14627" max="14627" width="0" style="1" hidden="1" customWidth="1"/>
    <col min="14628" max="14628" width="5.33203125" style="1" customWidth="1"/>
    <col min="14629" max="14629" width="0" style="1" hidden="1" customWidth="1"/>
    <col min="14630" max="14630" width="17" style="1" customWidth="1"/>
    <col min="14631" max="14631" width="6.33203125" style="1" customWidth="1"/>
    <col min="14632" max="14632" width="0" style="1" hidden="1" customWidth="1"/>
    <col min="14633" max="14633" width="14.33203125" style="1" customWidth="1"/>
    <col min="14634" max="14634" width="7.5546875" style="1" customWidth="1"/>
    <col min="14635" max="14635" width="0" style="1" hidden="1" customWidth="1"/>
    <col min="14636" max="14637" width="14.33203125" style="1" customWidth="1"/>
    <col min="14638" max="14638" width="20.88671875" style="1" customWidth="1"/>
    <col min="14639" max="14639" width="14.44140625" style="1" customWidth="1"/>
    <col min="14640" max="14640" width="15" style="1" customWidth="1"/>
    <col min="14641" max="14641" width="2.6640625" style="1" customWidth="1"/>
    <col min="14642" max="14642" width="11.6640625" style="1" customWidth="1"/>
    <col min="14643" max="14643" width="11.5546875" style="1" customWidth="1"/>
    <col min="14644" max="14644" width="2.33203125" style="1" customWidth="1"/>
    <col min="14645" max="14645" width="41" style="1" customWidth="1"/>
    <col min="14646" max="14646" width="14.33203125" style="1" customWidth="1"/>
    <col min="14647" max="14648" width="11.5546875" style="1" customWidth="1"/>
    <col min="14649" max="14649" width="21.88671875" style="1" customWidth="1"/>
    <col min="14650" max="14841" width="11.5546875" style="1"/>
    <col min="14842" max="14842" width="21.88671875" style="1" customWidth="1"/>
    <col min="14843" max="14843" width="13.88671875" style="1" customWidth="1"/>
    <col min="14844" max="14844" width="38.6640625" style="1" customWidth="1"/>
    <col min="14845" max="14845" width="3" style="1" bestFit="1" customWidth="1"/>
    <col min="14846" max="14846" width="32.33203125" style="1" customWidth="1"/>
    <col min="14847" max="14847" width="46.33203125" style="1" customWidth="1"/>
    <col min="14848" max="14848" width="19" style="1" customWidth="1"/>
    <col min="14849" max="14849" width="0" style="1" hidden="1" customWidth="1"/>
    <col min="14850" max="14850" width="17.6640625" style="1" customWidth="1"/>
    <col min="14851" max="14851" width="0" style="1" hidden="1" customWidth="1"/>
    <col min="14852" max="14852" width="22.33203125" style="1" customWidth="1"/>
    <col min="14853" max="14853" width="5.33203125" style="1" customWidth="1"/>
    <col min="14854" max="14854" width="36.33203125" style="1" customWidth="1"/>
    <col min="14855" max="14855" width="5.6640625" style="1" customWidth="1"/>
    <col min="14856" max="14856" width="0" style="1" hidden="1" customWidth="1"/>
    <col min="14857" max="14857" width="20.6640625" style="1" customWidth="1"/>
    <col min="14858" max="14858" width="4.88671875" style="1" customWidth="1"/>
    <col min="14859" max="14859" width="0" style="1" hidden="1" customWidth="1"/>
    <col min="14860" max="14860" width="24.6640625" style="1" customWidth="1"/>
    <col min="14861" max="14861" width="12.33203125" style="1" customWidth="1"/>
    <col min="14862" max="14862" width="0" style="1" hidden="1" customWidth="1"/>
    <col min="14863" max="14863" width="3.44140625" style="1" customWidth="1"/>
    <col min="14864" max="14864" width="0" style="1" hidden="1" customWidth="1"/>
    <col min="14865" max="14865" width="17.6640625" style="1" customWidth="1"/>
    <col min="14866" max="14866" width="3.44140625" style="1" customWidth="1"/>
    <col min="14867" max="14867" width="0" style="1" hidden="1" customWidth="1"/>
    <col min="14868" max="14868" width="23.6640625" style="1" customWidth="1"/>
    <col min="14869" max="14869" width="10" style="1" customWidth="1"/>
    <col min="14870" max="14870" width="0" style="1" hidden="1" customWidth="1"/>
    <col min="14871" max="14872" width="14.6640625" style="1" customWidth="1"/>
    <col min="14873" max="14873" width="12.88671875" style="1" customWidth="1"/>
    <col min="14874" max="14874" width="3.33203125" style="1" customWidth="1"/>
    <col min="14875" max="14875" width="30.33203125" style="1" customWidth="1"/>
    <col min="14876" max="14876" width="5" style="1" customWidth="1"/>
    <col min="14877" max="14877" width="0" style="1" hidden="1" customWidth="1"/>
    <col min="14878" max="14878" width="14.33203125" style="1" customWidth="1"/>
    <col min="14879" max="14879" width="5.6640625" style="1" customWidth="1"/>
    <col min="14880" max="14880" width="0" style="1" hidden="1" customWidth="1"/>
    <col min="14881" max="14881" width="17.33203125" style="1" customWidth="1"/>
    <col min="14882" max="14882" width="12.6640625" style="1" customWidth="1"/>
    <col min="14883" max="14883" width="0" style="1" hidden="1" customWidth="1"/>
    <col min="14884" max="14884" width="5.33203125" style="1" customWidth="1"/>
    <col min="14885" max="14885" width="0" style="1" hidden="1" customWidth="1"/>
    <col min="14886" max="14886" width="17" style="1" customWidth="1"/>
    <col min="14887" max="14887" width="6.33203125" style="1" customWidth="1"/>
    <col min="14888" max="14888" width="0" style="1" hidden="1" customWidth="1"/>
    <col min="14889" max="14889" width="14.33203125" style="1" customWidth="1"/>
    <col min="14890" max="14890" width="7.5546875" style="1" customWidth="1"/>
    <col min="14891" max="14891" width="0" style="1" hidden="1" customWidth="1"/>
    <col min="14892" max="14893" width="14.33203125" style="1" customWidth="1"/>
    <col min="14894" max="14894" width="20.88671875" style="1" customWidth="1"/>
    <col min="14895" max="14895" width="14.44140625" style="1" customWidth="1"/>
    <col min="14896" max="14896" width="15" style="1" customWidth="1"/>
    <col min="14897" max="14897" width="2.6640625" style="1" customWidth="1"/>
    <col min="14898" max="14898" width="11.6640625" style="1" customWidth="1"/>
    <col min="14899" max="14899" width="11.5546875" style="1" customWidth="1"/>
    <col min="14900" max="14900" width="2.33203125" style="1" customWidth="1"/>
    <col min="14901" max="14901" width="41" style="1" customWidth="1"/>
    <col min="14902" max="14902" width="14.33203125" style="1" customWidth="1"/>
    <col min="14903" max="14904" width="11.5546875" style="1" customWidth="1"/>
    <col min="14905" max="14905" width="21.88671875" style="1" customWidth="1"/>
    <col min="14906" max="15097" width="11.5546875" style="1"/>
    <col min="15098" max="15098" width="21.88671875" style="1" customWidth="1"/>
    <col min="15099" max="15099" width="13.88671875" style="1" customWidth="1"/>
    <col min="15100" max="15100" width="38.6640625" style="1" customWidth="1"/>
    <col min="15101" max="15101" width="3" style="1" bestFit="1" customWidth="1"/>
    <col min="15102" max="15102" width="32.33203125" style="1" customWidth="1"/>
    <col min="15103" max="15103" width="46.33203125" style="1" customWidth="1"/>
    <col min="15104" max="15104" width="19" style="1" customWidth="1"/>
    <col min="15105" max="15105" width="0" style="1" hidden="1" customWidth="1"/>
    <col min="15106" max="15106" width="17.6640625" style="1" customWidth="1"/>
    <col min="15107" max="15107" width="0" style="1" hidden="1" customWidth="1"/>
    <col min="15108" max="15108" width="22.33203125" style="1" customWidth="1"/>
    <col min="15109" max="15109" width="5.33203125" style="1" customWidth="1"/>
    <col min="15110" max="15110" width="36.33203125" style="1" customWidth="1"/>
    <col min="15111" max="15111" width="5.6640625" style="1" customWidth="1"/>
    <col min="15112" max="15112" width="0" style="1" hidden="1" customWidth="1"/>
    <col min="15113" max="15113" width="20.6640625" style="1" customWidth="1"/>
    <col min="15114" max="15114" width="4.88671875" style="1" customWidth="1"/>
    <col min="15115" max="15115" width="0" style="1" hidden="1" customWidth="1"/>
    <col min="15116" max="15116" width="24.6640625" style="1" customWidth="1"/>
    <col min="15117" max="15117" width="12.33203125" style="1" customWidth="1"/>
    <col min="15118" max="15118" width="0" style="1" hidden="1" customWidth="1"/>
    <col min="15119" max="15119" width="3.44140625" style="1" customWidth="1"/>
    <col min="15120" max="15120" width="0" style="1" hidden="1" customWidth="1"/>
    <col min="15121" max="15121" width="17.6640625" style="1" customWidth="1"/>
    <col min="15122" max="15122" width="3.44140625" style="1" customWidth="1"/>
    <col min="15123" max="15123" width="0" style="1" hidden="1" customWidth="1"/>
    <col min="15124" max="15124" width="23.6640625" style="1" customWidth="1"/>
    <col min="15125" max="15125" width="10" style="1" customWidth="1"/>
    <col min="15126" max="15126" width="0" style="1" hidden="1" customWidth="1"/>
    <col min="15127" max="15128" width="14.6640625" style="1" customWidth="1"/>
    <col min="15129" max="15129" width="12.88671875" style="1" customWidth="1"/>
    <col min="15130" max="15130" width="3.33203125" style="1" customWidth="1"/>
    <col min="15131" max="15131" width="30.33203125" style="1" customWidth="1"/>
    <col min="15132" max="15132" width="5" style="1" customWidth="1"/>
    <col min="15133" max="15133" width="0" style="1" hidden="1" customWidth="1"/>
    <col min="15134" max="15134" width="14.33203125" style="1" customWidth="1"/>
    <col min="15135" max="15135" width="5.6640625" style="1" customWidth="1"/>
    <col min="15136" max="15136" width="0" style="1" hidden="1" customWidth="1"/>
    <col min="15137" max="15137" width="17.33203125" style="1" customWidth="1"/>
    <col min="15138" max="15138" width="12.6640625" style="1" customWidth="1"/>
    <col min="15139" max="15139" width="0" style="1" hidden="1" customWidth="1"/>
    <col min="15140" max="15140" width="5.33203125" style="1" customWidth="1"/>
    <col min="15141" max="15141" width="0" style="1" hidden="1" customWidth="1"/>
    <col min="15142" max="15142" width="17" style="1" customWidth="1"/>
    <col min="15143" max="15143" width="6.33203125" style="1" customWidth="1"/>
    <col min="15144" max="15144" width="0" style="1" hidden="1" customWidth="1"/>
    <col min="15145" max="15145" width="14.33203125" style="1" customWidth="1"/>
    <col min="15146" max="15146" width="7.5546875" style="1" customWidth="1"/>
    <col min="15147" max="15147" width="0" style="1" hidden="1" customWidth="1"/>
    <col min="15148" max="15149" width="14.33203125" style="1" customWidth="1"/>
    <col min="15150" max="15150" width="20.88671875" style="1" customWidth="1"/>
    <col min="15151" max="15151" width="14.44140625" style="1" customWidth="1"/>
    <col min="15152" max="15152" width="15" style="1" customWidth="1"/>
    <col min="15153" max="15153" width="2.6640625" style="1" customWidth="1"/>
    <col min="15154" max="15154" width="11.6640625" style="1" customWidth="1"/>
    <col min="15155" max="15155" width="11.5546875" style="1" customWidth="1"/>
    <col min="15156" max="15156" width="2.33203125" style="1" customWidth="1"/>
    <col min="15157" max="15157" width="41" style="1" customWidth="1"/>
    <col min="15158" max="15158" width="14.33203125" style="1" customWidth="1"/>
    <col min="15159" max="15160" width="11.5546875" style="1" customWidth="1"/>
    <col min="15161" max="15161" width="21.88671875" style="1" customWidth="1"/>
    <col min="15162" max="15353" width="11.5546875" style="1"/>
    <col min="15354" max="15354" width="21.88671875" style="1" customWidth="1"/>
    <col min="15355" max="15355" width="13.88671875" style="1" customWidth="1"/>
    <col min="15356" max="15356" width="38.6640625" style="1" customWidth="1"/>
    <col min="15357" max="15357" width="3" style="1" bestFit="1" customWidth="1"/>
    <col min="15358" max="15358" width="32.33203125" style="1" customWidth="1"/>
    <col min="15359" max="15359" width="46.33203125" style="1" customWidth="1"/>
    <col min="15360" max="15360" width="19" style="1" customWidth="1"/>
    <col min="15361" max="15361" width="0" style="1" hidden="1" customWidth="1"/>
    <col min="15362" max="15362" width="17.6640625" style="1" customWidth="1"/>
    <col min="15363" max="15363" width="0" style="1" hidden="1" customWidth="1"/>
    <col min="15364" max="15364" width="22.33203125" style="1" customWidth="1"/>
    <col min="15365" max="15365" width="5.33203125" style="1" customWidth="1"/>
    <col min="15366" max="15366" width="36.33203125" style="1" customWidth="1"/>
    <col min="15367" max="15367" width="5.6640625" style="1" customWidth="1"/>
    <col min="15368" max="15368" width="0" style="1" hidden="1" customWidth="1"/>
    <col min="15369" max="15369" width="20.6640625" style="1" customWidth="1"/>
    <col min="15370" max="15370" width="4.88671875" style="1" customWidth="1"/>
    <col min="15371" max="15371" width="0" style="1" hidden="1" customWidth="1"/>
    <col min="15372" max="15372" width="24.6640625" style="1" customWidth="1"/>
    <col min="15373" max="15373" width="12.33203125" style="1" customWidth="1"/>
    <col min="15374" max="15374" width="0" style="1" hidden="1" customWidth="1"/>
    <col min="15375" max="15375" width="3.44140625" style="1" customWidth="1"/>
    <col min="15376" max="15376" width="0" style="1" hidden="1" customWidth="1"/>
    <col min="15377" max="15377" width="17.6640625" style="1" customWidth="1"/>
    <col min="15378" max="15378" width="3.44140625" style="1" customWidth="1"/>
    <col min="15379" max="15379" width="0" style="1" hidden="1" customWidth="1"/>
    <col min="15380" max="15380" width="23.6640625" style="1" customWidth="1"/>
    <col min="15381" max="15381" width="10" style="1" customWidth="1"/>
    <col min="15382" max="15382" width="0" style="1" hidden="1" customWidth="1"/>
    <col min="15383" max="15384" width="14.6640625" style="1" customWidth="1"/>
    <col min="15385" max="15385" width="12.88671875" style="1" customWidth="1"/>
    <col min="15386" max="15386" width="3.33203125" style="1" customWidth="1"/>
    <col min="15387" max="15387" width="30.33203125" style="1" customWidth="1"/>
    <col min="15388" max="15388" width="5" style="1" customWidth="1"/>
    <col min="15389" max="15389" width="0" style="1" hidden="1" customWidth="1"/>
    <col min="15390" max="15390" width="14.33203125" style="1" customWidth="1"/>
    <col min="15391" max="15391" width="5.6640625" style="1" customWidth="1"/>
    <col min="15392" max="15392" width="0" style="1" hidden="1" customWidth="1"/>
    <col min="15393" max="15393" width="17.33203125" style="1" customWidth="1"/>
    <col min="15394" max="15394" width="12.6640625" style="1" customWidth="1"/>
    <col min="15395" max="15395" width="0" style="1" hidden="1" customWidth="1"/>
    <col min="15396" max="15396" width="5.33203125" style="1" customWidth="1"/>
    <col min="15397" max="15397" width="0" style="1" hidden="1" customWidth="1"/>
    <col min="15398" max="15398" width="17" style="1" customWidth="1"/>
    <col min="15399" max="15399" width="6.33203125" style="1" customWidth="1"/>
    <col min="15400" max="15400" width="0" style="1" hidden="1" customWidth="1"/>
    <col min="15401" max="15401" width="14.33203125" style="1" customWidth="1"/>
    <col min="15402" max="15402" width="7.5546875" style="1" customWidth="1"/>
    <col min="15403" max="15403" width="0" style="1" hidden="1" customWidth="1"/>
    <col min="15404" max="15405" width="14.33203125" style="1" customWidth="1"/>
    <col min="15406" max="15406" width="20.88671875" style="1" customWidth="1"/>
    <col min="15407" max="15407" width="14.44140625" style="1" customWidth="1"/>
    <col min="15408" max="15408" width="15" style="1" customWidth="1"/>
    <col min="15409" max="15409" width="2.6640625" style="1" customWidth="1"/>
    <col min="15410" max="15410" width="11.6640625" style="1" customWidth="1"/>
    <col min="15411" max="15411" width="11.5546875" style="1" customWidth="1"/>
    <col min="15412" max="15412" width="2.33203125" style="1" customWidth="1"/>
    <col min="15413" max="15413" width="41" style="1" customWidth="1"/>
    <col min="15414" max="15414" width="14.33203125" style="1" customWidth="1"/>
    <col min="15415" max="15416" width="11.5546875" style="1" customWidth="1"/>
    <col min="15417" max="15417" width="21.88671875" style="1" customWidth="1"/>
    <col min="15418" max="15609" width="11.5546875" style="1"/>
    <col min="15610" max="15610" width="21.88671875" style="1" customWidth="1"/>
    <col min="15611" max="15611" width="13.88671875" style="1" customWidth="1"/>
    <col min="15612" max="15612" width="38.6640625" style="1" customWidth="1"/>
    <col min="15613" max="15613" width="3" style="1" bestFit="1" customWidth="1"/>
    <col min="15614" max="15614" width="32.33203125" style="1" customWidth="1"/>
    <col min="15615" max="15615" width="46.33203125" style="1" customWidth="1"/>
    <col min="15616" max="15616" width="19" style="1" customWidth="1"/>
    <col min="15617" max="15617" width="0" style="1" hidden="1" customWidth="1"/>
    <col min="15618" max="15618" width="17.6640625" style="1" customWidth="1"/>
    <col min="15619" max="15619" width="0" style="1" hidden="1" customWidth="1"/>
    <col min="15620" max="15620" width="22.33203125" style="1" customWidth="1"/>
    <col min="15621" max="15621" width="5.33203125" style="1" customWidth="1"/>
    <col min="15622" max="15622" width="36.33203125" style="1" customWidth="1"/>
    <col min="15623" max="15623" width="5.6640625" style="1" customWidth="1"/>
    <col min="15624" max="15624" width="0" style="1" hidden="1" customWidth="1"/>
    <col min="15625" max="15625" width="20.6640625" style="1" customWidth="1"/>
    <col min="15626" max="15626" width="4.88671875" style="1" customWidth="1"/>
    <col min="15627" max="15627" width="0" style="1" hidden="1" customWidth="1"/>
    <col min="15628" max="15628" width="24.6640625" style="1" customWidth="1"/>
    <col min="15629" max="15629" width="12.33203125" style="1" customWidth="1"/>
    <col min="15630" max="15630" width="0" style="1" hidden="1" customWidth="1"/>
    <col min="15631" max="15631" width="3.44140625" style="1" customWidth="1"/>
    <col min="15632" max="15632" width="0" style="1" hidden="1" customWidth="1"/>
    <col min="15633" max="15633" width="17.6640625" style="1" customWidth="1"/>
    <col min="15634" max="15634" width="3.44140625" style="1" customWidth="1"/>
    <col min="15635" max="15635" width="0" style="1" hidden="1" customWidth="1"/>
    <col min="15636" max="15636" width="23.6640625" style="1" customWidth="1"/>
    <col min="15637" max="15637" width="10" style="1" customWidth="1"/>
    <col min="15638" max="15638" width="0" style="1" hidden="1" customWidth="1"/>
    <col min="15639" max="15640" width="14.6640625" style="1" customWidth="1"/>
    <col min="15641" max="15641" width="12.88671875" style="1" customWidth="1"/>
    <col min="15642" max="15642" width="3.33203125" style="1" customWidth="1"/>
    <col min="15643" max="15643" width="30.33203125" style="1" customWidth="1"/>
    <col min="15644" max="15644" width="5" style="1" customWidth="1"/>
    <col min="15645" max="15645" width="0" style="1" hidden="1" customWidth="1"/>
    <col min="15646" max="15646" width="14.33203125" style="1" customWidth="1"/>
    <col min="15647" max="15647" width="5.6640625" style="1" customWidth="1"/>
    <col min="15648" max="15648" width="0" style="1" hidden="1" customWidth="1"/>
    <col min="15649" max="15649" width="17.33203125" style="1" customWidth="1"/>
    <col min="15650" max="15650" width="12.6640625" style="1" customWidth="1"/>
    <col min="15651" max="15651" width="0" style="1" hidden="1" customWidth="1"/>
    <col min="15652" max="15652" width="5.33203125" style="1" customWidth="1"/>
    <col min="15653" max="15653" width="0" style="1" hidden="1" customWidth="1"/>
    <col min="15654" max="15654" width="17" style="1" customWidth="1"/>
    <col min="15655" max="15655" width="6.33203125" style="1" customWidth="1"/>
    <col min="15656" max="15656" width="0" style="1" hidden="1" customWidth="1"/>
    <col min="15657" max="15657" width="14.33203125" style="1" customWidth="1"/>
    <col min="15658" max="15658" width="7.5546875" style="1" customWidth="1"/>
    <col min="15659" max="15659" width="0" style="1" hidden="1" customWidth="1"/>
    <col min="15660" max="15661" width="14.33203125" style="1" customWidth="1"/>
    <col min="15662" max="15662" width="20.88671875" style="1" customWidth="1"/>
    <col min="15663" max="15663" width="14.44140625" style="1" customWidth="1"/>
    <col min="15664" max="15664" width="15" style="1" customWidth="1"/>
    <col min="15665" max="15665" width="2.6640625" style="1" customWidth="1"/>
    <col min="15666" max="15666" width="11.6640625" style="1" customWidth="1"/>
    <col min="15667" max="15667" width="11.5546875" style="1" customWidth="1"/>
    <col min="15668" max="15668" width="2.33203125" style="1" customWidth="1"/>
    <col min="15669" max="15669" width="41" style="1" customWidth="1"/>
    <col min="15670" max="15670" width="14.33203125" style="1" customWidth="1"/>
    <col min="15671" max="15672" width="11.5546875" style="1" customWidth="1"/>
    <col min="15673" max="15673" width="21.88671875" style="1" customWidth="1"/>
    <col min="15674" max="15865" width="11.5546875" style="1"/>
    <col min="15866" max="15866" width="21.88671875" style="1" customWidth="1"/>
    <col min="15867" max="15867" width="13.88671875" style="1" customWidth="1"/>
    <col min="15868" max="15868" width="38.6640625" style="1" customWidth="1"/>
    <col min="15869" max="15869" width="3" style="1" bestFit="1" customWidth="1"/>
    <col min="15870" max="15870" width="32.33203125" style="1" customWidth="1"/>
    <col min="15871" max="15871" width="46.33203125" style="1" customWidth="1"/>
    <col min="15872" max="15872" width="19" style="1" customWidth="1"/>
    <col min="15873" max="15873" width="0" style="1" hidden="1" customWidth="1"/>
    <col min="15874" max="15874" width="17.6640625" style="1" customWidth="1"/>
    <col min="15875" max="15875" width="0" style="1" hidden="1" customWidth="1"/>
    <col min="15876" max="15876" width="22.33203125" style="1" customWidth="1"/>
    <col min="15877" max="15877" width="5.33203125" style="1" customWidth="1"/>
    <col min="15878" max="15878" width="36.33203125" style="1" customWidth="1"/>
    <col min="15879" max="15879" width="5.6640625" style="1" customWidth="1"/>
    <col min="15880" max="15880" width="0" style="1" hidden="1" customWidth="1"/>
    <col min="15881" max="15881" width="20.6640625" style="1" customWidth="1"/>
    <col min="15882" max="15882" width="4.88671875" style="1" customWidth="1"/>
    <col min="15883" max="15883" width="0" style="1" hidden="1" customWidth="1"/>
    <col min="15884" max="15884" width="24.6640625" style="1" customWidth="1"/>
    <col min="15885" max="15885" width="12.33203125" style="1" customWidth="1"/>
    <col min="15886" max="15886" width="0" style="1" hidden="1" customWidth="1"/>
    <col min="15887" max="15887" width="3.44140625" style="1" customWidth="1"/>
    <col min="15888" max="15888" width="0" style="1" hidden="1" customWidth="1"/>
    <col min="15889" max="15889" width="17.6640625" style="1" customWidth="1"/>
    <col min="15890" max="15890" width="3.44140625" style="1" customWidth="1"/>
    <col min="15891" max="15891" width="0" style="1" hidden="1" customWidth="1"/>
    <col min="15892" max="15892" width="23.6640625" style="1" customWidth="1"/>
    <col min="15893" max="15893" width="10" style="1" customWidth="1"/>
    <col min="15894" max="15894" width="0" style="1" hidden="1" customWidth="1"/>
    <col min="15895" max="15896" width="14.6640625" style="1" customWidth="1"/>
    <col min="15897" max="15897" width="12.88671875" style="1" customWidth="1"/>
    <col min="15898" max="15898" width="3.33203125" style="1" customWidth="1"/>
    <col min="15899" max="15899" width="30.33203125" style="1" customWidth="1"/>
    <col min="15900" max="15900" width="5" style="1" customWidth="1"/>
    <col min="15901" max="15901" width="0" style="1" hidden="1" customWidth="1"/>
    <col min="15902" max="15902" width="14.33203125" style="1" customWidth="1"/>
    <col min="15903" max="15903" width="5.6640625" style="1" customWidth="1"/>
    <col min="15904" max="15904" width="0" style="1" hidden="1" customWidth="1"/>
    <col min="15905" max="15905" width="17.33203125" style="1" customWidth="1"/>
    <col min="15906" max="15906" width="12.6640625" style="1" customWidth="1"/>
    <col min="15907" max="15907" width="0" style="1" hidden="1" customWidth="1"/>
    <col min="15908" max="15908" width="5.33203125" style="1" customWidth="1"/>
    <col min="15909" max="15909" width="0" style="1" hidden="1" customWidth="1"/>
    <col min="15910" max="15910" width="17" style="1" customWidth="1"/>
    <col min="15911" max="15911" width="6.33203125" style="1" customWidth="1"/>
    <col min="15912" max="15912" width="0" style="1" hidden="1" customWidth="1"/>
    <col min="15913" max="15913" width="14.33203125" style="1" customWidth="1"/>
    <col min="15914" max="15914" width="7.5546875" style="1" customWidth="1"/>
    <col min="15915" max="15915" width="0" style="1" hidden="1" customWidth="1"/>
    <col min="15916" max="15917" width="14.33203125" style="1" customWidth="1"/>
    <col min="15918" max="15918" width="20.88671875" style="1" customWidth="1"/>
    <col min="15919" max="15919" width="14.44140625" style="1" customWidth="1"/>
    <col min="15920" max="15920" width="15" style="1" customWidth="1"/>
    <col min="15921" max="15921" width="2.6640625" style="1" customWidth="1"/>
    <col min="15922" max="15922" width="11.6640625" style="1" customWidth="1"/>
    <col min="15923" max="15923" width="11.5546875" style="1" customWidth="1"/>
    <col min="15924" max="15924" width="2.33203125" style="1" customWidth="1"/>
    <col min="15925" max="15925" width="41" style="1" customWidth="1"/>
    <col min="15926" max="15926" width="14.33203125" style="1" customWidth="1"/>
    <col min="15927" max="15928" width="11.5546875" style="1" customWidth="1"/>
    <col min="15929" max="15929" width="21.88671875" style="1" customWidth="1"/>
    <col min="15930" max="16121" width="11.5546875" style="1"/>
    <col min="16122" max="16122" width="21.88671875" style="1" customWidth="1"/>
    <col min="16123" max="16123" width="13.88671875" style="1" customWidth="1"/>
    <col min="16124" max="16124" width="38.6640625" style="1" customWidth="1"/>
    <col min="16125" max="16125" width="3" style="1" bestFit="1" customWidth="1"/>
    <col min="16126" max="16126" width="32.33203125" style="1" customWidth="1"/>
    <col min="16127" max="16127" width="46.33203125" style="1" customWidth="1"/>
    <col min="16128" max="16128" width="19" style="1" customWidth="1"/>
    <col min="16129" max="16129" width="0" style="1" hidden="1" customWidth="1"/>
    <col min="16130" max="16130" width="17.6640625" style="1" customWidth="1"/>
    <col min="16131" max="16131" width="0" style="1" hidden="1" customWidth="1"/>
    <col min="16132" max="16132" width="22.33203125" style="1" customWidth="1"/>
    <col min="16133" max="16133" width="5.33203125" style="1" customWidth="1"/>
    <col min="16134" max="16134" width="36.33203125" style="1" customWidth="1"/>
    <col min="16135" max="16135" width="5.6640625" style="1" customWidth="1"/>
    <col min="16136" max="16136" width="0" style="1" hidden="1" customWidth="1"/>
    <col min="16137" max="16137" width="20.6640625" style="1" customWidth="1"/>
    <col min="16138" max="16138" width="4.88671875" style="1" customWidth="1"/>
    <col min="16139" max="16139" width="0" style="1" hidden="1" customWidth="1"/>
    <col min="16140" max="16140" width="24.6640625" style="1" customWidth="1"/>
    <col min="16141" max="16141" width="12.33203125" style="1" customWidth="1"/>
    <col min="16142" max="16142" width="0" style="1" hidden="1" customWidth="1"/>
    <col min="16143" max="16143" width="3.44140625" style="1" customWidth="1"/>
    <col min="16144" max="16144" width="0" style="1" hidden="1" customWidth="1"/>
    <col min="16145" max="16145" width="17.6640625" style="1" customWidth="1"/>
    <col min="16146" max="16146" width="3.44140625" style="1" customWidth="1"/>
    <col min="16147" max="16147" width="0" style="1" hidden="1" customWidth="1"/>
    <col min="16148" max="16148" width="23.6640625" style="1" customWidth="1"/>
    <col min="16149" max="16149" width="10" style="1" customWidth="1"/>
    <col min="16150" max="16150" width="0" style="1" hidden="1" customWidth="1"/>
    <col min="16151" max="16152" width="14.6640625" style="1" customWidth="1"/>
    <col min="16153" max="16153" width="12.88671875" style="1" customWidth="1"/>
    <col min="16154" max="16154" width="3.33203125" style="1" customWidth="1"/>
    <col min="16155" max="16155" width="30.33203125" style="1" customWidth="1"/>
    <col min="16156" max="16156" width="5" style="1" customWidth="1"/>
    <col min="16157" max="16157" width="0" style="1" hidden="1" customWidth="1"/>
    <col min="16158" max="16158" width="14.33203125" style="1" customWidth="1"/>
    <col min="16159" max="16159" width="5.6640625" style="1" customWidth="1"/>
    <col min="16160" max="16160" width="0" style="1" hidden="1" customWidth="1"/>
    <col min="16161" max="16161" width="17.33203125" style="1" customWidth="1"/>
    <col min="16162" max="16162" width="12.6640625" style="1" customWidth="1"/>
    <col min="16163" max="16163" width="0" style="1" hidden="1" customWidth="1"/>
    <col min="16164" max="16164" width="5.33203125" style="1" customWidth="1"/>
    <col min="16165" max="16165" width="0" style="1" hidden="1" customWidth="1"/>
    <col min="16166" max="16166" width="17" style="1" customWidth="1"/>
    <col min="16167" max="16167" width="6.33203125" style="1" customWidth="1"/>
    <col min="16168" max="16168" width="0" style="1" hidden="1" customWidth="1"/>
    <col min="16169" max="16169" width="14.33203125" style="1" customWidth="1"/>
    <col min="16170" max="16170" width="7.5546875" style="1" customWidth="1"/>
    <col min="16171" max="16171" width="0" style="1" hidden="1" customWidth="1"/>
    <col min="16172" max="16173" width="14.33203125" style="1" customWidth="1"/>
    <col min="16174" max="16174" width="20.88671875" style="1" customWidth="1"/>
    <col min="16175" max="16175" width="14.44140625" style="1" customWidth="1"/>
    <col min="16176" max="16176" width="15" style="1" customWidth="1"/>
    <col min="16177" max="16177" width="2.6640625" style="1" customWidth="1"/>
    <col min="16178" max="16178" width="11.6640625" style="1" customWidth="1"/>
    <col min="16179" max="16179" width="11.5546875" style="1" customWidth="1"/>
    <col min="16180" max="16180" width="2.33203125" style="1" customWidth="1"/>
    <col min="16181" max="16181" width="41" style="1" customWidth="1"/>
    <col min="16182" max="16182" width="14.33203125" style="1" customWidth="1"/>
    <col min="16183" max="16184" width="11.5546875" style="1" customWidth="1"/>
    <col min="16185" max="16185" width="21.88671875" style="1" customWidth="1"/>
    <col min="16186" max="16379" width="11.5546875" style="1"/>
    <col min="16380" max="16384" width="11.5546875" style="1" customWidth="1"/>
  </cols>
  <sheetData>
    <row r="1" spans="1:69" ht="22.5" customHeight="1" x14ac:dyDescent="0.3">
      <c r="A1" s="394" t="s">
        <v>154</v>
      </c>
      <c r="B1" s="395"/>
      <c r="C1" s="395"/>
      <c r="D1" s="395"/>
      <c r="E1" s="395"/>
      <c r="F1" s="395"/>
      <c r="G1" s="395"/>
      <c r="H1" s="395"/>
      <c r="I1" s="395"/>
      <c r="J1" s="395"/>
      <c r="K1" s="395"/>
      <c r="L1" s="395"/>
      <c r="M1" s="395"/>
      <c r="N1" s="395"/>
      <c r="O1" s="395"/>
      <c r="P1" s="395"/>
      <c r="Q1" s="395"/>
      <c r="R1" s="395"/>
      <c r="S1" s="395"/>
      <c r="T1" s="395"/>
      <c r="U1" s="398" t="s">
        <v>155</v>
      </c>
      <c r="V1" s="398"/>
      <c r="W1" s="398"/>
      <c r="X1" s="398"/>
      <c r="Y1" s="398"/>
      <c r="Z1" s="398"/>
      <c r="AA1" s="398"/>
      <c r="AB1" s="398"/>
      <c r="AC1" s="406" t="s">
        <v>156</v>
      </c>
      <c r="AD1" s="406"/>
      <c r="AE1" s="406"/>
      <c r="AF1" s="406"/>
      <c r="AG1" s="406"/>
      <c r="AH1" s="406"/>
      <c r="AI1" s="406"/>
      <c r="AJ1" s="406"/>
      <c r="AK1" s="406"/>
      <c r="AL1" s="406"/>
      <c r="AM1" s="406"/>
      <c r="AN1" s="406"/>
      <c r="AO1" s="406"/>
      <c r="AP1" s="406"/>
      <c r="AQ1" s="406"/>
      <c r="AR1" s="406"/>
      <c r="AS1" s="406"/>
      <c r="AT1" s="406"/>
      <c r="AU1" s="124"/>
      <c r="AV1" s="407" t="s">
        <v>157</v>
      </c>
      <c r="AW1" s="407"/>
      <c r="AX1" s="407"/>
      <c r="AY1" s="431" t="s">
        <v>158</v>
      </c>
      <c r="AZ1" s="432"/>
      <c r="BA1" s="432"/>
      <c r="BB1" s="432"/>
      <c r="BC1" s="432"/>
      <c r="BD1" s="432"/>
      <c r="BE1" s="432"/>
      <c r="BF1" s="432"/>
      <c r="BG1" s="432"/>
      <c r="BH1" s="432"/>
      <c r="BI1" s="432"/>
      <c r="BJ1" s="432"/>
      <c r="BK1" s="432"/>
      <c r="BL1" s="432"/>
      <c r="BM1" s="432"/>
      <c r="BN1" s="432"/>
      <c r="BO1" s="432"/>
      <c r="BP1" s="432"/>
      <c r="BQ1" s="432"/>
    </row>
    <row r="2" spans="1:69" ht="15" customHeight="1" x14ac:dyDescent="0.3">
      <c r="A2" s="396"/>
      <c r="B2" s="397"/>
      <c r="C2" s="397"/>
      <c r="D2" s="397"/>
      <c r="E2" s="397"/>
      <c r="F2" s="397"/>
      <c r="G2" s="397"/>
      <c r="H2" s="397"/>
      <c r="I2" s="397"/>
      <c r="J2" s="397"/>
      <c r="K2" s="397"/>
      <c r="L2" s="397"/>
      <c r="M2" s="397"/>
      <c r="N2" s="397"/>
      <c r="O2" s="397"/>
      <c r="P2" s="397"/>
      <c r="Q2" s="397"/>
      <c r="R2" s="397"/>
      <c r="S2" s="397"/>
      <c r="T2" s="397"/>
      <c r="U2" s="399"/>
      <c r="V2" s="399"/>
      <c r="W2" s="399"/>
      <c r="X2" s="399"/>
      <c r="Y2" s="399"/>
      <c r="Z2" s="399"/>
      <c r="AA2" s="399"/>
      <c r="AB2" s="399"/>
      <c r="AC2" s="393" t="s">
        <v>159</v>
      </c>
      <c r="AD2" s="393" t="s">
        <v>160</v>
      </c>
      <c r="AE2" s="393" t="s">
        <v>161</v>
      </c>
      <c r="AF2" s="393"/>
      <c r="AG2" s="393"/>
      <c r="AH2" s="393"/>
      <c r="AI2" s="393" t="s">
        <v>162</v>
      </c>
      <c r="AJ2" s="393" t="s">
        <v>163</v>
      </c>
      <c r="AK2" s="393"/>
      <c r="AL2" s="393"/>
      <c r="AM2" s="393"/>
      <c r="AN2" s="393"/>
      <c r="AO2" s="393"/>
      <c r="AP2" s="393"/>
      <c r="AQ2" s="393"/>
      <c r="AR2" s="393"/>
      <c r="AS2" s="393"/>
      <c r="AT2" s="393"/>
      <c r="AU2" s="393" t="s">
        <v>164</v>
      </c>
      <c r="AV2" s="393"/>
      <c r="AW2" s="393"/>
      <c r="AX2" s="393" t="s">
        <v>9</v>
      </c>
      <c r="AY2" s="404" t="s">
        <v>165</v>
      </c>
      <c r="AZ2" s="404"/>
      <c r="BA2" s="404" t="s">
        <v>127</v>
      </c>
      <c r="BB2" s="404" t="s">
        <v>166</v>
      </c>
      <c r="BC2" s="404" t="s">
        <v>167</v>
      </c>
      <c r="BD2" s="404" t="s">
        <v>168</v>
      </c>
      <c r="BE2" s="404" t="s">
        <v>169</v>
      </c>
      <c r="BF2" s="404"/>
      <c r="BG2" s="404"/>
      <c r="BH2" s="404"/>
      <c r="BI2" s="404"/>
      <c r="BJ2" s="404"/>
      <c r="BK2" s="404"/>
      <c r="BL2" s="404"/>
      <c r="BM2" s="404"/>
      <c r="BN2" s="404"/>
      <c r="BO2" s="404"/>
      <c r="BP2" s="404"/>
      <c r="BQ2" s="404"/>
    </row>
    <row r="3" spans="1:69" s="19" customFormat="1" ht="29.25" customHeight="1" x14ac:dyDescent="0.3">
      <c r="A3" s="110" t="s">
        <v>170</v>
      </c>
      <c r="B3" s="194" t="s">
        <v>125</v>
      </c>
      <c r="C3" s="194" t="s">
        <v>6</v>
      </c>
      <c r="D3" s="194" t="s">
        <v>1</v>
      </c>
      <c r="E3" s="194" t="s">
        <v>2</v>
      </c>
      <c r="F3" s="194" t="s">
        <v>171</v>
      </c>
      <c r="G3" s="414" t="s">
        <v>172</v>
      </c>
      <c r="H3" s="414"/>
      <c r="I3" s="194" t="s">
        <v>173</v>
      </c>
      <c r="J3" s="194" t="s">
        <v>16</v>
      </c>
      <c r="K3" s="194" t="s">
        <v>174</v>
      </c>
      <c r="L3" s="194" t="s">
        <v>175</v>
      </c>
      <c r="M3" s="194" t="s">
        <v>13</v>
      </c>
      <c r="N3" s="194" t="s">
        <v>150</v>
      </c>
      <c r="O3" s="194" t="s">
        <v>14</v>
      </c>
      <c r="P3" s="194" t="s">
        <v>150</v>
      </c>
      <c r="Q3" s="194" t="s">
        <v>15</v>
      </c>
      <c r="R3" s="194" t="s">
        <v>150</v>
      </c>
      <c r="S3" s="194" t="s">
        <v>176</v>
      </c>
      <c r="T3" s="194" t="s">
        <v>11</v>
      </c>
      <c r="U3" s="105" t="s">
        <v>177</v>
      </c>
      <c r="V3" s="106" t="s">
        <v>178</v>
      </c>
      <c r="W3" s="105" t="s">
        <v>150</v>
      </c>
      <c r="X3" s="106" t="s">
        <v>179</v>
      </c>
      <c r="Y3" s="105" t="s">
        <v>150</v>
      </c>
      <c r="Z3" s="106" t="s">
        <v>180</v>
      </c>
      <c r="AA3" s="106" t="s">
        <v>150</v>
      </c>
      <c r="AB3" s="106" t="s">
        <v>181</v>
      </c>
      <c r="AC3" s="393"/>
      <c r="AD3" s="393"/>
      <c r="AE3" s="182" t="s">
        <v>5</v>
      </c>
      <c r="AF3" s="107" t="s">
        <v>182</v>
      </c>
      <c r="AG3" s="182" t="s">
        <v>183</v>
      </c>
      <c r="AH3" s="182" t="s">
        <v>182</v>
      </c>
      <c r="AI3" s="393"/>
      <c r="AJ3" s="182" t="s">
        <v>184</v>
      </c>
      <c r="AK3" s="393" t="s">
        <v>185</v>
      </c>
      <c r="AL3" s="393"/>
      <c r="AM3" s="393" t="s">
        <v>7</v>
      </c>
      <c r="AN3" s="393"/>
      <c r="AO3" s="393" t="s">
        <v>8</v>
      </c>
      <c r="AP3" s="393"/>
      <c r="AQ3" s="182" t="s">
        <v>186</v>
      </c>
      <c r="AR3" s="393" t="s">
        <v>127</v>
      </c>
      <c r="AS3" s="393"/>
      <c r="AT3" s="182" t="s">
        <v>187</v>
      </c>
      <c r="AU3" s="393"/>
      <c r="AV3" s="393"/>
      <c r="AW3" s="393"/>
      <c r="AX3" s="393"/>
      <c r="AY3" s="404"/>
      <c r="AZ3" s="404"/>
      <c r="BA3" s="404"/>
      <c r="BB3" s="404"/>
      <c r="BC3" s="404"/>
      <c r="BD3" s="404"/>
      <c r="BE3" s="247" t="s">
        <v>188</v>
      </c>
      <c r="BF3" s="247" t="s">
        <v>189</v>
      </c>
      <c r="BG3" s="247" t="s">
        <v>188</v>
      </c>
      <c r="BH3" s="247" t="s">
        <v>189</v>
      </c>
      <c r="BI3" s="247" t="s">
        <v>190</v>
      </c>
      <c r="BJ3" s="247" t="s">
        <v>188</v>
      </c>
      <c r="BK3" s="247" t="s">
        <v>189</v>
      </c>
      <c r="BL3" s="247" t="s">
        <v>188</v>
      </c>
      <c r="BM3" s="247" t="s">
        <v>189</v>
      </c>
      <c r="BN3" s="247" t="s">
        <v>188</v>
      </c>
      <c r="BO3" s="247" t="s">
        <v>189</v>
      </c>
      <c r="BP3" s="247" t="s">
        <v>188</v>
      </c>
      <c r="BQ3" s="247" t="s">
        <v>189</v>
      </c>
    </row>
    <row r="4" spans="1:69" ht="388.8" x14ac:dyDescent="0.3">
      <c r="A4" s="410" t="s">
        <v>239</v>
      </c>
      <c r="B4" s="388" t="s">
        <v>44</v>
      </c>
      <c r="C4" s="388" t="s">
        <v>89</v>
      </c>
      <c r="D4" s="388" t="s">
        <v>12</v>
      </c>
      <c r="E4" s="388" t="s">
        <v>93</v>
      </c>
      <c r="F4" s="403" t="s">
        <v>888</v>
      </c>
      <c r="G4" s="412" t="s">
        <v>889</v>
      </c>
      <c r="H4" s="388" t="s">
        <v>890</v>
      </c>
      <c r="I4" s="403" t="s">
        <v>891</v>
      </c>
      <c r="J4" s="388" t="s">
        <v>63</v>
      </c>
      <c r="K4" s="388">
        <v>1</v>
      </c>
      <c r="L4" s="390">
        <f>IF(J4="Diaria",+(K4/360),IF(J4="Mensual",+(K4/12),IF(J4="Bimestral",+(K4/6),IF(J4="Trimestral",+(K4/4),IF(J4="Semestral",+(K4/2),IF(J4="Anual",+(K4/1),""))))))</f>
        <v>8.3333333333333329E-2</v>
      </c>
      <c r="M4" s="388" t="s">
        <v>83</v>
      </c>
      <c r="N4" s="388">
        <f>IF(M4="Menor al 1% del patrimonio de la Lotería de Bogotá",20%,IF(M4="Entre el 1% y el 3% del patrimonio de la Lotería de Bogotá",40%,IF(M4="Entre el 3% y el 6% del patrimonio de la Lotería de Bogotá",60%,IF(M4="Entre el 6% y el 10% del patrimonio de la Lotería de Bogotá",80%,IF(M4="Mayor al 10% del patrimonio de la Lotería de Bogotá",100%,IF(M4="NA",0%,""))))))</f>
        <v>1</v>
      </c>
      <c r="O4" s="388" t="s">
        <v>432</v>
      </c>
      <c r="P4" s="388">
        <f>IF(O4="El riesgo afecta la imagen de algún área de la organización",20%,IF(O4="El riesgo afecta la imagen de la entidad internamente, de conocimiento general nivel interno, de junta directiva y accionistas y/o de proveedores",40%,IF(O4="El riesgo afecta la imagen de la entidad con algunos usuarios de relevancia frente al logro de los objetivos",60%,IF(O4="El riesgo afecta la imagen de la entidad con efecto publicitario sistenido a nivel de sector administrativo, nivel departamental o municipal",80%,IF(O4="El riesgo afecta la imagen de la entidad a nivel nacional, con efecto publicitario sistenido a nivel país",100%,IF(O4="NA",0%,""))))))</f>
        <v>1</v>
      </c>
      <c r="Q4" s="388" t="s">
        <v>70</v>
      </c>
      <c r="R4" s="388">
        <f>IF(Q4="Interrupción de la operación por menos de un día",20%,IF(Q4="Interrupción de la operación por un día completo",40%,IF(Q4="Interrupción de la operación mayor a 1 día y menor a 2 días",60%,IF(Q4="Interrupción de la operación por dos días completos",80%,IF(Q4="Interrupción de la operación por más de dos días",100%,IF(Q4="NA",0%,""))))))</f>
        <v>0</v>
      </c>
      <c r="S4" s="389" t="s">
        <v>57</v>
      </c>
      <c r="T4" s="389" t="s">
        <v>58</v>
      </c>
      <c r="U4" s="389">
        <f>+MAX(N4,P4,R4)</f>
        <v>1</v>
      </c>
      <c r="V4" s="402" t="str">
        <f>IF(L4&lt;=20%,"Muy baja",IF(L4&lt;=40%,"Baja",IF(L4&lt;=60%,"Media",IF(L4&lt;=80%,"Alta",IF(L4&lt;=100%,"Muy alta",IF(L4&gt;=100%,"Muy alta",""))))))</f>
        <v>Muy baja</v>
      </c>
      <c r="W4" s="400">
        <f>+IFERROR(VLOOKUP(V4,Fórmula!$F$1:$G$6,2,FALSE),"")</f>
        <v>0.2</v>
      </c>
      <c r="X4" s="402" t="str">
        <f>IF(U4=20%,"Leve",IF(U4=40%,"Menor",IF(U4=60%,"Moderado",IF(U4=80%,"Mayor",IF(U4=100%,"Catastrófico","")))))</f>
        <v>Catastrófico</v>
      </c>
      <c r="Y4" s="400">
        <f>+IFERROR(VLOOKUP(X4,Fórmula!$H$1:$I$6,2,FALSE),"")</f>
        <v>1</v>
      </c>
      <c r="Z4" s="389" t="str">
        <f>+IFERROR(VLOOKUP(V4&amp;X4,Fórmula!$C$2:$D$26,2,FALSE),"")</f>
        <v>Extremo</v>
      </c>
      <c r="AA4" s="400">
        <f>IF(Z4="Bajo",25%,IF(Z4="Moderado",50%,IF(Z4="Alto",75%,IF(Z4="Extremo",100%,""))))</f>
        <v>1</v>
      </c>
      <c r="AB4" s="401" t="s">
        <v>892</v>
      </c>
      <c r="AC4" s="66" t="s">
        <v>893</v>
      </c>
      <c r="AD4" s="66" t="s">
        <v>894</v>
      </c>
      <c r="AE4" s="66" t="s">
        <v>54</v>
      </c>
      <c r="AF4" s="38">
        <f t="shared" ref="AF4:AF9" si="0">IF(AE4="Preventivo",25%,IF(AE4="Detectivo",15%,IF(AE4="Correctivo",10%,"")))</f>
        <v>0.25</v>
      </c>
      <c r="AG4" s="122" t="s">
        <v>199</v>
      </c>
      <c r="AH4" s="38">
        <f>IF(AG4="Manual",15%,IF(AG4="Automático",25%,""))</f>
        <v>0.15</v>
      </c>
      <c r="AI4" s="38">
        <f>+AH4+AF4</f>
        <v>0.4</v>
      </c>
      <c r="AJ4" s="122" t="s">
        <v>200</v>
      </c>
      <c r="AK4" s="119" t="s">
        <v>191</v>
      </c>
      <c r="AL4" s="47" t="s">
        <v>895</v>
      </c>
      <c r="AM4" s="119" t="s">
        <v>23</v>
      </c>
      <c r="AN4" s="122" t="s">
        <v>896</v>
      </c>
      <c r="AO4" s="122" t="s">
        <v>24</v>
      </c>
      <c r="AP4" s="122" t="s">
        <v>897</v>
      </c>
      <c r="AQ4" s="122" t="s">
        <v>898</v>
      </c>
      <c r="AR4" s="122" t="s">
        <v>204</v>
      </c>
      <c r="AS4" s="122" t="s">
        <v>899</v>
      </c>
      <c r="AT4" s="122" t="s">
        <v>206</v>
      </c>
      <c r="AU4" s="122">
        <f>+AA4*AI4</f>
        <v>0.4</v>
      </c>
      <c r="AV4" s="39">
        <f>+AA4-AU4</f>
        <v>0.6</v>
      </c>
      <c r="AW4" s="389" t="str">
        <f>+IF(C4="Corrupción","Moderado",IF(AV5&lt;=25%,"Bajo",IF(AV5&lt;=50%,"Moderado",IF(AV5&lt;=75%,"Alto",IF(AV5&gt;75%,"Extremo","")))))</f>
        <v>Moderado</v>
      </c>
      <c r="AX4" s="389" t="s">
        <v>41</v>
      </c>
      <c r="AY4" s="108">
        <v>1</v>
      </c>
      <c r="AZ4" s="49" t="s">
        <v>900</v>
      </c>
      <c r="BA4" s="119" t="s">
        <v>901</v>
      </c>
      <c r="BB4" s="46">
        <v>44562</v>
      </c>
      <c r="BC4" s="43">
        <v>44742</v>
      </c>
      <c r="BD4" s="42" t="s">
        <v>721</v>
      </c>
      <c r="BE4" s="196">
        <v>44620</v>
      </c>
      <c r="BF4" s="198" t="s">
        <v>902</v>
      </c>
      <c r="BG4" s="41">
        <v>44681</v>
      </c>
      <c r="BH4" s="198" t="s">
        <v>903</v>
      </c>
      <c r="BI4" s="198"/>
      <c r="BJ4" s="41">
        <v>44742</v>
      </c>
      <c r="BK4" s="246"/>
      <c r="BL4" s="41">
        <v>44804</v>
      </c>
      <c r="BM4" s="246"/>
      <c r="BN4" s="41">
        <v>44865</v>
      </c>
      <c r="BO4" s="246"/>
      <c r="BP4" s="41">
        <v>44926</v>
      </c>
      <c r="BQ4" s="246"/>
    </row>
    <row r="5" spans="1:69" ht="191.4" customHeight="1" x14ac:dyDescent="0.3">
      <c r="A5" s="410"/>
      <c r="B5" s="388"/>
      <c r="C5" s="388"/>
      <c r="D5" s="388"/>
      <c r="E5" s="388"/>
      <c r="F5" s="403"/>
      <c r="G5" s="412"/>
      <c r="H5" s="388"/>
      <c r="I5" s="403"/>
      <c r="J5" s="388"/>
      <c r="K5" s="388"/>
      <c r="L5" s="390"/>
      <c r="M5" s="388"/>
      <c r="N5" s="388"/>
      <c r="O5" s="388"/>
      <c r="P5" s="388"/>
      <c r="Q5" s="388"/>
      <c r="R5" s="388"/>
      <c r="S5" s="389"/>
      <c r="T5" s="389"/>
      <c r="U5" s="389"/>
      <c r="V5" s="402"/>
      <c r="W5" s="400"/>
      <c r="X5" s="402"/>
      <c r="Y5" s="400"/>
      <c r="Z5" s="389"/>
      <c r="AA5" s="400"/>
      <c r="AB5" s="401"/>
      <c r="AC5" s="66" t="s">
        <v>904</v>
      </c>
      <c r="AD5" s="66" t="s">
        <v>905</v>
      </c>
      <c r="AE5" s="66" t="s">
        <v>54</v>
      </c>
      <c r="AF5" s="38">
        <f t="shared" si="0"/>
        <v>0.25</v>
      </c>
      <c r="AG5" s="122" t="s">
        <v>199</v>
      </c>
      <c r="AH5" s="38">
        <f t="shared" ref="AH5" si="1">IF(AG5="Manual",15%,IF(AG5="Automático",25%,""))</f>
        <v>0.15</v>
      </c>
      <c r="AI5" s="38">
        <f t="shared" ref="AI5" si="2">+AH5+AF5</f>
        <v>0.4</v>
      </c>
      <c r="AJ5" s="122" t="s">
        <v>200</v>
      </c>
      <c r="AK5" s="119" t="s">
        <v>191</v>
      </c>
      <c r="AL5" s="66" t="s">
        <v>906</v>
      </c>
      <c r="AM5" s="119" t="s">
        <v>23</v>
      </c>
      <c r="AN5" s="122" t="s">
        <v>907</v>
      </c>
      <c r="AO5" s="122" t="s">
        <v>24</v>
      </c>
      <c r="AP5" s="122" t="s">
        <v>75</v>
      </c>
      <c r="AQ5" s="122" t="s">
        <v>908</v>
      </c>
      <c r="AR5" s="122" t="s">
        <v>204</v>
      </c>
      <c r="AS5" s="122" t="s">
        <v>909</v>
      </c>
      <c r="AT5" s="122" t="s">
        <v>206</v>
      </c>
      <c r="AU5" s="122">
        <f>+AV4*AI5</f>
        <v>0.24</v>
      </c>
      <c r="AV5" s="39">
        <f>+AV4-AU5</f>
        <v>0.36</v>
      </c>
      <c r="AW5" s="389"/>
      <c r="AX5" s="389"/>
      <c r="AY5" s="136">
        <v>2</v>
      </c>
      <c r="AZ5" s="49" t="s">
        <v>910</v>
      </c>
      <c r="BA5" s="226" t="s">
        <v>901</v>
      </c>
      <c r="BB5" s="46">
        <v>44562</v>
      </c>
      <c r="BC5" s="43">
        <v>44742</v>
      </c>
      <c r="BD5" s="112" t="s">
        <v>590</v>
      </c>
      <c r="BE5" s="196">
        <v>44620</v>
      </c>
      <c r="BF5" s="198" t="s">
        <v>911</v>
      </c>
      <c r="BG5" s="41">
        <v>44681</v>
      </c>
      <c r="BH5" s="198" t="s">
        <v>912</v>
      </c>
      <c r="BI5" s="198"/>
      <c r="BJ5" s="41">
        <v>44742</v>
      </c>
      <c r="BK5" s="246"/>
      <c r="BL5" s="41">
        <v>44804</v>
      </c>
      <c r="BM5" s="246"/>
      <c r="BN5" s="41">
        <v>44865</v>
      </c>
      <c r="BO5" s="246"/>
      <c r="BP5" s="41">
        <v>44926</v>
      </c>
      <c r="BQ5" s="246"/>
    </row>
    <row r="6" spans="1:69" ht="55.2" x14ac:dyDescent="0.3">
      <c r="A6" s="410" t="s">
        <v>191</v>
      </c>
      <c r="B6" s="388" t="s">
        <v>44</v>
      </c>
      <c r="C6" s="388" t="s">
        <v>89</v>
      </c>
      <c r="D6" s="388" t="s">
        <v>17</v>
      </c>
      <c r="E6" s="388" t="s">
        <v>64</v>
      </c>
      <c r="F6" s="452" t="s">
        <v>913</v>
      </c>
      <c r="G6" s="412" t="s">
        <v>914</v>
      </c>
      <c r="H6" s="412" t="s">
        <v>915</v>
      </c>
      <c r="I6" s="452" t="s">
        <v>916</v>
      </c>
      <c r="J6" s="388" t="s">
        <v>32</v>
      </c>
      <c r="K6" s="388">
        <v>180</v>
      </c>
      <c r="L6" s="390">
        <f>IF(J6="Diaria",+(K6/360),IF(J6="Mensual",+(K6/12),IF(J6="Bimestral",+(K6/6),IF(J6="Trimestral",+(K6/4),IF(J6="Semestral",+(K6/2),IF(J6="Anual",+(K6/1),""))))))</f>
        <v>0.5</v>
      </c>
      <c r="M6" s="388" t="s">
        <v>83</v>
      </c>
      <c r="N6" s="388">
        <f>IF(M6="Menor al 1% del patrimonio de la Lotería de Bogotá",20%,IF(M6="Entre el 1% y el 3% del patrimonio de la Lotería de Bogotá",40%,IF(M6="Entre el 3% y el 6% del patrimonio de la Lotería de Bogotá",60%,IF(M6="Entre el 6% y el 10% del patrimonio de la Lotería de Bogotá",80%,IF(M6="Mayor al 10% del patrimonio de la Lotería de Bogotá",100%,IF(M6="NA",0%,""))))))</f>
        <v>1</v>
      </c>
      <c r="O6" s="388" t="s">
        <v>406</v>
      </c>
      <c r="P6" s="388">
        <f>IF(O6="El riesgo afecta la imagen de algún área de la organización",20%,IF(O6="El riesgo afecta la imagen de la entidad internamente, de conocimiento general nivel interno, de junta directiva y accionistas y/o de proveedores",40%,IF(O6="El riesgo afecta la imagen de la entidad con algunos usuarios de relevancia frente al logro de los objetivos",60%,IF(O6="El riesgo afecta la imagen de la entidad con efecto publicitario sistenido a nivel de sector administrativo, nivel departamental o municipal",80%,IF(O6="El riesgo afecta la imagen de la entidad a nivel nacional, con efecto publicitario sistenido a nivel país",100%,IF(O6="NA",0%,""))))))</f>
        <v>0.8</v>
      </c>
      <c r="Q6" s="388" t="s">
        <v>70</v>
      </c>
      <c r="R6" s="388">
        <f>IF(Q6="Interrupción de la operación por menos de un día",20%,IF(Q6="Interrupción de la operación por un día completo",40%,IF(Q6="Interrupción de la operación mayor a 1 día y menor a 2 días",60%,IF(Q6="Interrupción de la operación por dos días completos",80%,IF(Q6="Interrupción de la operación por más de dos días",100%,IF(Q6="NA",0%,""))))))</f>
        <v>0</v>
      </c>
      <c r="S6" s="389" t="s">
        <v>57</v>
      </c>
      <c r="T6" s="389" t="s">
        <v>70</v>
      </c>
      <c r="U6" s="389">
        <f>+MAX(N6,P6,R6)</f>
        <v>1</v>
      </c>
      <c r="V6" s="402" t="str">
        <f>IF(L6&lt;=20%,"Muy baja",IF(L6&lt;=40%,"Baja",IF(L6&lt;=60%,"Media",IF(L6&lt;=80%,"Alta",IF(L6&lt;=100%,"Muy alta",IF(L6&gt;=100%,"Muy alta",""))))))</f>
        <v>Media</v>
      </c>
      <c r="W6" s="400">
        <f>+IFERROR(VLOOKUP(V6,Fórmula!$F$1:$G$6,2,FALSE),"")</f>
        <v>0.6</v>
      </c>
      <c r="X6" s="402" t="str">
        <f>IF(U6=20%,"Leve",IF(U6=40%,"Menor",IF(U6=60%,"Moderado",IF(U6=80%,"Mayor",IF(U6=100%,"Catastrófico","")))))</f>
        <v>Catastrófico</v>
      </c>
      <c r="Y6" s="400">
        <f>+IFERROR(VLOOKUP(X6,Fórmula!$H$1:$I$6,2,FALSE),"")</f>
        <v>1</v>
      </c>
      <c r="Z6" s="389" t="str">
        <f>+IFERROR(VLOOKUP(V6&amp;X6,Fórmula!$C$2:$D$26,2,FALSE),"")</f>
        <v>Extremo</v>
      </c>
      <c r="AA6" s="400">
        <f>IF(Z6="Bajo",25%,IF(Z6="Moderado",50%,IF(Z6="Alto",75%,IF(Z6="Extremo",100%,""))))</f>
        <v>1</v>
      </c>
      <c r="AB6" s="401" t="s">
        <v>917</v>
      </c>
      <c r="AC6" s="66" t="s">
        <v>918</v>
      </c>
      <c r="AD6" s="66" t="s">
        <v>919</v>
      </c>
      <c r="AE6" s="66" t="s">
        <v>54</v>
      </c>
      <c r="AF6" s="38">
        <f t="shared" si="0"/>
        <v>0.25</v>
      </c>
      <c r="AG6" s="122" t="s">
        <v>199</v>
      </c>
      <c r="AH6" s="38">
        <f>IF(AG6="Manual",15%,IF(AG6="Automático",25%,""))</f>
        <v>0.15</v>
      </c>
      <c r="AI6" s="38">
        <f>+AH6+AF6</f>
        <v>0.4</v>
      </c>
      <c r="AJ6" s="122" t="s">
        <v>200</v>
      </c>
      <c r="AK6" s="119" t="s">
        <v>191</v>
      </c>
      <c r="AL6" s="66" t="s">
        <v>509</v>
      </c>
      <c r="AM6" s="119" t="s">
        <v>23</v>
      </c>
      <c r="AN6" s="122" t="s">
        <v>920</v>
      </c>
      <c r="AO6" s="122" t="s">
        <v>24</v>
      </c>
      <c r="AP6" s="122" t="s">
        <v>63</v>
      </c>
      <c r="AQ6" s="122" t="s">
        <v>921</v>
      </c>
      <c r="AR6" s="122" t="s">
        <v>204</v>
      </c>
      <c r="AS6" s="122" t="s">
        <v>523</v>
      </c>
      <c r="AT6" s="122" t="s">
        <v>206</v>
      </c>
      <c r="AU6" s="122">
        <f>+AA6*AI6</f>
        <v>0.4</v>
      </c>
      <c r="AV6" s="39">
        <f>+AA6-AU6</f>
        <v>0.6</v>
      </c>
      <c r="AW6" s="389" t="str">
        <f>+IF(C6="Corrupción","Moderado",IF(AV7&lt;=25%,"Bajo",IF(AV7&lt;=50%,"Moderado",IF(AV7&lt;=75%,"Alto",IF(AV7&gt;75%,"Extremo","")))))</f>
        <v>Moderado</v>
      </c>
      <c r="AX6" s="389" t="s">
        <v>56</v>
      </c>
      <c r="AY6" s="108">
        <v>1</v>
      </c>
      <c r="AZ6" s="109" t="s">
        <v>922</v>
      </c>
      <c r="BA6" s="119" t="s">
        <v>523</v>
      </c>
      <c r="BB6" s="46">
        <v>44562</v>
      </c>
      <c r="BC6" s="43">
        <v>44926</v>
      </c>
      <c r="BD6" s="42" t="s">
        <v>923</v>
      </c>
      <c r="BE6" s="196">
        <v>44620</v>
      </c>
      <c r="BF6" s="198"/>
      <c r="BG6" s="41">
        <v>44681</v>
      </c>
      <c r="BH6" s="262" t="s">
        <v>924</v>
      </c>
      <c r="BI6" s="199"/>
      <c r="BJ6" s="41">
        <v>44742</v>
      </c>
      <c r="BK6" s="199"/>
      <c r="BL6" s="41">
        <v>44804</v>
      </c>
      <c r="BM6" s="199"/>
      <c r="BN6" s="41">
        <v>44865</v>
      </c>
      <c r="BO6" s="199"/>
      <c r="BP6" s="41">
        <v>44926</v>
      </c>
      <c r="BQ6" s="199"/>
    </row>
    <row r="7" spans="1:69" ht="409.6" x14ac:dyDescent="0.3">
      <c r="A7" s="410"/>
      <c r="B7" s="388"/>
      <c r="C7" s="388"/>
      <c r="D7" s="388"/>
      <c r="E7" s="388"/>
      <c r="F7" s="452"/>
      <c r="G7" s="412"/>
      <c r="H7" s="412"/>
      <c r="I7" s="452"/>
      <c r="J7" s="388"/>
      <c r="K7" s="388"/>
      <c r="L7" s="390"/>
      <c r="M7" s="388"/>
      <c r="N7" s="388"/>
      <c r="O7" s="388"/>
      <c r="P7" s="388"/>
      <c r="Q7" s="388"/>
      <c r="R7" s="388"/>
      <c r="S7" s="389"/>
      <c r="T7" s="389"/>
      <c r="U7" s="389"/>
      <c r="V7" s="402"/>
      <c r="W7" s="400"/>
      <c r="X7" s="402"/>
      <c r="Y7" s="400"/>
      <c r="Z7" s="389"/>
      <c r="AA7" s="400"/>
      <c r="AB7" s="401"/>
      <c r="AC7" s="66" t="s">
        <v>925</v>
      </c>
      <c r="AD7" s="66" t="s">
        <v>926</v>
      </c>
      <c r="AE7" s="66" t="s">
        <v>54</v>
      </c>
      <c r="AF7" s="38">
        <f t="shared" si="0"/>
        <v>0.25</v>
      </c>
      <c r="AG7" s="122" t="s">
        <v>199</v>
      </c>
      <c r="AH7" s="38">
        <f t="shared" ref="AH7" si="3">IF(AG7="Manual",15%,IF(AG7="Automático",25%,""))</f>
        <v>0.15</v>
      </c>
      <c r="AI7" s="38">
        <f t="shared" ref="AI7" si="4">+AH7+AF7</f>
        <v>0.4</v>
      </c>
      <c r="AJ7" s="122" t="s">
        <v>200</v>
      </c>
      <c r="AK7" s="119" t="s">
        <v>191</v>
      </c>
      <c r="AL7" s="47" t="s">
        <v>927</v>
      </c>
      <c r="AM7" s="119" t="s">
        <v>23</v>
      </c>
      <c r="AN7" s="122" t="s">
        <v>928</v>
      </c>
      <c r="AO7" s="122" t="s">
        <v>24</v>
      </c>
      <c r="AP7" s="122" t="s">
        <v>96</v>
      </c>
      <c r="AQ7" s="122" t="s">
        <v>929</v>
      </c>
      <c r="AR7" s="122" t="s">
        <v>204</v>
      </c>
      <c r="AS7" s="122" t="s">
        <v>930</v>
      </c>
      <c r="AT7" s="122" t="s">
        <v>206</v>
      </c>
      <c r="AU7" s="122">
        <f>+AV6*AI7</f>
        <v>0.24</v>
      </c>
      <c r="AV7" s="39">
        <f>+AV6-AU7</f>
        <v>0.36</v>
      </c>
      <c r="AW7" s="389"/>
      <c r="AX7" s="389"/>
      <c r="AY7" s="136">
        <v>2</v>
      </c>
      <c r="AZ7" s="40" t="s">
        <v>931</v>
      </c>
      <c r="BA7" s="119" t="s">
        <v>930</v>
      </c>
      <c r="BB7" s="46">
        <v>44562</v>
      </c>
      <c r="BC7" s="43">
        <v>44926</v>
      </c>
      <c r="BD7" s="112" t="s">
        <v>932</v>
      </c>
      <c r="BE7" s="196">
        <v>44620</v>
      </c>
      <c r="BF7" s="198" t="s">
        <v>933</v>
      </c>
      <c r="BG7" s="41">
        <v>44681</v>
      </c>
      <c r="BH7" s="198" t="s">
        <v>934</v>
      </c>
      <c r="BI7" s="198" t="s">
        <v>935</v>
      </c>
      <c r="BJ7" s="41">
        <v>44742</v>
      </c>
      <c r="BK7" s="198"/>
      <c r="BL7" s="41">
        <v>44804</v>
      </c>
      <c r="BM7" s="198"/>
      <c r="BN7" s="41">
        <v>44865</v>
      </c>
      <c r="BO7" s="198"/>
      <c r="BP7" s="41">
        <v>44926</v>
      </c>
      <c r="BQ7" s="198"/>
    </row>
    <row r="8" spans="1:69" ht="127.95" customHeight="1" x14ac:dyDescent="0.3">
      <c r="A8" s="410" t="s">
        <v>191</v>
      </c>
      <c r="B8" s="388" t="s">
        <v>44</v>
      </c>
      <c r="C8" s="388" t="s">
        <v>104</v>
      </c>
      <c r="D8" s="388" t="s">
        <v>76</v>
      </c>
      <c r="E8" s="388" t="s">
        <v>97</v>
      </c>
      <c r="F8" s="452" t="s">
        <v>936</v>
      </c>
      <c r="G8" s="412" t="s">
        <v>937</v>
      </c>
      <c r="H8" s="412" t="s">
        <v>938</v>
      </c>
      <c r="I8" s="452" t="s">
        <v>916</v>
      </c>
      <c r="J8" s="388" t="s">
        <v>86</v>
      </c>
      <c r="K8" s="388">
        <v>0</v>
      </c>
      <c r="L8" s="390">
        <f>IF(J8="Diaria",+(K8/360),IF(J8="Mensual",+(K8/12),IF(J8="Bimestral",+(K8/6),IF(J8="Trimestral",+(K8/4),IF(J8="Semestral",+(K8/2),IF(J8="Anual",+(K8/1),""))))))</f>
        <v>0</v>
      </c>
      <c r="M8" s="388" t="s">
        <v>45</v>
      </c>
      <c r="N8" s="388">
        <f>IF(M8="Menor al 1% del patrimonio de la Lotería de Bogotá",20%,IF(M8="Entre el 1% y el 3% del patrimonio de la Lotería de Bogotá",40%,IF(M8="Entre el 3% y el 6% del patrimonio de la Lotería de Bogotá",60%,IF(M8="Entre el 6% y el 10% del patrimonio de la Lotería de Bogotá",80%,IF(M8="Mayor al 10% del patrimonio de la Lotería de Bogotá",100%,IF(M8="NA",0%,""))))))</f>
        <v>0.4</v>
      </c>
      <c r="O8" s="388" t="s">
        <v>73</v>
      </c>
      <c r="P8" s="388">
        <f>IF(O8="El riesgo afecta la imagen de algún área de la organización",20%,IF(O8="El riesgo afecta la imagen de la entidad internamente, de conocimiento general nivel interno, de junta directiva y accionistas y/o de proveedores",40%,IF(O8="El riesgo afecta la imagen de la entidad con algunos usuarios de relevancia frente al logro de los objetivos",60%,IF(O8="El riesgo afecta la imagen de la entidad con efecto publicitario sostenido a nivel de sector administrativo, nivel departamental o municipal",80%,IF(O8="El riesgo afecta la imagen de la entidad a nivel nacional, con efecto publicitario sistenido a nivel país",100%,IF(O8="NA",0%,""))))))</f>
        <v>0.8</v>
      </c>
      <c r="Q8" s="388" t="s">
        <v>70</v>
      </c>
      <c r="R8" s="388">
        <f>IF(Q8="Interrupción de la operación por menos de un día",20%,IF(Q8="Interrupción de la operación por un día completo",40%,IF(Q8="Interrupción de la operación mayor a 1 día y menor a 2 días",60%,IF(Q8="Interrupción de la operación por dos días completos",80%,IF(Q8="Interrupción de la operación por más de dos días",100%,IF(Q8="NA",0%,""))))))</f>
        <v>0</v>
      </c>
      <c r="S8" s="389" t="s">
        <v>57</v>
      </c>
      <c r="T8" s="389" t="s">
        <v>70</v>
      </c>
      <c r="U8" s="389">
        <f>+MAX(N8,P8,R8)</f>
        <v>0.8</v>
      </c>
      <c r="V8" s="402" t="str">
        <f>IF(L8&lt;=20%,"Muy baja",IF(L8&lt;=40%,"Baja",IF(L8&lt;=60%,"Media",IF(L8&lt;=80%,"Alta",IF(L8&lt;=100%,"Muy alta",IF(L8&gt;=100%,"Muy alta",""))))))</f>
        <v>Muy baja</v>
      </c>
      <c r="W8" s="400">
        <f>+IFERROR(VLOOKUP(V8,Fórmula!$F$1:$G$6,2,FALSE),"")</f>
        <v>0.2</v>
      </c>
      <c r="X8" s="402" t="str">
        <f>IF(U8=20%,"Leve",IF(U8=40%,"Menor",IF(U8=60%,"Moderado",IF(U8=80%,"Mayor",IF(U8=100%,"Catastrófico","")))))</f>
        <v>Mayor</v>
      </c>
      <c r="Y8" s="400">
        <f>+IFERROR(VLOOKUP(X8,Fórmula!$H$1:$I$6,2,FALSE),"")</f>
        <v>0.8</v>
      </c>
      <c r="Z8" s="389" t="str">
        <f>+IFERROR(VLOOKUP(V8&amp;X8,Fórmula!$C$2:$D$26,2,FALSE),"")</f>
        <v>Alto</v>
      </c>
      <c r="AA8" s="400">
        <f>IF(Z8="Bajo",25%,IF(Z8="Moderado",50%,IF(Z8="Alto",75%,IF(Z8="Extremo",100%,""))))</f>
        <v>0.75</v>
      </c>
      <c r="AB8" s="401" t="s">
        <v>939</v>
      </c>
      <c r="AC8" s="66" t="s">
        <v>940</v>
      </c>
      <c r="AD8" s="66" t="s">
        <v>941</v>
      </c>
      <c r="AE8" s="66" t="s">
        <v>54</v>
      </c>
      <c r="AF8" s="38">
        <f t="shared" si="0"/>
        <v>0.25</v>
      </c>
      <c r="AG8" s="122" t="s">
        <v>199</v>
      </c>
      <c r="AH8" s="38">
        <f>IF(AG8="Manual",15%,IF(AG8="Automático",25%,""))</f>
        <v>0.15</v>
      </c>
      <c r="AI8" s="38">
        <f>+AH8+AF8</f>
        <v>0.4</v>
      </c>
      <c r="AJ8" s="122" t="s">
        <v>200</v>
      </c>
      <c r="AK8" s="119" t="s">
        <v>191</v>
      </c>
      <c r="AL8" s="66" t="s">
        <v>942</v>
      </c>
      <c r="AM8" s="119" t="s">
        <v>23</v>
      </c>
      <c r="AN8" s="122" t="s">
        <v>896</v>
      </c>
      <c r="AO8" s="122" t="s">
        <v>24</v>
      </c>
      <c r="AP8" s="122" t="s">
        <v>86</v>
      </c>
      <c r="AQ8" s="122" t="s">
        <v>943</v>
      </c>
      <c r="AR8" s="122" t="s">
        <v>204</v>
      </c>
      <c r="AS8" s="122" t="s">
        <v>944</v>
      </c>
      <c r="AT8" s="122" t="s">
        <v>206</v>
      </c>
      <c r="AU8" s="122">
        <f>+AA8*AI8</f>
        <v>0.30000000000000004</v>
      </c>
      <c r="AV8" s="39">
        <f>+AA8-AU8</f>
        <v>0.44999999999999996</v>
      </c>
      <c r="AW8" s="389" t="str">
        <f>+IF(C8="Corrupción","Moderado",IF(AV9&lt;=25%,"Bajo",IF(AV9&lt;=50%,"Moderado",IF(AV9&lt;=75%,"Alto",IF(AV9&gt;75%,"Extremo","")))))</f>
        <v>Moderado</v>
      </c>
      <c r="AX8" s="389" t="s">
        <v>41</v>
      </c>
      <c r="AY8" s="108">
        <v>1</v>
      </c>
      <c r="AZ8" s="109" t="s">
        <v>945</v>
      </c>
      <c r="BA8" s="119" t="s">
        <v>944</v>
      </c>
      <c r="BB8" s="46">
        <v>44562</v>
      </c>
      <c r="BC8" s="43">
        <v>44926</v>
      </c>
      <c r="BD8" s="42" t="s">
        <v>946</v>
      </c>
      <c r="BE8" s="196">
        <v>44620</v>
      </c>
      <c r="BF8" s="198" t="s">
        <v>947</v>
      </c>
      <c r="BG8" s="41">
        <v>44681</v>
      </c>
      <c r="BH8" s="262" t="s">
        <v>948</v>
      </c>
      <c r="BI8" s="209"/>
      <c r="BJ8" s="41">
        <v>44742</v>
      </c>
      <c r="BK8" s="209"/>
      <c r="BL8" s="41">
        <v>44804</v>
      </c>
      <c r="BM8" s="209"/>
      <c r="BN8" s="41">
        <v>44865</v>
      </c>
      <c r="BO8" s="209"/>
      <c r="BP8" s="41">
        <v>44926</v>
      </c>
      <c r="BQ8" s="209"/>
    </row>
    <row r="9" spans="1:69" ht="106.2" customHeight="1" thickBot="1" x14ac:dyDescent="0.35">
      <c r="A9" s="385"/>
      <c r="B9" s="381"/>
      <c r="C9" s="381"/>
      <c r="D9" s="381"/>
      <c r="E9" s="381"/>
      <c r="F9" s="453"/>
      <c r="G9" s="446"/>
      <c r="H9" s="446"/>
      <c r="I9" s="453"/>
      <c r="J9" s="381"/>
      <c r="K9" s="381"/>
      <c r="L9" s="383"/>
      <c r="M9" s="381"/>
      <c r="N9" s="381"/>
      <c r="O9" s="381"/>
      <c r="P9" s="381"/>
      <c r="Q9" s="381"/>
      <c r="R9" s="381"/>
      <c r="S9" s="375"/>
      <c r="T9" s="375"/>
      <c r="U9" s="375"/>
      <c r="V9" s="377"/>
      <c r="W9" s="379"/>
      <c r="X9" s="377"/>
      <c r="Y9" s="379"/>
      <c r="Z9" s="375"/>
      <c r="AA9" s="379"/>
      <c r="AB9" s="373"/>
      <c r="AC9" s="35" t="s">
        <v>949</v>
      </c>
      <c r="AD9" s="35" t="s">
        <v>950</v>
      </c>
      <c r="AE9" s="35" t="s">
        <v>54</v>
      </c>
      <c r="AF9" s="44">
        <f t="shared" si="0"/>
        <v>0.25</v>
      </c>
      <c r="AG9" s="123" t="s">
        <v>199</v>
      </c>
      <c r="AH9" s="44">
        <f t="shared" ref="AH9" si="5">IF(AG9="Manual",15%,IF(AG9="Automático",25%,""))</f>
        <v>0.15</v>
      </c>
      <c r="AI9" s="44">
        <f t="shared" ref="AI9" si="6">+AH9+AF9</f>
        <v>0.4</v>
      </c>
      <c r="AJ9" s="123" t="s">
        <v>200</v>
      </c>
      <c r="AK9" s="120" t="s">
        <v>239</v>
      </c>
      <c r="AL9" s="54"/>
      <c r="AM9" s="120" t="s">
        <v>23</v>
      </c>
      <c r="AN9" s="123" t="s">
        <v>896</v>
      </c>
      <c r="AO9" s="123" t="s">
        <v>24</v>
      </c>
      <c r="AP9" s="123" t="s">
        <v>86</v>
      </c>
      <c r="AQ9" s="123" t="s">
        <v>929</v>
      </c>
      <c r="AR9" s="123" t="s">
        <v>204</v>
      </c>
      <c r="AS9" s="123" t="s">
        <v>523</v>
      </c>
      <c r="AT9" s="123" t="s">
        <v>206</v>
      </c>
      <c r="AU9" s="123">
        <f>+AV8*AI9</f>
        <v>0.18</v>
      </c>
      <c r="AV9" s="139">
        <f>+AV8-AU9</f>
        <v>0.26999999999999996</v>
      </c>
      <c r="AW9" s="375"/>
      <c r="AX9" s="375"/>
      <c r="AY9" s="137">
        <v>2</v>
      </c>
      <c r="AZ9" s="14" t="s">
        <v>951</v>
      </c>
      <c r="BA9" s="120" t="s">
        <v>523</v>
      </c>
      <c r="BB9" s="50">
        <v>44562</v>
      </c>
      <c r="BC9" s="17">
        <v>44926</v>
      </c>
      <c r="BD9" s="53" t="s">
        <v>952</v>
      </c>
      <c r="BE9" s="196">
        <v>44620</v>
      </c>
      <c r="BF9" s="198" t="s">
        <v>953</v>
      </c>
      <c r="BG9" s="41">
        <v>44681</v>
      </c>
      <c r="BH9" s="262" t="s">
        <v>954</v>
      </c>
      <c r="BI9" s="198"/>
      <c r="BJ9" s="41">
        <v>44742</v>
      </c>
      <c r="BK9" s="41"/>
      <c r="BL9" s="41">
        <v>44804</v>
      </c>
      <c r="BM9" s="41"/>
      <c r="BN9" s="41">
        <v>44865</v>
      </c>
      <c r="BO9" s="41"/>
      <c r="BP9" s="41">
        <v>44926</v>
      </c>
      <c r="BQ9" s="41"/>
    </row>
    <row r="10" spans="1:69" x14ac:dyDescent="0.3">
      <c r="W10" s="25"/>
      <c r="Y10" s="25"/>
      <c r="AF10" s="25"/>
      <c r="AG10" s="25"/>
      <c r="AH10" s="25"/>
      <c r="AI10" s="25"/>
      <c r="AV10" s="29"/>
    </row>
    <row r="11" spans="1:69" x14ac:dyDescent="0.3">
      <c r="W11" s="25"/>
      <c r="Y11" s="25"/>
      <c r="AF11" s="25"/>
      <c r="AG11" s="25"/>
      <c r="AH11" s="25"/>
      <c r="AI11" s="25"/>
      <c r="AV11" s="29"/>
    </row>
    <row r="12" spans="1:69" x14ac:dyDescent="0.3">
      <c r="W12" s="25"/>
      <c r="Y12" s="25"/>
      <c r="AF12" s="25"/>
      <c r="AG12" s="25"/>
      <c r="AH12" s="25"/>
      <c r="AI12" s="25"/>
      <c r="AV12" s="29"/>
    </row>
    <row r="13" spans="1:69" x14ac:dyDescent="0.3">
      <c r="W13" s="25"/>
      <c r="Y13" s="25"/>
      <c r="AF13" s="25"/>
      <c r="AG13" s="25"/>
      <c r="AH13" s="25"/>
      <c r="AI13" s="25"/>
      <c r="AV13" s="29"/>
    </row>
    <row r="14" spans="1:69" x14ac:dyDescent="0.3">
      <c r="W14" s="25"/>
      <c r="Y14" s="25"/>
      <c r="AF14" s="25"/>
      <c r="AG14" s="25"/>
      <c r="AH14" s="25"/>
      <c r="AI14" s="25"/>
      <c r="AV14" s="29"/>
    </row>
    <row r="15" spans="1:69" x14ac:dyDescent="0.3">
      <c r="W15" s="25"/>
      <c r="Y15" s="25"/>
      <c r="AF15" s="25"/>
      <c r="AG15" s="25"/>
      <c r="AH15" s="25"/>
      <c r="AI15" s="25"/>
      <c r="AV15" s="29"/>
    </row>
    <row r="16" spans="1:69" x14ac:dyDescent="0.3">
      <c r="W16" s="25"/>
      <c r="Y16" s="25"/>
      <c r="AF16" s="25"/>
      <c r="AG16" s="25"/>
      <c r="AH16" s="25"/>
      <c r="AI16" s="25"/>
      <c r="AV16" s="29"/>
    </row>
    <row r="17" spans="23:48" x14ac:dyDescent="0.3">
      <c r="W17" s="25"/>
      <c r="Y17" s="25"/>
      <c r="AF17" s="25"/>
      <c r="AG17" s="25"/>
      <c r="AH17" s="25"/>
      <c r="AI17" s="25"/>
      <c r="AV17" s="29"/>
    </row>
    <row r="18" spans="23:48" x14ac:dyDescent="0.3">
      <c r="W18" s="25"/>
      <c r="Y18" s="25"/>
      <c r="AF18" s="25"/>
      <c r="AG18" s="25"/>
      <c r="AH18" s="25"/>
      <c r="AI18" s="25"/>
      <c r="AV18" s="29"/>
    </row>
    <row r="19" spans="23:48" x14ac:dyDescent="0.3">
      <c r="W19" s="25"/>
      <c r="Y19" s="25"/>
      <c r="AF19" s="25"/>
      <c r="AG19" s="25"/>
      <c r="AH19" s="25"/>
      <c r="AI19" s="25"/>
      <c r="AV19" s="29"/>
    </row>
    <row r="20" spans="23:48" x14ac:dyDescent="0.3">
      <c r="W20" s="25"/>
      <c r="Y20" s="25"/>
      <c r="AF20" s="25"/>
      <c r="AG20" s="25"/>
      <c r="AH20" s="25"/>
      <c r="AI20" s="25"/>
      <c r="AV20" s="29"/>
    </row>
    <row r="21" spans="23:48" x14ac:dyDescent="0.3">
      <c r="W21" s="25"/>
      <c r="Y21" s="25"/>
      <c r="AF21" s="25"/>
      <c r="AG21" s="25"/>
      <c r="AH21" s="25"/>
      <c r="AI21" s="25"/>
      <c r="AV21" s="29"/>
    </row>
    <row r="22" spans="23:48" x14ac:dyDescent="0.3">
      <c r="W22" s="25"/>
      <c r="Y22" s="25"/>
      <c r="AF22" s="25"/>
      <c r="AG22" s="25"/>
      <c r="AH22" s="25"/>
      <c r="AI22" s="25"/>
      <c r="AV22" s="29"/>
    </row>
    <row r="23" spans="23:48" x14ac:dyDescent="0.3">
      <c r="W23" s="25"/>
      <c r="Y23" s="25"/>
      <c r="AF23" s="25"/>
      <c r="AG23" s="25"/>
      <c r="AH23" s="25"/>
      <c r="AI23" s="25"/>
      <c r="AV23" s="29"/>
    </row>
    <row r="24" spans="23:48" x14ac:dyDescent="0.3">
      <c r="W24" s="25"/>
      <c r="Y24" s="25"/>
      <c r="AF24" s="25"/>
      <c r="AG24" s="25"/>
      <c r="AH24" s="25"/>
      <c r="AI24" s="25"/>
      <c r="AV24" s="29"/>
    </row>
    <row r="25" spans="23:48" x14ac:dyDescent="0.3">
      <c r="W25" s="25"/>
      <c r="Y25" s="25"/>
      <c r="AF25" s="25"/>
      <c r="AG25" s="25"/>
      <c r="AH25" s="25"/>
      <c r="AI25" s="25"/>
      <c r="AV25" s="29"/>
    </row>
    <row r="26" spans="23:48" x14ac:dyDescent="0.3">
      <c r="W26" s="25"/>
      <c r="Y26" s="25"/>
      <c r="AF26" s="25"/>
      <c r="AG26" s="25"/>
      <c r="AH26" s="25"/>
      <c r="AI26" s="25"/>
      <c r="AV26" s="29"/>
    </row>
    <row r="27" spans="23:48" x14ac:dyDescent="0.3">
      <c r="W27" s="25"/>
      <c r="Y27" s="25"/>
      <c r="AF27" s="25"/>
      <c r="AG27" s="25"/>
      <c r="AH27" s="25"/>
      <c r="AI27" s="25"/>
      <c r="AV27" s="29"/>
    </row>
    <row r="28" spans="23:48" x14ac:dyDescent="0.3">
      <c r="W28" s="25"/>
      <c r="Y28" s="25"/>
      <c r="AF28" s="25"/>
      <c r="AG28" s="25"/>
      <c r="AH28" s="25"/>
      <c r="AI28" s="25"/>
      <c r="AV28" s="29"/>
    </row>
    <row r="29" spans="23:48" x14ac:dyDescent="0.3">
      <c r="W29" s="25"/>
      <c r="Y29" s="25"/>
      <c r="AF29" s="25"/>
      <c r="AG29" s="25"/>
      <c r="AH29" s="25"/>
      <c r="AI29" s="25"/>
      <c r="AV29" s="29"/>
    </row>
    <row r="30" spans="23:48" x14ac:dyDescent="0.3">
      <c r="W30" s="25"/>
      <c r="Y30" s="25"/>
      <c r="AF30" s="25"/>
      <c r="AG30" s="25"/>
      <c r="AH30" s="25"/>
      <c r="AI30" s="25"/>
      <c r="AV30" s="29"/>
    </row>
    <row r="31" spans="23:48" x14ac:dyDescent="0.3">
      <c r="W31" s="25"/>
      <c r="Y31" s="25"/>
      <c r="AF31" s="25"/>
      <c r="AG31" s="25"/>
      <c r="AH31" s="25"/>
      <c r="AI31" s="25"/>
      <c r="AV31" s="29"/>
    </row>
    <row r="32" spans="23:48" x14ac:dyDescent="0.3">
      <c r="W32" s="25"/>
      <c r="Y32" s="25"/>
      <c r="AF32" s="25"/>
      <c r="AG32" s="25"/>
      <c r="AH32" s="25"/>
      <c r="AI32" s="25"/>
      <c r="AV32" s="29"/>
    </row>
    <row r="33" spans="23:48" x14ac:dyDescent="0.3">
      <c r="W33" s="25"/>
      <c r="Y33" s="25"/>
      <c r="AF33" s="25"/>
      <c r="AG33" s="25"/>
      <c r="AH33" s="25"/>
      <c r="AI33" s="25"/>
      <c r="AV33" s="29"/>
    </row>
    <row r="34" spans="23:48" x14ac:dyDescent="0.3">
      <c r="W34" s="25"/>
      <c r="Y34" s="25"/>
      <c r="AF34" s="25"/>
      <c r="AG34" s="25"/>
      <c r="AH34" s="25"/>
      <c r="AI34" s="25"/>
      <c r="AV34" s="29"/>
    </row>
    <row r="35" spans="23:48" x14ac:dyDescent="0.3">
      <c r="W35" s="25"/>
      <c r="Y35" s="25"/>
      <c r="AF35" s="25"/>
      <c r="AG35" s="25"/>
      <c r="AH35" s="25"/>
      <c r="AI35" s="25"/>
      <c r="AV35" s="29"/>
    </row>
    <row r="36" spans="23:48" x14ac:dyDescent="0.3">
      <c r="W36" s="25"/>
      <c r="Y36" s="25"/>
      <c r="AF36" s="25"/>
      <c r="AG36" s="25"/>
      <c r="AH36" s="25"/>
      <c r="AI36" s="25"/>
      <c r="AV36" s="29"/>
    </row>
    <row r="37" spans="23:48" x14ac:dyDescent="0.3">
      <c r="W37" s="25"/>
      <c r="Y37" s="25"/>
      <c r="AF37" s="25"/>
      <c r="AG37" s="25"/>
      <c r="AH37" s="25"/>
      <c r="AI37" s="25"/>
      <c r="AV37" s="29"/>
    </row>
    <row r="38" spans="23:48" x14ac:dyDescent="0.3">
      <c r="W38" s="25"/>
      <c r="Y38" s="25"/>
      <c r="AF38" s="25"/>
      <c r="AG38" s="25"/>
      <c r="AH38" s="25"/>
      <c r="AI38" s="25"/>
      <c r="AV38" s="29"/>
    </row>
    <row r="39" spans="23:48" x14ac:dyDescent="0.3">
      <c r="W39" s="25"/>
      <c r="Y39" s="25"/>
      <c r="AF39" s="25"/>
      <c r="AG39" s="25"/>
      <c r="AH39" s="25"/>
      <c r="AI39" s="25"/>
      <c r="AV39" s="29"/>
    </row>
    <row r="40" spans="23:48" x14ac:dyDescent="0.3">
      <c r="W40" s="25"/>
      <c r="Y40" s="25"/>
      <c r="AF40" s="25"/>
      <c r="AG40" s="25"/>
      <c r="AH40" s="25"/>
      <c r="AI40" s="25"/>
      <c r="AV40" s="29"/>
    </row>
    <row r="41" spans="23:48" x14ac:dyDescent="0.3">
      <c r="W41" s="25"/>
      <c r="Y41" s="25"/>
      <c r="AF41" s="25"/>
      <c r="AG41" s="25"/>
      <c r="AH41" s="25"/>
      <c r="AI41" s="25"/>
      <c r="AV41" s="29"/>
    </row>
    <row r="42" spans="23:48" x14ac:dyDescent="0.3">
      <c r="W42" s="25"/>
      <c r="Y42" s="25"/>
      <c r="AF42" s="25"/>
      <c r="AG42" s="25"/>
      <c r="AH42" s="25"/>
      <c r="AI42" s="25"/>
      <c r="AV42" s="29"/>
    </row>
    <row r="43" spans="23:48" x14ac:dyDescent="0.3">
      <c r="W43" s="25"/>
      <c r="Y43" s="25"/>
      <c r="AF43" s="25"/>
      <c r="AG43" s="25"/>
      <c r="AH43" s="25"/>
      <c r="AI43" s="25"/>
      <c r="AV43" s="29"/>
    </row>
    <row r="44" spans="23:48" x14ac:dyDescent="0.3">
      <c r="W44" s="25"/>
      <c r="Y44" s="25"/>
      <c r="AF44" s="25"/>
      <c r="AG44" s="25"/>
      <c r="AH44" s="25"/>
      <c r="AI44" s="25"/>
      <c r="AV44" s="29"/>
    </row>
    <row r="45" spans="23:48" x14ac:dyDescent="0.3">
      <c r="W45" s="25"/>
      <c r="Y45" s="25"/>
      <c r="AF45" s="25"/>
      <c r="AG45" s="25"/>
      <c r="AH45" s="25"/>
      <c r="AI45" s="25"/>
      <c r="AV45" s="29"/>
    </row>
    <row r="46" spans="23:48" x14ac:dyDescent="0.3">
      <c r="W46" s="25"/>
      <c r="Y46" s="25"/>
      <c r="AF46" s="25"/>
      <c r="AG46" s="25"/>
      <c r="AH46" s="25"/>
      <c r="AI46" s="25"/>
      <c r="AV46" s="29"/>
    </row>
    <row r="47" spans="23:48" x14ac:dyDescent="0.3">
      <c r="W47" s="25"/>
      <c r="Y47" s="25"/>
      <c r="AF47" s="25"/>
      <c r="AG47" s="25"/>
      <c r="AH47" s="25"/>
      <c r="AI47" s="25"/>
      <c r="AV47" s="29"/>
    </row>
    <row r="48" spans="23:48" x14ac:dyDescent="0.3">
      <c r="W48" s="25"/>
      <c r="Y48" s="25"/>
      <c r="AF48" s="25"/>
      <c r="AG48" s="25"/>
      <c r="AH48" s="25"/>
      <c r="AI48" s="25"/>
      <c r="AV48" s="29"/>
    </row>
    <row r="49" spans="23:48" x14ac:dyDescent="0.3">
      <c r="W49" s="25"/>
      <c r="Y49" s="25"/>
      <c r="AF49" s="25"/>
      <c r="AG49" s="25"/>
      <c r="AH49" s="25"/>
      <c r="AI49" s="25"/>
      <c r="AV49" s="29"/>
    </row>
    <row r="50" spans="23:48" x14ac:dyDescent="0.3">
      <c r="W50" s="25"/>
      <c r="Y50" s="25"/>
      <c r="AF50" s="25"/>
      <c r="AG50" s="25"/>
      <c r="AH50" s="25"/>
      <c r="AI50" s="25"/>
      <c r="AV50" s="29"/>
    </row>
    <row r="51" spans="23:48" x14ac:dyDescent="0.3">
      <c r="W51" s="25"/>
      <c r="Y51" s="25"/>
      <c r="AF51" s="25"/>
      <c r="AG51" s="25"/>
      <c r="AH51" s="25"/>
      <c r="AI51" s="25"/>
      <c r="AV51" s="29"/>
    </row>
    <row r="52" spans="23:48" x14ac:dyDescent="0.3">
      <c r="W52" s="25"/>
      <c r="Y52" s="25"/>
      <c r="AF52" s="25"/>
      <c r="AG52" s="25"/>
      <c r="AH52" s="25"/>
      <c r="AI52" s="25"/>
      <c r="AV52" s="29"/>
    </row>
    <row r="53" spans="23:48" x14ac:dyDescent="0.3">
      <c r="W53" s="25"/>
      <c r="Y53" s="25"/>
      <c r="AF53" s="25"/>
      <c r="AG53" s="25"/>
      <c r="AH53" s="25"/>
      <c r="AI53" s="25"/>
      <c r="AV53" s="29"/>
    </row>
    <row r="54" spans="23:48" x14ac:dyDescent="0.3">
      <c r="W54" s="25"/>
      <c r="Y54" s="25"/>
      <c r="AF54" s="25"/>
      <c r="AG54" s="25"/>
      <c r="AH54" s="25"/>
      <c r="AI54" s="25"/>
      <c r="AV54" s="29"/>
    </row>
    <row r="55" spans="23:48" x14ac:dyDescent="0.3">
      <c r="W55" s="25"/>
      <c r="Y55" s="25"/>
      <c r="AF55" s="25"/>
      <c r="AG55" s="25"/>
      <c r="AH55" s="25"/>
      <c r="AI55" s="25"/>
      <c r="AV55" s="29"/>
    </row>
    <row r="56" spans="23:48" x14ac:dyDescent="0.3">
      <c r="W56" s="25"/>
      <c r="Y56" s="25"/>
      <c r="AF56" s="25"/>
      <c r="AG56" s="25"/>
      <c r="AH56" s="25"/>
      <c r="AI56" s="25"/>
      <c r="AV56" s="29"/>
    </row>
    <row r="57" spans="23:48" x14ac:dyDescent="0.3">
      <c r="W57" s="25"/>
      <c r="Y57" s="25"/>
      <c r="AF57" s="25"/>
      <c r="AG57" s="25"/>
      <c r="AH57" s="25"/>
      <c r="AI57" s="25"/>
      <c r="AV57" s="29"/>
    </row>
    <row r="58" spans="23:48" x14ac:dyDescent="0.3">
      <c r="W58" s="25"/>
      <c r="Y58" s="25"/>
      <c r="AF58" s="25"/>
      <c r="AG58" s="25"/>
      <c r="AH58" s="25"/>
      <c r="AI58" s="25"/>
      <c r="AV58" s="29"/>
    </row>
    <row r="59" spans="23:48" x14ac:dyDescent="0.3">
      <c r="W59" s="25"/>
      <c r="Y59" s="25"/>
      <c r="AF59" s="25"/>
      <c r="AG59" s="25"/>
      <c r="AH59" s="25"/>
      <c r="AI59" s="25"/>
      <c r="AV59" s="29"/>
    </row>
    <row r="60" spans="23:48" x14ac:dyDescent="0.3">
      <c r="W60" s="25"/>
      <c r="Y60" s="25"/>
      <c r="AF60" s="25"/>
      <c r="AG60" s="25"/>
      <c r="AH60" s="25"/>
      <c r="AI60" s="25"/>
      <c r="AV60" s="29"/>
    </row>
    <row r="61" spans="23:48" x14ac:dyDescent="0.3">
      <c r="W61" s="25"/>
      <c r="Y61" s="25"/>
      <c r="AF61" s="25"/>
      <c r="AG61" s="25"/>
      <c r="AH61" s="25"/>
      <c r="AI61" s="25"/>
      <c r="AV61" s="29"/>
    </row>
    <row r="62" spans="23:48" x14ac:dyDescent="0.3">
      <c r="W62" s="25"/>
      <c r="Y62" s="25"/>
      <c r="AF62" s="25"/>
      <c r="AG62" s="25"/>
      <c r="AH62" s="25"/>
      <c r="AI62" s="25"/>
      <c r="AV62" s="29"/>
    </row>
    <row r="63" spans="23:48" x14ac:dyDescent="0.3">
      <c r="W63" s="25"/>
      <c r="Y63" s="25"/>
      <c r="AF63" s="25"/>
      <c r="AG63" s="25"/>
      <c r="AH63" s="25"/>
      <c r="AI63" s="25"/>
      <c r="AV63" s="29"/>
    </row>
    <row r="64" spans="23:48" x14ac:dyDescent="0.3">
      <c r="W64" s="25"/>
      <c r="Y64" s="25"/>
      <c r="AF64" s="25"/>
      <c r="AG64" s="25"/>
      <c r="AH64" s="25"/>
      <c r="AI64" s="25"/>
      <c r="AV64" s="29"/>
    </row>
    <row r="65" spans="23:48" x14ac:dyDescent="0.3">
      <c r="W65" s="25"/>
      <c r="Y65" s="25"/>
      <c r="AF65" s="25"/>
      <c r="AG65" s="25"/>
      <c r="AH65" s="25"/>
      <c r="AI65" s="25"/>
      <c r="AV65" s="29"/>
    </row>
    <row r="66" spans="23:48" x14ac:dyDescent="0.3">
      <c r="W66" s="25"/>
      <c r="Y66" s="25"/>
      <c r="AF66" s="25"/>
      <c r="AG66" s="25"/>
      <c r="AH66" s="25"/>
      <c r="AI66" s="25"/>
      <c r="AV66" s="29"/>
    </row>
    <row r="67" spans="23:48" x14ac:dyDescent="0.3">
      <c r="W67" s="25"/>
      <c r="Y67" s="25"/>
      <c r="AF67" s="25"/>
      <c r="AG67" s="25"/>
      <c r="AH67" s="25"/>
      <c r="AI67" s="25"/>
      <c r="AV67" s="29"/>
    </row>
    <row r="68" spans="23:48" x14ac:dyDescent="0.3">
      <c r="W68" s="25"/>
      <c r="Y68" s="25"/>
      <c r="AF68" s="25"/>
      <c r="AG68" s="25"/>
      <c r="AH68" s="25"/>
      <c r="AI68" s="25"/>
      <c r="AV68" s="29"/>
    </row>
    <row r="69" spans="23:48" x14ac:dyDescent="0.3">
      <c r="W69" s="25"/>
      <c r="Y69" s="25"/>
      <c r="AF69" s="25"/>
      <c r="AG69" s="25"/>
      <c r="AH69" s="25"/>
      <c r="AI69" s="25"/>
      <c r="AV69" s="29"/>
    </row>
    <row r="70" spans="23:48" x14ac:dyDescent="0.3">
      <c r="W70" s="25"/>
      <c r="Y70" s="25"/>
      <c r="AF70" s="25"/>
      <c r="AG70" s="25"/>
      <c r="AH70" s="25"/>
      <c r="AI70" s="25"/>
      <c r="AV70" s="29"/>
    </row>
    <row r="71" spans="23:48" x14ac:dyDescent="0.3">
      <c r="W71" s="25"/>
      <c r="Y71" s="25"/>
      <c r="AF71" s="25"/>
      <c r="AG71" s="25"/>
      <c r="AH71" s="25"/>
      <c r="AI71" s="25"/>
      <c r="AV71" s="29"/>
    </row>
    <row r="72" spans="23:48" x14ac:dyDescent="0.3">
      <c r="W72" s="25"/>
      <c r="Y72" s="25"/>
      <c r="AF72" s="25"/>
      <c r="AG72" s="25"/>
      <c r="AH72" s="25"/>
      <c r="AI72" s="25"/>
      <c r="AV72" s="29"/>
    </row>
    <row r="73" spans="23:48" x14ac:dyDescent="0.3">
      <c r="W73" s="25"/>
      <c r="Y73" s="25"/>
      <c r="AF73" s="25"/>
      <c r="AG73" s="25"/>
      <c r="AH73" s="25"/>
      <c r="AI73" s="25"/>
      <c r="AV73" s="29"/>
    </row>
    <row r="74" spans="23:48" x14ac:dyDescent="0.3">
      <c r="W74" s="25"/>
      <c r="Y74" s="25"/>
      <c r="AF74" s="25"/>
      <c r="AG74" s="25"/>
      <c r="AH74" s="25"/>
      <c r="AI74" s="25"/>
      <c r="AV74" s="29"/>
    </row>
    <row r="75" spans="23:48" x14ac:dyDescent="0.3">
      <c r="W75" s="25"/>
      <c r="Y75" s="25"/>
      <c r="AF75" s="25"/>
      <c r="AG75" s="25"/>
      <c r="AH75" s="25"/>
      <c r="AI75" s="25"/>
      <c r="AV75" s="29"/>
    </row>
    <row r="76" spans="23:48" x14ac:dyDescent="0.3">
      <c r="W76" s="25"/>
      <c r="Y76" s="25"/>
      <c r="AF76" s="25"/>
      <c r="AG76" s="25"/>
      <c r="AH76" s="25"/>
      <c r="AI76" s="25"/>
      <c r="AV76" s="29"/>
    </row>
    <row r="77" spans="23:48" x14ac:dyDescent="0.3">
      <c r="W77" s="25"/>
      <c r="Y77" s="25"/>
      <c r="AF77" s="25"/>
      <c r="AG77" s="25"/>
      <c r="AH77" s="25"/>
      <c r="AI77" s="25"/>
      <c r="AV77" s="29"/>
    </row>
    <row r="78" spans="23:48" x14ac:dyDescent="0.3">
      <c r="W78" s="25"/>
      <c r="Y78" s="25"/>
      <c r="AF78" s="25"/>
      <c r="AG78" s="25"/>
      <c r="AH78" s="25"/>
      <c r="AI78" s="25"/>
      <c r="AV78" s="29"/>
    </row>
    <row r="79" spans="23:48" x14ac:dyDescent="0.3">
      <c r="W79" s="25"/>
      <c r="Y79" s="25"/>
      <c r="AF79" s="25"/>
      <c r="AG79" s="25"/>
      <c r="AH79" s="25"/>
      <c r="AI79" s="25"/>
      <c r="AV79" s="29"/>
    </row>
    <row r="80" spans="23:48" x14ac:dyDescent="0.3">
      <c r="W80" s="25"/>
      <c r="Y80" s="25"/>
      <c r="AF80" s="25"/>
      <c r="AG80" s="25"/>
      <c r="AH80" s="25"/>
      <c r="AI80" s="25"/>
      <c r="AV80" s="29"/>
    </row>
    <row r="81" spans="23:48" x14ac:dyDescent="0.3">
      <c r="W81" s="25"/>
      <c r="Y81" s="25"/>
      <c r="AF81" s="25"/>
      <c r="AG81" s="25"/>
      <c r="AH81" s="25"/>
      <c r="AI81" s="25"/>
      <c r="AV81" s="29"/>
    </row>
    <row r="82" spans="23:48" x14ac:dyDescent="0.3">
      <c r="W82" s="25"/>
      <c r="Y82" s="25"/>
      <c r="AF82" s="25"/>
      <c r="AG82" s="25"/>
      <c r="AH82" s="25"/>
      <c r="AI82" s="25"/>
      <c r="AV82" s="29"/>
    </row>
    <row r="83" spans="23:48" x14ac:dyDescent="0.3">
      <c r="W83" s="25"/>
      <c r="Y83" s="25"/>
      <c r="AF83" s="25"/>
      <c r="AG83" s="25"/>
      <c r="AH83" s="25"/>
      <c r="AI83" s="25"/>
      <c r="AV83" s="29"/>
    </row>
    <row r="84" spans="23:48" x14ac:dyDescent="0.3">
      <c r="W84" s="25"/>
      <c r="Y84" s="25"/>
      <c r="AF84" s="25"/>
      <c r="AG84" s="25"/>
      <c r="AH84" s="25"/>
      <c r="AI84" s="25"/>
      <c r="AV84" s="29"/>
    </row>
    <row r="85" spans="23:48" x14ac:dyDescent="0.3">
      <c r="W85" s="25"/>
      <c r="Y85" s="25"/>
      <c r="AF85" s="25"/>
      <c r="AG85" s="25"/>
      <c r="AH85" s="25"/>
      <c r="AI85" s="25"/>
      <c r="AV85" s="29"/>
    </row>
    <row r="86" spans="23:48" x14ac:dyDescent="0.3">
      <c r="W86" s="25"/>
      <c r="Y86" s="25"/>
      <c r="AF86" s="25"/>
      <c r="AG86" s="25"/>
      <c r="AH86" s="25"/>
      <c r="AI86" s="25"/>
      <c r="AV86" s="29"/>
    </row>
    <row r="87" spans="23:48" x14ac:dyDescent="0.3">
      <c r="W87" s="25"/>
      <c r="Y87" s="25"/>
      <c r="AF87" s="25"/>
      <c r="AG87" s="25"/>
      <c r="AH87" s="25"/>
      <c r="AI87" s="25"/>
      <c r="AV87" s="29"/>
    </row>
    <row r="88" spans="23:48" x14ac:dyDescent="0.3">
      <c r="W88" s="25"/>
      <c r="Y88" s="25"/>
      <c r="AF88" s="25"/>
      <c r="AG88" s="25"/>
      <c r="AH88" s="25"/>
      <c r="AI88" s="25"/>
      <c r="AV88" s="29"/>
    </row>
    <row r="89" spans="23:48" x14ac:dyDescent="0.3">
      <c r="W89" s="25"/>
      <c r="Y89" s="25"/>
      <c r="AF89" s="25"/>
      <c r="AG89" s="25"/>
      <c r="AH89" s="25"/>
      <c r="AI89" s="25"/>
      <c r="AV89" s="29"/>
    </row>
    <row r="90" spans="23:48" x14ac:dyDescent="0.3">
      <c r="W90" s="25"/>
      <c r="Y90" s="25"/>
      <c r="AF90" s="25"/>
      <c r="AG90" s="25"/>
      <c r="AH90" s="25"/>
      <c r="AI90" s="25"/>
      <c r="AV90" s="29"/>
    </row>
    <row r="91" spans="23:48" x14ac:dyDescent="0.3">
      <c r="W91" s="25"/>
      <c r="Y91" s="25"/>
      <c r="AF91" s="25"/>
      <c r="AG91" s="25"/>
      <c r="AH91" s="25"/>
      <c r="AI91" s="25"/>
      <c r="AV91" s="29"/>
    </row>
    <row r="92" spans="23:48" x14ac:dyDescent="0.3">
      <c r="W92" s="25"/>
      <c r="Y92" s="25"/>
      <c r="AF92" s="25"/>
      <c r="AG92" s="25"/>
      <c r="AH92" s="25"/>
      <c r="AI92" s="25"/>
      <c r="AV92" s="29"/>
    </row>
    <row r="93" spans="23:48" x14ac:dyDescent="0.3">
      <c r="W93" s="25"/>
      <c r="Y93" s="25"/>
      <c r="AF93" s="25"/>
      <c r="AG93" s="25"/>
      <c r="AH93" s="25"/>
      <c r="AI93" s="25"/>
      <c r="AV93" s="29"/>
    </row>
    <row r="94" spans="23:48" x14ac:dyDescent="0.3">
      <c r="W94" s="25"/>
      <c r="Y94" s="25"/>
      <c r="AF94" s="25"/>
      <c r="AG94" s="25"/>
      <c r="AH94" s="25"/>
      <c r="AI94" s="25"/>
      <c r="AV94" s="29"/>
    </row>
    <row r="95" spans="23:48" x14ac:dyDescent="0.3">
      <c r="W95" s="25"/>
      <c r="Y95" s="25"/>
      <c r="AF95" s="25"/>
      <c r="AG95" s="25"/>
      <c r="AH95" s="25"/>
      <c r="AI95" s="25"/>
      <c r="AV95" s="29"/>
    </row>
    <row r="96" spans="23:48" x14ac:dyDescent="0.3">
      <c r="W96" s="25"/>
      <c r="Y96" s="25"/>
      <c r="AF96" s="25"/>
      <c r="AG96" s="25"/>
      <c r="AH96" s="25"/>
      <c r="AI96" s="25"/>
      <c r="AV96" s="29"/>
    </row>
    <row r="97" spans="23:48" x14ac:dyDescent="0.3">
      <c r="W97" s="25"/>
      <c r="Y97" s="25"/>
      <c r="AF97" s="25"/>
      <c r="AG97" s="25"/>
      <c r="AH97" s="25"/>
      <c r="AI97" s="25"/>
      <c r="AV97" s="29"/>
    </row>
    <row r="98" spans="23:48" x14ac:dyDescent="0.3">
      <c r="W98" s="25"/>
      <c r="Y98" s="25"/>
      <c r="AF98" s="25"/>
      <c r="AG98" s="25"/>
      <c r="AH98" s="25"/>
      <c r="AI98" s="25"/>
      <c r="AV98" s="29"/>
    </row>
    <row r="99" spans="23:48" x14ac:dyDescent="0.3">
      <c r="W99" s="25"/>
      <c r="Y99" s="25"/>
      <c r="AF99" s="25"/>
      <c r="AG99" s="25"/>
      <c r="AH99" s="25"/>
      <c r="AI99" s="25"/>
      <c r="AV99" s="29"/>
    </row>
    <row r="100" spans="23:48" x14ac:dyDescent="0.3">
      <c r="W100" s="25"/>
      <c r="Y100" s="25"/>
      <c r="AF100" s="25"/>
      <c r="AG100" s="25"/>
      <c r="AH100" s="25"/>
      <c r="AI100" s="25"/>
      <c r="AV100" s="29"/>
    </row>
    <row r="101" spans="23:48" x14ac:dyDescent="0.3">
      <c r="W101" s="25"/>
      <c r="Y101" s="25"/>
      <c r="AF101" s="25"/>
      <c r="AG101" s="25"/>
      <c r="AH101" s="25"/>
      <c r="AI101" s="25"/>
      <c r="AV101" s="29"/>
    </row>
    <row r="102" spans="23:48" x14ac:dyDescent="0.3">
      <c r="W102" s="25"/>
      <c r="Y102" s="25"/>
      <c r="AF102" s="25"/>
      <c r="AG102" s="25"/>
      <c r="AH102" s="25"/>
      <c r="AI102" s="25"/>
      <c r="AV102" s="29"/>
    </row>
    <row r="103" spans="23:48" x14ac:dyDescent="0.3">
      <c r="W103" s="25"/>
      <c r="Y103" s="25"/>
      <c r="AF103" s="25"/>
      <c r="AG103" s="25"/>
      <c r="AH103" s="25"/>
      <c r="AI103" s="25"/>
      <c r="AV103" s="29"/>
    </row>
    <row r="104" spans="23:48" x14ac:dyDescent="0.3">
      <c r="W104" s="25"/>
      <c r="Y104" s="25"/>
      <c r="AF104" s="25"/>
      <c r="AG104" s="25"/>
      <c r="AH104" s="25"/>
      <c r="AI104" s="25"/>
      <c r="AV104" s="29"/>
    </row>
    <row r="105" spans="23:48" x14ac:dyDescent="0.3">
      <c r="W105" s="25"/>
      <c r="Y105" s="25"/>
      <c r="AF105" s="25"/>
      <c r="AG105" s="25"/>
      <c r="AH105" s="25"/>
      <c r="AI105" s="25"/>
      <c r="AV105" s="29"/>
    </row>
    <row r="106" spans="23:48" x14ac:dyDescent="0.3">
      <c r="W106" s="25"/>
      <c r="Y106" s="25"/>
      <c r="AF106" s="25"/>
      <c r="AG106" s="25"/>
      <c r="AH106" s="25"/>
      <c r="AI106" s="25"/>
      <c r="AV106" s="29"/>
    </row>
    <row r="107" spans="23:48" x14ac:dyDescent="0.3">
      <c r="W107" s="25"/>
      <c r="Y107" s="25"/>
      <c r="AF107" s="25"/>
      <c r="AG107" s="25"/>
      <c r="AH107" s="25"/>
      <c r="AI107" s="25"/>
      <c r="AV107" s="29"/>
    </row>
    <row r="108" spans="23:48" x14ac:dyDescent="0.3">
      <c r="W108" s="25"/>
      <c r="Y108" s="25"/>
      <c r="AF108" s="25"/>
      <c r="AG108" s="25"/>
      <c r="AH108" s="25"/>
      <c r="AI108" s="25"/>
      <c r="AV108" s="29"/>
    </row>
    <row r="109" spans="23:48" x14ac:dyDescent="0.3">
      <c r="W109" s="25"/>
      <c r="Y109" s="25"/>
      <c r="AF109" s="25"/>
      <c r="AG109" s="25"/>
      <c r="AH109" s="25"/>
      <c r="AI109" s="25"/>
      <c r="AV109" s="29"/>
    </row>
    <row r="110" spans="23:48" x14ac:dyDescent="0.3">
      <c r="W110" s="25"/>
      <c r="Y110" s="25"/>
      <c r="AF110" s="25"/>
      <c r="AG110" s="25"/>
      <c r="AH110" s="25"/>
      <c r="AI110" s="25"/>
      <c r="AV110" s="29"/>
    </row>
    <row r="111" spans="23:48" x14ac:dyDescent="0.3">
      <c r="W111" s="25"/>
      <c r="Y111" s="25"/>
      <c r="AF111" s="25"/>
      <c r="AG111" s="25"/>
      <c r="AH111" s="25"/>
      <c r="AI111" s="25"/>
      <c r="AV111" s="29"/>
    </row>
    <row r="112" spans="23:48" x14ac:dyDescent="0.3">
      <c r="W112" s="25"/>
      <c r="Y112" s="25"/>
      <c r="AF112" s="25"/>
      <c r="AG112" s="25"/>
      <c r="AH112" s="25"/>
      <c r="AI112" s="25"/>
      <c r="AV112" s="29"/>
    </row>
    <row r="113" spans="23:48" x14ac:dyDescent="0.3">
      <c r="W113" s="25"/>
      <c r="Y113" s="25"/>
      <c r="AF113" s="25"/>
      <c r="AG113" s="25"/>
      <c r="AH113" s="25"/>
      <c r="AI113" s="25"/>
      <c r="AV113" s="29"/>
    </row>
    <row r="114" spans="23:48" x14ac:dyDescent="0.3">
      <c r="W114" s="25"/>
      <c r="Y114" s="25"/>
      <c r="AF114" s="25"/>
      <c r="AG114" s="25"/>
      <c r="AH114" s="25"/>
      <c r="AI114" s="25"/>
      <c r="AV114" s="29"/>
    </row>
    <row r="115" spans="23:48" x14ac:dyDescent="0.3">
      <c r="W115" s="25"/>
      <c r="Y115" s="25"/>
      <c r="AF115" s="25"/>
      <c r="AG115" s="25"/>
      <c r="AH115" s="25"/>
      <c r="AI115" s="25"/>
      <c r="AV115" s="29"/>
    </row>
    <row r="116" spans="23:48" x14ac:dyDescent="0.3">
      <c r="W116" s="25"/>
      <c r="Y116" s="25"/>
      <c r="AF116" s="25"/>
      <c r="AG116" s="25"/>
      <c r="AH116" s="25"/>
      <c r="AI116" s="25"/>
      <c r="AV116" s="29"/>
    </row>
    <row r="117" spans="23:48" x14ac:dyDescent="0.3">
      <c r="W117" s="25"/>
      <c r="Y117" s="25"/>
      <c r="AF117" s="25"/>
      <c r="AG117" s="25"/>
      <c r="AH117" s="25"/>
      <c r="AI117" s="25"/>
      <c r="AV117" s="29"/>
    </row>
    <row r="118" spans="23:48" x14ac:dyDescent="0.3">
      <c r="W118" s="25"/>
      <c r="Y118" s="25"/>
      <c r="AF118" s="25"/>
      <c r="AG118" s="25"/>
      <c r="AH118" s="25"/>
      <c r="AI118" s="25"/>
      <c r="AV118" s="29"/>
    </row>
    <row r="119" spans="23:48" x14ac:dyDescent="0.3">
      <c r="W119" s="25"/>
      <c r="Y119" s="25"/>
      <c r="AF119" s="25"/>
      <c r="AG119" s="25"/>
      <c r="AH119" s="25"/>
      <c r="AI119" s="25"/>
      <c r="AV119" s="29"/>
    </row>
    <row r="120" spans="23:48" x14ac:dyDescent="0.3">
      <c r="W120" s="25"/>
      <c r="Y120" s="25"/>
      <c r="AF120" s="25"/>
      <c r="AG120" s="25"/>
      <c r="AH120" s="25"/>
      <c r="AI120" s="25"/>
      <c r="AV120" s="29"/>
    </row>
    <row r="121" spans="23:48" x14ac:dyDescent="0.3">
      <c r="W121" s="25"/>
      <c r="Y121" s="25"/>
      <c r="AF121" s="25"/>
      <c r="AG121" s="25"/>
      <c r="AH121" s="25"/>
      <c r="AI121" s="25"/>
      <c r="AV121" s="29"/>
    </row>
    <row r="122" spans="23:48" x14ac:dyDescent="0.3">
      <c r="W122" s="25"/>
      <c r="Y122" s="25"/>
      <c r="AF122" s="25"/>
      <c r="AG122" s="25"/>
      <c r="AH122" s="25"/>
      <c r="AI122" s="25"/>
      <c r="AV122" s="29"/>
    </row>
    <row r="123" spans="23:48" x14ac:dyDescent="0.3">
      <c r="W123" s="25"/>
      <c r="Y123" s="25"/>
      <c r="AF123" s="25"/>
      <c r="AG123" s="25"/>
      <c r="AH123" s="25"/>
      <c r="AI123" s="25"/>
      <c r="AV123" s="29"/>
    </row>
    <row r="124" spans="23:48" x14ac:dyDescent="0.3">
      <c r="W124" s="25"/>
      <c r="Y124" s="25"/>
      <c r="AF124" s="25"/>
      <c r="AG124" s="25"/>
      <c r="AH124" s="25"/>
      <c r="AI124" s="25"/>
      <c r="AV124" s="29"/>
    </row>
    <row r="125" spans="23:48" x14ac:dyDescent="0.3">
      <c r="W125" s="25"/>
      <c r="Y125" s="25"/>
      <c r="AF125" s="25"/>
      <c r="AG125" s="25"/>
      <c r="AH125" s="25"/>
      <c r="AI125" s="25"/>
      <c r="AV125" s="29"/>
    </row>
    <row r="126" spans="23:48" x14ac:dyDescent="0.3">
      <c r="W126" s="25"/>
      <c r="Y126" s="25"/>
      <c r="AF126" s="25"/>
      <c r="AG126" s="25"/>
      <c r="AH126" s="25"/>
      <c r="AI126" s="25"/>
      <c r="AV126" s="29"/>
    </row>
    <row r="127" spans="23:48" x14ac:dyDescent="0.3">
      <c r="W127" s="25"/>
      <c r="Y127" s="25"/>
      <c r="AF127" s="25"/>
      <c r="AG127" s="25"/>
      <c r="AH127" s="25"/>
      <c r="AI127" s="25"/>
      <c r="AV127" s="29"/>
    </row>
    <row r="128" spans="23:48" x14ac:dyDescent="0.3">
      <c r="W128" s="25"/>
      <c r="Y128" s="25"/>
      <c r="AF128" s="25"/>
      <c r="AG128" s="25"/>
      <c r="AH128" s="25"/>
      <c r="AI128" s="25"/>
      <c r="AV128" s="29"/>
    </row>
    <row r="129" spans="23:48" x14ac:dyDescent="0.3">
      <c r="W129" s="25"/>
      <c r="Y129" s="25"/>
      <c r="AF129" s="25"/>
      <c r="AG129" s="25"/>
      <c r="AH129" s="25"/>
      <c r="AI129" s="25"/>
      <c r="AV129" s="29"/>
    </row>
    <row r="130" spans="23:48" x14ac:dyDescent="0.3">
      <c r="W130" s="25"/>
      <c r="Y130" s="25"/>
      <c r="AF130" s="25"/>
      <c r="AG130" s="25"/>
      <c r="AH130" s="25"/>
      <c r="AI130" s="25"/>
      <c r="AV130" s="29"/>
    </row>
    <row r="131" spans="23:48" x14ac:dyDescent="0.3">
      <c r="W131" s="25"/>
      <c r="Y131" s="25"/>
      <c r="AF131" s="25"/>
      <c r="AG131" s="25"/>
      <c r="AH131" s="25"/>
      <c r="AI131" s="25"/>
      <c r="AV131" s="29"/>
    </row>
    <row r="132" spans="23:48" x14ac:dyDescent="0.3">
      <c r="W132" s="25"/>
      <c r="Y132" s="25"/>
      <c r="AF132" s="25"/>
      <c r="AG132" s="25"/>
      <c r="AH132" s="25"/>
      <c r="AI132" s="25"/>
      <c r="AV132" s="29"/>
    </row>
    <row r="133" spans="23:48" x14ac:dyDescent="0.3">
      <c r="W133" s="25"/>
      <c r="Y133" s="25"/>
      <c r="AF133" s="25"/>
      <c r="AG133" s="25"/>
      <c r="AH133" s="25"/>
      <c r="AI133" s="25"/>
      <c r="AV133" s="29"/>
    </row>
    <row r="134" spans="23:48" x14ac:dyDescent="0.3">
      <c r="W134" s="25"/>
      <c r="Y134" s="25"/>
      <c r="AF134" s="25"/>
      <c r="AG134" s="25"/>
      <c r="AH134" s="25"/>
      <c r="AI134" s="25"/>
      <c r="AV134" s="29"/>
    </row>
    <row r="135" spans="23:48" x14ac:dyDescent="0.3">
      <c r="W135" s="25"/>
      <c r="Y135" s="25"/>
      <c r="AF135" s="25"/>
      <c r="AG135" s="25"/>
      <c r="AH135" s="25"/>
      <c r="AI135" s="25"/>
      <c r="AV135" s="29"/>
    </row>
    <row r="136" spans="23:48" x14ac:dyDescent="0.3">
      <c r="W136" s="25"/>
      <c r="Y136" s="25"/>
      <c r="AF136" s="25"/>
      <c r="AG136" s="25"/>
      <c r="AH136" s="25"/>
      <c r="AI136" s="25"/>
      <c r="AV136" s="29"/>
    </row>
    <row r="137" spans="23:48" x14ac:dyDescent="0.3">
      <c r="W137" s="25"/>
      <c r="Y137" s="25"/>
      <c r="AF137" s="25"/>
      <c r="AG137" s="25"/>
      <c r="AH137" s="25"/>
      <c r="AI137" s="25"/>
      <c r="AV137" s="29"/>
    </row>
    <row r="138" spans="23:48" x14ac:dyDescent="0.3">
      <c r="W138" s="25"/>
      <c r="Y138" s="25"/>
      <c r="AF138" s="25"/>
      <c r="AG138" s="25"/>
      <c r="AH138" s="25"/>
      <c r="AI138" s="25"/>
      <c r="AV138" s="29"/>
    </row>
    <row r="139" spans="23:48" x14ac:dyDescent="0.3">
      <c r="W139" s="25"/>
      <c r="Y139" s="25"/>
      <c r="AF139" s="25"/>
      <c r="AG139" s="25"/>
      <c r="AH139" s="25"/>
      <c r="AI139" s="25"/>
      <c r="AV139" s="29"/>
    </row>
    <row r="140" spans="23:48" x14ac:dyDescent="0.3">
      <c r="W140" s="25"/>
      <c r="Y140" s="25"/>
      <c r="AF140" s="25"/>
      <c r="AG140" s="25"/>
      <c r="AH140" s="25"/>
      <c r="AI140" s="25"/>
      <c r="AV140" s="29"/>
    </row>
    <row r="141" spans="23:48" x14ac:dyDescent="0.3">
      <c r="W141" s="25"/>
      <c r="Y141" s="25"/>
      <c r="AF141" s="25"/>
      <c r="AG141" s="25"/>
      <c r="AH141" s="25"/>
      <c r="AI141" s="25"/>
      <c r="AV141" s="29"/>
    </row>
    <row r="142" spans="23:48" x14ac:dyDescent="0.3">
      <c r="W142" s="25"/>
      <c r="Y142" s="25"/>
      <c r="AF142" s="25"/>
      <c r="AG142" s="25"/>
      <c r="AH142" s="25"/>
      <c r="AI142" s="25"/>
      <c r="AV142" s="29"/>
    </row>
    <row r="143" spans="23:48" x14ac:dyDescent="0.3">
      <c r="W143" s="25"/>
      <c r="Y143" s="25"/>
      <c r="AF143" s="25"/>
      <c r="AG143" s="25"/>
      <c r="AH143" s="25"/>
      <c r="AI143" s="25"/>
      <c r="AV143" s="29"/>
    </row>
    <row r="144" spans="23:48" x14ac:dyDescent="0.3">
      <c r="W144" s="25"/>
      <c r="Y144" s="25"/>
      <c r="AF144" s="25"/>
      <c r="AG144" s="25"/>
      <c r="AH144" s="25"/>
      <c r="AI144" s="25"/>
      <c r="AV144" s="29"/>
    </row>
    <row r="145" spans="23:48" x14ac:dyDescent="0.3">
      <c r="W145" s="25"/>
      <c r="Y145" s="25"/>
      <c r="AF145" s="25"/>
      <c r="AG145" s="25"/>
      <c r="AH145" s="25"/>
      <c r="AI145" s="25"/>
      <c r="AV145" s="29"/>
    </row>
    <row r="146" spans="23:48" x14ac:dyDescent="0.3">
      <c r="W146" s="25"/>
      <c r="Y146" s="25"/>
      <c r="AF146" s="25"/>
      <c r="AG146" s="25"/>
      <c r="AH146" s="25"/>
      <c r="AI146" s="25"/>
      <c r="AV146" s="29"/>
    </row>
    <row r="147" spans="23:48" x14ac:dyDescent="0.3">
      <c r="W147" s="25"/>
      <c r="Y147" s="25"/>
      <c r="AF147" s="25"/>
      <c r="AG147" s="25"/>
      <c r="AH147" s="25"/>
      <c r="AI147" s="25"/>
      <c r="AV147" s="29"/>
    </row>
    <row r="148" spans="23:48" x14ac:dyDescent="0.3">
      <c r="W148" s="25"/>
      <c r="Y148" s="25"/>
      <c r="AF148" s="25"/>
      <c r="AG148" s="25"/>
      <c r="AH148" s="25"/>
      <c r="AI148" s="25"/>
      <c r="AV148" s="29"/>
    </row>
    <row r="149" spans="23:48" x14ac:dyDescent="0.3">
      <c r="W149" s="25"/>
      <c r="Y149" s="25"/>
      <c r="AF149" s="25"/>
      <c r="AG149" s="25"/>
      <c r="AH149" s="25"/>
      <c r="AI149" s="25"/>
      <c r="AV149" s="29"/>
    </row>
    <row r="150" spans="23:48" x14ac:dyDescent="0.3">
      <c r="W150" s="25"/>
      <c r="Y150" s="25"/>
      <c r="AF150" s="25"/>
      <c r="AG150" s="25"/>
      <c r="AH150" s="25"/>
      <c r="AI150" s="25"/>
      <c r="AV150" s="29"/>
    </row>
    <row r="151" spans="23:48" x14ac:dyDescent="0.3">
      <c r="W151" s="25"/>
      <c r="Y151" s="25"/>
      <c r="AF151" s="25"/>
      <c r="AG151" s="25"/>
      <c r="AH151" s="25"/>
      <c r="AI151" s="25"/>
      <c r="AV151" s="29"/>
    </row>
    <row r="152" spans="23:48" x14ac:dyDescent="0.3">
      <c r="W152" s="25"/>
      <c r="Y152" s="25"/>
      <c r="AF152" s="25"/>
      <c r="AG152" s="25"/>
      <c r="AH152" s="25"/>
      <c r="AI152" s="25"/>
      <c r="AV152" s="29"/>
    </row>
    <row r="153" spans="23:48" x14ac:dyDescent="0.3">
      <c r="W153" s="25"/>
      <c r="Y153" s="25"/>
      <c r="AF153" s="25"/>
      <c r="AG153" s="25"/>
      <c r="AH153" s="25"/>
      <c r="AI153" s="25"/>
      <c r="AV153" s="29"/>
    </row>
    <row r="154" spans="23:48" x14ac:dyDescent="0.3">
      <c r="W154" s="25"/>
      <c r="Y154" s="25"/>
      <c r="AF154" s="25"/>
      <c r="AG154" s="25"/>
      <c r="AH154" s="25"/>
      <c r="AI154" s="25"/>
      <c r="AV154" s="29"/>
    </row>
    <row r="155" spans="23:48" x14ac:dyDescent="0.3">
      <c r="W155" s="25"/>
      <c r="Y155" s="25"/>
      <c r="AF155" s="25"/>
      <c r="AG155" s="25"/>
      <c r="AH155" s="25"/>
      <c r="AI155" s="25"/>
      <c r="AV155" s="29"/>
    </row>
    <row r="156" spans="23:48" x14ac:dyDescent="0.3">
      <c r="W156" s="25"/>
      <c r="Y156" s="25"/>
      <c r="AF156" s="25"/>
      <c r="AG156" s="25"/>
      <c r="AH156" s="25"/>
      <c r="AI156" s="25"/>
      <c r="AV156" s="29"/>
    </row>
    <row r="157" spans="23:48" x14ac:dyDescent="0.3">
      <c r="W157" s="25"/>
      <c r="Y157" s="25"/>
      <c r="AF157" s="25"/>
      <c r="AG157" s="25"/>
      <c r="AH157" s="25"/>
      <c r="AI157" s="25"/>
      <c r="AV157" s="29"/>
    </row>
    <row r="158" spans="23:48" x14ac:dyDescent="0.3">
      <c r="W158" s="25"/>
      <c r="Y158" s="25"/>
      <c r="AF158" s="25"/>
      <c r="AG158" s="25"/>
      <c r="AH158" s="25"/>
      <c r="AI158" s="25"/>
      <c r="AV158" s="29"/>
    </row>
    <row r="159" spans="23:48" x14ac:dyDescent="0.3">
      <c r="W159" s="25"/>
      <c r="Y159" s="25"/>
      <c r="AF159" s="25"/>
      <c r="AG159" s="25"/>
      <c r="AH159" s="25"/>
      <c r="AI159" s="25"/>
      <c r="AV159" s="29"/>
    </row>
    <row r="160" spans="23:48" x14ac:dyDescent="0.3">
      <c r="W160" s="25"/>
      <c r="Y160" s="25"/>
      <c r="AF160" s="25"/>
      <c r="AG160" s="25"/>
      <c r="AH160" s="25"/>
      <c r="AI160" s="25"/>
      <c r="AV160" s="29"/>
    </row>
    <row r="161" spans="23:48" x14ac:dyDescent="0.3">
      <c r="W161" s="25"/>
      <c r="Y161" s="25"/>
      <c r="AF161" s="25"/>
      <c r="AG161" s="25"/>
      <c r="AH161" s="25"/>
      <c r="AI161" s="25"/>
      <c r="AV161" s="29"/>
    </row>
    <row r="162" spans="23:48" x14ac:dyDescent="0.3">
      <c r="W162" s="25"/>
      <c r="Y162" s="25"/>
      <c r="AF162" s="25"/>
      <c r="AG162" s="25"/>
      <c r="AH162" s="25"/>
      <c r="AI162" s="25"/>
      <c r="AV162" s="29"/>
    </row>
    <row r="163" spans="23:48" x14ac:dyDescent="0.3">
      <c r="W163" s="25"/>
      <c r="Y163" s="25"/>
      <c r="AF163" s="25"/>
      <c r="AG163" s="25"/>
      <c r="AH163" s="25"/>
      <c r="AI163" s="25"/>
      <c r="AV163" s="29"/>
    </row>
    <row r="164" spans="23:48" x14ac:dyDescent="0.3">
      <c r="W164" s="25"/>
      <c r="Y164" s="25"/>
      <c r="AF164" s="25"/>
      <c r="AG164" s="25"/>
      <c r="AH164" s="25"/>
      <c r="AI164" s="25"/>
      <c r="AV164" s="29"/>
    </row>
    <row r="165" spans="23:48" x14ac:dyDescent="0.3">
      <c r="W165" s="25"/>
      <c r="Y165" s="25"/>
      <c r="AF165" s="25"/>
      <c r="AG165" s="25"/>
      <c r="AH165" s="25"/>
      <c r="AI165" s="25"/>
      <c r="AV165" s="29"/>
    </row>
    <row r="166" spans="23:48" x14ac:dyDescent="0.3">
      <c r="W166" s="25"/>
      <c r="Y166" s="25"/>
      <c r="AF166" s="25"/>
      <c r="AG166" s="25"/>
      <c r="AH166" s="25"/>
      <c r="AI166" s="25"/>
      <c r="AV166" s="29"/>
    </row>
    <row r="167" spans="23:48" x14ac:dyDescent="0.3">
      <c r="W167" s="25"/>
      <c r="Y167" s="25"/>
      <c r="AF167" s="25"/>
      <c r="AG167" s="25"/>
      <c r="AH167" s="25"/>
      <c r="AI167" s="25"/>
      <c r="AV167" s="29"/>
    </row>
    <row r="168" spans="23:48" x14ac:dyDescent="0.3">
      <c r="W168" s="25"/>
      <c r="Y168" s="25"/>
      <c r="AF168" s="25"/>
      <c r="AG168" s="25"/>
      <c r="AH168" s="25"/>
      <c r="AI168" s="25"/>
      <c r="AV168" s="29"/>
    </row>
    <row r="169" spans="23:48" x14ac:dyDescent="0.3">
      <c r="W169" s="25"/>
      <c r="Y169" s="25"/>
      <c r="AF169" s="25"/>
      <c r="AG169" s="25"/>
      <c r="AH169" s="25"/>
      <c r="AI169" s="25"/>
      <c r="AV169" s="29"/>
    </row>
    <row r="170" spans="23:48" x14ac:dyDescent="0.3">
      <c r="W170" s="25"/>
      <c r="Y170" s="25"/>
      <c r="AF170" s="25"/>
      <c r="AG170" s="25"/>
      <c r="AH170" s="25"/>
      <c r="AI170" s="25"/>
      <c r="AV170" s="29"/>
    </row>
    <row r="171" spans="23:48" x14ac:dyDescent="0.3">
      <c r="W171" s="25"/>
      <c r="Y171" s="25"/>
      <c r="AF171" s="25"/>
      <c r="AG171" s="25"/>
      <c r="AH171" s="25"/>
      <c r="AI171" s="25"/>
      <c r="AV171" s="29"/>
    </row>
    <row r="172" spans="23:48" x14ac:dyDescent="0.3">
      <c r="W172" s="25"/>
      <c r="Y172" s="25"/>
      <c r="AF172" s="25"/>
      <c r="AG172" s="25"/>
      <c r="AH172" s="25"/>
      <c r="AI172" s="25"/>
      <c r="AV172" s="29"/>
    </row>
    <row r="173" spans="23:48" x14ac:dyDescent="0.3">
      <c r="W173" s="25"/>
      <c r="Y173" s="25"/>
      <c r="AF173" s="25"/>
      <c r="AG173" s="25"/>
      <c r="AH173" s="25"/>
      <c r="AI173" s="25"/>
      <c r="AV173" s="29"/>
    </row>
    <row r="174" spans="23:48" x14ac:dyDescent="0.3">
      <c r="W174" s="25"/>
      <c r="Y174" s="25"/>
      <c r="AF174" s="25"/>
      <c r="AG174" s="25"/>
      <c r="AH174" s="25"/>
      <c r="AI174" s="25"/>
      <c r="AV174" s="29"/>
    </row>
    <row r="175" spans="23:48" x14ac:dyDescent="0.3">
      <c r="W175" s="25"/>
      <c r="Y175" s="25"/>
      <c r="AF175" s="25"/>
      <c r="AG175" s="25"/>
      <c r="AH175" s="25"/>
      <c r="AI175" s="25"/>
      <c r="AV175" s="29"/>
    </row>
    <row r="176" spans="23:48" x14ac:dyDescent="0.3">
      <c r="W176" s="25"/>
      <c r="Y176" s="25"/>
      <c r="AF176" s="25"/>
      <c r="AG176" s="25"/>
      <c r="AH176" s="25"/>
      <c r="AI176" s="25"/>
      <c r="AV176" s="29"/>
    </row>
    <row r="177" spans="23:48" x14ac:dyDescent="0.3">
      <c r="W177" s="25"/>
      <c r="Y177" s="25"/>
      <c r="AF177" s="25"/>
      <c r="AG177" s="25"/>
      <c r="AH177" s="25"/>
      <c r="AI177" s="25"/>
      <c r="AV177" s="29"/>
    </row>
    <row r="178" spans="23:48" x14ac:dyDescent="0.3">
      <c r="W178" s="25"/>
      <c r="Y178" s="25"/>
      <c r="AF178" s="25"/>
      <c r="AG178" s="25"/>
      <c r="AH178" s="25"/>
      <c r="AI178" s="25"/>
      <c r="AV178" s="29"/>
    </row>
    <row r="179" spans="23:48" x14ac:dyDescent="0.3">
      <c r="W179" s="25"/>
      <c r="Y179" s="25"/>
      <c r="AF179" s="25"/>
      <c r="AG179" s="25"/>
      <c r="AH179" s="25"/>
      <c r="AI179" s="25"/>
      <c r="AV179" s="29"/>
    </row>
    <row r="180" spans="23:48" x14ac:dyDescent="0.3">
      <c r="W180" s="25"/>
      <c r="Y180" s="25"/>
      <c r="AF180" s="25"/>
      <c r="AG180" s="25"/>
      <c r="AH180" s="25"/>
      <c r="AI180" s="25"/>
      <c r="AV180" s="29"/>
    </row>
    <row r="181" spans="23:48" x14ac:dyDescent="0.3">
      <c r="W181" s="25"/>
      <c r="Y181" s="25"/>
      <c r="AF181" s="25"/>
      <c r="AG181" s="25"/>
      <c r="AH181" s="25"/>
      <c r="AI181" s="25"/>
      <c r="AV181" s="29"/>
    </row>
    <row r="182" spans="23:48" x14ac:dyDescent="0.3">
      <c r="W182" s="25"/>
      <c r="Y182" s="25"/>
      <c r="AF182" s="25"/>
      <c r="AG182" s="25"/>
      <c r="AH182" s="25"/>
      <c r="AI182" s="25"/>
      <c r="AV182" s="29"/>
    </row>
    <row r="183" spans="23:48" x14ac:dyDescent="0.3">
      <c r="W183" s="25"/>
      <c r="Y183" s="25"/>
      <c r="AF183" s="25"/>
      <c r="AG183" s="25"/>
      <c r="AH183" s="25"/>
      <c r="AI183" s="25"/>
      <c r="AV183" s="29"/>
    </row>
    <row r="184" spans="23:48" x14ac:dyDescent="0.3">
      <c r="W184" s="25"/>
      <c r="Y184" s="25"/>
      <c r="AF184" s="25"/>
      <c r="AG184" s="25"/>
      <c r="AH184" s="25"/>
      <c r="AI184" s="25"/>
      <c r="AV184" s="29"/>
    </row>
    <row r="185" spans="23:48" x14ac:dyDescent="0.3">
      <c r="W185" s="25"/>
      <c r="Y185" s="25"/>
      <c r="AF185" s="25"/>
      <c r="AG185" s="25"/>
      <c r="AH185" s="25"/>
      <c r="AI185" s="25"/>
      <c r="AV185" s="29"/>
    </row>
    <row r="186" spans="23:48" x14ac:dyDescent="0.3">
      <c r="W186" s="25"/>
      <c r="Y186" s="25"/>
      <c r="AF186" s="25"/>
      <c r="AG186" s="25"/>
      <c r="AH186" s="25"/>
      <c r="AI186" s="25"/>
      <c r="AV186" s="29"/>
    </row>
    <row r="187" spans="23:48" x14ac:dyDescent="0.3">
      <c r="W187" s="25"/>
      <c r="Y187" s="25"/>
      <c r="AF187" s="25"/>
      <c r="AG187" s="25"/>
      <c r="AH187" s="25"/>
      <c r="AI187" s="25"/>
      <c r="AV187" s="29"/>
    </row>
    <row r="188" spans="23:48" x14ac:dyDescent="0.3">
      <c r="W188" s="25"/>
      <c r="Y188" s="25"/>
      <c r="AF188" s="25"/>
      <c r="AG188" s="25"/>
      <c r="AH188" s="25"/>
      <c r="AI188" s="25"/>
      <c r="AV188" s="29"/>
    </row>
    <row r="189" spans="23:48" x14ac:dyDescent="0.3">
      <c r="W189" s="25"/>
      <c r="Y189" s="25"/>
      <c r="AF189" s="25"/>
      <c r="AG189" s="25"/>
      <c r="AH189" s="25"/>
      <c r="AI189" s="25"/>
      <c r="AV189" s="29"/>
    </row>
    <row r="190" spans="23:48" x14ac:dyDescent="0.3">
      <c r="W190" s="25"/>
      <c r="Y190" s="25"/>
      <c r="AF190" s="25"/>
      <c r="AG190" s="25"/>
      <c r="AH190" s="25"/>
      <c r="AI190" s="25"/>
      <c r="AV190" s="29"/>
    </row>
    <row r="191" spans="23:48" x14ac:dyDescent="0.3">
      <c r="W191" s="25"/>
      <c r="Y191" s="25"/>
      <c r="AF191" s="25"/>
      <c r="AG191" s="25"/>
      <c r="AH191" s="25"/>
      <c r="AI191" s="25"/>
      <c r="AV191" s="29"/>
    </row>
    <row r="192" spans="23:48" x14ac:dyDescent="0.3">
      <c r="W192" s="25"/>
      <c r="Y192" s="25"/>
      <c r="AF192" s="25"/>
      <c r="AG192" s="25"/>
      <c r="AH192" s="25"/>
      <c r="AI192" s="25"/>
      <c r="AV192" s="29"/>
    </row>
    <row r="193" spans="23:48" x14ac:dyDescent="0.3">
      <c r="W193" s="25"/>
      <c r="Y193" s="25"/>
      <c r="AF193" s="25"/>
      <c r="AG193" s="25"/>
      <c r="AH193" s="25"/>
      <c r="AI193" s="25"/>
      <c r="AV193" s="29"/>
    </row>
    <row r="194" spans="23:48" x14ac:dyDescent="0.3">
      <c r="W194" s="25"/>
      <c r="Y194" s="25"/>
      <c r="AF194" s="25"/>
      <c r="AG194" s="25"/>
      <c r="AH194" s="25"/>
      <c r="AI194" s="25"/>
      <c r="AV194" s="29"/>
    </row>
    <row r="195" spans="23:48" x14ac:dyDescent="0.3">
      <c r="W195" s="25"/>
      <c r="Y195" s="25"/>
      <c r="AF195" s="25"/>
      <c r="AG195" s="25"/>
      <c r="AH195" s="25"/>
      <c r="AI195" s="25"/>
      <c r="AV195" s="29"/>
    </row>
    <row r="196" spans="23:48" x14ac:dyDescent="0.3">
      <c r="W196" s="25"/>
      <c r="Y196" s="25"/>
      <c r="AF196" s="25"/>
      <c r="AG196" s="25"/>
      <c r="AH196" s="25"/>
      <c r="AI196" s="25"/>
      <c r="AV196" s="29"/>
    </row>
    <row r="197" spans="23:48" x14ac:dyDescent="0.3">
      <c r="W197" s="25"/>
      <c r="Y197" s="25"/>
      <c r="AF197" s="25"/>
      <c r="AG197" s="25"/>
      <c r="AH197" s="25"/>
      <c r="AI197" s="25"/>
      <c r="AV197" s="29"/>
    </row>
    <row r="198" spans="23:48" x14ac:dyDescent="0.3">
      <c r="W198" s="25"/>
      <c r="Y198" s="25"/>
      <c r="AF198" s="25"/>
      <c r="AG198" s="25"/>
      <c r="AH198" s="25"/>
      <c r="AI198" s="25"/>
      <c r="AV198" s="29"/>
    </row>
    <row r="199" spans="23:48" x14ac:dyDescent="0.3">
      <c r="W199" s="25"/>
      <c r="Y199" s="25"/>
      <c r="AF199" s="25"/>
      <c r="AG199" s="25"/>
      <c r="AH199" s="25"/>
      <c r="AI199" s="25"/>
      <c r="AV199" s="29"/>
    </row>
    <row r="200" spans="23:48" x14ac:dyDescent="0.3">
      <c r="W200" s="25"/>
      <c r="Y200" s="25"/>
      <c r="AF200" s="25"/>
      <c r="AG200" s="25"/>
      <c r="AH200" s="25"/>
      <c r="AI200" s="25"/>
      <c r="AV200" s="29"/>
    </row>
    <row r="201" spans="23:48" x14ac:dyDescent="0.3">
      <c r="W201" s="25"/>
      <c r="Y201" s="25"/>
      <c r="AF201" s="25"/>
      <c r="AG201" s="25"/>
      <c r="AH201" s="25"/>
      <c r="AI201" s="25"/>
      <c r="AV201" s="29"/>
    </row>
    <row r="202" spans="23:48" x14ac:dyDescent="0.3">
      <c r="W202" s="25"/>
      <c r="Y202" s="25"/>
      <c r="AF202" s="25"/>
      <c r="AG202" s="25"/>
      <c r="AH202" s="25"/>
      <c r="AI202" s="25"/>
      <c r="AV202" s="29"/>
    </row>
    <row r="203" spans="23:48" x14ac:dyDescent="0.3">
      <c r="W203" s="25"/>
      <c r="Y203" s="25"/>
      <c r="AF203" s="25"/>
      <c r="AG203" s="25"/>
      <c r="AH203" s="25"/>
      <c r="AI203" s="25"/>
      <c r="AV203" s="29"/>
    </row>
    <row r="204" spans="23:48" x14ac:dyDescent="0.3">
      <c r="W204" s="25"/>
      <c r="Y204" s="25"/>
      <c r="AF204" s="25"/>
      <c r="AG204" s="25"/>
      <c r="AH204" s="25"/>
      <c r="AI204" s="25"/>
      <c r="AV204" s="29"/>
    </row>
    <row r="205" spans="23:48" x14ac:dyDescent="0.3">
      <c r="W205" s="25"/>
      <c r="Y205" s="25"/>
      <c r="AF205" s="25"/>
      <c r="AG205" s="25"/>
      <c r="AH205" s="25"/>
      <c r="AI205" s="25"/>
      <c r="AV205" s="29"/>
    </row>
    <row r="206" spans="23:48" x14ac:dyDescent="0.3">
      <c r="W206" s="25"/>
      <c r="Y206" s="25"/>
      <c r="AF206" s="25"/>
      <c r="AG206" s="25"/>
      <c r="AH206" s="25"/>
      <c r="AI206" s="25"/>
      <c r="AV206" s="29"/>
    </row>
    <row r="207" spans="23:48" x14ac:dyDescent="0.3">
      <c r="W207" s="25"/>
      <c r="Y207" s="25"/>
      <c r="AF207" s="25"/>
      <c r="AG207" s="25"/>
      <c r="AH207" s="25"/>
      <c r="AI207" s="25"/>
      <c r="AV207" s="29"/>
    </row>
    <row r="208" spans="23:48" x14ac:dyDescent="0.3">
      <c r="W208" s="25"/>
      <c r="Y208" s="25"/>
      <c r="AF208" s="25"/>
      <c r="AG208" s="25"/>
      <c r="AH208" s="25"/>
      <c r="AI208" s="25"/>
      <c r="AV208" s="29"/>
    </row>
    <row r="209" spans="23:48" x14ac:dyDescent="0.3">
      <c r="W209" s="25"/>
      <c r="Y209" s="25"/>
      <c r="AF209" s="25"/>
      <c r="AG209" s="25"/>
      <c r="AH209" s="25"/>
      <c r="AI209" s="25"/>
      <c r="AV209" s="29"/>
    </row>
    <row r="210" spans="23:48" x14ac:dyDescent="0.3">
      <c r="W210" s="25"/>
      <c r="Y210" s="25"/>
      <c r="AF210" s="25"/>
      <c r="AG210" s="25"/>
      <c r="AH210" s="25"/>
      <c r="AI210" s="25"/>
      <c r="AV210" s="29"/>
    </row>
    <row r="211" spans="23:48" x14ac:dyDescent="0.3">
      <c r="W211" s="25"/>
      <c r="Y211" s="25"/>
      <c r="AF211" s="25"/>
      <c r="AG211" s="25"/>
      <c r="AH211" s="25"/>
      <c r="AI211" s="25"/>
      <c r="AV211" s="29"/>
    </row>
    <row r="212" spans="23:48" x14ac:dyDescent="0.3">
      <c r="W212" s="25"/>
      <c r="Y212" s="25"/>
      <c r="AF212" s="25"/>
      <c r="AG212" s="25"/>
      <c r="AH212" s="25"/>
      <c r="AI212" s="25"/>
      <c r="AV212" s="29"/>
    </row>
    <row r="213" spans="23:48" x14ac:dyDescent="0.3">
      <c r="W213" s="25"/>
      <c r="Y213" s="25"/>
      <c r="AF213" s="25"/>
      <c r="AG213" s="25"/>
      <c r="AH213" s="25"/>
      <c r="AI213" s="25"/>
      <c r="AV213" s="29"/>
    </row>
    <row r="214" spans="23:48" x14ac:dyDescent="0.3">
      <c r="W214" s="25"/>
      <c r="Y214" s="25"/>
      <c r="AF214" s="25"/>
      <c r="AG214" s="25"/>
      <c r="AH214" s="25"/>
      <c r="AI214" s="25"/>
      <c r="AV214" s="29"/>
    </row>
    <row r="215" spans="23:48" x14ac:dyDescent="0.3">
      <c r="W215" s="25"/>
      <c r="Y215" s="25"/>
      <c r="AF215" s="25"/>
      <c r="AG215" s="25"/>
      <c r="AH215" s="25"/>
      <c r="AI215" s="25"/>
      <c r="AV215" s="29"/>
    </row>
    <row r="216" spans="23:48" x14ac:dyDescent="0.3">
      <c r="W216" s="25"/>
      <c r="Y216" s="25"/>
      <c r="AF216" s="25"/>
      <c r="AG216" s="25"/>
      <c r="AH216" s="25"/>
      <c r="AI216" s="25"/>
      <c r="AV216" s="29"/>
    </row>
    <row r="217" spans="23:48" x14ac:dyDescent="0.3">
      <c r="W217" s="25"/>
      <c r="Y217" s="25"/>
      <c r="AF217" s="25"/>
      <c r="AG217" s="25"/>
      <c r="AH217" s="25"/>
      <c r="AI217" s="25"/>
      <c r="AV217" s="29"/>
    </row>
    <row r="218" spans="23:48" x14ac:dyDescent="0.3">
      <c r="W218" s="25"/>
      <c r="Y218" s="25"/>
      <c r="AF218" s="25"/>
      <c r="AG218" s="25"/>
      <c r="AH218" s="25"/>
      <c r="AI218" s="25"/>
      <c r="AV218" s="29"/>
    </row>
    <row r="219" spans="23:48" x14ac:dyDescent="0.3">
      <c r="W219" s="25"/>
      <c r="Y219" s="25"/>
      <c r="AF219" s="25"/>
      <c r="AG219" s="25"/>
      <c r="AH219" s="25"/>
      <c r="AI219" s="25"/>
      <c r="AV219" s="29"/>
    </row>
    <row r="220" spans="23:48" x14ac:dyDescent="0.3">
      <c r="W220" s="25"/>
      <c r="Y220" s="25"/>
      <c r="AF220" s="25"/>
      <c r="AG220" s="25"/>
      <c r="AH220" s="25"/>
      <c r="AI220" s="25"/>
      <c r="AV220" s="29"/>
    </row>
    <row r="221" spans="23:48" x14ac:dyDescent="0.3">
      <c r="W221" s="25"/>
      <c r="Y221" s="25"/>
      <c r="AF221" s="25"/>
      <c r="AG221" s="25"/>
      <c r="AH221" s="25"/>
      <c r="AI221" s="25"/>
      <c r="AV221" s="29"/>
    </row>
    <row r="222" spans="23:48" x14ac:dyDescent="0.3">
      <c r="W222" s="25"/>
      <c r="Y222" s="25"/>
      <c r="AF222" s="25"/>
      <c r="AG222" s="25"/>
      <c r="AH222" s="25"/>
      <c r="AI222" s="25"/>
      <c r="AV222" s="29"/>
    </row>
    <row r="223" spans="23:48" x14ac:dyDescent="0.3">
      <c r="W223" s="25"/>
      <c r="Y223" s="25"/>
      <c r="AF223" s="25"/>
      <c r="AG223" s="25"/>
      <c r="AH223" s="25"/>
      <c r="AI223" s="25"/>
      <c r="AV223" s="29"/>
    </row>
    <row r="224" spans="23:48" x14ac:dyDescent="0.3">
      <c r="W224" s="25"/>
      <c r="Y224" s="25"/>
      <c r="AF224" s="25"/>
      <c r="AG224" s="25"/>
      <c r="AH224" s="25"/>
      <c r="AI224" s="25"/>
      <c r="AV224" s="29"/>
    </row>
    <row r="225" spans="23:48" x14ac:dyDescent="0.3">
      <c r="W225" s="25"/>
      <c r="Y225" s="25"/>
      <c r="AF225" s="25"/>
      <c r="AG225" s="25"/>
      <c r="AH225" s="25"/>
      <c r="AI225" s="25"/>
      <c r="AV225" s="29"/>
    </row>
    <row r="226" spans="23:48" x14ac:dyDescent="0.3">
      <c r="W226" s="25"/>
      <c r="Y226" s="25"/>
      <c r="AF226" s="25"/>
      <c r="AG226" s="25"/>
      <c r="AH226" s="25"/>
      <c r="AI226" s="25"/>
      <c r="AV226" s="29"/>
    </row>
    <row r="227" spans="23:48" x14ac:dyDescent="0.3">
      <c r="W227" s="25"/>
      <c r="Y227" s="25"/>
      <c r="AF227" s="25"/>
      <c r="AG227" s="25"/>
      <c r="AH227" s="25"/>
      <c r="AI227" s="25"/>
      <c r="AV227" s="29"/>
    </row>
    <row r="228" spans="23:48" x14ac:dyDescent="0.3">
      <c r="W228" s="25"/>
      <c r="Y228" s="25"/>
      <c r="AF228" s="25"/>
      <c r="AG228" s="25"/>
      <c r="AH228" s="25"/>
      <c r="AI228" s="25"/>
      <c r="AV228" s="29"/>
    </row>
    <row r="229" spans="23:48" x14ac:dyDescent="0.3">
      <c r="W229" s="25"/>
      <c r="Y229" s="25"/>
      <c r="AF229" s="25"/>
      <c r="AG229" s="25"/>
      <c r="AH229" s="25"/>
      <c r="AI229" s="25"/>
      <c r="AV229" s="29"/>
    </row>
    <row r="230" spans="23:48" x14ac:dyDescent="0.3">
      <c r="W230" s="25"/>
      <c r="Y230" s="25"/>
      <c r="AF230" s="25"/>
      <c r="AG230" s="25"/>
      <c r="AH230" s="25"/>
      <c r="AI230" s="25"/>
      <c r="AV230" s="29"/>
    </row>
    <row r="231" spans="23:48" x14ac:dyDescent="0.3">
      <c r="W231" s="25"/>
      <c r="Y231" s="25"/>
      <c r="AF231" s="25"/>
      <c r="AG231" s="25"/>
      <c r="AH231" s="25"/>
      <c r="AI231" s="25"/>
      <c r="AV231" s="29"/>
    </row>
    <row r="232" spans="23:48" x14ac:dyDescent="0.3">
      <c r="W232" s="25"/>
      <c r="Y232" s="25"/>
      <c r="AF232" s="25"/>
      <c r="AG232" s="25"/>
      <c r="AH232" s="25"/>
      <c r="AI232" s="25"/>
      <c r="AV232" s="29"/>
    </row>
    <row r="233" spans="23:48" x14ac:dyDescent="0.3">
      <c r="W233" s="25"/>
      <c r="Y233" s="25"/>
      <c r="AF233" s="25"/>
      <c r="AG233" s="25"/>
      <c r="AH233" s="25"/>
      <c r="AI233" s="25"/>
      <c r="AV233" s="29"/>
    </row>
    <row r="234" spans="23:48" x14ac:dyDescent="0.3">
      <c r="W234" s="25"/>
      <c r="Y234" s="25"/>
      <c r="AF234" s="25"/>
      <c r="AG234" s="25"/>
      <c r="AH234" s="25"/>
      <c r="AI234" s="25"/>
      <c r="AV234" s="29"/>
    </row>
    <row r="235" spans="23:48" x14ac:dyDescent="0.3">
      <c r="W235" s="25"/>
      <c r="Y235" s="25"/>
      <c r="AF235" s="25"/>
      <c r="AG235" s="25"/>
      <c r="AH235" s="25"/>
      <c r="AI235" s="25"/>
      <c r="AV235" s="29"/>
    </row>
    <row r="236" spans="23:48" x14ac:dyDescent="0.3">
      <c r="W236" s="25"/>
      <c r="Y236" s="25"/>
      <c r="AF236" s="25"/>
      <c r="AG236" s="25"/>
      <c r="AH236" s="25"/>
      <c r="AI236" s="25"/>
      <c r="AV236" s="29"/>
    </row>
    <row r="237" spans="23:48" x14ac:dyDescent="0.3">
      <c r="W237" s="25"/>
      <c r="Y237" s="25"/>
      <c r="AF237" s="25"/>
      <c r="AG237" s="25"/>
      <c r="AH237" s="25"/>
      <c r="AI237" s="25"/>
      <c r="AV237" s="29"/>
    </row>
    <row r="238" spans="23:48" x14ac:dyDescent="0.3">
      <c r="W238" s="25"/>
      <c r="Y238" s="25"/>
      <c r="AF238" s="25"/>
      <c r="AG238" s="25"/>
      <c r="AH238" s="25"/>
      <c r="AI238" s="25"/>
      <c r="AV238" s="29"/>
    </row>
    <row r="239" spans="23:48" x14ac:dyDescent="0.3">
      <c r="W239" s="25"/>
      <c r="Y239" s="25"/>
      <c r="AF239" s="25"/>
      <c r="AG239" s="25"/>
      <c r="AH239" s="25"/>
      <c r="AI239" s="25"/>
      <c r="AV239" s="29"/>
    </row>
    <row r="240" spans="23:48" x14ac:dyDescent="0.3">
      <c r="W240" s="25"/>
      <c r="Y240" s="25"/>
      <c r="AF240" s="25"/>
      <c r="AG240" s="25"/>
      <c r="AH240" s="25"/>
      <c r="AI240" s="25"/>
      <c r="AV240" s="29"/>
    </row>
    <row r="241" spans="23:48" x14ac:dyDescent="0.3">
      <c r="W241" s="25"/>
      <c r="Y241" s="25"/>
      <c r="AF241" s="25"/>
      <c r="AG241" s="25"/>
      <c r="AH241" s="25"/>
      <c r="AI241" s="25"/>
      <c r="AV241" s="29"/>
    </row>
    <row r="242" spans="23:48" x14ac:dyDescent="0.3">
      <c r="W242" s="25"/>
      <c r="Y242" s="25"/>
      <c r="AF242" s="25"/>
      <c r="AG242" s="25"/>
      <c r="AH242" s="25"/>
      <c r="AI242" s="25"/>
      <c r="AV242" s="29"/>
    </row>
    <row r="243" spans="23:48" x14ac:dyDescent="0.3">
      <c r="W243" s="25"/>
      <c r="Y243" s="25"/>
      <c r="AF243" s="25"/>
      <c r="AG243" s="25"/>
      <c r="AH243" s="25"/>
      <c r="AI243" s="25"/>
      <c r="AV243" s="29"/>
    </row>
    <row r="244" spans="23:48" x14ac:dyDescent="0.3">
      <c r="W244" s="25"/>
      <c r="Y244" s="25"/>
      <c r="AF244" s="25"/>
      <c r="AG244" s="25"/>
      <c r="AH244" s="25"/>
      <c r="AI244" s="25"/>
      <c r="AV244" s="29"/>
    </row>
    <row r="245" spans="23:48" x14ac:dyDescent="0.3">
      <c r="W245" s="25"/>
      <c r="Y245" s="25"/>
      <c r="AF245" s="25"/>
      <c r="AG245" s="25"/>
      <c r="AH245" s="25"/>
      <c r="AI245" s="25"/>
      <c r="AV245" s="29"/>
    </row>
    <row r="246" spans="23:48" x14ac:dyDescent="0.3">
      <c r="W246" s="25"/>
      <c r="Y246" s="25"/>
      <c r="AF246" s="25"/>
      <c r="AG246" s="25"/>
      <c r="AH246" s="25"/>
      <c r="AI246" s="25"/>
      <c r="AV246" s="29"/>
    </row>
    <row r="247" spans="23:48" x14ac:dyDescent="0.3">
      <c r="W247" s="25"/>
      <c r="Y247" s="25"/>
      <c r="AF247" s="25"/>
      <c r="AG247" s="25"/>
      <c r="AH247" s="25"/>
      <c r="AI247" s="25"/>
      <c r="AV247" s="29"/>
    </row>
    <row r="248" spans="23:48" x14ac:dyDescent="0.3">
      <c r="W248" s="25"/>
      <c r="Y248" s="25"/>
      <c r="AF248" s="25"/>
      <c r="AG248" s="25"/>
      <c r="AH248" s="25"/>
      <c r="AI248" s="25"/>
      <c r="AV248" s="29"/>
    </row>
    <row r="249" spans="23:48" x14ac:dyDescent="0.3">
      <c r="W249" s="25"/>
      <c r="Y249" s="25"/>
      <c r="AF249" s="25"/>
      <c r="AG249" s="25"/>
      <c r="AH249" s="25"/>
      <c r="AI249" s="25"/>
      <c r="AV249" s="29"/>
    </row>
    <row r="250" spans="23:48" x14ac:dyDescent="0.3">
      <c r="W250" s="25"/>
      <c r="Y250" s="25"/>
      <c r="AF250" s="25"/>
      <c r="AG250" s="25"/>
      <c r="AH250" s="25"/>
      <c r="AI250" s="25"/>
      <c r="AV250" s="29"/>
    </row>
    <row r="251" spans="23:48" x14ac:dyDescent="0.3">
      <c r="W251" s="25"/>
      <c r="Y251" s="25"/>
      <c r="AF251" s="25"/>
      <c r="AG251" s="25"/>
      <c r="AH251" s="25"/>
      <c r="AI251" s="25"/>
      <c r="AV251" s="29"/>
    </row>
    <row r="252" spans="23:48" x14ac:dyDescent="0.3">
      <c r="W252" s="25"/>
      <c r="Y252" s="25"/>
      <c r="AF252" s="25"/>
      <c r="AG252" s="25"/>
      <c r="AH252" s="25"/>
      <c r="AI252" s="25"/>
      <c r="AV252" s="29"/>
    </row>
    <row r="253" spans="23:48" x14ac:dyDescent="0.3">
      <c r="W253" s="25"/>
      <c r="Y253" s="25"/>
      <c r="AF253" s="25"/>
      <c r="AG253" s="25"/>
      <c r="AH253" s="25"/>
      <c r="AI253" s="25"/>
      <c r="AV253" s="29"/>
    </row>
    <row r="254" spans="23:48" x14ac:dyDescent="0.3">
      <c r="W254" s="25"/>
      <c r="Y254" s="25"/>
      <c r="AF254" s="25"/>
      <c r="AG254" s="25"/>
      <c r="AH254" s="25"/>
      <c r="AI254" s="25"/>
      <c r="AV254" s="29"/>
    </row>
    <row r="255" spans="23:48" x14ac:dyDescent="0.3">
      <c r="W255" s="25"/>
      <c r="Y255" s="25"/>
      <c r="AF255" s="25"/>
      <c r="AG255" s="25"/>
      <c r="AH255" s="25"/>
      <c r="AI255" s="25"/>
      <c r="AV255" s="29"/>
    </row>
    <row r="256" spans="23:48" x14ac:dyDescent="0.3">
      <c r="W256" s="25"/>
      <c r="Y256" s="25"/>
      <c r="AF256" s="25"/>
      <c r="AG256" s="25"/>
      <c r="AH256" s="25"/>
      <c r="AI256" s="25"/>
      <c r="AV256" s="29"/>
    </row>
    <row r="257" spans="23:48" x14ac:dyDescent="0.3">
      <c r="W257" s="25"/>
      <c r="Y257" s="25"/>
      <c r="AF257" s="25"/>
      <c r="AG257" s="25"/>
      <c r="AH257" s="25"/>
      <c r="AI257" s="25"/>
      <c r="AV257" s="29"/>
    </row>
    <row r="258" spans="23:48" x14ac:dyDescent="0.3">
      <c r="W258" s="25"/>
      <c r="Y258" s="25"/>
      <c r="AF258" s="25"/>
      <c r="AG258" s="25"/>
      <c r="AH258" s="25"/>
      <c r="AI258" s="25"/>
      <c r="AV258" s="29"/>
    </row>
    <row r="259" spans="23:48" x14ac:dyDescent="0.3">
      <c r="W259" s="25"/>
      <c r="Y259" s="25"/>
      <c r="AF259" s="25"/>
      <c r="AG259" s="25"/>
      <c r="AH259" s="25"/>
      <c r="AI259" s="25"/>
      <c r="AV259" s="29"/>
    </row>
    <row r="260" spans="23:48" x14ac:dyDescent="0.3">
      <c r="W260" s="25"/>
      <c r="Y260" s="25"/>
      <c r="AF260" s="25"/>
      <c r="AG260" s="25"/>
      <c r="AH260" s="25"/>
      <c r="AI260" s="25"/>
      <c r="AV260" s="29"/>
    </row>
    <row r="261" spans="23:48" x14ac:dyDescent="0.3">
      <c r="W261" s="25"/>
      <c r="Y261" s="25"/>
      <c r="AF261" s="25"/>
      <c r="AG261" s="25"/>
      <c r="AH261" s="25"/>
      <c r="AI261" s="25"/>
      <c r="AV261" s="29"/>
    </row>
    <row r="262" spans="23:48" x14ac:dyDescent="0.3">
      <c r="W262" s="25"/>
      <c r="Y262" s="25"/>
      <c r="AF262" s="25"/>
      <c r="AG262" s="25"/>
      <c r="AH262" s="25"/>
      <c r="AI262" s="25"/>
      <c r="AV262" s="29"/>
    </row>
    <row r="263" spans="23:48" x14ac:dyDescent="0.3">
      <c r="W263" s="25"/>
      <c r="Y263" s="25"/>
      <c r="AF263" s="25"/>
      <c r="AG263" s="25"/>
      <c r="AH263" s="25"/>
      <c r="AI263" s="25"/>
      <c r="AV263" s="29"/>
    </row>
    <row r="264" spans="23:48" x14ac:dyDescent="0.3">
      <c r="W264" s="25"/>
      <c r="Y264" s="25"/>
      <c r="AF264" s="25"/>
      <c r="AG264" s="25"/>
      <c r="AH264" s="25"/>
      <c r="AI264" s="25"/>
      <c r="AV264" s="29"/>
    </row>
    <row r="265" spans="23:48" x14ac:dyDescent="0.3">
      <c r="W265" s="25"/>
      <c r="Y265" s="25"/>
      <c r="AF265" s="25"/>
      <c r="AG265" s="25"/>
      <c r="AH265" s="25"/>
      <c r="AI265" s="25"/>
      <c r="AV265" s="29"/>
    </row>
    <row r="266" spans="23:48" x14ac:dyDescent="0.3">
      <c r="W266" s="25"/>
      <c r="Y266" s="25"/>
      <c r="AF266" s="25"/>
      <c r="AG266" s="25"/>
      <c r="AH266" s="25"/>
      <c r="AI266" s="25"/>
      <c r="AV266" s="29"/>
    </row>
    <row r="267" spans="23:48" x14ac:dyDescent="0.3">
      <c r="W267" s="25"/>
      <c r="Y267" s="25"/>
      <c r="AF267" s="25"/>
      <c r="AG267" s="25"/>
      <c r="AH267" s="25"/>
      <c r="AI267" s="25"/>
      <c r="AV267" s="29"/>
    </row>
    <row r="268" spans="23:48" x14ac:dyDescent="0.3">
      <c r="W268" s="25"/>
      <c r="Y268" s="25"/>
      <c r="AF268" s="25"/>
      <c r="AG268" s="25"/>
      <c r="AH268" s="25"/>
      <c r="AI268" s="25"/>
      <c r="AV268" s="29"/>
    </row>
    <row r="269" spans="23:48" x14ac:dyDescent="0.3">
      <c r="W269" s="25"/>
      <c r="Y269" s="25"/>
      <c r="AF269" s="25"/>
      <c r="AG269" s="25"/>
      <c r="AH269" s="25"/>
      <c r="AI269" s="25"/>
      <c r="AV269" s="29"/>
    </row>
    <row r="270" spans="23:48" x14ac:dyDescent="0.3">
      <c r="W270" s="25"/>
      <c r="Y270" s="25"/>
      <c r="AF270" s="25"/>
      <c r="AG270" s="25"/>
      <c r="AH270" s="25"/>
      <c r="AI270" s="25"/>
      <c r="AV270" s="29"/>
    </row>
    <row r="271" spans="23:48" x14ac:dyDescent="0.3">
      <c r="W271" s="25"/>
      <c r="Y271" s="25"/>
      <c r="AF271" s="25"/>
      <c r="AG271" s="25"/>
      <c r="AH271" s="25"/>
      <c r="AI271" s="25"/>
      <c r="AV271" s="29"/>
    </row>
    <row r="272" spans="23:48" x14ac:dyDescent="0.3">
      <c r="W272" s="25"/>
      <c r="Y272" s="25"/>
      <c r="AF272" s="25"/>
      <c r="AG272" s="25"/>
      <c r="AH272" s="25"/>
      <c r="AI272" s="25"/>
      <c r="AV272" s="29"/>
    </row>
    <row r="273" spans="23:48" x14ac:dyDescent="0.3">
      <c r="W273" s="25"/>
      <c r="Y273" s="25"/>
      <c r="AF273" s="25"/>
      <c r="AG273" s="25"/>
      <c r="AH273" s="25"/>
      <c r="AI273" s="25"/>
      <c r="AV273" s="29"/>
    </row>
    <row r="274" spans="23:48" x14ac:dyDescent="0.3">
      <c r="W274" s="25"/>
      <c r="Y274" s="25"/>
      <c r="AF274" s="25"/>
      <c r="AG274" s="25"/>
      <c r="AH274" s="25"/>
      <c r="AI274" s="25"/>
      <c r="AV274" s="29"/>
    </row>
    <row r="275" spans="23:48" x14ac:dyDescent="0.3">
      <c r="W275" s="25"/>
      <c r="Y275" s="25"/>
      <c r="AF275" s="25"/>
      <c r="AG275" s="25"/>
      <c r="AH275" s="25"/>
      <c r="AI275" s="25"/>
      <c r="AV275" s="29"/>
    </row>
    <row r="276" spans="23:48" x14ac:dyDescent="0.3">
      <c r="W276" s="25"/>
      <c r="Y276" s="25"/>
      <c r="AF276" s="25"/>
      <c r="AG276" s="25"/>
      <c r="AH276" s="25"/>
      <c r="AI276" s="25"/>
      <c r="AV276" s="29"/>
    </row>
    <row r="277" spans="23:48" x14ac:dyDescent="0.3">
      <c r="W277" s="25"/>
      <c r="Y277" s="25"/>
      <c r="AF277" s="25"/>
      <c r="AG277" s="25"/>
      <c r="AH277" s="25"/>
      <c r="AI277" s="25"/>
      <c r="AV277" s="29"/>
    </row>
    <row r="278" spans="23:48" x14ac:dyDescent="0.3">
      <c r="W278" s="25"/>
      <c r="Y278" s="25"/>
      <c r="AF278" s="25"/>
      <c r="AG278" s="25"/>
      <c r="AH278" s="25"/>
      <c r="AI278" s="25"/>
      <c r="AV278" s="29"/>
    </row>
    <row r="279" spans="23:48" x14ac:dyDescent="0.3">
      <c r="W279" s="25"/>
      <c r="Y279" s="25"/>
      <c r="AF279" s="25"/>
      <c r="AG279" s="25"/>
      <c r="AH279" s="25"/>
      <c r="AI279" s="25"/>
      <c r="AV279" s="29"/>
    </row>
  </sheetData>
  <sheetProtection formatCells="0" formatColumns="0" formatRows="0"/>
  <mergeCells count="113">
    <mergeCell ref="Z8:Z9"/>
    <mergeCell ref="AA8:AA9"/>
    <mergeCell ref="AB8:AB9"/>
    <mergeCell ref="AW8:AW9"/>
    <mergeCell ref="AX8:AX9"/>
    <mergeCell ref="U8:U9"/>
    <mergeCell ref="V8:V9"/>
    <mergeCell ref="W8:W9"/>
    <mergeCell ref="X8:X9"/>
    <mergeCell ref="Y8:Y9"/>
    <mergeCell ref="P8:P9"/>
    <mergeCell ref="Q8:Q9"/>
    <mergeCell ref="R8:R9"/>
    <mergeCell ref="S8:S9"/>
    <mergeCell ref="T8:T9"/>
    <mergeCell ref="K8:K9"/>
    <mergeCell ref="L8:L9"/>
    <mergeCell ref="M8:M9"/>
    <mergeCell ref="N8:N9"/>
    <mergeCell ref="O8:O9"/>
    <mergeCell ref="F8:F9"/>
    <mergeCell ref="G8:G9"/>
    <mergeCell ref="H8:H9"/>
    <mergeCell ref="I8:I9"/>
    <mergeCell ref="J8:J9"/>
    <mergeCell ref="A8:A9"/>
    <mergeCell ref="B8:B9"/>
    <mergeCell ref="C8:C9"/>
    <mergeCell ref="D8:D9"/>
    <mergeCell ref="E8:E9"/>
    <mergeCell ref="AX6:AX7"/>
    <mergeCell ref="G6:G7"/>
    <mergeCell ref="H6:H7"/>
    <mergeCell ref="I6:I7"/>
    <mergeCell ref="S6:S7"/>
    <mergeCell ref="T6:T7"/>
    <mergeCell ref="AW6:AW7"/>
    <mergeCell ref="R6:R7"/>
    <mergeCell ref="U6:U7"/>
    <mergeCell ref="AB6:AB7"/>
    <mergeCell ref="A6:A7"/>
    <mergeCell ref="B6:B7"/>
    <mergeCell ref="C6:C7"/>
    <mergeCell ref="D6:D7"/>
    <mergeCell ref="E6:E7"/>
    <mergeCell ref="F6:F7"/>
    <mergeCell ref="Y6:Y7"/>
    <mergeCell ref="Z6:Z7"/>
    <mergeCell ref="AA6:AA7"/>
    <mergeCell ref="V6:V7"/>
    <mergeCell ref="W6:W7"/>
    <mergeCell ref="X6:X7"/>
    <mergeCell ref="J6:J7"/>
    <mergeCell ref="K6:K7"/>
    <mergeCell ref="L6:L7"/>
    <mergeCell ref="M6:M7"/>
    <mergeCell ref="N6:N7"/>
    <mergeCell ref="O6:O7"/>
    <mergeCell ref="P6:P7"/>
    <mergeCell ref="Q6:Q7"/>
    <mergeCell ref="G3:H3"/>
    <mergeCell ref="AK3:AL3"/>
    <mergeCell ref="AM3:AN3"/>
    <mergeCell ref="AO3:AP3"/>
    <mergeCell ref="AR3:AS3"/>
    <mergeCell ref="A1:T2"/>
    <mergeCell ref="BD2:BD3"/>
    <mergeCell ref="AU2:AW3"/>
    <mergeCell ref="AX2:AX3"/>
    <mergeCell ref="AY2:AZ3"/>
    <mergeCell ref="BA2:BA3"/>
    <mergeCell ref="BB2:BB3"/>
    <mergeCell ref="BC2:BC3"/>
    <mergeCell ref="AE2:AH2"/>
    <mergeCell ref="BE2:BQ2"/>
    <mergeCell ref="AY1:BQ1"/>
    <mergeCell ref="T4:T5"/>
    <mergeCell ref="Q4:Q5"/>
    <mergeCell ref="R4:R5"/>
    <mergeCell ref="S4:S5"/>
    <mergeCell ref="AB4:AB5"/>
    <mergeCell ref="U4:U5"/>
    <mergeCell ref="A4:A5"/>
    <mergeCell ref="B4:B5"/>
    <mergeCell ref="C4:C5"/>
    <mergeCell ref="D4:D5"/>
    <mergeCell ref="E4:E5"/>
    <mergeCell ref="F4:F5"/>
    <mergeCell ref="M4:M5"/>
    <mergeCell ref="N4:N5"/>
    <mergeCell ref="O4:O5"/>
    <mergeCell ref="P4:P5"/>
    <mergeCell ref="J4:J5"/>
    <mergeCell ref="K4:K5"/>
    <mergeCell ref="L4:L5"/>
    <mergeCell ref="G4:G5"/>
    <mergeCell ref="H4:H5"/>
    <mergeCell ref="I4:I5"/>
    <mergeCell ref="AW4:AW5"/>
    <mergeCell ref="AX4:AX5"/>
    <mergeCell ref="V4:V5"/>
    <mergeCell ref="W4:W5"/>
    <mergeCell ref="X4:X5"/>
    <mergeCell ref="Y4:Y5"/>
    <mergeCell ref="Z4:Z5"/>
    <mergeCell ref="AA4:AA5"/>
    <mergeCell ref="AI2:AI3"/>
    <mergeCell ref="AJ2:AT2"/>
    <mergeCell ref="U1:AB2"/>
    <mergeCell ref="AC1:AT1"/>
    <mergeCell ref="AV1:AX1"/>
    <mergeCell ref="AC2:AC3"/>
    <mergeCell ref="AD2:AD3"/>
  </mergeCells>
  <conditionalFormatting sqref="AJ4:AK5">
    <cfRule type="containsText" dxfId="6644" priority="1079" operator="containsText" text="BAJA">
      <formula>NOT(ISERROR(SEARCH("BAJA",AJ4)))</formula>
    </cfRule>
    <cfRule type="containsText" dxfId="6643" priority="1080" operator="containsText" text="MEDIA">
      <formula>NOT(ISERROR(SEARCH("MEDIA",AJ4)))</formula>
    </cfRule>
    <cfRule type="containsText" dxfId="6642" priority="1081" operator="containsText" text="ALTA">
      <formula>NOT(ISERROR(SEARCH("ALTA",AJ4)))</formula>
    </cfRule>
  </conditionalFormatting>
  <conditionalFormatting sqref="AU4:AV4">
    <cfRule type="cellIs" dxfId="6641" priority="1019" operator="greaterThan">
      <formula>75%</formula>
    </cfRule>
    <cfRule type="cellIs" dxfId="6640" priority="1020" operator="between">
      <formula>51%</formula>
      <formula>75%</formula>
    </cfRule>
    <cfRule type="cellIs" dxfId="6639" priority="1021" operator="between">
      <formula>26%</formula>
      <formula>50%</formula>
    </cfRule>
    <cfRule type="cellIs" dxfId="6638" priority="1022" operator="between">
      <formula>0%</formula>
      <formula>25%</formula>
    </cfRule>
    <cfRule type="containsText" dxfId="6637" priority="1082" operator="containsText" text="BAJA">
      <formula>NOT(ISERROR(SEARCH("BAJA",AU4)))</formula>
    </cfRule>
    <cfRule type="containsText" dxfId="6636" priority="1083" operator="containsText" text="MEDIA">
      <formula>NOT(ISERROR(SEARCH("MEDIA",AU4)))</formula>
    </cfRule>
    <cfRule type="containsText" dxfId="6635" priority="1084" operator="containsText" text="ALTA">
      <formula>NOT(ISERROR(SEARCH("ALTA",AU4)))</formula>
    </cfRule>
  </conditionalFormatting>
  <conditionalFormatting sqref="V5 V4:X4 Z4 AW4:AX4">
    <cfRule type="cellIs" dxfId="6634" priority="1048" operator="equal">
      <formula>100%</formula>
    </cfRule>
    <cfRule type="cellIs" dxfId="6633" priority="1049" operator="equal">
      <formula>80%</formula>
    </cfRule>
    <cfRule type="cellIs" dxfId="6632" priority="1050" operator="equal">
      <formula>60%</formula>
    </cfRule>
    <cfRule type="cellIs" dxfId="6631" priority="1051" operator="equal">
      <formula>40%</formula>
    </cfRule>
    <cfRule type="cellIs" dxfId="6630" priority="1052" operator="equal">
      <formula>0.2</formula>
    </cfRule>
    <cfRule type="containsText" dxfId="6629" priority="1066" operator="containsText" text="Extremo">
      <formula>NOT(ISERROR(SEARCH("Extremo",V4)))</formula>
    </cfRule>
    <cfRule type="containsText" dxfId="6628" priority="1067" operator="containsText" text="Alto">
      <formula>NOT(ISERROR(SEARCH("Alto",V4)))</formula>
    </cfRule>
    <cfRule type="containsText" dxfId="6627" priority="1068" operator="containsText" text="Bajo">
      <formula>NOT(ISERROR(SEARCH("Bajo",V4)))</formula>
    </cfRule>
    <cfRule type="containsText" dxfId="6626" priority="1069" operator="containsText" text="Catastrófico">
      <formula>NOT(ISERROR(SEARCH("Catastrófico",V4)))</formula>
    </cfRule>
    <cfRule type="containsText" dxfId="6625" priority="1070" operator="containsText" text="Mayor">
      <formula>NOT(ISERROR(SEARCH("Mayor",V4)))</formula>
    </cfRule>
    <cfRule type="containsText" dxfId="6624" priority="1071" operator="containsText" text="Moderado">
      <formula>NOT(ISERROR(SEARCH("Moderado",V4)))</formula>
    </cfRule>
    <cfRule type="containsText" dxfId="6623" priority="1072" operator="containsText" text="Menor">
      <formula>NOT(ISERROR(SEARCH("Menor",V4)))</formula>
    </cfRule>
    <cfRule type="containsText" dxfId="6622" priority="1073" operator="containsText" text="Leve">
      <formula>NOT(ISERROR(SEARCH("Leve",V4)))</formula>
    </cfRule>
    <cfRule type="containsText" dxfId="6621" priority="1074" operator="containsText" text="Muy a">
      <formula>NOT(ISERROR(SEARCH("Muy a",V4)))</formula>
    </cfRule>
    <cfRule type="containsText" dxfId="6620" priority="1075" operator="containsText" text="Muy b">
      <formula>NOT(ISERROR(SEARCH("Muy b",V4)))</formula>
    </cfRule>
    <cfRule type="containsText" dxfId="6619" priority="1076" operator="containsText" text="Baja">
      <formula>NOT(ISERROR(SEARCH("Baja",V4)))</formula>
    </cfRule>
    <cfRule type="containsText" dxfId="6618" priority="1077" operator="containsText" text="Media">
      <formula>NOT(ISERROR(SEARCH("Media",V4)))</formula>
    </cfRule>
    <cfRule type="containsText" dxfId="6617" priority="1078" operator="containsText" text="Alta">
      <formula>NOT(ISERROR(SEARCH("Alta",V4)))</formula>
    </cfRule>
  </conditionalFormatting>
  <conditionalFormatting sqref="AA4">
    <cfRule type="cellIs" dxfId="6616" priority="1026" operator="equal">
      <formula>100%</formula>
    </cfRule>
    <cfRule type="cellIs" dxfId="6615" priority="1027" operator="equal">
      <formula>75%</formula>
    </cfRule>
    <cfRule type="cellIs" dxfId="6614" priority="1028" operator="equal">
      <formula>50%</formula>
    </cfRule>
    <cfRule type="cellIs" dxfId="6613" priority="1029" operator="equal">
      <formula>25%</formula>
    </cfRule>
    <cfRule type="containsText" dxfId="6612" priority="1053" operator="containsText" text="Extremo">
      <formula>NOT(ISERROR(SEARCH("Extremo",AA4)))</formula>
    </cfRule>
    <cfRule type="containsText" dxfId="6611" priority="1054" operator="containsText" text="Alto">
      <formula>NOT(ISERROR(SEARCH("Alto",AA4)))</formula>
    </cfRule>
    <cfRule type="containsText" dxfId="6610" priority="1055" operator="containsText" text="Bajo">
      <formula>NOT(ISERROR(SEARCH("Bajo",AA4)))</formula>
    </cfRule>
    <cfRule type="containsText" dxfId="6609" priority="1056" operator="containsText" text="Catastrófico">
      <formula>NOT(ISERROR(SEARCH("Catastrófico",AA4)))</formula>
    </cfRule>
    <cfRule type="containsText" dxfId="6608" priority="1057" operator="containsText" text="Mayor">
      <formula>NOT(ISERROR(SEARCH("Mayor",AA4)))</formula>
    </cfRule>
    <cfRule type="containsText" dxfId="6607" priority="1058" operator="containsText" text="Moderado">
      <formula>NOT(ISERROR(SEARCH("Moderado",AA4)))</formula>
    </cfRule>
    <cfRule type="containsText" dxfId="6606" priority="1059" operator="containsText" text="Menor">
      <formula>NOT(ISERROR(SEARCH("Menor",AA4)))</formula>
    </cfRule>
    <cfRule type="containsText" dxfId="6605" priority="1060" operator="containsText" text="Leve">
      <formula>NOT(ISERROR(SEARCH("Leve",AA4)))</formula>
    </cfRule>
    <cfRule type="containsText" dxfId="6604" priority="1061" operator="containsText" text="Muy a">
      <formula>NOT(ISERROR(SEARCH("Muy a",AA4)))</formula>
    </cfRule>
    <cfRule type="containsText" dxfId="6603" priority="1062" operator="containsText" text="Muy b">
      <formula>NOT(ISERROR(SEARCH("Muy b",AA4)))</formula>
    </cfRule>
    <cfRule type="containsText" dxfId="6602" priority="1063" operator="containsText" text="Baja">
      <formula>NOT(ISERROR(SEARCH("Baja",AA4)))</formula>
    </cfRule>
    <cfRule type="containsText" dxfId="6601" priority="1064" operator="containsText" text="Media">
      <formula>NOT(ISERROR(SEARCH("Media",AA4)))</formula>
    </cfRule>
    <cfRule type="containsText" dxfId="6600" priority="1065" operator="containsText" text="Alta">
      <formula>NOT(ISERROR(SEARCH("Alta",AA4)))</formula>
    </cfRule>
  </conditionalFormatting>
  <conditionalFormatting sqref="Y4">
    <cfRule type="cellIs" dxfId="6599" priority="1030" operator="equal">
      <formula>100%</formula>
    </cfRule>
    <cfRule type="cellIs" dxfId="6598" priority="1031" operator="equal">
      <formula>80%</formula>
    </cfRule>
    <cfRule type="cellIs" dxfId="6597" priority="1032" operator="equal">
      <formula>60%</formula>
    </cfRule>
    <cfRule type="cellIs" dxfId="6596" priority="1033" operator="equal">
      <formula>40%</formula>
    </cfRule>
    <cfRule type="cellIs" dxfId="6595" priority="1034" operator="equal">
      <formula>0.2</formula>
    </cfRule>
    <cfRule type="containsText" dxfId="6594" priority="1035" operator="containsText" text="Extremo">
      <formula>NOT(ISERROR(SEARCH("Extremo",Y4)))</formula>
    </cfRule>
    <cfRule type="containsText" dxfId="6593" priority="1036" operator="containsText" text="Alto">
      <formula>NOT(ISERROR(SEARCH("Alto",Y4)))</formula>
    </cfRule>
    <cfRule type="containsText" dxfId="6592" priority="1037" operator="containsText" text="Bajo">
      <formula>NOT(ISERROR(SEARCH("Bajo",Y4)))</formula>
    </cfRule>
    <cfRule type="containsText" dxfId="6591" priority="1038" operator="containsText" text="Catastrófico">
      <formula>NOT(ISERROR(SEARCH("Catastrófico",Y4)))</formula>
    </cfRule>
    <cfRule type="containsText" dxfId="6590" priority="1039" operator="containsText" text="Mayor">
      <formula>NOT(ISERROR(SEARCH("Mayor",Y4)))</formula>
    </cfRule>
    <cfRule type="containsText" dxfId="6589" priority="1040" operator="containsText" text="Moderado">
      <formula>NOT(ISERROR(SEARCH("Moderado",Y4)))</formula>
    </cfRule>
    <cfRule type="containsText" dxfId="6588" priority="1041" operator="containsText" text="Menor">
      <formula>NOT(ISERROR(SEARCH("Menor",Y4)))</formula>
    </cfRule>
    <cfRule type="containsText" dxfId="6587" priority="1042" operator="containsText" text="Leve">
      <formula>NOT(ISERROR(SEARCH("Leve",Y4)))</formula>
    </cfRule>
    <cfRule type="containsText" dxfId="6586" priority="1043" operator="containsText" text="Muy a">
      <formula>NOT(ISERROR(SEARCH("Muy a",Y4)))</formula>
    </cfRule>
    <cfRule type="containsText" dxfId="6585" priority="1044" operator="containsText" text="Muy b">
      <formula>NOT(ISERROR(SEARCH("Muy b",Y4)))</formula>
    </cfRule>
    <cfRule type="containsText" dxfId="6584" priority="1045" operator="containsText" text="Baja">
      <formula>NOT(ISERROR(SEARCH("Baja",Y4)))</formula>
    </cfRule>
    <cfRule type="containsText" dxfId="6583" priority="1046" operator="containsText" text="Media">
      <formula>NOT(ISERROR(SEARCH("Media",Y4)))</formula>
    </cfRule>
    <cfRule type="containsText" dxfId="6582" priority="1047" operator="containsText" text="Alta">
      <formula>NOT(ISERROR(SEARCH("Alta",Y4)))</formula>
    </cfRule>
  </conditionalFormatting>
  <conditionalFormatting sqref="AU5">
    <cfRule type="containsText" dxfId="6581" priority="1023" operator="containsText" text="BAJA">
      <formula>NOT(ISERROR(SEARCH("BAJA",AU5)))</formula>
    </cfRule>
    <cfRule type="containsText" dxfId="6580" priority="1024" operator="containsText" text="MEDIA">
      <formula>NOT(ISERROR(SEARCH("MEDIA",AU5)))</formula>
    </cfRule>
    <cfRule type="containsText" dxfId="6579" priority="1025" operator="containsText" text="ALTA">
      <formula>NOT(ISERROR(SEARCH("ALTA",AU5)))</formula>
    </cfRule>
  </conditionalFormatting>
  <conditionalFormatting sqref="AV5">
    <cfRule type="cellIs" dxfId="6578" priority="1012" operator="greaterThan">
      <formula>75%</formula>
    </cfRule>
    <cfRule type="cellIs" dxfId="6577" priority="1013" operator="between">
      <formula>51%</formula>
      <formula>75%</formula>
    </cfRule>
    <cfRule type="cellIs" dxfId="6576" priority="1014" operator="between">
      <formula>26%</formula>
      <formula>50%</formula>
    </cfRule>
    <cfRule type="cellIs" dxfId="6575" priority="1015" operator="between">
      <formula>0%</formula>
      <formula>25%</formula>
    </cfRule>
    <cfRule type="containsText" dxfId="6574" priority="1016" operator="containsText" text="BAJA">
      <formula>NOT(ISERROR(SEARCH("BAJA",AV5)))</formula>
    </cfRule>
    <cfRule type="containsText" dxfId="6573" priority="1017" operator="containsText" text="MEDIA">
      <formula>NOT(ISERROR(SEARCH("MEDIA",AV5)))</formula>
    </cfRule>
    <cfRule type="containsText" dxfId="6572" priority="1018" operator="containsText" text="ALTA">
      <formula>NOT(ISERROR(SEARCH("ALTA",AV5)))</formula>
    </cfRule>
  </conditionalFormatting>
  <conditionalFormatting sqref="AN5">
    <cfRule type="containsText" dxfId="6571" priority="1003" operator="containsText" text="BAJA">
      <formula>NOT(ISERROR(SEARCH("BAJA",AN5)))</formula>
    </cfRule>
    <cfRule type="containsText" dxfId="6570" priority="1004" operator="containsText" text="MEDIA">
      <formula>NOT(ISERROR(SEARCH("MEDIA",AN5)))</formula>
    </cfRule>
    <cfRule type="containsText" dxfId="6569" priority="1005" operator="containsText" text="ALTA">
      <formula>NOT(ISERROR(SEARCH("ALTA",AN5)))</formula>
    </cfRule>
  </conditionalFormatting>
  <conditionalFormatting sqref="S4">
    <cfRule type="cellIs" dxfId="6568" priority="435" operator="equal">
      <formula>100%</formula>
    </cfRule>
    <cfRule type="cellIs" dxfId="6567" priority="436" operator="equal">
      <formula>80%</formula>
    </cfRule>
    <cfRule type="cellIs" dxfId="6566" priority="437" operator="equal">
      <formula>60%</formula>
    </cfRule>
    <cfRule type="cellIs" dxfId="6565" priority="438" operator="equal">
      <formula>40%</formula>
    </cfRule>
    <cfRule type="cellIs" dxfId="6564" priority="439" operator="equal">
      <formula>0.2</formula>
    </cfRule>
    <cfRule type="containsText" dxfId="6563" priority="440" operator="containsText" text="Extremo">
      <formula>NOT(ISERROR(SEARCH("Extremo",S4)))</formula>
    </cfRule>
    <cfRule type="containsText" dxfId="6562" priority="441" operator="containsText" text="Alto">
      <formula>NOT(ISERROR(SEARCH("Alto",S4)))</formula>
    </cfRule>
    <cfRule type="containsText" dxfId="6561" priority="442" operator="containsText" text="Bajo">
      <formula>NOT(ISERROR(SEARCH("Bajo",S4)))</formula>
    </cfRule>
    <cfRule type="containsText" dxfId="6560" priority="443" operator="containsText" text="Catastrófico">
      <formula>NOT(ISERROR(SEARCH("Catastrófico",S4)))</formula>
    </cfRule>
    <cfRule type="containsText" dxfId="6559" priority="444" operator="containsText" text="Mayor">
      <formula>NOT(ISERROR(SEARCH("Mayor",S4)))</formula>
    </cfRule>
    <cfRule type="containsText" dxfId="6558" priority="445" operator="containsText" text="Moderado">
      <formula>NOT(ISERROR(SEARCH("Moderado",S4)))</formula>
    </cfRule>
    <cfRule type="containsText" dxfId="6557" priority="446" operator="containsText" text="Menor">
      <formula>NOT(ISERROR(SEARCH("Menor",S4)))</formula>
    </cfRule>
    <cfRule type="containsText" dxfId="6556" priority="447" operator="containsText" text="Leve">
      <formula>NOT(ISERROR(SEARCH("Leve",S4)))</formula>
    </cfRule>
    <cfRule type="containsText" dxfId="6555" priority="448" operator="containsText" text="Muy a">
      <formula>NOT(ISERROR(SEARCH("Muy a",S4)))</formula>
    </cfRule>
    <cfRule type="containsText" dxfId="6554" priority="449" operator="containsText" text="Muy b">
      <formula>NOT(ISERROR(SEARCH("Muy b",S4)))</formula>
    </cfRule>
    <cfRule type="containsText" dxfId="6553" priority="450" operator="containsText" text="Baja">
      <formula>NOT(ISERROR(SEARCH("Baja",S4)))</formula>
    </cfRule>
    <cfRule type="containsText" dxfId="6552" priority="451" operator="containsText" text="Media">
      <formula>NOT(ISERROR(SEARCH("Media",S4)))</formula>
    </cfRule>
    <cfRule type="containsText" dxfId="6551" priority="452" operator="containsText" text="Alta">
      <formula>NOT(ISERROR(SEARCH("Alta",S4)))</formula>
    </cfRule>
  </conditionalFormatting>
  <conditionalFormatting sqref="T4">
    <cfRule type="cellIs" dxfId="6550" priority="417" operator="equal">
      <formula>100%</formula>
    </cfRule>
    <cfRule type="cellIs" dxfId="6549" priority="418" operator="equal">
      <formula>80%</formula>
    </cfRule>
    <cfRule type="cellIs" dxfId="6548" priority="419" operator="equal">
      <formula>60%</formula>
    </cfRule>
    <cfRule type="cellIs" dxfId="6547" priority="420" operator="equal">
      <formula>40%</formula>
    </cfRule>
    <cfRule type="cellIs" dxfId="6546" priority="421" operator="equal">
      <formula>0.2</formula>
    </cfRule>
    <cfRule type="containsText" dxfId="6545" priority="422" operator="containsText" text="Extremo">
      <formula>NOT(ISERROR(SEARCH("Extremo",T4)))</formula>
    </cfRule>
    <cfRule type="containsText" dxfId="6544" priority="423" operator="containsText" text="Alto">
      <formula>NOT(ISERROR(SEARCH("Alto",T4)))</formula>
    </cfRule>
    <cfRule type="containsText" dxfId="6543" priority="424" operator="containsText" text="Bajo">
      <formula>NOT(ISERROR(SEARCH("Bajo",T4)))</formula>
    </cfRule>
    <cfRule type="containsText" dxfId="6542" priority="425" operator="containsText" text="Catastrófico">
      <formula>NOT(ISERROR(SEARCH("Catastrófico",T4)))</formula>
    </cfRule>
    <cfRule type="containsText" dxfId="6541" priority="426" operator="containsText" text="Mayor">
      <formula>NOT(ISERROR(SEARCH("Mayor",T4)))</formula>
    </cfRule>
    <cfRule type="containsText" dxfId="6540" priority="427" operator="containsText" text="Moderado">
      <formula>NOT(ISERROR(SEARCH("Moderado",T4)))</formula>
    </cfRule>
    <cfRule type="containsText" dxfId="6539" priority="428" operator="containsText" text="Menor">
      <formula>NOT(ISERROR(SEARCH("Menor",T4)))</formula>
    </cfRule>
    <cfRule type="containsText" dxfId="6538" priority="429" operator="containsText" text="Leve">
      <formula>NOT(ISERROR(SEARCH("Leve",T4)))</formula>
    </cfRule>
    <cfRule type="containsText" dxfId="6537" priority="430" operator="containsText" text="Muy a">
      <formula>NOT(ISERROR(SEARCH("Muy a",T4)))</formula>
    </cfRule>
    <cfRule type="containsText" dxfId="6536" priority="431" operator="containsText" text="Muy b">
      <formula>NOT(ISERROR(SEARCH("Muy b",T4)))</formula>
    </cfRule>
    <cfRule type="containsText" dxfId="6535" priority="432" operator="containsText" text="Baja">
      <formula>NOT(ISERROR(SEARCH("Baja",T4)))</formula>
    </cfRule>
    <cfRule type="containsText" dxfId="6534" priority="433" operator="containsText" text="Media">
      <formula>NOT(ISERROR(SEARCH("Media",T4)))</formula>
    </cfRule>
    <cfRule type="containsText" dxfId="6533" priority="434" operator="containsText" text="Alta">
      <formula>NOT(ISERROR(SEARCH("Alta",T4)))</formula>
    </cfRule>
  </conditionalFormatting>
  <conditionalFormatting sqref="AS4:AS5">
    <cfRule type="containsText" dxfId="6532" priority="306" operator="containsText" text="BAJA">
      <formula>NOT(ISERROR(SEARCH("BAJA",AS4)))</formula>
    </cfRule>
    <cfRule type="containsText" dxfId="6531" priority="307" operator="containsText" text="MEDIA">
      <formula>NOT(ISERROR(SEARCH("MEDIA",AS4)))</formula>
    </cfRule>
    <cfRule type="containsText" dxfId="6530" priority="308" operator="containsText" text="ALTA">
      <formula>NOT(ISERROR(SEARCH("ALTA",AS4)))</formula>
    </cfRule>
  </conditionalFormatting>
  <conditionalFormatting sqref="AJ6:AK7">
    <cfRule type="containsText" dxfId="6529" priority="300" operator="containsText" text="BAJA">
      <formula>NOT(ISERROR(SEARCH("BAJA",AJ6)))</formula>
    </cfRule>
    <cfRule type="containsText" dxfId="6528" priority="301" operator="containsText" text="MEDIA">
      <formula>NOT(ISERROR(SEARCH("MEDIA",AJ6)))</formula>
    </cfRule>
    <cfRule type="containsText" dxfId="6527" priority="302" operator="containsText" text="ALTA">
      <formula>NOT(ISERROR(SEARCH("ALTA",AJ6)))</formula>
    </cfRule>
  </conditionalFormatting>
  <conditionalFormatting sqref="AU6:AV6">
    <cfRule type="cellIs" dxfId="6526" priority="240" operator="greaterThan">
      <formula>75%</formula>
    </cfRule>
    <cfRule type="cellIs" dxfId="6525" priority="241" operator="between">
      <formula>51%</formula>
      <formula>75%</formula>
    </cfRule>
    <cfRule type="cellIs" dxfId="6524" priority="242" operator="between">
      <formula>26%</formula>
      <formula>50%</formula>
    </cfRule>
    <cfRule type="cellIs" dxfId="6523" priority="243" operator="between">
      <formula>0%</formula>
      <formula>25%</formula>
    </cfRule>
    <cfRule type="containsText" dxfId="6522" priority="303" operator="containsText" text="BAJA">
      <formula>NOT(ISERROR(SEARCH("BAJA",AU6)))</formula>
    </cfRule>
    <cfRule type="containsText" dxfId="6521" priority="304" operator="containsText" text="MEDIA">
      <formula>NOT(ISERROR(SEARCH("MEDIA",AU6)))</formula>
    </cfRule>
    <cfRule type="containsText" dxfId="6520" priority="305" operator="containsText" text="ALTA">
      <formula>NOT(ISERROR(SEARCH("ALTA",AU6)))</formula>
    </cfRule>
  </conditionalFormatting>
  <conditionalFormatting sqref="V7 V6:X6 Z6 AW6:AX6">
    <cfRule type="cellIs" dxfId="6519" priority="269" operator="equal">
      <formula>100%</formula>
    </cfRule>
    <cfRule type="cellIs" dxfId="6518" priority="270" operator="equal">
      <formula>80%</formula>
    </cfRule>
    <cfRule type="cellIs" dxfId="6517" priority="271" operator="equal">
      <formula>60%</formula>
    </cfRule>
    <cfRule type="cellIs" dxfId="6516" priority="272" operator="equal">
      <formula>40%</formula>
    </cfRule>
    <cfRule type="cellIs" dxfId="6515" priority="273" operator="equal">
      <formula>0.2</formula>
    </cfRule>
    <cfRule type="containsText" dxfId="6514" priority="287" operator="containsText" text="Extremo">
      <formula>NOT(ISERROR(SEARCH("Extremo",V6)))</formula>
    </cfRule>
    <cfRule type="containsText" dxfId="6513" priority="288" operator="containsText" text="Alto">
      <formula>NOT(ISERROR(SEARCH("Alto",V6)))</formula>
    </cfRule>
    <cfRule type="containsText" dxfId="6512" priority="289" operator="containsText" text="Bajo">
      <formula>NOT(ISERROR(SEARCH("Bajo",V6)))</formula>
    </cfRule>
    <cfRule type="containsText" dxfId="6511" priority="290" operator="containsText" text="Catastrófico">
      <formula>NOT(ISERROR(SEARCH("Catastrófico",V6)))</formula>
    </cfRule>
    <cfRule type="containsText" dxfId="6510" priority="291" operator="containsText" text="Mayor">
      <formula>NOT(ISERROR(SEARCH("Mayor",V6)))</formula>
    </cfRule>
    <cfRule type="containsText" dxfId="6509" priority="292" operator="containsText" text="Moderado">
      <formula>NOT(ISERROR(SEARCH("Moderado",V6)))</formula>
    </cfRule>
    <cfRule type="containsText" dxfId="6508" priority="293" operator="containsText" text="Menor">
      <formula>NOT(ISERROR(SEARCH("Menor",V6)))</formula>
    </cfRule>
    <cfRule type="containsText" dxfId="6507" priority="294" operator="containsText" text="Leve">
      <formula>NOT(ISERROR(SEARCH("Leve",V6)))</formula>
    </cfRule>
    <cfRule type="containsText" dxfId="6506" priority="295" operator="containsText" text="Muy a">
      <formula>NOT(ISERROR(SEARCH("Muy a",V6)))</formula>
    </cfRule>
    <cfRule type="containsText" dxfId="6505" priority="296" operator="containsText" text="Muy b">
      <formula>NOT(ISERROR(SEARCH("Muy b",V6)))</formula>
    </cfRule>
    <cfRule type="containsText" dxfId="6504" priority="297" operator="containsText" text="Baja">
      <formula>NOT(ISERROR(SEARCH("Baja",V6)))</formula>
    </cfRule>
    <cfRule type="containsText" dxfId="6503" priority="298" operator="containsText" text="Media">
      <formula>NOT(ISERROR(SEARCH("Media",V6)))</formula>
    </cfRule>
    <cfRule type="containsText" dxfId="6502" priority="299" operator="containsText" text="Alta">
      <formula>NOT(ISERROR(SEARCH("Alta",V6)))</formula>
    </cfRule>
  </conditionalFormatting>
  <conditionalFormatting sqref="AA6">
    <cfRule type="cellIs" dxfId="6501" priority="247" operator="equal">
      <formula>100%</formula>
    </cfRule>
    <cfRule type="cellIs" dxfId="6500" priority="248" operator="equal">
      <formula>75%</formula>
    </cfRule>
    <cfRule type="cellIs" dxfId="6499" priority="249" operator="equal">
      <formula>50%</formula>
    </cfRule>
    <cfRule type="cellIs" dxfId="6498" priority="250" operator="equal">
      <formula>25%</formula>
    </cfRule>
    <cfRule type="containsText" dxfId="6497" priority="274" operator="containsText" text="Extremo">
      <formula>NOT(ISERROR(SEARCH("Extremo",AA6)))</formula>
    </cfRule>
    <cfRule type="containsText" dxfId="6496" priority="275" operator="containsText" text="Alto">
      <formula>NOT(ISERROR(SEARCH("Alto",AA6)))</formula>
    </cfRule>
    <cfRule type="containsText" dxfId="6495" priority="276" operator="containsText" text="Bajo">
      <formula>NOT(ISERROR(SEARCH("Bajo",AA6)))</formula>
    </cfRule>
    <cfRule type="containsText" dxfId="6494" priority="277" operator="containsText" text="Catastrófico">
      <formula>NOT(ISERROR(SEARCH("Catastrófico",AA6)))</formula>
    </cfRule>
    <cfRule type="containsText" dxfId="6493" priority="278" operator="containsText" text="Mayor">
      <formula>NOT(ISERROR(SEARCH("Mayor",AA6)))</formula>
    </cfRule>
    <cfRule type="containsText" dxfId="6492" priority="279" operator="containsText" text="Moderado">
      <formula>NOT(ISERROR(SEARCH("Moderado",AA6)))</formula>
    </cfRule>
    <cfRule type="containsText" dxfId="6491" priority="280" operator="containsText" text="Menor">
      <formula>NOT(ISERROR(SEARCH("Menor",AA6)))</formula>
    </cfRule>
    <cfRule type="containsText" dxfId="6490" priority="281" operator="containsText" text="Leve">
      <formula>NOT(ISERROR(SEARCH("Leve",AA6)))</formula>
    </cfRule>
    <cfRule type="containsText" dxfId="6489" priority="282" operator="containsText" text="Muy a">
      <formula>NOT(ISERROR(SEARCH("Muy a",AA6)))</formula>
    </cfRule>
    <cfRule type="containsText" dxfId="6488" priority="283" operator="containsText" text="Muy b">
      <formula>NOT(ISERROR(SEARCH("Muy b",AA6)))</formula>
    </cfRule>
    <cfRule type="containsText" dxfId="6487" priority="284" operator="containsText" text="Baja">
      <formula>NOT(ISERROR(SEARCH("Baja",AA6)))</formula>
    </cfRule>
    <cfRule type="containsText" dxfId="6486" priority="285" operator="containsText" text="Media">
      <formula>NOT(ISERROR(SEARCH("Media",AA6)))</formula>
    </cfRule>
    <cfRule type="containsText" dxfId="6485" priority="286" operator="containsText" text="Alta">
      <formula>NOT(ISERROR(SEARCH("Alta",AA6)))</formula>
    </cfRule>
  </conditionalFormatting>
  <conditionalFormatting sqref="Y6">
    <cfRule type="cellIs" dxfId="6484" priority="251" operator="equal">
      <formula>100%</formula>
    </cfRule>
    <cfRule type="cellIs" dxfId="6483" priority="252" operator="equal">
      <formula>80%</formula>
    </cfRule>
    <cfRule type="cellIs" dxfId="6482" priority="253" operator="equal">
      <formula>60%</formula>
    </cfRule>
    <cfRule type="cellIs" dxfId="6481" priority="254" operator="equal">
      <formula>40%</formula>
    </cfRule>
    <cfRule type="cellIs" dxfId="6480" priority="255" operator="equal">
      <formula>0.2</formula>
    </cfRule>
    <cfRule type="containsText" dxfId="6479" priority="256" operator="containsText" text="Extremo">
      <formula>NOT(ISERROR(SEARCH("Extremo",Y6)))</formula>
    </cfRule>
    <cfRule type="containsText" dxfId="6478" priority="257" operator="containsText" text="Alto">
      <formula>NOT(ISERROR(SEARCH("Alto",Y6)))</formula>
    </cfRule>
    <cfRule type="containsText" dxfId="6477" priority="258" operator="containsText" text="Bajo">
      <formula>NOT(ISERROR(SEARCH("Bajo",Y6)))</formula>
    </cfRule>
    <cfRule type="containsText" dxfId="6476" priority="259" operator="containsText" text="Catastrófico">
      <formula>NOT(ISERROR(SEARCH("Catastrófico",Y6)))</formula>
    </cfRule>
    <cfRule type="containsText" dxfId="6475" priority="260" operator="containsText" text="Mayor">
      <formula>NOT(ISERROR(SEARCH("Mayor",Y6)))</formula>
    </cfRule>
    <cfRule type="containsText" dxfId="6474" priority="261" operator="containsText" text="Moderado">
      <formula>NOT(ISERROR(SEARCH("Moderado",Y6)))</formula>
    </cfRule>
    <cfRule type="containsText" dxfId="6473" priority="262" operator="containsText" text="Menor">
      <formula>NOT(ISERROR(SEARCH("Menor",Y6)))</formula>
    </cfRule>
    <cfRule type="containsText" dxfId="6472" priority="263" operator="containsText" text="Leve">
      <formula>NOT(ISERROR(SEARCH("Leve",Y6)))</formula>
    </cfRule>
    <cfRule type="containsText" dxfId="6471" priority="264" operator="containsText" text="Muy a">
      <formula>NOT(ISERROR(SEARCH("Muy a",Y6)))</formula>
    </cfRule>
    <cfRule type="containsText" dxfId="6470" priority="265" operator="containsText" text="Muy b">
      <formula>NOT(ISERROR(SEARCH("Muy b",Y6)))</formula>
    </cfRule>
    <cfRule type="containsText" dxfId="6469" priority="266" operator="containsText" text="Baja">
      <formula>NOT(ISERROR(SEARCH("Baja",Y6)))</formula>
    </cfRule>
    <cfRule type="containsText" dxfId="6468" priority="267" operator="containsText" text="Media">
      <formula>NOT(ISERROR(SEARCH("Media",Y6)))</formula>
    </cfRule>
    <cfRule type="containsText" dxfId="6467" priority="268" operator="containsText" text="Alta">
      <formula>NOT(ISERROR(SEARCH("Alta",Y6)))</formula>
    </cfRule>
  </conditionalFormatting>
  <conditionalFormatting sqref="AU7">
    <cfRule type="containsText" dxfId="6466" priority="244" operator="containsText" text="BAJA">
      <formula>NOT(ISERROR(SEARCH("BAJA",AU7)))</formula>
    </cfRule>
    <cfRule type="containsText" dxfId="6465" priority="245" operator="containsText" text="MEDIA">
      <formula>NOT(ISERROR(SEARCH("MEDIA",AU7)))</formula>
    </cfRule>
    <cfRule type="containsText" dxfId="6464" priority="246" operator="containsText" text="ALTA">
      <formula>NOT(ISERROR(SEARCH("ALTA",AU7)))</formula>
    </cfRule>
  </conditionalFormatting>
  <conditionalFormatting sqref="AV7">
    <cfRule type="cellIs" dxfId="6463" priority="233" operator="greaterThan">
      <formula>75%</formula>
    </cfRule>
    <cfRule type="cellIs" dxfId="6462" priority="234" operator="between">
      <formula>51%</formula>
      <formula>75%</formula>
    </cfRule>
    <cfRule type="cellIs" dxfId="6461" priority="235" operator="between">
      <formula>26%</formula>
      <formula>50%</formula>
    </cfRule>
    <cfRule type="cellIs" dxfId="6460" priority="236" operator="between">
      <formula>0%</formula>
      <formula>25%</formula>
    </cfRule>
    <cfRule type="containsText" dxfId="6459" priority="237" operator="containsText" text="BAJA">
      <formula>NOT(ISERROR(SEARCH("BAJA",AV7)))</formula>
    </cfRule>
    <cfRule type="containsText" dxfId="6458" priority="238" operator="containsText" text="MEDIA">
      <formula>NOT(ISERROR(SEARCH("MEDIA",AV7)))</formula>
    </cfRule>
    <cfRule type="containsText" dxfId="6457" priority="239" operator="containsText" text="ALTA">
      <formula>NOT(ISERROR(SEARCH("ALTA",AV7)))</formula>
    </cfRule>
  </conditionalFormatting>
  <conditionalFormatting sqref="AN7">
    <cfRule type="containsText" dxfId="6456" priority="230" operator="containsText" text="BAJA">
      <formula>NOT(ISERROR(SEARCH("BAJA",AN7)))</formula>
    </cfRule>
    <cfRule type="containsText" dxfId="6455" priority="231" operator="containsText" text="MEDIA">
      <formula>NOT(ISERROR(SEARCH("MEDIA",AN7)))</formula>
    </cfRule>
    <cfRule type="containsText" dxfId="6454" priority="232" operator="containsText" text="ALTA">
      <formula>NOT(ISERROR(SEARCH("ALTA",AN7)))</formula>
    </cfRule>
  </conditionalFormatting>
  <conditionalFormatting sqref="S6">
    <cfRule type="cellIs" dxfId="6453" priority="212" operator="equal">
      <formula>100%</formula>
    </cfRule>
    <cfRule type="cellIs" dxfId="6452" priority="213" operator="equal">
      <formula>80%</formula>
    </cfRule>
    <cfRule type="cellIs" dxfId="6451" priority="214" operator="equal">
      <formula>60%</formula>
    </cfRule>
    <cfRule type="cellIs" dxfId="6450" priority="215" operator="equal">
      <formula>40%</formula>
    </cfRule>
    <cfRule type="cellIs" dxfId="6449" priority="216" operator="equal">
      <formula>0.2</formula>
    </cfRule>
    <cfRule type="containsText" dxfId="6448" priority="217" operator="containsText" text="Extremo">
      <formula>NOT(ISERROR(SEARCH("Extremo",S6)))</formula>
    </cfRule>
    <cfRule type="containsText" dxfId="6447" priority="218" operator="containsText" text="Alto">
      <formula>NOT(ISERROR(SEARCH("Alto",S6)))</formula>
    </cfRule>
    <cfRule type="containsText" dxfId="6446" priority="219" operator="containsText" text="Bajo">
      <formula>NOT(ISERROR(SEARCH("Bajo",S6)))</formula>
    </cfRule>
    <cfRule type="containsText" dxfId="6445" priority="220" operator="containsText" text="Catastrófico">
      <formula>NOT(ISERROR(SEARCH("Catastrófico",S6)))</formula>
    </cfRule>
    <cfRule type="containsText" dxfId="6444" priority="221" operator="containsText" text="Mayor">
      <formula>NOT(ISERROR(SEARCH("Mayor",S6)))</formula>
    </cfRule>
    <cfRule type="containsText" dxfId="6443" priority="222" operator="containsText" text="Moderado">
      <formula>NOT(ISERROR(SEARCH("Moderado",S6)))</formula>
    </cfRule>
    <cfRule type="containsText" dxfId="6442" priority="223" operator="containsText" text="Menor">
      <formula>NOT(ISERROR(SEARCH("Menor",S6)))</formula>
    </cfRule>
    <cfRule type="containsText" dxfId="6441" priority="224" operator="containsText" text="Leve">
      <formula>NOT(ISERROR(SEARCH("Leve",S6)))</formula>
    </cfRule>
    <cfRule type="containsText" dxfId="6440" priority="225" operator="containsText" text="Muy a">
      <formula>NOT(ISERROR(SEARCH("Muy a",S6)))</formula>
    </cfRule>
    <cfRule type="containsText" dxfId="6439" priority="226" operator="containsText" text="Muy b">
      <formula>NOT(ISERROR(SEARCH("Muy b",S6)))</formula>
    </cfRule>
    <cfRule type="containsText" dxfId="6438" priority="227" operator="containsText" text="Baja">
      <formula>NOT(ISERROR(SEARCH("Baja",S6)))</formula>
    </cfRule>
    <cfRule type="containsText" dxfId="6437" priority="228" operator="containsText" text="Media">
      <formula>NOT(ISERROR(SEARCH("Media",S6)))</formula>
    </cfRule>
    <cfRule type="containsText" dxfId="6436" priority="229" operator="containsText" text="Alta">
      <formula>NOT(ISERROR(SEARCH("Alta",S6)))</formula>
    </cfRule>
  </conditionalFormatting>
  <conditionalFormatting sqref="T6">
    <cfRule type="cellIs" dxfId="6435" priority="194" operator="equal">
      <formula>100%</formula>
    </cfRule>
    <cfRule type="cellIs" dxfId="6434" priority="195" operator="equal">
      <formula>80%</formula>
    </cfRule>
    <cfRule type="cellIs" dxfId="6433" priority="196" operator="equal">
      <formula>60%</formula>
    </cfRule>
    <cfRule type="cellIs" dxfId="6432" priority="197" operator="equal">
      <formula>40%</formula>
    </cfRule>
    <cfRule type="cellIs" dxfId="6431" priority="198" operator="equal">
      <formula>0.2</formula>
    </cfRule>
    <cfRule type="containsText" dxfId="6430" priority="199" operator="containsText" text="Extremo">
      <formula>NOT(ISERROR(SEARCH("Extremo",T6)))</formula>
    </cfRule>
    <cfRule type="containsText" dxfId="6429" priority="200" operator="containsText" text="Alto">
      <formula>NOT(ISERROR(SEARCH("Alto",T6)))</formula>
    </cfRule>
    <cfRule type="containsText" dxfId="6428" priority="201" operator="containsText" text="Bajo">
      <formula>NOT(ISERROR(SEARCH("Bajo",T6)))</formula>
    </cfRule>
    <cfRule type="containsText" dxfId="6427" priority="202" operator="containsText" text="Catastrófico">
      <formula>NOT(ISERROR(SEARCH("Catastrófico",T6)))</formula>
    </cfRule>
    <cfRule type="containsText" dxfId="6426" priority="203" operator="containsText" text="Mayor">
      <formula>NOT(ISERROR(SEARCH("Mayor",T6)))</formula>
    </cfRule>
    <cfRule type="containsText" dxfId="6425" priority="204" operator="containsText" text="Moderado">
      <formula>NOT(ISERROR(SEARCH("Moderado",T6)))</formula>
    </cfRule>
    <cfRule type="containsText" dxfId="6424" priority="205" operator="containsText" text="Menor">
      <formula>NOT(ISERROR(SEARCH("Menor",T6)))</formula>
    </cfRule>
    <cfRule type="containsText" dxfId="6423" priority="206" operator="containsText" text="Leve">
      <formula>NOT(ISERROR(SEARCH("Leve",T6)))</formula>
    </cfRule>
    <cfRule type="containsText" dxfId="6422" priority="207" operator="containsText" text="Muy a">
      <formula>NOT(ISERROR(SEARCH("Muy a",T6)))</formula>
    </cfRule>
    <cfRule type="containsText" dxfId="6421" priority="208" operator="containsText" text="Muy b">
      <formula>NOT(ISERROR(SEARCH("Muy b",T6)))</formula>
    </cfRule>
    <cfRule type="containsText" dxfId="6420" priority="209" operator="containsText" text="Baja">
      <formula>NOT(ISERROR(SEARCH("Baja",T6)))</formula>
    </cfRule>
    <cfRule type="containsText" dxfId="6419" priority="210" operator="containsText" text="Media">
      <formula>NOT(ISERROR(SEARCH("Media",T6)))</formula>
    </cfRule>
    <cfRule type="containsText" dxfId="6418" priority="211" operator="containsText" text="Alta">
      <formula>NOT(ISERROR(SEARCH("Alta",T6)))</formula>
    </cfRule>
  </conditionalFormatting>
  <conditionalFormatting sqref="AP6:AP7">
    <cfRule type="containsText" dxfId="6417" priority="182" operator="containsText" text="BAJA">
      <formula>NOT(ISERROR(SEARCH("BAJA",AP6)))</formula>
    </cfRule>
    <cfRule type="containsText" dxfId="6416" priority="183" operator="containsText" text="MEDIA">
      <formula>NOT(ISERROR(SEARCH("MEDIA",AP6)))</formula>
    </cfRule>
    <cfRule type="containsText" dxfId="6415" priority="184" operator="containsText" text="ALTA">
      <formula>NOT(ISERROR(SEARCH("ALTA",AP6)))</formula>
    </cfRule>
  </conditionalFormatting>
  <conditionalFormatting sqref="AC6:AD6">
    <cfRule type="containsText" dxfId="6414" priority="188" operator="containsText" text="BAJA">
      <formula>NOT(ISERROR(SEARCH("BAJA",AC6)))</formula>
    </cfRule>
    <cfRule type="containsText" dxfId="6413" priority="189" operator="containsText" text="MEDIA">
      <formula>NOT(ISERROR(SEARCH("MEDIA",AC6)))</formula>
    </cfRule>
    <cfRule type="containsText" dxfId="6412" priority="190" operator="containsText" text="ALTA">
      <formula>NOT(ISERROR(SEARCH("ALTA",AC6)))</formula>
    </cfRule>
  </conditionalFormatting>
  <conditionalFormatting sqref="AS6:AS7">
    <cfRule type="containsText" dxfId="6411" priority="185" operator="containsText" text="BAJA">
      <formula>NOT(ISERROR(SEARCH("BAJA",AS6)))</formula>
    </cfRule>
    <cfRule type="containsText" dxfId="6410" priority="186" operator="containsText" text="MEDIA">
      <formula>NOT(ISERROR(SEARCH("MEDIA",AS6)))</formula>
    </cfRule>
    <cfRule type="containsText" dxfId="6409" priority="187" operator="containsText" text="ALTA">
      <formula>NOT(ISERROR(SEARCH("ALTA",AS6)))</formula>
    </cfRule>
  </conditionalFormatting>
  <conditionalFormatting sqref="AQ6">
    <cfRule type="containsText" dxfId="6408" priority="179" operator="containsText" text="BAJA">
      <formula>NOT(ISERROR(SEARCH("BAJA",AQ6)))</formula>
    </cfRule>
    <cfRule type="containsText" dxfId="6407" priority="180" operator="containsText" text="MEDIA">
      <formula>NOT(ISERROR(SEARCH("MEDIA",AQ6)))</formula>
    </cfRule>
    <cfRule type="containsText" dxfId="6406" priority="181" operator="containsText" text="ALTA">
      <formula>NOT(ISERROR(SEARCH("ALTA",AQ6)))</formula>
    </cfRule>
  </conditionalFormatting>
  <conditionalFormatting sqref="U4">
    <cfRule type="cellIs" dxfId="6405" priority="161" operator="equal">
      <formula>100%</formula>
    </cfRule>
    <cfRule type="cellIs" dxfId="6404" priority="162" operator="equal">
      <formula>80%</formula>
    </cfRule>
    <cfRule type="cellIs" dxfId="6403" priority="163" operator="equal">
      <formula>60%</formula>
    </cfRule>
    <cfRule type="cellIs" dxfId="6402" priority="164" operator="equal">
      <formula>40%</formula>
    </cfRule>
    <cfRule type="cellIs" dxfId="6401" priority="165" operator="equal">
      <formula>0.2</formula>
    </cfRule>
    <cfRule type="containsText" dxfId="6400" priority="166" operator="containsText" text="Extremo">
      <formula>NOT(ISERROR(SEARCH("Extremo",U4)))</formula>
    </cfRule>
    <cfRule type="containsText" dxfId="6399" priority="167" operator="containsText" text="Alto">
      <formula>NOT(ISERROR(SEARCH("Alto",U4)))</formula>
    </cfRule>
    <cfRule type="containsText" dxfId="6398" priority="168" operator="containsText" text="Bajo">
      <formula>NOT(ISERROR(SEARCH("Bajo",U4)))</formula>
    </cfRule>
    <cfRule type="containsText" dxfId="6397" priority="169" operator="containsText" text="Catastrófico">
      <formula>NOT(ISERROR(SEARCH("Catastrófico",U4)))</formula>
    </cfRule>
    <cfRule type="containsText" dxfId="6396" priority="170" operator="containsText" text="Mayor">
      <formula>NOT(ISERROR(SEARCH("Mayor",U4)))</formula>
    </cfRule>
    <cfRule type="containsText" dxfId="6395" priority="171" operator="containsText" text="Moderado">
      <formula>NOT(ISERROR(SEARCH("Moderado",U4)))</formula>
    </cfRule>
    <cfRule type="containsText" dxfId="6394" priority="172" operator="containsText" text="Menor">
      <formula>NOT(ISERROR(SEARCH("Menor",U4)))</formula>
    </cfRule>
    <cfRule type="containsText" dxfId="6393" priority="173" operator="containsText" text="Leve">
      <formula>NOT(ISERROR(SEARCH("Leve",U4)))</formula>
    </cfRule>
    <cfRule type="containsText" dxfId="6392" priority="174" operator="containsText" text="Muy a">
      <formula>NOT(ISERROR(SEARCH("Muy a",U4)))</formula>
    </cfRule>
    <cfRule type="containsText" dxfId="6391" priority="175" operator="containsText" text="Muy b">
      <formula>NOT(ISERROR(SEARCH("Muy b",U4)))</formula>
    </cfRule>
    <cfRule type="containsText" dxfId="6390" priority="176" operator="containsText" text="Baja">
      <formula>NOT(ISERROR(SEARCH("Baja",U4)))</formula>
    </cfRule>
    <cfRule type="containsText" dxfId="6389" priority="177" operator="containsText" text="Media">
      <formula>NOT(ISERROR(SEARCH("Media",U4)))</formula>
    </cfRule>
    <cfRule type="containsText" dxfId="6388" priority="178" operator="containsText" text="Alta">
      <formula>NOT(ISERROR(SEARCH("Alta",U4)))</formula>
    </cfRule>
  </conditionalFormatting>
  <conditionalFormatting sqref="U6">
    <cfRule type="cellIs" dxfId="6387" priority="143" operator="equal">
      <formula>100%</formula>
    </cfRule>
    <cfRule type="cellIs" dxfId="6386" priority="144" operator="equal">
      <formula>80%</formula>
    </cfRule>
    <cfRule type="cellIs" dxfId="6385" priority="145" operator="equal">
      <formula>60%</formula>
    </cfRule>
    <cfRule type="cellIs" dxfId="6384" priority="146" operator="equal">
      <formula>40%</formula>
    </cfRule>
    <cfRule type="cellIs" dxfId="6383" priority="147" operator="equal">
      <formula>0.2</formula>
    </cfRule>
    <cfRule type="containsText" dxfId="6382" priority="148" operator="containsText" text="Extremo">
      <formula>NOT(ISERROR(SEARCH("Extremo",U6)))</formula>
    </cfRule>
    <cfRule type="containsText" dxfId="6381" priority="149" operator="containsText" text="Alto">
      <formula>NOT(ISERROR(SEARCH("Alto",U6)))</formula>
    </cfRule>
    <cfRule type="containsText" dxfId="6380" priority="150" operator="containsText" text="Bajo">
      <formula>NOT(ISERROR(SEARCH("Bajo",U6)))</formula>
    </cfRule>
    <cfRule type="containsText" dxfId="6379" priority="151" operator="containsText" text="Catastrófico">
      <formula>NOT(ISERROR(SEARCH("Catastrófico",U6)))</formula>
    </cfRule>
    <cfRule type="containsText" dxfId="6378" priority="152" operator="containsText" text="Mayor">
      <formula>NOT(ISERROR(SEARCH("Mayor",U6)))</formula>
    </cfRule>
    <cfRule type="containsText" dxfId="6377" priority="153" operator="containsText" text="Moderado">
      <formula>NOT(ISERROR(SEARCH("Moderado",U6)))</formula>
    </cfRule>
    <cfRule type="containsText" dxfId="6376" priority="154" operator="containsText" text="Menor">
      <formula>NOT(ISERROR(SEARCH("Menor",U6)))</formula>
    </cfRule>
    <cfRule type="containsText" dxfId="6375" priority="155" operator="containsText" text="Leve">
      <formula>NOT(ISERROR(SEARCH("Leve",U6)))</formula>
    </cfRule>
    <cfRule type="containsText" dxfId="6374" priority="156" operator="containsText" text="Muy a">
      <formula>NOT(ISERROR(SEARCH("Muy a",U6)))</formula>
    </cfRule>
    <cfRule type="containsText" dxfId="6373" priority="157" operator="containsText" text="Muy b">
      <formula>NOT(ISERROR(SEARCH("Muy b",U6)))</formula>
    </cfRule>
    <cfRule type="containsText" dxfId="6372" priority="158" operator="containsText" text="Baja">
      <formula>NOT(ISERROR(SEARCH("Baja",U6)))</formula>
    </cfRule>
    <cfRule type="containsText" dxfId="6371" priority="159" operator="containsText" text="Media">
      <formula>NOT(ISERROR(SEARCH("Media",U6)))</formula>
    </cfRule>
    <cfRule type="containsText" dxfId="6370" priority="160" operator="containsText" text="Alta">
      <formula>NOT(ISERROR(SEARCH("Alta",U6)))</formula>
    </cfRule>
  </conditionalFormatting>
  <conditionalFormatting sqref="AJ8:AK9">
    <cfRule type="containsText" dxfId="6369" priority="137" operator="containsText" text="BAJA">
      <formula>NOT(ISERROR(SEARCH("BAJA",AJ8)))</formula>
    </cfRule>
    <cfRule type="containsText" dxfId="6368" priority="138" operator="containsText" text="MEDIA">
      <formula>NOT(ISERROR(SEARCH("MEDIA",AJ8)))</formula>
    </cfRule>
    <cfRule type="containsText" dxfId="6367" priority="139" operator="containsText" text="ALTA">
      <formula>NOT(ISERROR(SEARCH("ALTA",AJ8)))</formula>
    </cfRule>
  </conditionalFormatting>
  <conditionalFormatting sqref="AU8:AV8">
    <cfRule type="cellIs" dxfId="6366" priority="77" operator="greaterThan">
      <formula>75%</formula>
    </cfRule>
    <cfRule type="cellIs" dxfId="6365" priority="78" operator="between">
      <formula>51%</formula>
      <formula>75%</formula>
    </cfRule>
    <cfRule type="cellIs" dxfId="6364" priority="79" operator="between">
      <formula>26%</formula>
      <formula>50%</formula>
    </cfRule>
    <cfRule type="cellIs" dxfId="6363" priority="80" operator="between">
      <formula>0%</formula>
      <formula>25%</formula>
    </cfRule>
    <cfRule type="containsText" dxfId="6362" priority="140" operator="containsText" text="BAJA">
      <formula>NOT(ISERROR(SEARCH("BAJA",AU8)))</formula>
    </cfRule>
    <cfRule type="containsText" dxfId="6361" priority="141" operator="containsText" text="MEDIA">
      <formula>NOT(ISERROR(SEARCH("MEDIA",AU8)))</formula>
    </cfRule>
    <cfRule type="containsText" dxfId="6360" priority="142" operator="containsText" text="ALTA">
      <formula>NOT(ISERROR(SEARCH("ALTA",AU8)))</formula>
    </cfRule>
  </conditionalFormatting>
  <conditionalFormatting sqref="V9 V8:X8 Z8 AW8:AX8">
    <cfRule type="cellIs" dxfId="6359" priority="106" operator="equal">
      <formula>100%</formula>
    </cfRule>
    <cfRule type="cellIs" dxfId="6358" priority="107" operator="equal">
      <formula>80%</formula>
    </cfRule>
    <cfRule type="cellIs" dxfId="6357" priority="108" operator="equal">
      <formula>60%</formula>
    </cfRule>
    <cfRule type="cellIs" dxfId="6356" priority="109" operator="equal">
      <formula>40%</formula>
    </cfRule>
    <cfRule type="cellIs" dxfId="6355" priority="110" operator="equal">
      <formula>0.2</formula>
    </cfRule>
    <cfRule type="containsText" dxfId="6354" priority="124" operator="containsText" text="Extremo">
      <formula>NOT(ISERROR(SEARCH("Extremo",V8)))</formula>
    </cfRule>
    <cfRule type="containsText" dxfId="6353" priority="125" operator="containsText" text="Alto">
      <formula>NOT(ISERROR(SEARCH("Alto",V8)))</formula>
    </cfRule>
    <cfRule type="containsText" dxfId="6352" priority="126" operator="containsText" text="Bajo">
      <formula>NOT(ISERROR(SEARCH("Bajo",V8)))</formula>
    </cfRule>
    <cfRule type="containsText" dxfId="6351" priority="127" operator="containsText" text="Catastrófico">
      <formula>NOT(ISERROR(SEARCH("Catastrófico",V8)))</formula>
    </cfRule>
    <cfRule type="containsText" dxfId="6350" priority="128" operator="containsText" text="Mayor">
      <formula>NOT(ISERROR(SEARCH("Mayor",V8)))</formula>
    </cfRule>
    <cfRule type="containsText" dxfId="6349" priority="129" operator="containsText" text="Moderado">
      <formula>NOT(ISERROR(SEARCH("Moderado",V8)))</formula>
    </cfRule>
    <cfRule type="containsText" dxfId="6348" priority="130" operator="containsText" text="Menor">
      <formula>NOT(ISERROR(SEARCH("Menor",V8)))</formula>
    </cfRule>
    <cfRule type="containsText" dxfId="6347" priority="131" operator="containsText" text="Leve">
      <formula>NOT(ISERROR(SEARCH("Leve",V8)))</formula>
    </cfRule>
    <cfRule type="containsText" dxfId="6346" priority="132" operator="containsText" text="Muy a">
      <formula>NOT(ISERROR(SEARCH("Muy a",V8)))</formula>
    </cfRule>
    <cfRule type="containsText" dxfId="6345" priority="133" operator="containsText" text="Muy b">
      <formula>NOT(ISERROR(SEARCH("Muy b",V8)))</formula>
    </cfRule>
    <cfRule type="containsText" dxfId="6344" priority="134" operator="containsText" text="Baja">
      <formula>NOT(ISERROR(SEARCH("Baja",V8)))</formula>
    </cfRule>
    <cfRule type="containsText" dxfId="6343" priority="135" operator="containsText" text="Media">
      <formula>NOT(ISERROR(SEARCH("Media",V8)))</formula>
    </cfRule>
    <cfRule type="containsText" dxfId="6342" priority="136" operator="containsText" text="Alta">
      <formula>NOT(ISERROR(SEARCH("Alta",V8)))</formula>
    </cfRule>
  </conditionalFormatting>
  <conditionalFormatting sqref="AA8">
    <cfRule type="cellIs" dxfId="6341" priority="84" operator="equal">
      <formula>100%</formula>
    </cfRule>
    <cfRule type="cellIs" dxfId="6340" priority="85" operator="equal">
      <formula>75%</formula>
    </cfRule>
    <cfRule type="cellIs" dxfId="6339" priority="86" operator="equal">
      <formula>50%</formula>
    </cfRule>
    <cfRule type="cellIs" dxfId="6338" priority="87" operator="equal">
      <formula>25%</formula>
    </cfRule>
    <cfRule type="containsText" dxfId="6337" priority="111" operator="containsText" text="Extremo">
      <formula>NOT(ISERROR(SEARCH("Extremo",AA8)))</formula>
    </cfRule>
    <cfRule type="containsText" dxfId="6336" priority="112" operator="containsText" text="Alto">
      <formula>NOT(ISERROR(SEARCH("Alto",AA8)))</formula>
    </cfRule>
    <cfRule type="containsText" dxfId="6335" priority="113" operator="containsText" text="Bajo">
      <formula>NOT(ISERROR(SEARCH("Bajo",AA8)))</formula>
    </cfRule>
    <cfRule type="containsText" dxfId="6334" priority="114" operator="containsText" text="Catastrófico">
      <formula>NOT(ISERROR(SEARCH("Catastrófico",AA8)))</formula>
    </cfRule>
    <cfRule type="containsText" dxfId="6333" priority="115" operator="containsText" text="Mayor">
      <formula>NOT(ISERROR(SEARCH("Mayor",AA8)))</formula>
    </cfRule>
    <cfRule type="containsText" dxfId="6332" priority="116" operator="containsText" text="Moderado">
      <formula>NOT(ISERROR(SEARCH("Moderado",AA8)))</formula>
    </cfRule>
    <cfRule type="containsText" dxfId="6331" priority="117" operator="containsText" text="Menor">
      <formula>NOT(ISERROR(SEARCH("Menor",AA8)))</formula>
    </cfRule>
    <cfRule type="containsText" dxfId="6330" priority="118" operator="containsText" text="Leve">
      <formula>NOT(ISERROR(SEARCH("Leve",AA8)))</formula>
    </cfRule>
    <cfRule type="containsText" dxfId="6329" priority="119" operator="containsText" text="Muy a">
      <formula>NOT(ISERROR(SEARCH("Muy a",AA8)))</formula>
    </cfRule>
    <cfRule type="containsText" dxfId="6328" priority="120" operator="containsText" text="Muy b">
      <formula>NOT(ISERROR(SEARCH("Muy b",AA8)))</formula>
    </cfRule>
    <cfRule type="containsText" dxfId="6327" priority="121" operator="containsText" text="Baja">
      <formula>NOT(ISERROR(SEARCH("Baja",AA8)))</formula>
    </cfRule>
    <cfRule type="containsText" dxfId="6326" priority="122" operator="containsText" text="Media">
      <formula>NOT(ISERROR(SEARCH("Media",AA8)))</formula>
    </cfRule>
    <cfRule type="containsText" dxfId="6325" priority="123" operator="containsText" text="Alta">
      <formula>NOT(ISERROR(SEARCH("Alta",AA8)))</formula>
    </cfRule>
  </conditionalFormatting>
  <conditionalFormatting sqref="Y8">
    <cfRule type="cellIs" dxfId="6324" priority="88" operator="equal">
      <formula>100%</formula>
    </cfRule>
    <cfRule type="cellIs" dxfId="6323" priority="89" operator="equal">
      <formula>80%</formula>
    </cfRule>
    <cfRule type="cellIs" dxfId="6322" priority="90" operator="equal">
      <formula>60%</formula>
    </cfRule>
    <cfRule type="cellIs" dxfId="6321" priority="91" operator="equal">
      <formula>40%</formula>
    </cfRule>
    <cfRule type="cellIs" dxfId="6320" priority="92" operator="equal">
      <formula>0.2</formula>
    </cfRule>
    <cfRule type="containsText" dxfId="6319" priority="93" operator="containsText" text="Extremo">
      <formula>NOT(ISERROR(SEARCH("Extremo",Y8)))</formula>
    </cfRule>
    <cfRule type="containsText" dxfId="6318" priority="94" operator="containsText" text="Alto">
      <formula>NOT(ISERROR(SEARCH("Alto",Y8)))</formula>
    </cfRule>
    <cfRule type="containsText" dxfId="6317" priority="95" operator="containsText" text="Bajo">
      <formula>NOT(ISERROR(SEARCH("Bajo",Y8)))</formula>
    </cfRule>
    <cfRule type="containsText" dxfId="6316" priority="96" operator="containsText" text="Catastrófico">
      <formula>NOT(ISERROR(SEARCH("Catastrófico",Y8)))</formula>
    </cfRule>
    <cfRule type="containsText" dxfId="6315" priority="97" operator="containsText" text="Mayor">
      <formula>NOT(ISERROR(SEARCH("Mayor",Y8)))</formula>
    </cfRule>
    <cfRule type="containsText" dxfId="6314" priority="98" operator="containsText" text="Moderado">
      <formula>NOT(ISERROR(SEARCH("Moderado",Y8)))</formula>
    </cfRule>
    <cfRule type="containsText" dxfId="6313" priority="99" operator="containsText" text="Menor">
      <formula>NOT(ISERROR(SEARCH("Menor",Y8)))</formula>
    </cfRule>
    <cfRule type="containsText" dxfId="6312" priority="100" operator="containsText" text="Leve">
      <formula>NOT(ISERROR(SEARCH("Leve",Y8)))</formula>
    </cfRule>
    <cfRule type="containsText" dxfId="6311" priority="101" operator="containsText" text="Muy a">
      <formula>NOT(ISERROR(SEARCH("Muy a",Y8)))</formula>
    </cfRule>
    <cfRule type="containsText" dxfId="6310" priority="102" operator="containsText" text="Muy b">
      <formula>NOT(ISERROR(SEARCH("Muy b",Y8)))</formula>
    </cfRule>
    <cfRule type="containsText" dxfId="6309" priority="103" operator="containsText" text="Baja">
      <formula>NOT(ISERROR(SEARCH("Baja",Y8)))</formula>
    </cfRule>
    <cfRule type="containsText" dxfId="6308" priority="104" operator="containsText" text="Media">
      <formula>NOT(ISERROR(SEARCH("Media",Y8)))</formula>
    </cfRule>
    <cfRule type="containsText" dxfId="6307" priority="105" operator="containsText" text="Alta">
      <formula>NOT(ISERROR(SEARCH("Alta",Y8)))</formula>
    </cfRule>
  </conditionalFormatting>
  <conditionalFormatting sqref="AU9">
    <cfRule type="containsText" dxfId="6306" priority="81" operator="containsText" text="BAJA">
      <formula>NOT(ISERROR(SEARCH("BAJA",AU9)))</formula>
    </cfRule>
    <cfRule type="containsText" dxfId="6305" priority="82" operator="containsText" text="MEDIA">
      <formula>NOT(ISERROR(SEARCH("MEDIA",AU9)))</formula>
    </cfRule>
    <cfRule type="containsText" dxfId="6304" priority="83" operator="containsText" text="ALTA">
      <formula>NOT(ISERROR(SEARCH("ALTA",AU9)))</formula>
    </cfRule>
  </conditionalFormatting>
  <conditionalFormatting sqref="AV9">
    <cfRule type="cellIs" dxfId="6303" priority="70" operator="greaterThan">
      <formula>75%</formula>
    </cfRule>
    <cfRule type="cellIs" dxfId="6302" priority="71" operator="between">
      <formula>51%</formula>
      <formula>75%</formula>
    </cfRule>
    <cfRule type="cellIs" dxfId="6301" priority="72" operator="between">
      <formula>26%</formula>
      <formula>50%</formula>
    </cfRule>
    <cfRule type="cellIs" dxfId="6300" priority="73" operator="between">
      <formula>0%</formula>
      <formula>25%</formula>
    </cfRule>
    <cfRule type="containsText" dxfId="6299" priority="74" operator="containsText" text="BAJA">
      <formula>NOT(ISERROR(SEARCH("BAJA",AV9)))</formula>
    </cfRule>
    <cfRule type="containsText" dxfId="6298" priority="75" operator="containsText" text="MEDIA">
      <formula>NOT(ISERROR(SEARCH("MEDIA",AV9)))</formula>
    </cfRule>
    <cfRule type="containsText" dxfId="6297" priority="76" operator="containsText" text="ALTA">
      <formula>NOT(ISERROR(SEARCH("ALTA",AV9)))</formula>
    </cfRule>
  </conditionalFormatting>
  <conditionalFormatting sqref="AN9">
    <cfRule type="containsText" dxfId="6296" priority="67" operator="containsText" text="BAJA">
      <formula>NOT(ISERROR(SEARCH("BAJA",AN9)))</formula>
    </cfRule>
    <cfRule type="containsText" dxfId="6295" priority="68" operator="containsText" text="MEDIA">
      <formula>NOT(ISERROR(SEARCH("MEDIA",AN9)))</formula>
    </cfRule>
    <cfRule type="containsText" dxfId="6294" priority="69" operator="containsText" text="ALTA">
      <formula>NOT(ISERROR(SEARCH("ALTA",AN9)))</formula>
    </cfRule>
  </conditionalFormatting>
  <conditionalFormatting sqref="S8">
    <cfRule type="cellIs" dxfId="6293" priority="49" operator="equal">
      <formula>100%</formula>
    </cfRule>
    <cfRule type="cellIs" dxfId="6292" priority="50" operator="equal">
      <formula>80%</formula>
    </cfRule>
    <cfRule type="cellIs" dxfId="6291" priority="51" operator="equal">
      <formula>60%</formula>
    </cfRule>
    <cfRule type="cellIs" dxfId="6290" priority="52" operator="equal">
      <formula>40%</formula>
    </cfRule>
    <cfRule type="cellIs" dxfId="6289" priority="53" operator="equal">
      <formula>0.2</formula>
    </cfRule>
    <cfRule type="containsText" dxfId="6288" priority="54" operator="containsText" text="Extremo">
      <formula>NOT(ISERROR(SEARCH("Extremo",S8)))</formula>
    </cfRule>
    <cfRule type="containsText" dxfId="6287" priority="55" operator="containsText" text="Alto">
      <formula>NOT(ISERROR(SEARCH("Alto",S8)))</formula>
    </cfRule>
    <cfRule type="containsText" dxfId="6286" priority="56" operator="containsText" text="Bajo">
      <formula>NOT(ISERROR(SEARCH("Bajo",S8)))</formula>
    </cfRule>
    <cfRule type="containsText" dxfId="6285" priority="57" operator="containsText" text="Catastrófico">
      <formula>NOT(ISERROR(SEARCH("Catastrófico",S8)))</formula>
    </cfRule>
    <cfRule type="containsText" dxfId="6284" priority="58" operator="containsText" text="Mayor">
      <formula>NOT(ISERROR(SEARCH("Mayor",S8)))</formula>
    </cfRule>
    <cfRule type="containsText" dxfId="6283" priority="59" operator="containsText" text="Moderado">
      <formula>NOT(ISERROR(SEARCH("Moderado",S8)))</formula>
    </cfRule>
    <cfRule type="containsText" dxfId="6282" priority="60" operator="containsText" text="Menor">
      <formula>NOT(ISERROR(SEARCH("Menor",S8)))</formula>
    </cfRule>
    <cfRule type="containsText" dxfId="6281" priority="61" operator="containsText" text="Leve">
      <formula>NOT(ISERROR(SEARCH("Leve",S8)))</formula>
    </cfRule>
    <cfRule type="containsText" dxfId="6280" priority="62" operator="containsText" text="Muy a">
      <formula>NOT(ISERROR(SEARCH("Muy a",S8)))</formula>
    </cfRule>
    <cfRule type="containsText" dxfId="6279" priority="63" operator="containsText" text="Muy b">
      <formula>NOT(ISERROR(SEARCH("Muy b",S8)))</formula>
    </cfRule>
    <cfRule type="containsText" dxfId="6278" priority="64" operator="containsText" text="Baja">
      <formula>NOT(ISERROR(SEARCH("Baja",S8)))</formula>
    </cfRule>
    <cfRule type="containsText" dxfId="6277" priority="65" operator="containsText" text="Media">
      <formula>NOT(ISERROR(SEARCH("Media",S8)))</formula>
    </cfRule>
    <cfRule type="containsText" dxfId="6276" priority="66" operator="containsText" text="Alta">
      <formula>NOT(ISERROR(SEARCH("Alta",S8)))</formula>
    </cfRule>
  </conditionalFormatting>
  <conditionalFormatting sqref="T8">
    <cfRule type="cellIs" dxfId="6275" priority="31" operator="equal">
      <formula>100%</formula>
    </cfRule>
    <cfRule type="cellIs" dxfId="6274" priority="32" operator="equal">
      <formula>80%</formula>
    </cfRule>
    <cfRule type="cellIs" dxfId="6273" priority="33" operator="equal">
      <formula>60%</formula>
    </cfRule>
    <cfRule type="cellIs" dxfId="6272" priority="34" operator="equal">
      <formula>40%</formula>
    </cfRule>
    <cfRule type="cellIs" dxfId="6271" priority="35" operator="equal">
      <formula>0.2</formula>
    </cfRule>
    <cfRule type="containsText" dxfId="6270" priority="36" operator="containsText" text="Extremo">
      <formula>NOT(ISERROR(SEARCH("Extremo",T8)))</formula>
    </cfRule>
    <cfRule type="containsText" dxfId="6269" priority="37" operator="containsText" text="Alto">
      <formula>NOT(ISERROR(SEARCH("Alto",T8)))</formula>
    </cfRule>
    <cfRule type="containsText" dxfId="6268" priority="38" operator="containsText" text="Bajo">
      <formula>NOT(ISERROR(SEARCH("Bajo",T8)))</formula>
    </cfRule>
    <cfRule type="containsText" dxfId="6267" priority="39" operator="containsText" text="Catastrófico">
      <formula>NOT(ISERROR(SEARCH("Catastrófico",T8)))</formula>
    </cfRule>
    <cfRule type="containsText" dxfId="6266" priority="40" operator="containsText" text="Mayor">
      <formula>NOT(ISERROR(SEARCH("Mayor",T8)))</formula>
    </cfRule>
    <cfRule type="containsText" dxfId="6265" priority="41" operator="containsText" text="Moderado">
      <formula>NOT(ISERROR(SEARCH("Moderado",T8)))</formula>
    </cfRule>
    <cfRule type="containsText" dxfId="6264" priority="42" operator="containsText" text="Menor">
      <formula>NOT(ISERROR(SEARCH("Menor",T8)))</formula>
    </cfRule>
    <cfRule type="containsText" dxfId="6263" priority="43" operator="containsText" text="Leve">
      <formula>NOT(ISERROR(SEARCH("Leve",T8)))</formula>
    </cfRule>
    <cfRule type="containsText" dxfId="6262" priority="44" operator="containsText" text="Muy a">
      <formula>NOT(ISERROR(SEARCH("Muy a",T8)))</formula>
    </cfRule>
    <cfRule type="containsText" dxfId="6261" priority="45" operator="containsText" text="Muy b">
      <formula>NOT(ISERROR(SEARCH("Muy b",T8)))</formula>
    </cfRule>
    <cfRule type="containsText" dxfId="6260" priority="46" operator="containsText" text="Baja">
      <formula>NOT(ISERROR(SEARCH("Baja",T8)))</formula>
    </cfRule>
    <cfRule type="containsText" dxfId="6259" priority="47" operator="containsText" text="Media">
      <formula>NOT(ISERROR(SEARCH("Media",T8)))</formula>
    </cfRule>
    <cfRule type="containsText" dxfId="6258" priority="48" operator="containsText" text="Alta">
      <formula>NOT(ISERROR(SEARCH("Alta",T8)))</formula>
    </cfRule>
  </conditionalFormatting>
  <conditionalFormatting sqref="AP8:AP9">
    <cfRule type="containsText" dxfId="6257" priority="22" operator="containsText" text="BAJA">
      <formula>NOT(ISERROR(SEARCH("BAJA",AP8)))</formula>
    </cfRule>
    <cfRule type="containsText" dxfId="6256" priority="23" operator="containsText" text="MEDIA">
      <formula>NOT(ISERROR(SEARCH("MEDIA",AP8)))</formula>
    </cfRule>
    <cfRule type="containsText" dxfId="6255" priority="24" operator="containsText" text="ALTA">
      <formula>NOT(ISERROR(SEARCH("ALTA",AP8)))</formula>
    </cfRule>
  </conditionalFormatting>
  <conditionalFormatting sqref="AC8:AD8">
    <cfRule type="containsText" dxfId="6254" priority="28" operator="containsText" text="BAJA">
      <formula>NOT(ISERROR(SEARCH("BAJA",AC8)))</formula>
    </cfRule>
    <cfRule type="containsText" dxfId="6253" priority="29" operator="containsText" text="MEDIA">
      <formula>NOT(ISERROR(SEARCH("MEDIA",AC8)))</formula>
    </cfRule>
    <cfRule type="containsText" dxfId="6252" priority="30" operator="containsText" text="ALTA">
      <formula>NOT(ISERROR(SEARCH("ALTA",AC8)))</formula>
    </cfRule>
  </conditionalFormatting>
  <conditionalFormatting sqref="AS8:AS9">
    <cfRule type="containsText" dxfId="6251" priority="25" operator="containsText" text="BAJA">
      <formula>NOT(ISERROR(SEARCH("BAJA",AS8)))</formula>
    </cfRule>
    <cfRule type="containsText" dxfId="6250" priority="26" operator="containsText" text="MEDIA">
      <formula>NOT(ISERROR(SEARCH("MEDIA",AS8)))</formula>
    </cfRule>
    <cfRule type="containsText" dxfId="6249" priority="27" operator="containsText" text="ALTA">
      <formula>NOT(ISERROR(SEARCH("ALTA",AS8)))</formula>
    </cfRule>
  </conditionalFormatting>
  <conditionalFormatting sqref="AQ8">
    <cfRule type="containsText" dxfId="6248" priority="19" operator="containsText" text="BAJA">
      <formula>NOT(ISERROR(SEARCH("BAJA",AQ8)))</formula>
    </cfRule>
    <cfRule type="containsText" dxfId="6247" priority="20" operator="containsText" text="MEDIA">
      <formula>NOT(ISERROR(SEARCH("MEDIA",AQ8)))</formula>
    </cfRule>
    <cfRule type="containsText" dxfId="6246" priority="21" operator="containsText" text="ALTA">
      <formula>NOT(ISERROR(SEARCH("ALTA",AQ8)))</formula>
    </cfRule>
  </conditionalFormatting>
  <conditionalFormatting sqref="U8">
    <cfRule type="cellIs" dxfId="6245" priority="1" operator="equal">
      <formula>100%</formula>
    </cfRule>
    <cfRule type="cellIs" dxfId="6244" priority="2" operator="equal">
      <formula>80%</formula>
    </cfRule>
    <cfRule type="cellIs" dxfId="6243" priority="3" operator="equal">
      <formula>60%</formula>
    </cfRule>
    <cfRule type="cellIs" dxfId="6242" priority="4" operator="equal">
      <formula>40%</formula>
    </cfRule>
    <cfRule type="cellIs" dxfId="6241" priority="5" operator="equal">
      <formula>0.2</formula>
    </cfRule>
    <cfRule type="containsText" dxfId="6240" priority="6" operator="containsText" text="Extremo">
      <formula>NOT(ISERROR(SEARCH("Extremo",U8)))</formula>
    </cfRule>
    <cfRule type="containsText" dxfId="6239" priority="7" operator="containsText" text="Alto">
      <formula>NOT(ISERROR(SEARCH("Alto",U8)))</formula>
    </cfRule>
    <cfRule type="containsText" dxfId="6238" priority="8" operator="containsText" text="Bajo">
      <formula>NOT(ISERROR(SEARCH("Bajo",U8)))</formula>
    </cfRule>
    <cfRule type="containsText" dxfId="6237" priority="9" operator="containsText" text="Catastrófico">
      <formula>NOT(ISERROR(SEARCH("Catastrófico",U8)))</formula>
    </cfRule>
    <cfRule type="containsText" dxfId="6236" priority="10" operator="containsText" text="Mayor">
      <formula>NOT(ISERROR(SEARCH("Mayor",U8)))</formula>
    </cfRule>
    <cfRule type="containsText" dxfId="6235" priority="11" operator="containsText" text="Moderado">
      <formula>NOT(ISERROR(SEARCH("Moderado",U8)))</formula>
    </cfRule>
    <cfRule type="containsText" dxfId="6234" priority="12" operator="containsText" text="Menor">
      <formula>NOT(ISERROR(SEARCH("Menor",U8)))</formula>
    </cfRule>
    <cfRule type="containsText" dxfId="6233" priority="13" operator="containsText" text="Leve">
      <formula>NOT(ISERROR(SEARCH("Leve",U8)))</formula>
    </cfRule>
    <cfRule type="containsText" dxfId="6232" priority="14" operator="containsText" text="Muy a">
      <formula>NOT(ISERROR(SEARCH("Muy a",U8)))</formula>
    </cfRule>
    <cfRule type="containsText" dxfId="6231" priority="15" operator="containsText" text="Muy b">
      <formula>NOT(ISERROR(SEARCH("Muy b",U8)))</formula>
    </cfRule>
    <cfRule type="containsText" dxfId="6230" priority="16" operator="containsText" text="Baja">
      <formula>NOT(ISERROR(SEARCH("Baja",U8)))</formula>
    </cfRule>
    <cfRule type="containsText" dxfId="6229" priority="17" operator="containsText" text="Media">
      <formula>NOT(ISERROR(SEARCH("Media",U8)))</formula>
    </cfRule>
    <cfRule type="containsText" dxfId="6228" priority="18" operator="containsText" text="Alta">
      <formula>NOT(ISERROR(SEARCH("Alta",U8)))</formula>
    </cfRule>
  </conditionalFormatting>
  <dataValidations count="5">
    <dataValidation type="list" allowBlank="1" showInputMessage="1" showErrorMessage="1" sqref="A4:A9 AK4:AK9" xr:uid="{00000000-0002-0000-0900-000000000000}">
      <formula1>"SI,NO"</formula1>
    </dataValidation>
    <dataValidation type="list" allowBlank="1" showInputMessage="1" showErrorMessage="1" sqref="AJ4:AJ9" xr:uid="{00000000-0002-0000-0900-000001000000}">
      <formula1>"Confiable,No confiable"</formula1>
    </dataValidation>
    <dataValidation type="list" allowBlank="1" showInputMessage="1" showErrorMessage="1" sqref="AT4:AT9" xr:uid="{00000000-0002-0000-0900-000002000000}">
      <formula1>"Adecuado,Inadecuado"</formula1>
    </dataValidation>
    <dataValidation type="list" allowBlank="1" showInputMessage="1" showErrorMessage="1" sqref="AR4:AR9" xr:uid="{00000000-0002-0000-0900-000003000000}">
      <formula1>"Asignado,No Asignado"</formula1>
    </dataValidation>
    <dataValidation type="list" allowBlank="1" showInputMessage="1" showErrorMessage="1" sqref="AG4:AG9" xr:uid="{00000000-0002-0000-0900-000004000000}">
      <formula1>"Manual,Automático"</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6">
        <x14:dataValidation type="list" allowBlank="1" showInputMessage="1" showErrorMessage="1" xr:uid="{00000000-0002-0000-0900-000005000000}">
          <x14:formula1>
            <xm:f>Listas!$M$2:$M$14</xm:f>
          </x14:formula1>
          <xm:sqref>B4:B9</xm:sqref>
        </x14:dataValidation>
        <x14:dataValidation type="list" allowBlank="1" showInputMessage="1" showErrorMessage="1" xr:uid="{00000000-0002-0000-0900-000006000000}">
          <x14:formula1>
            <xm:f>Listas!$B$2:$B$7</xm:f>
          </x14:formula1>
          <xm:sqref>D4:D9</xm:sqref>
        </x14:dataValidation>
        <x14:dataValidation type="list" allowBlank="1" showInputMessage="1" showErrorMessage="1" xr:uid="{00000000-0002-0000-0900-000007000000}">
          <x14:formula1>
            <xm:f>Listas!$J$2:$J$6</xm:f>
          </x14:formula1>
          <xm:sqref>AX4:AX9</xm:sqref>
        </x14:dataValidation>
        <x14:dataValidation type="list" allowBlank="1" showInputMessage="1" showErrorMessage="1" xr:uid="{00000000-0002-0000-0900-000008000000}">
          <x14:formula1>
            <xm:f>Listas!$C$2:$C$8</xm:f>
          </x14:formula1>
          <xm:sqref>E4:E7</xm:sqref>
        </x14:dataValidation>
        <x14:dataValidation type="list" allowBlank="1" showInputMessage="1" showErrorMessage="1" xr:uid="{00000000-0002-0000-0900-000009000000}">
          <x14:formula1>
            <xm:f>Listas!$G$2:$G$11</xm:f>
          </x14:formula1>
          <xm:sqref>C4:C7</xm:sqref>
        </x14:dataValidation>
        <x14:dataValidation type="list" allowBlank="1" showInputMessage="1" showErrorMessage="1" xr:uid="{00000000-0002-0000-0900-00000A000000}">
          <x14:formula1>
            <xm:f>Listas!$I$2:$I$3</xm:f>
          </x14:formula1>
          <xm:sqref>AO4:AO9</xm:sqref>
        </x14:dataValidation>
        <x14:dataValidation type="list" allowBlank="1" showInputMessage="1" showErrorMessage="1" xr:uid="{00000000-0002-0000-0900-00000B000000}">
          <x14:formula1>
            <xm:f>Listas!$H$2:$H$3</xm:f>
          </x14:formula1>
          <xm:sqref>AM4:AM9</xm:sqref>
        </x14:dataValidation>
        <x14:dataValidation type="list" allowBlank="1" showInputMessage="1" showErrorMessage="1" xr:uid="{00000000-0002-0000-0900-00000C000000}">
          <x14:formula1>
            <xm:f>Listas!$F$2:$F$4</xm:f>
          </x14:formula1>
          <xm:sqref>AE4:AE9</xm:sqref>
        </x14:dataValidation>
        <x14:dataValidation type="list" allowBlank="1" showInputMessage="1" showErrorMessage="1" xr:uid="{00000000-0002-0000-0900-00000D000000}">
          <x14:formula1>
            <xm:f>Listas!$P$2:$P$7</xm:f>
          </x14:formula1>
          <xm:sqref>Q4:Q9</xm:sqref>
        </x14:dataValidation>
        <x14:dataValidation type="list" allowBlank="1" showInputMessage="1" showErrorMessage="1" xr:uid="{00000000-0002-0000-0900-00000E000000}">
          <x14:formula1>
            <xm:f>Listas!$O$2:$O$7</xm:f>
          </x14:formula1>
          <xm:sqref>O4:O9</xm:sqref>
        </x14:dataValidation>
        <x14:dataValidation type="list" allowBlank="1" showInputMessage="1" showErrorMessage="1" xr:uid="{00000000-0002-0000-0900-00000F000000}">
          <x14:formula1>
            <xm:f>Listas!$N$2:$N$7</xm:f>
          </x14:formula1>
          <xm:sqref>M4:M9</xm:sqref>
        </x14:dataValidation>
        <x14:dataValidation type="list" allowBlank="1" showInputMessage="1" showErrorMessage="1" xr:uid="{00000000-0002-0000-0900-000010000000}">
          <x14:formula1>
            <xm:f>Listas!$Q$2:$Q$8</xm:f>
          </x14:formula1>
          <xm:sqref>J4:J9</xm:sqref>
        </x14:dataValidation>
        <x14:dataValidation type="list" allowBlank="1" showInputMessage="1" showErrorMessage="1" xr:uid="{00000000-0002-0000-0900-000011000000}">
          <x14:formula1>
            <xm:f>Listas!$K$2:$K$6</xm:f>
          </x14:formula1>
          <xm:sqref>S4:S9</xm:sqref>
        </x14:dataValidation>
        <x14:dataValidation type="list" allowBlank="1" showInputMessage="1" showErrorMessage="1" xr:uid="{00000000-0002-0000-0900-000012000000}">
          <x14:formula1>
            <xm:f>Listas!$L$2:$L$5</xm:f>
          </x14:formula1>
          <xm:sqref>T4:T9</xm:sqref>
        </x14:dataValidation>
        <x14:dataValidation type="list" allowBlank="1" showInputMessage="1" showErrorMessage="1" xr:uid="{00000000-0002-0000-0900-000013000000}">
          <x14:formula1>
            <xm:f>Listas!$G$2:$G$12</xm:f>
          </x14:formula1>
          <xm:sqref>C8:C9</xm:sqref>
        </x14:dataValidation>
        <x14:dataValidation type="list" allowBlank="1" showInputMessage="1" showErrorMessage="1" xr:uid="{00000000-0002-0000-0900-000014000000}">
          <x14:formula1>
            <xm:f>Listas!$C$2:$C$9</xm:f>
          </x14:formula1>
          <xm:sqref>E8:E9</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BQ304"/>
  <sheetViews>
    <sheetView zoomScaleNormal="100" workbookViewId="0">
      <pane ySplit="3" topLeftCell="A4" activePane="bottomLeft" state="frozen"/>
      <selection activeCell="G4" sqref="G4:G13"/>
      <selection pane="bottomLeft" activeCell="AY4" sqref="AY4"/>
    </sheetView>
  </sheetViews>
  <sheetFormatPr baseColWidth="10" defaultColWidth="11.44140625" defaultRowHeight="14.4" x14ac:dyDescent="0.3"/>
  <cols>
    <col min="1" max="1" width="14.109375" style="1" customWidth="1"/>
    <col min="2" max="2" width="16.5546875" style="6" customWidth="1"/>
    <col min="3" max="3" width="17.33203125" style="6" customWidth="1"/>
    <col min="4" max="4" width="12.6640625" style="6" customWidth="1"/>
    <col min="5" max="5" width="19.5546875" style="6" customWidth="1"/>
    <col min="6" max="6" width="44.109375" style="2" customWidth="1"/>
    <col min="7" max="7" width="9.6640625" style="2" customWidth="1"/>
    <col min="8" max="8" width="20" style="2" customWidth="1"/>
    <col min="9" max="9" width="32.44140625" style="2" customWidth="1"/>
    <col min="10" max="10" width="14.6640625" style="2" bestFit="1" customWidth="1"/>
    <col min="11" max="11" width="20.33203125" style="2" customWidth="1"/>
    <col min="12" max="12" width="16.5546875" style="2" customWidth="1"/>
    <col min="13" max="13" width="17.109375" style="2" customWidth="1"/>
    <col min="14" max="14" width="3.44140625" style="2" hidden="1" customWidth="1"/>
    <col min="15" max="15" width="19.44140625" style="2" customWidth="1"/>
    <col min="16" max="16" width="3.44140625" style="2" hidden="1" customWidth="1"/>
    <col min="17" max="17" width="21.44140625" style="2" customWidth="1"/>
    <col min="18" max="18" width="3" style="2" hidden="1" customWidth="1"/>
    <col min="19" max="19" width="25.44140625" style="2" customWidth="1"/>
    <col min="20" max="20" width="21.88671875" style="2" customWidth="1"/>
    <col min="21" max="21" width="10.6640625" style="2" hidden="1" customWidth="1"/>
    <col min="22" max="22" width="15" style="2" bestFit="1" customWidth="1"/>
    <col min="23" max="23" width="5.6640625" style="26" hidden="1" customWidth="1"/>
    <col min="24" max="24" width="13.6640625" style="2" customWidth="1"/>
    <col min="25" max="25" width="5.6640625" style="26" hidden="1" customWidth="1"/>
    <col min="26" max="26" width="16.88671875" style="2" bestFit="1" customWidth="1"/>
    <col min="27" max="27" width="5.44140625" style="2" hidden="1" customWidth="1"/>
    <col min="28" max="28" width="35.33203125" style="2" customWidth="1"/>
    <col min="29" max="29" width="28" style="2" customWidth="1"/>
    <col min="30" max="30" width="67.5546875" style="2" customWidth="1"/>
    <col min="31" max="31" width="10" style="2" bestFit="1" customWidth="1"/>
    <col min="32" max="32" width="8.44140625" style="26" customWidth="1"/>
    <col min="33" max="33" width="20.33203125" style="26" customWidth="1"/>
    <col min="34" max="34" width="9" style="26" customWidth="1"/>
    <col min="35" max="35" width="14.109375" style="26" customWidth="1"/>
    <col min="36" max="36" width="16.44140625" style="2" customWidth="1"/>
    <col min="37" max="37" width="6.6640625" style="2" customWidth="1"/>
    <col min="38" max="38" width="35.5546875" style="2" customWidth="1"/>
    <col min="39" max="39" width="14.6640625" style="6" customWidth="1"/>
    <col min="40" max="40" width="20.6640625" style="2" customWidth="1"/>
    <col min="41" max="41" width="8.88671875" style="2" customWidth="1"/>
    <col min="42" max="42" width="15.6640625" style="2" customWidth="1"/>
    <col min="43" max="43" width="14.88671875" style="2" customWidth="1"/>
    <col min="44" max="44" width="9.109375" style="2" customWidth="1"/>
    <col min="45" max="45" width="23.6640625" style="2" customWidth="1"/>
    <col min="46" max="46" width="22.44140625" style="2" customWidth="1"/>
    <col min="47" max="47" width="13.6640625" style="2" hidden="1" customWidth="1"/>
    <col min="48" max="48" width="13.6640625" style="30" customWidth="1"/>
    <col min="49" max="49" width="13.6640625" style="2" customWidth="1"/>
    <col min="50" max="50" width="15.33203125" style="2" customWidth="1"/>
    <col min="51" max="51" width="2.33203125" style="5" customWidth="1"/>
    <col min="52" max="52" width="43.6640625" style="5" customWidth="1"/>
    <col min="53" max="53" width="17" style="4" customWidth="1"/>
    <col min="54" max="55" width="11.5546875" style="3" customWidth="1"/>
    <col min="56" max="56" width="21.88671875" style="2" customWidth="1"/>
    <col min="57" max="57" width="14.88671875" style="1" customWidth="1"/>
    <col min="58" max="58" width="47.44140625" style="1" customWidth="1"/>
    <col min="59" max="59" width="14.88671875" style="1" customWidth="1"/>
    <col min="60" max="60" width="52.109375" style="1" customWidth="1"/>
    <col min="61" max="61" width="29.5546875" style="1" customWidth="1"/>
    <col min="62" max="62" width="14.88671875" style="1" customWidth="1"/>
    <col min="63" max="63" width="40.6640625" style="1" customWidth="1"/>
    <col min="64" max="249" width="11.5546875" style="1"/>
    <col min="250" max="250" width="21.88671875" style="1" customWidth="1"/>
    <col min="251" max="251" width="13.88671875" style="1" customWidth="1"/>
    <col min="252" max="252" width="38.6640625" style="1" customWidth="1"/>
    <col min="253" max="253" width="3" style="1" bestFit="1" customWidth="1"/>
    <col min="254" max="254" width="32.33203125" style="1" customWidth="1"/>
    <col min="255" max="255" width="46.33203125" style="1" customWidth="1"/>
    <col min="256" max="256" width="19" style="1" customWidth="1"/>
    <col min="257" max="257" width="0" style="1" hidden="1" customWidth="1"/>
    <col min="258" max="258" width="17.6640625" style="1" customWidth="1"/>
    <col min="259" max="259" width="0" style="1" hidden="1" customWidth="1"/>
    <col min="260" max="260" width="22.33203125" style="1" customWidth="1"/>
    <col min="261" max="261" width="5.33203125" style="1" customWidth="1"/>
    <col min="262" max="262" width="36.33203125" style="1" customWidth="1"/>
    <col min="263" max="263" width="5.6640625" style="1" customWidth="1"/>
    <col min="264" max="264" width="0" style="1" hidden="1" customWidth="1"/>
    <col min="265" max="265" width="20.6640625" style="1" customWidth="1"/>
    <col min="266" max="266" width="4.88671875" style="1" customWidth="1"/>
    <col min="267" max="267" width="0" style="1" hidden="1" customWidth="1"/>
    <col min="268" max="268" width="24.6640625" style="1" customWidth="1"/>
    <col min="269" max="269" width="12.33203125" style="1" customWidth="1"/>
    <col min="270" max="270" width="0" style="1" hidden="1" customWidth="1"/>
    <col min="271" max="271" width="3.44140625" style="1" customWidth="1"/>
    <col min="272" max="272" width="0" style="1" hidden="1" customWidth="1"/>
    <col min="273" max="273" width="17.6640625" style="1" customWidth="1"/>
    <col min="274" max="274" width="3.44140625" style="1" customWidth="1"/>
    <col min="275" max="275" width="0" style="1" hidden="1" customWidth="1"/>
    <col min="276" max="276" width="23.6640625" style="1" customWidth="1"/>
    <col min="277" max="277" width="10" style="1" customWidth="1"/>
    <col min="278" max="278" width="0" style="1" hidden="1" customWidth="1"/>
    <col min="279" max="280" width="14.6640625" style="1" customWidth="1"/>
    <col min="281" max="281" width="12.88671875" style="1" customWidth="1"/>
    <col min="282" max="282" width="3.33203125" style="1" customWidth="1"/>
    <col min="283" max="283" width="30.33203125" style="1" customWidth="1"/>
    <col min="284" max="284" width="5" style="1" customWidth="1"/>
    <col min="285" max="285" width="0" style="1" hidden="1" customWidth="1"/>
    <col min="286" max="286" width="14.33203125" style="1" customWidth="1"/>
    <col min="287" max="287" width="5.6640625" style="1" customWidth="1"/>
    <col min="288" max="288" width="0" style="1" hidden="1" customWidth="1"/>
    <col min="289" max="289" width="17.33203125" style="1" customWidth="1"/>
    <col min="290" max="290" width="12.6640625" style="1" customWidth="1"/>
    <col min="291" max="291" width="0" style="1" hidden="1" customWidth="1"/>
    <col min="292" max="292" width="5.33203125" style="1" customWidth="1"/>
    <col min="293" max="293" width="0" style="1" hidden="1" customWidth="1"/>
    <col min="294" max="294" width="17" style="1" customWidth="1"/>
    <col min="295" max="295" width="6.33203125" style="1" customWidth="1"/>
    <col min="296" max="296" width="0" style="1" hidden="1" customWidth="1"/>
    <col min="297" max="297" width="14.33203125" style="1" customWidth="1"/>
    <col min="298" max="298" width="7.5546875" style="1" customWidth="1"/>
    <col min="299" max="299" width="0" style="1" hidden="1" customWidth="1"/>
    <col min="300" max="301" width="14.33203125" style="1" customWidth="1"/>
    <col min="302" max="302" width="20.88671875" style="1" customWidth="1"/>
    <col min="303" max="303" width="14.44140625" style="1" customWidth="1"/>
    <col min="304" max="304" width="15" style="1" customWidth="1"/>
    <col min="305" max="305" width="2.6640625" style="1" customWidth="1"/>
    <col min="306" max="306" width="11.6640625" style="1" customWidth="1"/>
    <col min="307" max="307" width="11.5546875" style="1" customWidth="1"/>
    <col min="308" max="308" width="2.33203125" style="1" customWidth="1"/>
    <col min="309" max="309" width="41" style="1" customWidth="1"/>
    <col min="310" max="310" width="14.33203125" style="1" customWidth="1"/>
    <col min="311" max="312" width="11.5546875" style="1" customWidth="1"/>
    <col min="313" max="313" width="21.88671875" style="1" customWidth="1"/>
    <col min="314" max="505" width="11.5546875" style="1"/>
    <col min="506" max="506" width="21.88671875" style="1" customWidth="1"/>
    <col min="507" max="507" width="13.88671875" style="1" customWidth="1"/>
    <col min="508" max="508" width="38.6640625" style="1" customWidth="1"/>
    <col min="509" max="509" width="3" style="1" bestFit="1" customWidth="1"/>
    <col min="510" max="510" width="32.33203125" style="1" customWidth="1"/>
    <col min="511" max="511" width="46.33203125" style="1" customWidth="1"/>
    <col min="512" max="512" width="19" style="1" customWidth="1"/>
    <col min="513" max="513" width="0" style="1" hidden="1" customWidth="1"/>
    <col min="514" max="514" width="17.6640625" style="1" customWidth="1"/>
    <col min="515" max="515" width="0" style="1" hidden="1" customWidth="1"/>
    <col min="516" max="516" width="22.33203125" style="1" customWidth="1"/>
    <col min="517" max="517" width="5.33203125" style="1" customWidth="1"/>
    <col min="518" max="518" width="36.33203125" style="1" customWidth="1"/>
    <col min="519" max="519" width="5.6640625" style="1" customWidth="1"/>
    <col min="520" max="520" width="0" style="1" hidden="1" customWidth="1"/>
    <col min="521" max="521" width="20.6640625" style="1" customWidth="1"/>
    <col min="522" max="522" width="4.88671875" style="1" customWidth="1"/>
    <col min="523" max="523" width="0" style="1" hidden="1" customWidth="1"/>
    <col min="524" max="524" width="24.6640625" style="1" customWidth="1"/>
    <col min="525" max="525" width="12.33203125" style="1" customWidth="1"/>
    <col min="526" max="526" width="0" style="1" hidden="1" customWidth="1"/>
    <col min="527" max="527" width="3.44140625" style="1" customWidth="1"/>
    <col min="528" max="528" width="0" style="1" hidden="1" customWidth="1"/>
    <col min="529" max="529" width="17.6640625" style="1" customWidth="1"/>
    <col min="530" max="530" width="3.44140625" style="1" customWidth="1"/>
    <col min="531" max="531" width="0" style="1" hidden="1" customWidth="1"/>
    <col min="532" max="532" width="23.6640625" style="1" customWidth="1"/>
    <col min="533" max="533" width="10" style="1" customWidth="1"/>
    <col min="534" max="534" width="0" style="1" hidden="1" customWidth="1"/>
    <col min="535" max="536" width="14.6640625" style="1" customWidth="1"/>
    <col min="537" max="537" width="12.88671875" style="1" customWidth="1"/>
    <col min="538" max="538" width="3.33203125" style="1" customWidth="1"/>
    <col min="539" max="539" width="30.33203125" style="1" customWidth="1"/>
    <col min="540" max="540" width="5" style="1" customWidth="1"/>
    <col min="541" max="541" width="0" style="1" hidden="1" customWidth="1"/>
    <col min="542" max="542" width="14.33203125" style="1" customWidth="1"/>
    <col min="543" max="543" width="5.6640625" style="1" customWidth="1"/>
    <col min="544" max="544" width="0" style="1" hidden="1" customWidth="1"/>
    <col min="545" max="545" width="17.33203125" style="1" customWidth="1"/>
    <col min="546" max="546" width="12.6640625" style="1" customWidth="1"/>
    <col min="547" max="547" width="0" style="1" hidden="1" customWidth="1"/>
    <col min="548" max="548" width="5.33203125" style="1" customWidth="1"/>
    <col min="549" max="549" width="0" style="1" hidden="1" customWidth="1"/>
    <col min="550" max="550" width="17" style="1" customWidth="1"/>
    <col min="551" max="551" width="6.33203125" style="1" customWidth="1"/>
    <col min="552" max="552" width="0" style="1" hidden="1" customWidth="1"/>
    <col min="553" max="553" width="14.33203125" style="1" customWidth="1"/>
    <col min="554" max="554" width="7.5546875" style="1" customWidth="1"/>
    <col min="555" max="555" width="0" style="1" hidden="1" customWidth="1"/>
    <col min="556" max="557" width="14.33203125" style="1" customWidth="1"/>
    <col min="558" max="558" width="20.88671875" style="1" customWidth="1"/>
    <col min="559" max="559" width="14.44140625" style="1" customWidth="1"/>
    <col min="560" max="560" width="15" style="1" customWidth="1"/>
    <col min="561" max="561" width="2.6640625" style="1" customWidth="1"/>
    <col min="562" max="562" width="11.6640625" style="1" customWidth="1"/>
    <col min="563" max="563" width="11.5546875" style="1" customWidth="1"/>
    <col min="564" max="564" width="2.33203125" style="1" customWidth="1"/>
    <col min="565" max="565" width="41" style="1" customWidth="1"/>
    <col min="566" max="566" width="14.33203125" style="1" customWidth="1"/>
    <col min="567" max="568" width="11.5546875" style="1" customWidth="1"/>
    <col min="569" max="569" width="21.88671875" style="1" customWidth="1"/>
    <col min="570" max="761" width="11.5546875" style="1"/>
    <col min="762" max="762" width="21.88671875" style="1" customWidth="1"/>
    <col min="763" max="763" width="13.88671875" style="1" customWidth="1"/>
    <col min="764" max="764" width="38.6640625" style="1" customWidth="1"/>
    <col min="765" max="765" width="3" style="1" bestFit="1" customWidth="1"/>
    <col min="766" max="766" width="32.33203125" style="1" customWidth="1"/>
    <col min="767" max="767" width="46.33203125" style="1" customWidth="1"/>
    <col min="768" max="768" width="19" style="1" customWidth="1"/>
    <col min="769" max="769" width="0" style="1" hidden="1" customWidth="1"/>
    <col min="770" max="770" width="17.6640625" style="1" customWidth="1"/>
    <col min="771" max="771" width="0" style="1" hidden="1" customWidth="1"/>
    <col min="772" max="772" width="22.33203125" style="1" customWidth="1"/>
    <col min="773" max="773" width="5.33203125" style="1" customWidth="1"/>
    <col min="774" max="774" width="36.33203125" style="1" customWidth="1"/>
    <col min="775" max="775" width="5.6640625" style="1" customWidth="1"/>
    <col min="776" max="776" width="0" style="1" hidden="1" customWidth="1"/>
    <col min="777" max="777" width="20.6640625" style="1" customWidth="1"/>
    <col min="778" max="778" width="4.88671875" style="1" customWidth="1"/>
    <col min="779" max="779" width="0" style="1" hidden="1" customWidth="1"/>
    <col min="780" max="780" width="24.6640625" style="1" customWidth="1"/>
    <col min="781" max="781" width="12.33203125" style="1" customWidth="1"/>
    <col min="782" max="782" width="0" style="1" hidden="1" customWidth="1"/>
    <col min="783" max="783" width="3.44140625" style="1" customWidth="1"/>
    <col min="784" max="784" width="0" style="1" hidden="1" customWidth="1"/>
    <col min="785" max="785" width="17.6640625" style="1" customWidth="1"/>
    <col min="786" max="786" width="3.44140625" style="1" customWidth="1"/>
    <col min="787" max="787" width="0" style="1" hidden="1" customWidth="1"/>
    <col min="788" max="788" width="23.6640625" style="1" customWidth="1"/>
    <col min="789" max="789" width="10" style="1" customWidth="1"/>
    <col min="790" max="790" width="0" style="1" hidden="1" customWidth="1"/>
    <col min="791" max="792" width="14.6640625" style="1" customWidth="1"/>
    <col min="793" max="793" width="12.88671875" style="1" customWidth="1"/>
    <col min="794" max="794" width="3.33203125" style="1" customWidth="1"/>
    <col min="795" max="795" width="30.33203125" style="1" customWidth="1"/>
    <col min="796" max="796" width="5" style="1" customWidth="1"/>
    <col min="797" max="797" width="0" style="1" hidden="1" customWidth="1"/>
    <col min="798" max="798" width="14.33203125" style="1" customWidth="1"/>
    <col min="799" max="799" width="5.6640625" style="1" customWidth="1"/>
    <col min="800" max="800" width="0" style="1" hidden="1" customWidth="1"/>
    <col min="801" max="801" width="17.33203125" style="1" customWidth="1"/>
    <col min="802" max="802" width="12.6640625" style="1" customWidth="1"/>
    <col min="803" max="803" width="0" style="1" hidden="1" customWidth="1"/>
    <col min="804" max="804" width="5.33203125" style="1" customWidth="1"/>
    <col min="805" max="805" width="0" style="1" hidden="1" customWidth="1"/>
    <col min="806" max="806" width="17" style="1" customWidth="1"/>
    <col min="807" max="807" width="6.33203125" style="1" customWidth="1"/>
    <col min="808" max="808" width="0" style="1" hidden="1" customWidth="1"/>
    <col min="809" max="809" width="14.33203125" style="1" customWidth="1"/>
    <col min="810" max="810" width="7.5546875" style="1" customWidth="1"/>
    <col min="811" max="811" width="0" style="1" hidden="1" customWidth="1"/>
    <col min="812" max="813" width="14.33203125" style="1" customWidth="1"/>
    <col min="814" max="814" width="20.88671875" style="1" customWidth="1"/>
    <col min="815" max="815" width="14.44140625" style="1" customWidth="1"/>
    <col min="816" max="816" width="15" style="1" customWidth="1"/>
    <col min="817" max="817" width="2.6640625" style="1" customWidth="1"/>
    <col min="818" max="818" width="11.6640625" style="1" customWidth="1"/>
    <col min="819" max="819" width="11.5546875" style="1" customWidth="1"/>
    <col min="820" max="820" width="2.33203125" style="1" customWidth="1"/>
    <col min="821" max="821" width="41" style="1" customWidth="1"/>
    <col min="822" max="822" width="14.33203125" style="1" customWidth="1"/>
    <col min="823" max="824" width="11.5546875" style="1" customWidth="1"/>
    <col min="825" max="825" width="21.88671875" style="1" customWidth="1"/>
    <col min="826" max="1017" width="11.5546875" style="1"/>
    <col min="1018" max="1018" width="21.88671875" style="1" customWidth="1"/>
    <col min="1019" max="1019" width="13.88671875" style="1" customWidth="1"/>
    <col min="1020" max="1020" width="38.6640625" style="1" customWidth="1"/>
    <col min="1021" max="1021" width="3" style="1" bestFit="1" customWidth="1"/>
    <col min="1022" max="1022" width="32.33203125" style="1" customWidth="1"/>
    <col min="1023" max="1023" width="46.33203125" style="1" customWidth="1"/>
    <col min="1024" max="1024" width="19" style="1" customWidth="1"/>
    <col min="1025" max="1025" width="0" style="1" hidden="1" customWidth="1"/>
    <col min="1026" max="1026" width="17.6640625" style="1" customWidth="1"/>
    <col min="1027" max="1027" width="0" style="1" hidden="1" customWidth="1"/>
    <col min="1028" max="1028" width="22.33203125" style="1" customWidth="1"/>
    <col min="1029" max="1029" width="5.33203125" style="1" customWidth="1"/>
    <col min="1030" max="1030" width="36.33203125" style="1" customWidth="1"/>
    <col min="1031" max="1031" width="5.6640625" style="1" customWidth="1"/>
    <col min="1032" max="1032" width="0" style="1" hidden="1" customWidth="1"/>
    <col min="1033" max="1033" width="20.6640625" style="1" customWidth="1"/>
    <col min="1034" max="1034" width="4.88671875" style="1" customWidth="1"/>
    <col min="1035" max="1035" width="0" style="1" hidden="1" customWidth="1"/>
    <col min="1036" max="1036" width="24.6640625" style="1" customWidth="1"/>
    <col min="1037" max="1037" width="12.33203125" style="1" customWidth="1"/>
    <col min="1038" max="1038" width="0" style="1" hidden="1" customWidth="1"/>
    <col min="1039" max="1039" width="3.44140625" style="1" customWidth="1"/>
    <col min="1040" max="1040" width="0" style="1" hidden="1" customWidth="1"/>
    <col min="1041" max="1041" width="17.6640625" style="1" customWidth="1"/>
    <col min="1042" max="1042" width="3.44140625" style="1" customWidth="1"/>
    <col min="1043" max="1043" width="0" style="1" hidden="1" customWidth="1"/>
    <col min="1044" max="1044" width="23.6640625" style="1" customWidth="1"/>
    <col min="1045" max="1045" width="10" style="1" customWidth="1"/>
    <col min="1046" max="1046" width="0" style="1" hidden="1" customWidth="1"/>
    <col min="1047" max="1048" width="14.6640625" style="1" customWidth="1"/>
    <col min="1049" max="1049" width="12.88671875" style="1" customWidth="1"/>
    <col min="1050" max="1050" width="3.33203125" style="1" customWidth="1"/>
    <col min="1051" max="1051" width="30.33203125" style="1" customWidth="1"/>
    <col min="1052" max="1052" width="5" style="1" customWidth="1"/>
    <col min="1053" max="1053" width="0" style="1" hidden="1" customWidth="1"/>
    <col min="1054" max="1054" width="14.33203125" style="1" customWidth="1"/>
    <col min="1055" max="1055" width="5.6640625" style="1" customWidth="1"/>
    <col min="1056" max="1056" width="0" style="1" hidden="1" customWidth="1"/>
    <col min="1057" max="1057" width="17.33203125" style="1" customWidth="1"/>
    <col min="1058" max="1058" width="12.6640625" style="1" customWidth="1"/>
    <col min="1059" max="1059" width="0" style="1" hidden="1" customWidth="1"/>
    <col min="1060" max="1060" width="5.33203125" style="1" customWidth="1"/>
    <col min="1061" max="1061" width="0" style="1" hidden="1" customWidth="1"/>
    <col min="1062" max="1062" width="17" style="1" customWidth="1"/>
    <col min="1063" max="1063" width="6.33203125" style="1" customWidth="1"/>
    <col min="1064" max="1064" width="0" style="1" hidden="1" customWidth="1"/>
    <col min="1065" max="1065" width="14.33203125" style="1" customWidth="1"/>
    <col min="1066" max="1066" width="7.5546875" style="1" customWidth="1"/>
    <col min="1067" max="1067" width="0" style="1" hidden="1" customWidth="1"/>
    <col min="1068" max="1069" width="14.33203125" style="1" customWidth="1"/>
    <col min="1070" max="1070" width="20.88671875" style="1" customWidth="1"/>
    <col min="1071" max="1071" width="14.44140625" style="1" customWidth="1"/>
    <col min="1072" max="1072" width="15" style="1" customWidth="1"/>
    <col min="1073" max="1073" width="2.6640625" style="1" customWidth="1"/>
    <col min="1074" max="1074" width="11.6640625" style="1" customWidth="1"/>
    <col min="1075" max="1075" width="11.5546875" style="1" customWidth="1"/>
    <col min="1076" max="1076" width="2.33203125" style="1" customWidth="1"/>
    <col min="1077" max="1077" width="41" style="1" customWidth="1"/>
    <col min="1078" max="1078" width="14.33203125" style="1" customWidth="1"/>
    <col min="1079" max="1080" width="11.5546875" style="1" customWidth="1"/>
    <col min="1081" max="1081" width="21.88671875" style="1" customWidth="1"/>
    <col min="1082" max="1273" width="11.5546875" style="1"/>
    <col min="1274" max="1274" width="21.88671875" style="1" customWidth="1"/>
    <col min="1275" max="1275" width="13.88671875" style="1" customWidth="1"/>
    <col min="1276" max="1276" width="38.6640625" style="1" customWidth="1"/>
    <col min="1277" max="1277" width="3" style="1" bestFit="1" customWidth="1"/>
    <col min="1278" max="1278" width="32.33203125" style="1" customWidth="1"/>
    <col min="1279" max="1279" width="46.33203125" style="1" customWidth="1"/>
    <col min="1280" max="1280" width="19" style="1" customWidth="1"/>
    <col min="1281" max="1281" width="0" style="1" hidden="1" customWidth="1"/>
    <col min="1282" max="1282" width="17.6640625" style="1" customWidth="1"/>
    <col min="1283" max="1283" width="0" style="1" hidden="1" customWidth="1"/>
    <col min="1284" max="1284" width="22.33203125" style="1" customWidth="1"/>
    <col min="1285" max="1285" width="5.33203125" style="1" customWidth="1"/>
    <col min="1286" max="1286" width="36.33203125" style="1" customWidth="1"/>
    <col min="1287" max="1287" width="5.6640625" style="1" customWidth="1"/>
    <col min="1288" max="1288" width="0" style="1" hidden="1" customWidth="1"/>
    <col min="1289" max="1289" width="20.6640625" style="1" customWidth="1"/>
    <col min="1290" max="1290" width="4.88671875" style="1" customWidth="1"/>
    <col min="1291" max="1291" width="0" style="1" hidden="1" customWidth="1"/>
    <col min="1292" max="1292" width="24.6640625" style="1" customWidth="1"/>
    <col min="1293" max="1293" width="12.33203125" style="1" customWidth="1"/>
    <col min="1294" max="1294" width="0" style="1" hidden="1" customWidth="1"/>
    <col min="1295" max="1295" width="3.44140625" style="1" customWidth="1"/>
    <col min="1296" max="1296" width="0" style="1" hidden="1" customWidth="1"/>
    <col min="1297" max="1297" width="17.6640625" style="1" customWidth="1"/>
    <col min="1298" max="1298" width="3.44140625" style="1" customWidth="1"/>
    <col min="1299" max="1299" width="0" style="1" hidden="1" customWidth="1"/>
    <col min="1300" max="1300" width="23.6640625" style="1" customWidth="1"/>
    <col min="1301" max="1301" width="10" style="1" customWidth="1"/>
    <col min="1302" max="1302" width="0" style="1" hidden="1" customWidth="1"/>
    <col min="1303" max="1304" width="14.6640625" style="1" customWidth="1"/>
    <col min="1305" max="1305" width="12.88671875" style="1" customWidth="1"/>
    <col min="1306" max="1306" width="3.33203125" style="1" customWidth="1"/>
    <col min="1307" max="1307" width="30.33203125" style="1" customWidth="1"/>
    <col min="1308" max="1308" width="5" style="1" customWidth="1"/>
    <col min="1309" max="1309" width="0" style="1" hidden="1" customWidth="1"/>
    <col min="1310" max="1310" width="14.33203125" style="1" customWidth="1"/>
    <col min="1311" max="1311" width="5.6640625" style="1" customWidth="1"/>
    <col min="1312" max="1312" width="0" style="1" hidden="1" customWidth="1"/>
    <col min="1313" max="1313" width="17.33203125" style="1" customWidth="1"/>
    <col min="1314" max="1314" width="12.6640625" style="1" customWidth="1"/>
    <col min="1315" max="1315" width="0" style="1" hidden="1" customWidth="1"/>
    <col min="1316" max="1316" width="5.33203125" style="1" customWidth="1"/>
    <col min="1317" max="1317" width="0" style="1" hidden="1" customWidth="1"/>
    <col min="1318" max="1318" width="17" style="1" customWidth="1"/>
    <col min="1319" max="1319" width="6.33203125" style="1" customWidth="1"/>
    <col min="1320" max="1320" width="0" style="1" hidden="1" customWidth="1"/>
    <col min="1321" max="1321" width="14.33203125" style="1" customWidth="1"/>
    <col min="1322" max="1322" width="7.5546875" style="1" customWidth="1"/>
    <col min="1323" max="1323" width="0" style="1" hidden="1" customWidth="1"/>
    <col min="1324" max="1325" width="14.33203125" style="1" customWidth="1"/>
    <col min="1326" max="1326" width="20.88671875" style="1" customWidth="1"/>
    <col min="1327" max="1327" width="14.44140625" style="1" customWidth="1"/>
    <col min="1328" max="1328" width="15" style="1" customWidth="1"/>
    <col min="1329" max="1329" width="2.6640625" style="1" customWidth="1"/>
    <col min="1330" max="1330" width="11.6640625" style="1" customWidth="1"/>
    <col min="1331" max="1331" width="11.5546875" style="1" customWidth="1"/>
    <col min="1332" max="1332" width="2.33203125" style="1" customWidth="1"/>
    <col min="1333" max="1333" width="41" style="1" customWidth="1"/>
    <col min="1334" max="1334" width="14.33203125" style="1" customWidth="1"/>
    <col min="1335" max="1336" width="11.5546875" style="1" customWidth="1"/>
    <col min="1337" max="1337" width="21.88671875" style="1" customWidth="1"/>
    <col min="1338" max="1529" width="11.5546875" style="1"/>
    <col min="1530" max="1530" width="21.88671875" style="1" customWidth="1"/>
    <col min="1531" max="1531" width="13.88671875" style="1" customWidth="1"/>
    <col min="1532" max="1532" width="38.6640625" style="1" customWidth="1"/>
    <col min="1533" max="1533" width="3" style="1" bestFit="1" customWidth="1"/>
    <col min="1534" max="1534" width="32.33203125" style="1" customWidth="1"/>
    <col min="1535" max="1535" width="46.33203125" style="1" customWidth="1"/>
    <col min="1536" max="1536" width="19" style="1" customWidth="1"/>
    <col min="1537" max="1537" width="0" style="1" hidden="1" customWidth="1"/>
    <col min="1538" max="1538" width="17.6640625" style="1" customWidth="1"/>
    <col min="1539" max="1539" width="0" style="1" hidden="1" customWidth="1"/>
    <col min="1540" max="1540" width="22.33203125" style="1" customWidth="1"/>
    <col min="1541" max="1541" width="5.33203125" style="1" customWidth="1"/>
    <col min="1542" max="1542" width="36.33203125" style="1" customWidth="1"/>
    <col min="1543" max="1543" width="5.6640625" style="1" customWidth="1"/>
    <col min="1544" max="1544" width="0" style="1" hidden="1" customWidth="1"/>
    <col min="1545" max="1545" width="20.6640625" style="1" customWidth="1"/>
    <col min="1546" max="1546" width="4.88671875" style="1" customWidth="1"/>
    <col min="1547" max="1547" width="0" style="1" hidden="1" customWidth="1"/>
    <col min="1548" max="1548" width="24.6640625" style="1" customWidth="1"/>
    <col min="1549" max="1549" width="12.33203125" style="1" customWidth="1"/>
    <col min="1550" max="1550" width="0" style="1" hidden="1" customWidth="1"/>
    <col min="1551" max="1551" width="3.44140625" style="1" customWidth="1"/>
    <col min="1552" max="1552" width="0" style="1" hidden="1" customWidth="1"/>
    <col min="1553" max="1553" width="17.6640625" style="1" customWidth="1"/>
    <col min="1554" max="1554" width="3.44140625" style="1" customWidth="1"/>
    <col min="1555" max="1555" width="0" style="1" hidden="1" customWidth="1"/>
    <col min="1556" max="1556" width="23.6640625" style="1" customWidth="1"/>
    <col min="1557" max="1557" width="10" style="1" customWidth="1"/>
    <col min="1558" max="1558" width="0" style="1" hidden="1" customWidth="1"/>
    <col min="1559" max="1560" width="14.6640625" style="1" customWidth="1"/>
    <col min="1561" max="1561" width="12.88671875" style="1" customWidth="1"/>
    <col min="1562" max="1562" width="3.33203125" style="1" customWidth="1"/>
    <col min="1563" max="1563" width="30.33203125" style="1" customWidth="1"/>
    <col min="1564" max="1564" width="5" style="1" customWidth="1"/>
    <col min="1565" max="1565" width="0" style="1" hidden="1" customWidth="1"/>
    <col min="1566" max="1566" width="14.33203125" style="1" customWidth="1"/>
    <col min="1567" max="1567" width="5.6640625" style="1" customWidth="1"/>
    <col min="1568" max="1568" width="0" style="1" hidden="1" customWidth="1"/>
    <col min="1569" max="1569" width="17.33203125" style="1" customWidth="1"/>
    <col min="1570" max="1570" width="12.6640625" style="1" customWidth="1"/>
    <col min="1571" max="1571" width="0" style="1" hidden="1" customWidth="1"/>
    <col min="1572" max="1572" width="5.33203125" style="1" customWidth="1"/>
    <col min="1573" max="1573" width="0" style="1" hidden="1" customWidth="1"/>
    <col min="1574" max="1574" width="17" style="1" customWidth="1"/>
    <col min="1575" max="1575" width="6.33203125" style="1" customWidth="1"/>
    <col min="1576" max="1576" width="0" style="1" hidden="1" customWidth="1"/>
    <col min="1577" max="1577" width="14.33203125" style="1" customWidth="1"/>
    <col min="1578" max="1578" width="7.5546875" style="1" customWidth="1"/>
    <col min="1579" max="1579" width="0" style="1" hidden="1" customWidth="1"/>
    <col min="1580" max="1581" width="14.33203125" style="1" customWidth="1"/>
    <col min="1582" max="1582" width="20.88671875" style="1" customWidth="1"/>
    <col min="1583" max="1583" width="14.44140625" style="1" customWidth="1"/>
    <col min="1584" max="1584" width="15" style="1" customWidth="1"/>
    <col min="1585" max="1585" width="2.6640625" style="1" customWidth="1"/>
    <col min="1586" max="1586" width="11.6640625" style="1" customWidth="1"/>
    <col min="1587" max="1587" width="11.5546875" style="1" customWidth="1"/>
    <col min="1588" max="1588" width="2.33203125" style="1" customWidth="1"/>
    <col min="1589" max="1589" width="41" style="1" customWidth="1"/>
    <col min="1590" max="1590" width="14.33203125" style="1" customWidth="1"/>
    <col min="1591" max="1592" width="11.5546875" style="1" customWidth="1"/>
    <col min="1593" max="1593" width="21.88671875" style="1" customWidth="1"/>
    <col min="1594" max="1785" width="11.5546875" style="1"/>
    <col min="1786" max="1786" width="21.88671875" style="1" customWidth="1"/>
    <col min="1787" max="1787" width="13.88671875" style="1" customWidth="1"/>
    <col min="1788" max="1788" width="38.6640625" style="1" customWidth="1"/>
    <col min="1789" max="1789" width="3" style="1" bestFit="1" customWidth="1"/>
    <col min="1790" max="1790" width="32.33203125" style="1" customWidth="1"/>
    <col min="1791" max="1791" width="46.33203125" style="1" customWidth="1"/>
    <col min="1792" max="1792" width="19" style="1" customWidth="1"/>
    <col min="1793" max="1793" width="0" style="1" hidden="1" customWidth="1"/>
    <col min="1794" max="1794" width="17.6640625" style="1" customWidth="1"/>
    <col min="1795" max="1795" width="0" style="1" hidden="1" customWidth="1"/>
    <col min="1796" max="1796" width="22.33203125" style="1" customWidth="1"/>
    <col min="1797" max="1797" width="5.33203125" style="1" customWidth="1"/>
    <col min="1798" max="1798" width="36.33203125" style="1" customWidth="1"/>
    <col min="1799" max="1799" width="5.6640625" style="1" customWidth="1"/>
    <col min="1800" max="1800" width="0" style="1" hidden="1" customWidth="1"/>
    <col min="1801" max="1801" width="20.6640625" style="1" customWidth="1"/>
    <col min="1802" max="1802" width="4.88671875" style="1" customWidth="1"/>
    <col min="1803" max="1803" width="0" style="1" hidden="1" customWidth="1"/>
    <col min="1804" max="1804" width="24.6640625" style="1" customWidth="1"/>
    <col min="1805" max="1805" width="12.33203125" style="1" customWidth="1"/>
    <col min="1806" max="1806" width="0" style="1" hidden="1" customWidth="1"/>
    <col min="1807" max="1807" width="3.44140625" style="1" customWidth="1"/>
    <col min="1808" max="1808" width="0" style="1" hidden="1" customWidth="1"/>
    <col min="1809" max="1809" width="17.6640625" style="1" customWidth="1"/>
    <col min="1810" max="1810" width="3.44140625" style="1" customWidth="1"/>
    <col min="1811" max="1811" width="0" style="1" hidden="1" customWidth="1"/>
    <col min="1812" max="1812" width="23.6640625" style="1" customWidth="1"/>
    <col min="1813" max="1813" width="10" style="1" customWidth="1"/>
    <col min="1814" max="1814" width="0" style="1" hidden="1" customWidth="1"/>
    <col min="1815" max="1816" width="14.6640625" style="1" customWidth="1"/>
    <col min="1817" max="1817" width="12.88671875" style="1" customWidth="1"/>
    <col min="1818" max="1818" width="3.33203125" style="1" customWidth="1"/>
    <col min="1819" max="1819" width="30.33203125" style="1" customWidth="1"/>
    <col min="1820" max="1820" width="5" style="1" customWidth="1"/>
    <col min="1821" max="1821" width="0" style="1" hidden="1" customWidth="1"/>
    <col min="1822" max="1822" width="14.33203125" style="1" customWidth="1"/>
    <col min="1823" max="1823" width="5.6640625" style="1" customWidth="1"/>
    <col min="1824" max="1824" width="0" style="1" hidden="1" customWidth="1"/>
    <col min="1825" max="1825" width="17.33203125" style="1" customWidth="1"/>
    <col min="1826" max="1826" width="12.6640625" style="1" customWidth="1"/>
    <col min="1827" max="1827" width="0" style="1" hidden="1" customWidth="1"/>
    <col min="1828" max="1828" width="5.33203125" style="1" customWidth="1"/>
    <col min="1829" max="1829" width="0" style="1" hidden="1" customWidth="1"/>
    <col min="1830" max="1830" width="17" style="1" customWidth="1"/>
    <col min="1831" max="1831" width="6.33203125" style="1" customWidth="1"/>
    <col min="1832" max="1832" width="0" style="1" hidden="1" customWidth="1"/>
    <col min="1833" max="1833" width="14.33203125" style="1" customWidth="1"/>
    <col min="1834" max="1834" width="7.5546875" style="1" customWidth="1"/>
    <col min="1835" max="1835" width="0" style="1" hidden="1" customWidth="1"/>
    <col min="1836" max="1837" width="14.33203125" style="1" customWidth="1"/>
    <col min="1838" max="1838" width="20.88671875" style="1" customWidth="1"/>
    <col min="1839" max="1839" width="14.44140625" style="1" customWidth="1"/>
    <col min="1840" max="1840" width="15" style="1" customWidth="1"/>
    <col min="1841" max="1841" width="2.6640625" style="1" customWidth="1"/>
    <col min="1842" max="1842" width="11.6640625" style="1" customWidth="1"/>
    <col min="1843" max="1843" width="11.5546875" style="1" customWidth="1"/>
    <col min="1844" max="1844" width="2.33203125" style="1" customWidth="1"/>
    <col min="1845" max="1845" width="41" style="1" customWidth="1"/>
    <col min="1846" max="1846" width="14.33203125" style="1" customWidth="1"/>
    <col min="1847" max="1848" width="11.5546875" style="1" customWidth="1"/>
    <col min="1849" max="1849" width="21.88671875" style="1" customWidth="1"/>
    <col min="1850" max="2041" width="11.5546875" style="1"/>
    <col min="2042" max="2042" width="21.88671875" style="1" customWidth="1"/>
    <col min="2043" max="2043" width="13.88671875" style="1" customWidth="1"/>
    <col min="2044" max="2044" width="38.6640625" style="1" customWidth="1"/>
    <col min="2045" max="2045" width="3" style="1" bestFit="1" customWidth="1"/>
    <col min="2046" max="2046" width="32.33203125" style="1" customWidth="1"/>
    <col min="2047" max="2047" width="46.33203125" style="1" customWidth="1"/>
    <col min="2048" max="2048" width="19" style="1" customWidth="1"/>
    <col min="2049" max="2049" width="0" style="1" hidden="1" customWidth="1"/>
    <col min="2050" max="2050" width="17.6640625" style="1" customWidth="1"/>
    <col min="2051" max="2051" width="0" style="1" hidden="1" customWidth="1"/>
    <col min="2052" max="2052" width="22.33203125" style="1" customWidth="1"/>
    <col min="2053" max="2053" width="5.33203125" style="1" customWidth="1"/>
    <col min="2054" max="2054" width="36.33203125" style="1" customWidth="1"/>
    <col min="2055" max="2055" width="5.6640625" style="1" customWidth="1"/>
    <col min="2056" max="2056" width="0" style="1" hidden="1" customWidth="1"/>
    <col min="2057" max="2057" width="20.6640625" style="1" customWidth="1"/>
    <col min="2058" max="2058" width="4.88671875" style="1" customWidth="1"/>
    <col min="2059" max="2059" width="0" style="1" hidden="1" customWidth="1"/>
    <col min="2060" max="2060" width="24.6640625" style="1" customWidth="1"/>
    <col min="2061" max="2061" width="12.33203125" style="1" customWidth="1"/>
    <col min="2062" max="2062" width="0" style="1" hidden="1" customWidth="1"/>
    <col min="2063" max="2063" width="3.44140625" style="1" customWidth="1"/>
    <col min="2064" max="2064" width="0" style="1" hidden="1" customWidth="1"/>
    <col min="2065" max="2065" width="17.6640625" style="1" customWidth="1"/>
    <col min="2066" max="2066" width="3.44140625" style="1" customWidth="1"/>
    <col min="2067" max="2067" width="0" style="1" hidden="1" customWidth="1"/>
    <col min="2068" max="2068" width="23.6640625" style="1" customWidth="1"/>
    <col min="2069" max="2069" width="10" style="1" customWidth="1"/>
    <col min="2070" max="2070" width="0" style="1" hidden="1" customWidth="1"/>
    <col min="2071" max="2072" width="14.6640625" style="1" customWidth="1"/>
    <col min="2073" max="2073" width="12.88671875" style="1" customWidth="1"/>
    <col min="2074" max="2074" width="3.33203125" style="1" customWidth="1"/>
    <col min="2075" max="2075" width="30.33203125" style="1" customWidth="1"/>
    <col min="2076" max="2076" width="5" style="1" customWidth="1"/>
    <col min="2077" max="2077" width="0" style="1" hidden="1" customWidth="1"/>
    <col min="2078" max="2078" width="14.33203125" style="1" customWidth="1"/>
    <col min="2079" max="2079" width="5.6640625" style="1" customWidth="1"/>
    <col min="2080" max="2080" width="0" style="1" hidden="1" customWidth="1"/>
    <col min="2081" max="2081" width="17.33203125" style="1" customWidth="1"/>
    <col min="2082" max="2082" width="12.6640625" style="1" customWidth="1"/>
    <col min="2083" max="2083" width="0" style="1" hidden="1" customWidth="1"/>
    <col min="2084" max="2084" width="5.33203125" style="1" customWidth="1"/>
    <col min="2085" max="2085" width="0" style="1" hidden="1" customWidth="1"/>
    <col min="2086" max="2086" width="17" style="1" customWidth="1"/>
    <col min="2087" max="2087" width="6.33203125" style="1" customWidth="1"/>
    <col min="2088" max="2088" width="0" style="1" hidden="1" customWidth="1"/>
    <col min="2089" max="2089" width="14.33203125" style="1" customWidth="1"/>
    <col min="2090" max="2090" width="7.5546875" style="1" customWidth="1"/>
    <col min="2091" max="2091" width="0" style="1" hidden="1" customWidth="1"/>
    <col min="2092" max="2093" width="14.33203125" style="1" customWidth="1"/>
    <col min="2094" max="2094" width="20.88671875" style="1" customWidth="1"/>
    <col min="2095" max="2095" width="14.44140625" style="1" customWidth="1"/>
    <col min="2096" max="2096" width="15" style="1" customWidth="1"/>
    <col min="2097" max="2097" width="2.6640625" style="1" customWidth="1"/>
    <col min="2098" max="2098" width="11.6640625" style="1" customWidth="1"/>
    <col min="2099" max="2099" width="11.5546875" style="1" customWidth="1"/>
    <col min="2100" max="2100" width="2.33203125" style="1" customWidth="1"/>
    <col min="2101" max="2101" width="41" style="1" customWidth="1"/>
    <col min="2102" max="2102" width="14.33203125" style="1" customWidth="1"/>
    <col min="2103" max="2104" width="11.5546875" style="1" customWidth="1"/>
    <col min="2105" max="2105" width="21.88671875" style="1" customWidth="1"/>
    <col min="2106" max="2297" width="11.5546875" style="1"/>
    <col min="2298" max="2298" width="21.88671875" style="1" customWidth="1"/>
    <col min="2299" max="2299" width="13.88671875" style="1" customWidth="1"/>
    <col min="2300" max="2300" width="38.6640625" style="1" customWidth="1"/>
    <col min="2301" max="2301" width="3" style="1" bestFit="1" customWidth="1"/>
    <col min="2302" max="2302" width="32.33203125" style="1" customWidth="1"/>
    <col min="2303" max="2303" width="46.33203125" style="1" customWidth="1"/>
    <col min="2304" max="2304" width="19" style="1" customWidth="1"/>
    <col min="2305" max="2305" width="0" style="1" hidden="1" customWidth="1"/>
    <col min="2306" max="2306" width="17.6640625" style="1" customWidth="1"/>
    <col min="2307" max="2307" width="0" style="1" hidden="1" customWidth="1"/>
    <col min="2308" max="2308" width="22.33203125" style="1" customWidth="1"/>
    <col min="2309" max="2309" width="5.33203125" style="1" customWidth="1"/>
    <col min="2310" max="2310" width="36.33203125" style="1" customWidth="1"/>
    <col min="2311" max="2311" width="5.6640625" style="1" customWidth="1"/>
    <col min="2312" max="2312" width="0" style="1" hidden="1" customWidth="1"/>
    <col min="2313" max="2313" width="20.6640625" style="1" customWidth="1"/>
    <col min="2314" max="2314" width="4.88671875" style="1" customWidth="1"/>
    <col min="2315" max="2315" width="0" style="1" hidden="1" customWidth="1"/>
    <col min="2316" max="2316" width="24.6640625" style="1" customWidth="1"/>
    <col min="2317" max="2317" width="12.33203125" style="1" customWidth="1"/>
    <col min="2318" max="2318" width="0" style="1" hidden="1" customWidth="1"/>
    <col min="2319" max="2319" width="3.44140625" style="1" customWidth="1"/>
    <col min="2320" max="2320" width="0" style="1" hidden="1" customWidth="1"/>
    <col min="2321" max="2321" width="17.6640625" style="1" customWidth="1"/>
    <col min="2322" max="2322" width="3.44140625" style="1" customWidth="1"/>
    <col min="2323" max="2323" width="0" style="1" hidden="1" customWidth="1"/>
    <col min="2324" max="2324" width="23.6640625" style="1" customWidth="1"/>
    <col min="2325" max="2325" width="10" style="1" customWidth="1"/>
    <col min="2326" max="2326" width="0" style="1" hidden="1" customWidth="1"/>
    <col min="2327" max="2328" width="14.6640625" style="1" customWidth="1"/>
    <col min="2329" max="2329" width="12.88671875" style="1" customWidth="1"/>
    <col min="2330" max="2330" width="3.33203125" style="1" customWidth="1"/>
    <col min="2331" max="2331" width="30.33203125" style="1" customWidth="1"/>
    <col min="2332" max="2332" width="5" style="1" customWidth="1"/>
    <col min="2333" max="2333" width="0" style="1" hidden="1" customWidth="1"/>
    <col min="2334" max="2334" width="14.33203125" style="1" customWidth="1"/>
    <col min="2335" max="2335" width="5.6640625" style="1" customWidth="1"/>
    <col min="2336" max="2336" width="0" style="1" hidden="1" customWidth="1"/>
    <col min="2337" max="2337" width="17.33203125" style="1" customWidth="1"/>
    <col min="2338" max="2338" width="12.6640625" style="1" customWidth="1"/>
    <col min="2339" max="2339" width="0" style="1" hidden="1" customWidth="1"/>
    <col min="2340" max="2340" width="5.33203125" style="1" customWidth="1"/>
    <col min="2341" max="2341" width="0" style="1" hidden="1" customWidth="1"/>
    <col min="2342" max="2342" width="17" style="1" customWidth="1"/>
    <col min="2343" max="2343" width="6.33203125" style="1" customWidth="1"/>
    <col min="2344" max="2344" width="0" style="1" hidden="1" customWidth="1"/>
    <col min="2345" max="2345" width="14.33203125" style="1" customWidth="1"/>
    <col min="2346" max="2346" width="7.5546875" style="1" customWidth="1"/>
    <col min="2347" max="2347" width="0" style="1" hidden="1" customWidth="1"/>
    <col min="2348" max="2349" width="14.33203125" style="1" customWidth="1"/>
    <col min="2350" max="2350" width="20.88671875" style="1" customWidth="1"/>
    <col min="2351" max="2351" width="14.44140625" style="1" customWidth="1"/>
    <col min="2352" max="2352" width="15" style="1" customWidth="1"/>
    <col min="2353" max="2353" width="2.6640625" style="1" customWidth="1"/>
    <col min="2354" max="2354" width="11.6640625" style="1" customWidth="1"/>
    <col min="2355" max="2355" width="11.5546875" style="1" customWidth="1"/>
    <col min="2356" max="2356" width="2.33203125" style="1" customWidth="1"/>
    <col min="2357" max="2357" width="41" style="1" customWidth="1"/>
    <col min="2358" max="2358" width="14.33203125" style="1" customWidth="1"/>
    <col min="2359" max="2360" width="11.5546875" style="1" customWidth="1"/>
    <col min="2361" max="2361" width="21.88671875" style="1" customWidth="1"/>
    <col min="2362" max="2553" width="11.5546875" style="1"/>
    <col min="2554" max="2554" width="21.88671875" style="1" customWidth="1"/>
    <col min="2555" max="2555" width="13.88671875" style="1" customWidth="1"/>
    <col min="2556" max="2556" width="38.6640625" style="1" customWidth="1"/>
    <col min="2557" max="2557" width="3" style="1" bestFit="1" customWidth="1"/>
    <col min="2558" max="2558" width="32.33203125" style="1" customWidth="1"/>
    <col min="2559" max="2559" width="46.33203125" style="1" customWidth="1"/>
    <col min="2560" max="2560" width="19" style="1" customWidth="1"/>
    <col min="2561" max="2561" width="0" style="1" hidden="1" customWidth="1"/>
    <col min="2562" max="2562" width="17.6640625" style="1" customWidth="1"/>
    <col min="2563" max="2563" width="0" style="1" hidden="1" customWidth="1"/>
    <col min="2564" max="2564" width="22.33203125" style="1" customWidth="1"/>
    <col min="2565" max="2565" width="5.33203125" style="1" customWidth="1"/>
    <col min="2566" max="2566" width="36.33203125" style="1" customWidth="1"/>
    <col min="2567" max="2567" width="5.6640625" style="1" customWidth="1"/>
    <col min="2568" max="2568" width="0" style="1" hidden="1" customWidth="1"/>
    <col min="2569" max="2569" width="20.6640625" style="1" customWidth="1"/>
    <col min="2570" max="2570" width="4.88671875" style="1" customWidth="1"/>
    <col min="2571" max="2571" width="0" style="1" hidden="1" customWidth="1"/>
    <col min="2572" max="2572" width="24.6640625" style="1" customWidth="1"/>
    <col min="2573" max="2573" width="12.33203125" style="1" customWidth="1"/>
    <col min="2574" max="2574" width="0" style="1" hidden="1" customWidth="1"/>
    <col min="2575" max="2575" width="3.44140625" style="1" customWidth="1"/>
    <col min="2576" max="2576" width="0" style="1" hidden="1" customWidth="1"/>
    <col min="2577" max="2577" width="17.6640625" style="1" customWidth="1"/>
    <col min="2578" max="2578" width="3.44140625" style="1" customWidth="1"/>
    <col min="2579" max="2579" width="0" style="1" hidden="1" customWidth="1"/>
    <col min="2580" max="2580" width="23.6640625" style="1" customWidth="1"/>
    <col min="2581" max="2581" width="10" style="1" customWidth="1"/>
    <col min="2582" max="2582" width="0" style="1" hidden="1" customWidth="1"/>
    <col min="2583" max="2584" width="14.6640625" style="1" customWidth="1"/>
    <col min="2585" max="2585" width="12.88671875" style="1" customWidth="1"/>
    <col min="2586" max="2586" width="3.33203125" style="1" customWidth="1"/>
    <col min="2587" max="2587" width="30.33203125" style="1" customWidth="1"/>
    <col min="2588" max="2588" width="5" style="1" customWidth="1"/>
    <col min="2589" max="2589" width="0" style="1" hidden="1" customWidth="1"/>
    <col min="2590" max="2590" width="14.33203125" style="1" customWidth="1"/>
    <col min="2591" max="2591" width="5.6640625" style="1" customWidth="1"/>
    <col min="2592" max="2592" width="0" style="1" hidden="1" customWidth="1"/>
    <col min="2593" max="2593" width="17.33203125" style="1" customWidth="1"/>
    <col min="2594" max="2594" width="12.6640625" style="1" customWidth="1"/>
    <col min="2595" max="2595" width="0" style="1" hidden="1" customWidth="1"/>
    <col min="2596" max="2596" width="5.33203125" style="1" customWidth="1"/>
    <col min="2597" max="2597" width="0" style="1" hidden="1" customWidth="1"/>
    <col min="2598" max="2598" width="17" style="1" customWidth="1"/>
    <col min="2599" max="2599" width="6.33203125" style="1" customWidth="1"/>
    <col min="2600" max="2600" width="0" style="1" hidden="1" customWidth="1"/>
    <col min="2601" max="2601" width="14.33203125" style="1" customWidth="1"/>
    <col min="2602" max="2602" width="7.5546875" style="1" customWidth="1"/>
    <col min="2603" max="2603" width="0" style="1" hidden="1" customWidth="1"/>
    <col min="2604" max="2605" width="14.33203125" style="1" customWidth="1"/>
    <col min="2606" max="2606" width="20.88671875" style="1" customWidth="1"/>
    <col min="2607" max="2607" width="14.44140625" style="1" customWidth="1"/>
    <col min="2608" max="2608" width="15" style="1" customWidth="1"/>
    <col min="2609" max="2609" width="2.6640625" style="1" customWidth="1"/>
    <col min="2610" max="2610" width="11.6640625" style="1" customWidth="1"/>
    <col min="2611" max="2611" width="11.5546875" style="1" customWidth="1"/>
    <col min="2612" max="2612" width="2.33203125" style="1" customWidth="1"/>
    <col min="2613" max="2613" width="41" style="1" customWidth="1"/>
    <col min="2614" max="2614" width="14.33203125" style="1" customWidth="1"/>
    <col min="2615" max="2616" width="11.5546875" style="1" customWidth="1"/>
    <col min="2617" max="2617" width="21.88671875" style="1" customWidth="1"/>
    <col min="2618" max="2809" width="11.5546875" style="1"/>
    <col min="2810" max="2810" width="21.88671875" style="1" customWidth="1"/>
    <col min="2811" max="2811" width="13.88671875" style="1" customWidth="1"/>
    <col min="2812" max="2812" width="38.6640625" style="1" customWidth="1"/>
    <col min="2813" max="2813" width="3" style="1" bestFit="1" customWidth="1"/>
    <col min="2814" max="2814" width="32.33203125" style="1" customWidth="1"/>
    <col min="2815" max="2815" width="46.33203125" style="1" customWidth="1"/>
    <col min="2816" max="2816" width="19" style="1" customWidth="1"/>
    <col min="2817" max="2817" width="0" style="1" hidden="1" customWidth="1"/>
    <col min="2818" max="2818" width="17.6640625" style="1" customWidth="1"/>
    <col min="2819" max="2819" width="0" style="1" hidden="1" customWidth="1"/>
    <col min="2820" max="2820" width="22.33203125" style="1" customWidth="1"/>
    <col min="2821" max="2821" width="5.33203125" style="1" customWidth="1"/>
    <col min="2822" max="2822" width="36.33203125" style="1" customWidth="1"/>
    <col min="2823" max="2823" width="5.6640625" style="1" customWidth="1"/>
    <col min="2824" max="2824" width="0" style="1" hidden="1" customWidth="1"/>
    <col min="2825" max="2825" width="20.6640625" style="1" customWidth="1"/>
    <col min="2826" max="2826" width="4.88671875" style="1" customWidth="1"/>
    <col min="2827" max="2827" width="0" style="1" hidden="1" customWidth="1"/>
    <col min="2828" max="2828" width="24.6640625" style="1" customWidth="1"/>
    <col min="2829" max="2829" width="12.33203125" style="1" customWidth="1"/>
    <col min="2830" max="2830" width="0" style="1" hidden="1" customWidth="1"/>
    <col min="2831" max="2831" width="3.44140625" style="1" customWidth="1"/>
    <col min="2832" max="2832" width="0" style="1" hidden="1" customWidth="1"/>
    <col min="2833" max="2833" width="17.6640625" style="1" customWidth="1"/>
    <col min="2834" max="2834" width="3.44140625" style="1" customWidth="1"/>
    <col min="2835" max="2835" width="0" style="1" hidden="1" customWidth="1"/>
    <col min="2836" max="2836" width="23.6640625" style="1" customWidth="1"/>
    <col min="2837" max="2837" width="10" style="1" customWidth="1"/>
    <col min="2838" max="2838" width="0" style="1" hidden="1" customWidth="1"/>
    <col min="2839" max="2840" width="14.6640625" style="1" customWidth="1"/>
    <col min="2841" max="2841" width="12.88671875" style="1" customWidth="1"/>
    <col min="2842" max="2842" width="3.33203125" style="1" customWidth="1"/>
    <col min="2843" max="2843" width="30.33203125" style="1" customWidth="1"/>
    <col min="2844" max="2844" width="5" style="1" customWidth="1"/>
    <col min="2845" max="2845" width="0" style="1" hidden="1" customWidth="1"/>
    <col min="2846" max="2846" width="14.33203125" style="1" customWidth="1"/>
    <col min="2847" max="2847" width="5.6640625" style="1" customWidth="1"/>
    <col min="2848" max="2848" width="0" style="1" hidden="1" customWidth="1"/>
    <col min="2849" max="2849" width="17.33203125" style="1" customWidth="1"/>
    <col min="2850" max="2850" width="12.6640625" style="1" customWidth="1"/>
    <col min="2851" max="2851" width="0" style="1" hidden="1" customWidth="1"/>
    <col min="2852" max="2852" width="5.33203125" style="1" customWidth="1"/>
    <col min="2853" max="2853" width="0" style="1" hidden="1" customWidth="1"/>
    <col min="2854" max="2854" width="17" style="1" customWidth="1"/>
    <col min="2855" max="2855" width="6.33203125" style="1" customWidth="1"/>
    <col min="2856" max="2856" width="0" style="1" hidden="1" customWidth="1"/>
    <col min="2857" max="2857" width="14.33203125" style="1" customWidth="1"/>
    <col min="2858" max="2858" width="7.5546875" style="1" customWidth="1"/>
    <col min="2859" max="2859" width="0" style="1" hidden="1" customWidth="1"/>
    <col min="2860" max="2861" width="14.33203125" style="1" customWidth="1"/>
    <col min="2862" max="2862" width="20.88671875" style="1" customWidth="1"/>
    <col min="2863" max="2863" width="14.44140625" style="1" customWidth="1"/>
    <col min="2864" max="2864" width="15" style="1" customWidth="1"/>
    <col min="2865" max="2865" width="2.6640625" style="1" customWidth="1"/>
    <col min="2866" max="2866" width="11.6640625" style="1" customWidth="1"/>
    <col min="2867" max="2867" width="11.5546875" style="1" customWidth="1"/>
    <col min="2868" max="2868" width="2.33203125" style="1" customWidth="1"/>
    <col min="2869" max="2869" width="41" style="1" customWidth="1"/>
    <col min="2870" max="2870" width="14.33203125" style="1" customWidth="1"/>
    <col min="2871" max="2872" width="11.5546875" style="1" customWidth="1"/>
    <col min="2873" max="2873" width="21.88671875" style="1" customWidth="1"/>
    <col min="2874" max="3065" width="11.5546875" style="1"/>
    <col min="3066" max="3066" width="21.88671875" style="1" customWidth="1"/>
    <col min="3067" max="3067" width="13.88671875" style="1" customWidth="1"/>
    <col min="3068" max="3068" width="38.6640625" style="1" customWidth="1"/>
    <col min="3069" max="3069" width="3" style="1" bestFit="1" customWidth="1"/>
    <col min="3070" max="3070" width="32.33203125" style="1" customWidth="1"/>
    <col min="3071" max="3071" width="46.33203125" style="1" customWidth="1"/>
    <col min="3072" max="3072" width="19" style="1" customWidth="1"/>
    <col min="3073" max="3073" width="0" style="1" hidden="1" customWidth="1"/>
    <col min="3074" max="3074" width="17.6640625" style="1" customWidth="1"/>
    <col min="3075" max="3075" width="0" style="1" hidden="1" customWidth="1"/>
    <col min="3076" max="3076" width="22.33203125" style="1" customWidth="1"/>
    <col min="3077" max="3077" width="5.33203125" style="1" customWidth="1"/>
    <col min="3078" max="3078" width="36.33203125" style="1" customWidth="1"/>
    <col min="3079" max="3079" width="5.6640625" style="1" customWidth="1"/>
    <col min="3080" max="3080" width="0" style="1" hidden="1" customWidth="1"/>
    <col min="3081" max="3081" width="20.6640625" style="1" customWidth="1"/>
    <col min="3082" max="3082" width="4.88671875" style="1" customWidth="1"/>
    <col min="3083" max="3083" width="0" style="1" hidden="1" customWidth="1"/>
    <col min="3084" max="3084" width="24.6640625" style="1" customWidth="1"/>
    <col min="3085" max="3085" width="12.33203125" style="1" customWidth="1"/>
    <col min="3086" max="3086" width="0" style="1" hidden="1" customWidth="1"/>
    <col min="3087" max="3087" width="3.44140625" style="1" customWidth="1"/>
    <col min="3088" max="3088" width="0" style="1" hidden="1" customWidth="1"/>
    <col min="3089" max="3089" width="17.6640625" style="1" customWidth="1"/>
    <col min="3090" max="3090" width="3.44140625" style="1" customWidth="1"/>
    <col min="3091" max="3091" width="0" style="1" hidden="1" customWidth="1"/>
    <col min="3092" max="3092" width="23.6640625" style="1" customWidth="1"/>
    <col min="3093" max="3093" width="10" style="1" customWidth="1"/>
    <col min="3094" max="3094" width="0" style="1" hidden="1" customWidth="1"/>
    <col min="3095" max="3096" width="14.6640625" style="1" customWidth="1"/>
    <col min="3097" max="3097" width="12.88671875" style="1" customWidth="1"/>
    <col min="3098" max="3098" width="3.33203125" style="1" customWidth="1"/>
    <col min="3099" max="3099" width="30.33203125" style="1" customWidth="1"/>
    <col min="3100" max="3100" width="5" style="1" customWidth="1"/>
    <col min="3101" max="3101" width="0" style="1" hidden="1" customWidth="1"/>
    <col min="3102" max="3102" width="14.33203125" style="1" customWidth="1"/>
    <col min="3103" max="3103" width="5.6640625" style="1" customWidth="1"/>
    <col min="3104" max="3104" width="0" style="1" hidden="1" customWidth="1"/>
    <col min="3105" max="3105" width="17.33203125" style="1" customWidth="1"/>
    <col min="3106" max="3106" width="12.6640625" style="1" customWidth="1"/>
    <col min="3107" max="3107" width="0" style="1" hidden="1" customWidth="1"/>
    <col min="3108" max="3108" width="5.33203125" style="1" customWidth="1"/>
    <col min="3109" max="3109" width="0" style="1" hidden="1" customWidth="1"/>
    <col min="3110" max="3110" width="17" style="1" customWidth="1"/>
    <col min="3111" max="3111" width="6.33203125" style="1" customWidth="1"/>
    <col min="3112" max="3112" width="0" style="1" hidden="1" customWidth="1"/>
    <col min="3113" max="3113" width="14.33203125" style="1" customWidth="1"/>
    <col min="3114" max="3114" width="7.5546875" style="1" customWidth="1"/>
    <col min="3115" max="3115" width="0" style="1" hidden="1" customWidth="1"/>
    <col min="3116" max="3117" width="14.33203125" style="1" customWidth="1"/>
    <col min="3118" max="3118" width="20.88671875" style="1" customWidth="1"/>
    <col min="3119" max="3119" width="14.44140625" style="1" customWidth="1"/>
    <col min="3120" max="3120" width="15" style="1" customWidth="1"/>
    <col min="3121" max="3121" width="2.6640625" style="1" customWidth="1"/>
    <col min="3122" max="3122" width="11.6640625" style="1" customWidth="1"/>
    <col min="3123" max="3123" width="11.5546875" style="1" customWidth="1"/>
    <col min="3124" max="3124" width="2.33203125" style="1" customWidth="1"/>
    <col min="3125" max="3125" width="41" style="1" customWidth="1"/>
    <col min="3126" max="3126" width="14.33203125" style="1" customWidth="1"/>
    <col min="3127" max="3128" width="11.5546875" style="1" customWidth="1"/>
    <col min="3129" max="3129" width="21.88671875" style="1" customWidth="1"/>
    <col min="3130" max="3321" width="11.5546875" style="1"/>
    <col min="3322" max="3322" width="21.88671875" style="1" customWidth="1"/>
    <col min="3323" max="3323" width="13.88671875" style="1" customWidth="1"/>
    <col min="3324" max="3324" width="38.6640625" style="1" customWidth="1"/>
    <col min="3325" max="3325" width="3" style="1" bestFit="1" customWidth="1"/>
    <col min="3326" max="3326" width="32.33203125" style="1" customWidth="1"/>
    <col min="3327" max="3327" width="46.33203125" style="1" customWidth="1"/>
    <col min="3328" max="3328" width="19" style="1" customWidth="1"/>
    <col min="3329" max="3329" width="0" style="1" hidden="1" customWidth="1"/>
    <col min="3330" max="3330" width="17.6640625" style="1" customWidth="1"/>
    <col min="3331" max="3331" width="0" style="1" hidden="1" customWidth="1"/>
    <col min="3332" max="3332" width="22.33203125" style="1" customWidth="1"/>
    <col min="3333" max="3333" width="5.33203125" style="1" customWidth="1"/>
    <col min="3334" max="3334" width="36.33203125" style="1" customWidth="1"/>
    <col min="3335" max="3335" width="5.6640625" style="1" customWidth="1"/>
    <col min="3336" max="3336" width="0" style="1" hidden="1" customWidth="1"/>
    <col min="3337" max="3337" width="20.6640625" style="1" customWidth="1"/>
    <col min="3338" max="3338" width="4.88671875" style="1" customWidth="1"/>
    <col min="3339" max="3339" width="0" style="1" hidden="1" customWidth="1"/>
    <col min="3340" max="3340" width="24.6640625" style="1" customWidth="1"/>
    <col min="3341" max="3341" width="12.33203125" style="1" customWidth="1"/>
    <col min="3342" max="3342" width="0" style="1" hidden="1" customWidth="1"/>
    <col min="3343" max="3343" width="3.44140625" style="1" customWidth="1"/>
    <col min="3344" max="3344" width="0" style="1" hidden="1" customWidth="1"/>
    <col min="3345" max="3345" width="17.6640625" style="1" customWidth="1"/>
    <col min="3346" max="3346" width="3.44140625" style="1" customWidth="1"/>
    <col min="3347" max="3347" width="0" style="1" hidden="1" customWidth="1"/>
    <col min="3348" max="3348" width="23.6640625" style="1" customWidth="1"/>
    <col min="3349" max="3349" width="10" style="1" customWidth="1"/>
    <col min="3350" max="3350" width="0" style="1" hidden="1" customWidth="1"/>
    <col min="3351" max="3352" width="14.6640625" style="1" customWidth="1"/>
    <col min="3353" max="3353" width="12.88671875" style="1" customWidth="1"/>
    <col min="3354" max="3354" width="3.33203125" style="1" customWidth="1"/>
    <col min="3355" max="3355" width="30.33203125" style="1" customWidth="1"/>
    <col min="3356" max="3356" width="5" style="1" customWidth="1"/>
    <col min="3357" max="3357" width="0" style="1" hidden="1" customWidth="1"/>
    <col min="3358" max="3358" width="14.33203125" style="1" customWidth="1"/>
    <col min="3359" max="3359" width="5.6640625" style="1" customWidth="1"/>
    <col min="3360" max="3360" width="0" style="1" hidden="1" customWidth="1"/>
    <col min="3361" max="3361" width="17.33203125" style="1" customWidth="1"/>
    <col min="3362" max="3362" width="12.6640625" style="1" customWidth="1"/>
    <col min="3363" max="3363" width="0" style="1" hidden="1" customWidth="1"/>
    <col min="3364" max="3364" width="5.33203125" style="1" customWidth="1"/>
    <col min="3365" max="3365" width="0" style="1" hidden="1" customWidth="1"/>
    <col min="3366" max="3366" width="17" style="1" customWidth="1"/>
    <col min="3367" max="3367" width="6.33203125" style="1" customWidth="1"/>
    <col min="3368" max="3368" width="0" style="1" hidden="1" customWidth="1"/>
    <col min="3369" max="3369" width="14.33203125" style="1" customWidth="1"/>
    <col min="3370" max="3370" width="7.5546875" style="1" customWidth="1"/>
    <col min="3371" max="3371" width="0" style="1" hidden="1" customWidth="1"/>
    <col min="3372" max="3373" width="14.33203125" style="1" customWidth="1"/>
    <col min="3374" max="3374" width="20.88671875" style="1" customWidth="1"/>
    <col min="3375" max="3375" width="14.44140625" style="1" customWidth="1"/>
    <col min="3376" max="3376" width="15" style="1" customWidth="1"/>
    <col min="3377" max="3377" width="2.6640625" style="1" customWidth="1"/>
    <col min="3378" max="3378" width="11.6640625" style="1" customWidth="1"/>
    <col min="3379" max="3379" width="11.5546875" style="1" customWidth="1"/>
    <col min="3380" max="3380" width="2.33203125" style="1" customWidth="1"/>
    <col min="3381" max="3381" width="41" style="1" customWidth="1"/>
    <col min="3382" max="3382" width="14.33203125" style="1" customWidth="1"/>
    <col min="3383" max="3384" width="11.5546875" style="1" customWidth="1"/>
    <col min="3385" max="3385" width="21.88671875" style="1" customWidth="1"/>
    <col min="3386" max="3577" width="11.5546875" style="1"/>
    <col min="3578" max="3578" width="21.88671875" style="1" customWidth="1"/>
    <col min="3579" max="3579" width="13.88671875" style="1" customWidth="1"/>
    <col min="3580" max="3580" width="38.6640625" style="1" customWidth="1"/>
    <col min="3581" max="3581" width="3" style="1" bestFit="1" customWidth="1"/>
    <col min="3582" max="3582" width="32.33203125" style="1" customWidth="1"/>
    <col min="3583" max="3583" width="46.33203125" style="1" customWidth="1"/>
    <col min="3584" max="3584" width="19" style="1" customWidth="1"/>
    <col min="3585" max="3585" width="0" style="1" hidden="1" customWidth="1"/>
    <col min="3586" max="3586" width="17.6640625" style="1" customWidth="1"/>
    <col min="3587" max="3587" width="0" style="1" hidden="1" customWidth="1"/>
    <col min="3588" max="3588" width="22.33203125" style="1" customWidth="1"/>
    <col min="3589" max="3589" width="5.33203125" style="1" customWidth="1"/>
    <col min="3590" max="3590" width="36.33203125" style="1" customWidth="1"/>
    <col min="3591" max="3591" width="5.6640625" style="1" customWidth="1"/>
    <col min="3592" max="3592" width="0" style="1" hidden="1" customWidth="1"/>
    <col min="3593" max="3593" width="20.6640625" style="1" customWidth="1"/>
    <col min="3594" max="3594" width="4.88671875" style="1" customWidth="1"/>
    <col min="3595" max="3595" width="0" style="1" hidden="1" customWidth="1"/>
    <col min="3596" max="3596" width="24.6640625" style="1" customWidth="1"/>
    <col min="3597" max="3597" width="12.33203125" style="1" customWidth="1"/>
    <col min="3598" max="3598" width="0" style="1" hidden="1" customWidth="1"/>
    <col min="3599" max="3599" width="3.44140625" style="1" customWidth="1"/>
    <col min="3600" max="3600" width="0" style="1" hidden="1" customWidth="1"/>
    <col min="3601" max="3601" width="17.6640625" style="1" customWidth="1"/>
    <col min="3602" max="3602" width="3.44140625" style="1" customWidth="1"/>
    <col min="3603" max="3603" width="0" style="1" hidden="1" customWidth="1"/>
    <col min="3604" max="3604" width="23.6640625" style="1" customWidth="1"/>
    <col min="3605" max="3605" width="10" style="1" customWidth="1"/>
    <col min="3606" max="3606" width="0" style="1" hidden="1" customWidth="1"/>
    <col min="3607" max="3608" width="14.6640625" style="1" customWidth="1"/>
    <col min="3609" max="3609" width="12.88671875" style="1" customWidth="1"/>
    <col min="3610" max="3610" width="3.33203125" style="1" customWidth="1"/>
    <col min="3611" max="3611" width="30.33203125" style="1" customWidth="1"/>
    <col min="3612" max="3612" width="5" style="1" customWidth="1"/>
    <col min="3613" max="3613" width="0" style="1" hidden="1" customWidth="1"/>
    <col min="3614" max="3614" width="14.33203125" style="1" customWidth="1"/>
    <col min="3615" max="3615" width="5.6640625" style="1" customWidth="1"/>
    <col min="3616" max="3616" width="0" style="1" hidden="1" customWidth="1"/>
    <col min="3617" max="3617" width="17.33203125" style="1" customWidth="1"/>
    <col min="3618" max="3618" width="12.6640625" style="1" customWidth="1"/>
    <col min="3619" max="3619" width="0" style="1" hidden="1" customWidth="1"/>
    <col min="3620" max="3620" width="5.33203125" style="1" customWidth="1"/>
    <col min="3621" max="3621" width="0" style="1" hidden="1" customWidth="1"/>
    <col min="3622" max="3622" width="17" style="1" customWidth="1"/>
    <col min="3623" max="3623" width="6.33203125" style="1" customWidth="1"/>
    <col min="3624" max="3624" width="0" style="1" hidden="1" customWidth="1"/>
    <col min="3625" max="3625" width="14.33203125" style="1" customWidth="1"/>
    <col min="3626" max="3626" width="7.5546875" style="1" customWidth="1"/>
    <col min="3627" max="3627" width="0" style="1" hidden="1" customWidth="1"/>
    <col min="3628" max="3629" width="14.33203125" style="1" customWidth="1"/>
    <col min="3630" max="3630" width="20.88671875" style="1" customWidth="1"/>
    <col min="3631" max="3631" width="14.44140625" style="1" customWidth="1"/>
    <col min="3632" max="3632" width="15" style="1" customWidth="1"/>
    <col min="3633" max="3633" width="2.6640625" style="1" customWidth="1"/>
    <col min="3634" max="3634" width="11.6640625" style="1" customWidth="1"/>
    <col min="3635" max="3635" width="11.5546875" style="1" customWidth="1"/>
    <col min="3636" max="3636" width="2.33203125" style="1" customWidth="1"/>
    <col min="3637" max="3637" width="41" style="1" customWidth="1"/>
    <col min="3638" max="3638" width="14.33203125" style="1" customWidth="1"/>
    <col min="3639" max="3640" width="11.5546875" style="1" customWidth="1"/>
    <col min="3641" max="3641" width="21.88671875" style="1" customWidth="1"/>
    <col min="3642" max="3833" width="11.5546875" style="1"/>
    <col min="3834" max="3834" width="21.88671875" style="1" customWidth="1"/>
    <col min="3835" max="3835" width="13.88671875" style="1" customWidth="1"/>
    <col min="3836" max="3836" width="38.6640625" style="1" customWidth="1"/>
    <col min="3837" max="3837" width="3" style="1" bestFit="1" customWidth="1"/>
    <col min="3838" max="3838" width="32.33203125" style="1" customWidth="1"/>
    <col min="3839" max="3839" width="46.33203125" style="1" customWidth="1"/>
    <col min="3840" max="3840" width="19" style="1" customWidth="1"/>
    <col min="3841" max="3841" width="0" style="1" hidden="1" customWidth="1"/>
    <col min="3842" max="3842" width="17.6640625" style="1" customWidth="1"/>
    <col min="3843" max="3843" width="0" style="1" hidden="1" customWidth="1"/>
    <col min="3844" max="3844" width="22.33203125" style="1" customWidth="1"/>
    <col min="3845" max="3845" width="5.33203125" style="1" customWidth="1"/>
    <col min="3846" max="3846" width="36.33203125" style="1" customWidth="1"/>
    <col min="3847" max="3847" width="5.6640625" style="1" customWidth="1"/>
    <col min="3848" max="3848" width="0" style="1" hidden="1" customWidth="1"/>
    <col min="3849" max="3849" width="20.6640625" style="1" customWidth="1"/>
    <col min="3850" max="3850" width="4.88671875" style="1" customWidth="1"/>
    <col min="3851" max="3851" width="0" style="1" hidden="1" customWidth="1"/>
    <col min="3852" max="3852" width="24.6640625" style="1" customWidth="1"/>
    <col min="3853" max="3853" width="12.33203125" style="1" customWidth="1"/>
    <col min="3854" max="3854" width="0" style="1" hidden="1" customWidth="1"/>
    <col min="3855" max="3855" width="3.44140625" style="1" customWidth="1"/>
    <col min="3856" max="3856" width="0" style="1" hidden="1" customWidth="1"/>
    <col min="3857" max="3857" width="17.6640625" style="1" customWidth="1"/>
    <col min="3858" max="3858" width="3.44140625" style="1" customWidth="1"/>
    <col min="3859" max="3859" width="0" style="1" hidden="1" customWidth="1"/>
    <col min="3860" max="3860" width="23.6640625" style="1" customWidth="1"/>
    <col min="3861" max="3861" width="10" style="1" customWidth="1"/>
    <col min="3862" max="3862" width="0" style="1" hidden="1" customWidth="1"/>
    <col min="3863" max="3864" width="14.6640625" style="1" customWidth="1"/>
    <col min="3865" max="3865" width="12.88671875" style="1" customWidth="1"/>
    <col min="3866" max="3866" width="3.33203125" style="1" customWidth="1"/>
    <col min="3867" max="3867" width="30.33203125" style="1" customWidth="1"/>
    <col min="3868" max="3868" width="5" style="1" customWidth="1"/>
    <col min="3869" max="3869" width="0" style="1" hidden="1" customWidth="1"/>
    <col min="3870" max="3870" width="14.33203125" style="1" customWidth="1"/>
    <col min="3871" max="3871" width="5.6640625" style="1" customWidth="1"/>
    <col min="3872" max="3872" width="0" style="1" hidden="1" customWidth="1"/>
    <col min="3873" max="3873" width="17.33203125" style="1" customWidth="1"/>
    <col min="3874" max="3874" width="12.6640625" style="1" customWidth="1"/>
    <col min="3875" max="3875" width="0" style="1" hidden="1" customWidth="1"/>
    <col min="3876" max="3876" width="5.33203125" style="1" customWidth="1"/>
    <col min="3877" max="3877" width="0" style="1" hidden="1" customWidth="1"/>
    <col min="3878" max="3878" width="17" style="1" customWidth="1"/>
    <col min="3879" max="3879" width="6.33203125" style="1" customWidth="1"/>
    <col min="3880" max="3880" width="0" style="1" hidden="1" customWidth="1"/>
    <col min="3881" max="3881" width="14.33203125" style="1" customWidth="1"/>
    <col min="3882" max="3882" width="7.5546875" style="1" customWidth="1"/>
    <col min="3883" max="3883" width="0" style="1" hidden="1" customWidth="1"/>
    <col min="3884" max="3885" width="14.33203125" style="1" customWidth="1"/>
    <col min="3886" max="3886" width="20.88671875" style="1" customWidth="1"/>
    <col min="3887" max="3887" width="14.44140625" style="1" customWidth="1"/>
    <col min="3888" max="3888" width="15" style="1" customWidth="1"/>
    <col min="3889" max="3889" width="2.6640625" style="1" customWidth="1"/>
    <col min="3890" max="3890" width="11.6640625" style="1" customWidth="1"/>
    <col min="3891" max="3891" width="11.5546875" style="1" customWidth="1"/>
    <col min="3892" max="3892" width="2.33203125" style="1" customWidth="1"/>
    <col min="3893" max="3893" width="41" style="1" customWidth="1"/>
    <col min="3894" max="3894" width="14.33203125" style="1" customWidth="1"/>
    <col min="3895" max="3896" width="11.5546875" style="1" customWidth="1"/>
    <col min="3897" max="3897" width="21.88671875" style="1" customWidth="1"/>
    <col min="3898" max="4089" width="11.5546875" style="1"/>
    <col min="4090" max="4090" width="21.88671875" style="1" customWidth="1"/>
    <col min="4091" max="4091" width="13.88671875" style="1" customWidth="1"/>
    <col min="4092" max="4092" width="38.6640625" style="1" customWidth="1"/>
    <col min="4093" max="4093" width="3" style="1" bestFit="1" customWidth="1"/>
    <col min="4094" max="4094" width="32.33203125" style="1" customWidth="1"/>
    <col min="4095" max="4095" width="46.33203125" style="1" customWidth="1"/>
    <col min="4096" max="4096" width="19" style="1" customWidth="1"/>
    <col min="4097" max="4097" width="0" style="1" hidden="1" customWidth="1"/>
    <col min="4098" max="4098" width="17.6640625" style="1" customWidth="1"/>
    <col min="4099" max="4099" width="0" style="1" hidden="1" customWidth="1"/>
    <col min="4100" max="4100" width="22.33203125" style="1" customWidth="1"/>
    <col min="4101" max="4101" width="5.33203125" style="1" customWidth="1"/>
    <col min="4102" max="4102" width="36.33203125" style="1" customWidth="1"/>
    <col min="4103" max="4103" width="5.6640625" style="1" customWidth="1"/>
    <col min="4104" max="4104" width="0" style="1" hidden="1" customWidth="1"/>
    <col min="4105" max="4105" width="20.6640625" style="1" customWidth="1"/>
    <col min="4106" max="4106" width="4.88671875" style="1" customWidth="1"/>
    <col min="4107" max="4107" width="0" style="1" hidden="1" customWidth="1"/>
    <col min="4108" max="4108" width="24.6640625" style="1" customWidth="1"/>
    <col min="4109" max="4109" width="12.33203125" style="1" customWidth="1"/>
    <col min="4110" max="4110" width="0" style="1" hidden="1" customWidth="1"/>
    <col min="4111" max="4111" width="3.44140625" style="1" customWidth="1"/>
    <col min="4112" max="4112" width="0" style="1" hidden="1" customWidth="1"/>
    <col min="4113" max="4113" width="17.6640625" style="1" customWidth="1"/>
    <col min="4114" max="4114" width="3.44140625" style="1" customWidth="1"/>
    <col min="4115" max="4115" width="0" style="1" hidden="1" customWidth="1"/>
    <col min="4116" max="4116" width="23.6640625" style="1" customWidth="1"/>
    <col min="4117" max="4117" width="10" style="1" customWidth="1"/>
    <col min="4118" max="4118" width="0" style="1" hidden="1" customWidth="1"/>
    <col min="4119" max="4120" width="14.6640625" style="1" customWidth="1"/>
    <col min="4121" max="4121" width="12.88671875" style="1" customWidth="1"/>
    <col min="4122" max="4122" width="3.33203125" style="1" customWidth="1"/>
    <col min="4123" max="4123" width="30.33203125" style="1" customWidth="1"/>
    <col min="4124" max="4124" width="5" style="1" customWidth="1"/>
    <col min="4125" max="4125" width="0" style="1" hidden="1" customWidth="1"/>
    <col min="4126" max="4126" width="14.33203125" style="1" customWidth="1"/>
    <col min="4127" max="4127" width="5.6640625" style="1" customWidth="1"/>
    <col min="4128" max="4128" width="0" style="1" hidden="1" customWidth="1"/>
    <col min="4129" max="4129" width="17.33203125" style="1" customWidth="1"/>
    <col min="4130" max="4130" width="12.6640625" style="1" customWidth="1"/>
    <col min="4131" max="4131" width="0" style="1" hidden="1" customWidth="1"/>
    <col min="4132" max="4132" width="5.33203125" style="1" customWidth="1"/>
    <col min="4133" max="4133" width="0" style="1" hidden="1" customWidth="1"/>
    <col min="4134" max="4134" width="17" style="1" customWidth="1"/>
    <col min="4135" max="4135" width="6.33203125" style="1" customWidth="1"/>
    <col min="4136" max="4136" width="0" style="1" hidden="1" customWidth="1"/>
    <col min="4137" max="4137" width="14.33203125" style="1" customWidth="1"/>
    <col min="4138" max="4138" width="7.5546875" style="1" customWidth="1"/>
    <col min="4139" max="4139" width="0" style="1" hidden="1" customWidth="1"/>
    <col min="4140" max="4141" width="14.33203125" style="1" customWidth="1"/>
    <col min="4142" max="4142" width="20.88671875" style="1" customWidth="1"/>
    <col min="4143" max="4143" width="14.44140625" style="1" customWidth="1"/>
    <col min="4144" max="4144" width="15" style="1" customWidth="1"/>
    <col min="4145" max="4145" width="2.6640625" style="1" customWidth="1"/>
    <col min="4146" max="4146" width="11.6640625" style="1" customWidth="1"/>
    <col min="4147" max="4147" width="11.5546875" style="1" customWidth="1"/>
    <col min="4148" max="4148" width="2.33203125" style="1" customWidth="1"/>
    <col min="4149" max="4149" width="41" style="1" customWidth="1"/>
    <col min="4150" max="4150" width="14.33203125" style="1" customWidth="1"/>
    <col min="4151" max="4152" width="11.5546875" style="1" customWidth="1"/>
    <col min="4153" max="4153" width="21.88671875" style="1" customWidth="1"/>
    <col min="4154" max="4345" width="11.5546875" style="1"/>
    <col min="4346" max="4346" width="21.88671875" style="1" customWidth="1"/>
    <col min="4347" max="4347" width="13.88671875" style="1" customWidth="1"/>
    <col min="4348" max="4348" width="38.6640625" style="1" customWidth="1"/>
    <col min="4349" max="4349" width="3" style="1" bestFit="1" customWidth="1"/>
    <col min="4350" max="4350" width="32.33203125" style="1" customWidth="1"/>
    <col min="4351" max="4351" width="46.33203125" style="1" customWidth="1"/>
    <col min="4352" max="4352" width="19" style="1" customWidth="1"/>
    <col min="4353" max="4353" width="0" style="1" hidden="1" customWidth="1"/>
    <col min="4354" max="4354" width="17.6640625" style="1" customWidth="1"/>
    <col min="4355" max="4355" width="0" style="1" hidden="1" customWidth="1"/>
    <col min="4356" max="4356" width="22.33203125" style="1" customWidth="1"/>
    <col min="4357" max="4357" width="5.33203125" style="1" customWidth="1"/>
    <col min="4358" max="4358" width="36.33203125" style="1" customWidth="1"/>
    <col min="4359" max="4359" width="5.6640625" style="1" customWidth="1"/>
    <col min="4360" max="4360" width="0" style="1" hidden="1" customWidth="1"/>
    <col min="4361" max="4361" width="20.6640625" style="1" customWidth="1"/>
    <col min="4362" max="4362" width="4.88671875" style="1" customWidth="1"/>
    <col min="4363" max="4363" width="0" style="1" hidden="1" customWidth="1"/>
    <col min="4364" max="4364" width="24.6640625" style="1" customWidth="1"/>
    <col min="4365" max="4365" width="12.33203125" style="1" customWidth="1"/>
    <col min="4366" max="4366" width="0" style="1" hidden="1" customWidth="1"/>
    <col min="4367" max="4367" width="3.44140625" style="1" customWidth="1"/>
    <col min="4368" max="4368" width="0" style="1" hidden="1" customWidth="1"/>
    <col min="4369" max="4369" width="17.6640625" style="1" customWidth="1"/>
    <col min="4370" max="4370" width="3.44140625" style="1" customWidth="1"/>
    <col min="4371" max="4371" width="0" style="1" hidden="1" customWidth="1"/>
    <col min="4372" max="4372" width="23.6640625" style="1" customWidth="1"/>
    <col min="4373" max="4373" width="10" style="1" customWidth="1"/>
    <col min="4374" max="4374" width="0" style="1" hidden="1" customWidth="1"/>
    <col min="4375" max="4376" width="14.6640625" style="1" customWidth="1"/>
    <col min="4377" max="4377" width="12.88671875" style="1" customWidth="1"/>
    <col min="4378" max="4378" width="3.33203125" style="1" customWidth="1"/>
    <col min="4379" max="4379" width="30.33203125" style="1" customWidth="1"/>
    <col min="4380" max="4380" width="5" style="1" customWidth="1"/>
    <col min="4381" max="4381" width="0" style="1" hidden="1" customWidth="1"/>
    <col min="4382" max="4382" width="14.33203125" style="1" customWidth="1"/>
    <col min="4383" max="4383" width="5.6640625" style="1" customWidth="1"/>
    <col min="4384" max="4384" width="0" style="1" hidden="1" customWidth="1"/>
    <col min="4385" max="4385" width="17.33203125" style="1" customWidth="1"/>
    <col min="4386" max="4386" width="12.6640625" style="1" customWidth="1"/>
    <col min="4387" max="4387" width="0" style="1" hidden="1" customWidth="1"/>
    <col min="4388" max="4388" width="5.33203125" style="1" customWidth="1"/>
    <col min="4389" max="4389" width="0" style="1" hidden="1" customWidth="1"/>
    <col min="4390" max="4390" width="17" style="1" customWidth="1"/>
    <col min="4391" max="4391" width="6.33203125" style="1" customWidth="1"/>
    <col min="4392" max="4392" width="0" style="1" hidden="1" customWidth="1"/>
    <col min="4393" max="4393" width="14.33203125" style="1" customWidth="1"/>
    <col min="4394" max="4394" width="7.5546875" style="1" customWidth="1"/>
    <col min="4395" max="4395" width="0" style="1" hidden="1" customWidth="1"/>
    <col min="4396" max="4397" width="14.33203125" style="1" customWidth="1"/>
    <col min="4398" max="4398" width="20.88671875" style="1" customWidth="1"/>
    <col min="4399" max="4399" width="14.44140625" style="1" customWidth="1"/>
    <col min="4400" max="4400" width="15" style="1" customWidth="1"/>
    <col min="4401" max="4401" width="2.6640625" style="1" customWidth="1"/>
    <col min="4402" max="4402" width="11.6640625" style="1" customWidth="1"/>
    <col min="4403" max="4403" width="11.5546875" style="1" customWidth="1"/>
    <col min="4404" max="4404" width="2.33203125" style="1" customWidth="1"/>
    <col min="4405" max="4405" width="41" style="1" customWidth="1"/>
    <col min="4406" max="4406" width="14.33203125" style="1" customWidth="1"/>
    <col min="4407" max="4408" width="11.5546875" style="1" customWidth="1"/>
    <col min="4409" max="4409" width="21.88671875" style="1" customWidth="1"/>
    <col min="4410" max="4601" width="11.5546875" style="1"/>
    <col min="4602" max="4602" width="21.88671875" style="1" customWidth="1"/>
    <col min="4603" max="4603" width="13.88671875" style="1" customWidth="1"/>
    <col min="4604" max="4604" width="38.6640625" style="1" customWidth="1"/>
    <col min="4605" max="4605" width="3" style="1" bestFit="1" customWidth="1"/>
    <col min="4606" max="4606" width="32.33203125" style="1" customWidth="1"/>
    <col min="4607" max="4607" width="46.33203125" style="1" customWidth="1"/>
    <col min="4608" max="4608" width="19" style="1" customWidth="1"/>
    <col min="4609" max="4609" width="0" style="1" hidden="1" customWidth="1"/>
    <col min="4610" max="4610" width="17.6640625" style="1" customWidth="1"/>
    <col min="4611" max="4611" width="0" style="1" hidden="1" customWidth="1"/>
    <col min="4612" max="4612" width="22.33203125" style="1" customWidth="1"/>
    <col min="4613" max="4613" width="5.33203125" style="1" customWidth="1"/>
    <col min="4614" max="4614" width="36.33203125" style="1" customWidth="1"/>
    <col min="4615" max="4615" width="5.6640625" style="1" customWidth="1"/>
    <col min="4616" max="4616" width="0" style="1" hidden="1" customWidth="1"/>
    <col min="4617" max="4617" width="20.6640625" style="1" customWidth="1"/>
    <col min="4618" max="4618" width="4.88671875" style="1" customWidth="1"/>
    <col min="4619" max="4619" width="0" style="1" hidden="1" customWidth="1"/>
    <col min="4620" max="4620" width="24.6640625" style="1" customWidth="1"/>
    <col min="4621" max="4621" width="12.33203125" style="1" customWidth="1"/>
    <col min="4622" max="4622" width="0" style="1" hidden="1" customWidth="1"/>
    <col min="4623" max="4623" width="3.44140625" style="1" customWidth="1"/>
    <col min="4624" max="4624" width="0" style="1" hidden="1" customWidth="1"/>
    <col min="4625" max="4625" width="17.6640625" style="1" customWidth="1"/>
    <col min="4626" max="4626" width="3.44140625" style="1" customWidth="1"/>
    <col min="4627" max="4627" width="0" style="1" hidden="1" customWidth="1"/>
    <col min="4628" max="4628" width="23.6640625" style="1" customWidth="1"/>
    <col min="4629" max="4629" width="10" style="1" customWidth="1"/>
    <col min="4630" max="4630" width="0" style="1" hidden="1" customWidth="1"/>
    <col min="4631" max="4632" width="14.6640625" style="1" customWidth="1"/>
    <col min="4633" max="4633" width="12.88671875" style="1" customWidth="1"/>
    <col min="4634" max="4634" width="3.33203125" style="1" customWidth="1"/>
    <col min="4635" max="4635" width="30.33203125" style="1" customWidth="1"/>
    <col min="4636" max="4636" width="5" style="1" customWidth="1"/>
    <col min="4637" max="4637" width="0" style="1" hidden="1" customWidth="1"/>
    <col min="4638" max="4638" width="14.33203125" style="1" customWidth="1"/>
    <col min="4639" max="4639" width="5.6640625" style="1" customWidth="1"/>
    <col min="4640" max="4640" width="0" style="1" hidden="1" customWidth="1"/>
    <col min="4641" max="4641" width="17.33203125" style="1" customWidth="1"/>
    <col min="4642" max="4642" width="12.6640625" style="1" customWidth="1"/>
    <col min="4643" max="4643" width="0" style="1" hidden="1" customWidth="1"/>
    <col min="4644" max="4644" width="5.33203125" style="1" customWidth="1"/>
    <col min="4645" max="4645" width="0" style="1" hidden="1" customWidth="1"/>
    <col min="4646" max="4646" width="17" style="1" customWidth="1"/>
    <col min="4647" max="4647" width="6.33203125" style="1" customWidth="1"/>
    <col min="4648" max="4648" width="0" style="1" hidden="1" customWidth="1"/>
    <col min="4649" max="4649" width="14.33203125" style="1" customWidth="1"/>
    <col min="4650" max="4650" width="7.5546875" style="1" customWidth="1"/>
    <col min="4651" max="4651" width="0" style="1" hidden="1" customWidth="1"/>
    <col min="4652" max="4653" width="14.33203125" style="1" customWidth="1"/>
    <col min="4654" max="4654" width="20.88671875" style="1" customWidth="1"/>
    <col min="4655" max="4655" width="14.44140625" style="1" customWidth="1"/>
    <col min="4656" max="4656" width="15" style="1" customWidth="1"/>
    <col min="4657" max="4657" width="2.6640625" style="1" customWidth="1"/>
    <col min="4658" max="4658" width="11.6640625" style="1" customWidth="1"/>
    <col min="4659" max="4659" width="11.5546875" style="1" customWidth="1"/>
    <col min="4660" max="4660" width="2.33203125" style="1" customWidth="1"/>
    <col min="4661" max="4661" width="41" style="1" customWidth="1"/>
    <col min="4662" max="4662" width="14.33203125" style="1" customWidth="1"/>
    <col min="4663" max="4664" width="11.5546875" style="1" customWidth="1"/>
    <col min="4665" max="4665" width="21.88671875" style="1" customWidth="1"/>
    <col min="4666" max="4857" width="11.5546875" style="1"/>
    <col min="4858" max="4858" width="21.88671875" style="1" customWidth="1"/>
    <col min="4859" max="4859" width="13.88671875" style="1" customWidth="1"/>
    <col min="4860" max="4860" width="38.6640625" style="1" customWidth="1"/>
    <col min="4861" max="4861" width="3" style="1" bestFit="1" customWidth="1"/>
    <col min="4862" max="4862" width="32.33203125" style="1" customWidth="1"/>
    <col min="4863" max="4863" width="46.33203125" style="1" customWidth="1"/>
    <col min="4864" max="4864" width="19" style="1" customWidth="1"/>
    <col min="4865" max="4865" width="0" style="1" hidden="1" customWidth="1"/>
    <col min="4866" max="4866" width="17.6640625" style="1" customWidth="1"/>
    <col min="4867" max="4867" width="0" style="1" hidden="1" customWidth="1"/>
    <col min="4868" max="4868" width="22.33203125" style="1" customWidth="1"/>
    <col min="4869" max="4869" width="5.33203125" style="1" customWidth="1"/>
    <col min="4870" max="4870" width="36.33203125" style="1" customWidth="1"/>
    <col min="4871" max="4871" width="5.6640625" style="1" customWidth="1"/>
    <col min="4872" max="4872" width="0" style="1" hidden="1" customWidth="1"/>
    <col min="4873" max="4873" width="20.6640625" style="1" customWidth="1"/>
    <col min="4874" max="4874" width="4.88671875" style="1" customWidth="1"/>
    <col min="4875" max="4875" width="0" style="1" hidden="1" customWidth="1"/>
    <col min="4876" max="4876" width="24.6640625" style="1" customWidth="1"/>
    <col min="4877" max="4877" width="12.33203125" style="1" customWidth="1"/>
    <col min="4878" max="4878" width="0" style="1" hidden="1" customWidth="1"/>
    <col min="4879" max="4879" width="3.44140625" style="1" customWidth="1"/>
    <col min="4880" max="4880" width="0" style="1" hidden="1" customWidth="1"/>
    <col min="4881" max="4881" width="17.6640625" style="1" customWidth="1"/>
    <col min="4882" max="4882" width="3.44140625" style="1" customWidth="1"/>
    <col min="4883" max="4883" width="0" style="1" hidden="1" customWidth="1"/>
    <col min="4884" max="4884" width="23.6640625" style="1" customWidth="1"/>
    <col min="4885" max="4885" width="10" style="1" customWidth="1"/>
    <col min="4886" max="4886" width="0" style="1" hidden="1" customWidth="1"/>
    <col min="4887" max="4888" width="14.6640625" style="1" customWidth="1"/>
    <col min="4889" max="4889" width="12.88671875" style="1" customWidth="1"/>
    <col min="4890" max="4890" width="3.33203125" style="1" customWidth="1"/>
    <col min="4891" max="4891" width="30.33203125" style="1" customWidth="1"/>
    <col min="4892" max="4892" width="5" style="1" customWidth="1"/>
    <col min="4893" max="4893" width="0" style="1" hidden="1" customWidth="1"/>
    <col min="4894" max="4894" width="14.33203125" style="1" customWidth="1"/>
    <col min="4895" max="4895" width="5.6640625" style="1" customWidth="1"/>
    <col min="4896" max="4896" width="0" style="1" hidden="1" customWidth="1"/>
    <col min="4897" max="4897" width="17.33203125" style="1" customWidth="1"/>
    <col min="4898" max="4898" width="12.6640625" style="1" customWidth="1"/>
    <col min="4899" max="4899" width="0" style="1" hidden="1" customWidth="1"/>
    <col min="4900" max="4900" width="5.33203125" style="1" customWidth="1"/>
    <col min="4901" max="4901" width="0" style="1" hidden="1" customWidth="1"/>
    <col min="4902" max="4902" width="17" style="1" customWidth="1"/>
    <col min="4903" max="4903" width="6.33203125" style="1" customWidth="1"/>
    <col min="4904" max="4904" width="0" style="1" hidden="1" customWidth="1"/>
    <col min="4905" max="4905" width="14.33203125" style="1" customWidth="1"/>
    <col min="4906" max="4906" width="7.5546875" style="1" customWidth="1"/>
    <col min="4907" max="4907" width="0" style="1" hidden="1" customWidth="1"/>
    <col min="4908" max="4909" width="14.33203125" style="1" customWidth="1"/>
    <col min="4910" max="4910" width="20.88671875" style="1" customWidth="1"/>
    <col min="4911" max="4911" width="14.44140625" style="1" customWidth="1"/>
    <col min="4912" max="4912" width="15" style="1" customWidth="1"/>
    <col min="4913" max="4913" width="2.6640625" style="1" customWidth="1"/>
    <col min="4914" max="4914" width="11.6640625" style="1" customWidth="1"/>
    <col min="4915" max="4915" width="11.5546875" style="1" customWidth="1"/>
    <col min="4916" max="4916" width="2.33203125" style="1" customWidth="1"/>
    <col min="4917" max="4917" width="41" style="1" customWidth="1"/>
    <col min="4918" max="4918" width="14.33203125" style="1" customWidth="1"/>
    <col min="4919" max="4920" width="11.5546875" style="1" customWidth="1"/>
    <col min="4921" max="4921" width="21.88671875" style="1" customWidth="1"/>
    <col min="4922" max="5113" width="11.5546875" style="1"/>
    <col min="5114" max="5114" width="21.88671875" style="1" customWidth="1"/>
    <col min="5115" max="5115" width="13.88671875" style="1" customWidth="1"/>
    <col min="5116" max="5116" width="38.6640625" style="1" customWidth="1"/>
    <col min="5117" max="5117" width="3" style="1" bestFit="1" customWidth="1"/>
    <col min="5118" max="5118" width="32.33203125" style="1" customWidth="1"/>
    <col min="5119" max="5119" width="46.33203125" style="1" customWidth="1"/>
    <col min="5120" max="5120" width="19" style="1" customWidth="1"/>
    <col min="5121" max="5121" width="0" style="1" hidden="1" customWidth="1"/>
    <col min="5122" max="5122" width="17.6640625" style="1" customWidth="1"/>
    <col min="5123" max="5123" width="0" style="1" hidden="1" customWidth="1"/>
    <col min="5124" max="5124" width="22.33203125" style="1" customWidth="1"/>
    <col min="5125" max="5125" width="5.33203125" style="1" customWidth="1"/>
    <col min="5126" max="5126" width="36.33203125" style="1" customWidth="1"/>
    <col min="5127" max="5127" width="5.6640625" style="1" customWidth="1"/>
    <col min="5128" max="5128" width="0" style="1" hidden="1" customWidth="1"/>
    <col min="5129" max="5129" width="20.6640625" style="1" customWidth="1"/>
    <col min="5130" max="5130" width="4.88671875" style="1" customWidth="1"/>
    <col min="5131" max="5131" width="0" style="1" hidden="1" customWidth="1"/>
    <col min="5132" max="5132" width="24.6640625" style="1" customWidth="1"/>
    <col min="5133" max="5133" width="12.33203125" style="1" customWidth="1"/>
    <col min="5134" max="5134" width="0" style="1" hidden="1" customWidth="1"/>
    <col min="5135" max="5135" width="3.44140625" style="1" customWidth="1"/>
    <col min="5136" max="5136" width="0" style="1" hidden="1" customWidth="1"/>
    <col min="5137" max="5137" width="17.6640625" style="1" customWidth="1"/>
    <col min="5138" max="5138" width="3.44140625" style="1" customWidth="1"/>
    <col min="5139" max="5139" width="0" style="1" hidden="1" customWidth="1"/>
    <col min="5140" max="5140" width="23.6640625" style="1" customWidth="1"/>
    <col min="5141" max="5141" width="10" style="1" customWidth="1"/>
    <col min="5142" max="5142" width="0" style="1" hidden="1" customWidth="1"/>
    <col min="5143" max="5144" width="14.6640625" style="1" customWidth="1"/>
    <col min="5145" max="5145" width="12.88671875" style="1" customWidth="1"/>
    <col min="5146" max="5146" width="3.33203125" style="1" customWidth="1"/>
    <col min="5147" max="5147" width="30.33203125" style="1" customWidth="1"/>
    <col min="5148" max="5148" width="5" style="1" customWidth="1"/>
    <col min="5149" max="5149" width="0" style="1" hidden="1" customWidth="1"/>
    <col min="5150" max="5150" width="14.33203125" style="1" customWidth="1"/>
    <col min="5151" max="5151" width="5.6640625" style="1" customWidth="1"/>
    <col min="5152" max="5152" width="0" style="1" hidden="1" customWidth="1"/>
    <col min="5153" max="5153" width="17.33203125" style="1" customWidth="1"/>
    <col min="5154" max="5154" width="12.6640625" style="1" customWidth="1"/>
    <col min="5155" max="5155" width="0" style="1" hidden="1" customWidth="1"/>
    <col min="5156" max="5156" width="5.33203125" style="1" customWidth="1"/>
    <col min="5157" max="5157" width="0" style="1" hidden="1" customWidth="1"/>
    <col min="5158" max="5158" width="17" style="1" customWidth="1"/>
    <col min="5159" max="5159" width="6.33203125" style="1" customWidth="1"/>
    <col min="5160" max="5160" width="0" style="1" hidden="1" customWidth="1"/>
    <col min="5161" max="5161" width="14.33203125" style="1" customWidth="1"/>
    <col min="5162" max="5162" width="7.5546875" style="1" customWidth="1"/>
    <col min="5163" max="5163" width="0" style="1" hidden="1" customWidth="1"/>
    <col min="5164" max="5165" width="14.33203125" style="1" customWidth="1"/>
    <col min="5166" max="5166" width="20.88671875" style="1" customWidth="1"/>
    <col min="5167" max="5167" width="14.44140625" style="1" customWidth="1"/>
    <col min="5168" max="5168" width="15" style="1" customWidth="1"/>
    <col min="5169" max="5169" width="2.6640625" style="1" customWidth="1"/>
    <col min="5170" max="5170" width="11.6640625" style="1" customWidth="1"/>
    <col min="5171" max="5171" width="11.5546875" style="1" customWidth="1"/>
    <col min="5172" max="5172" width="2.33203125" style="1" customWidth="1"/>
    <col min="5173" max="5173" width="41" style="1" customWidth="1"/>
    <col min="5174" max="5174" width="14.33203125" style="1" customWidth="1"/>
    <col min="5175" max="5176" width="11.5546875" style="1" customWidth="1"/>
    <col min="5177" max="5177" width="21.88671875" style="1" customWidth="1"/>
    <col min="5178" max="5369" width="11.5546875" style="1"/>
    <col min="5370" max="5370" width="21.88671875" style="1" customWidth="1"/>
    <col min="5371" max="5371" width="13.88671875" style="1" customWidth="1"/>
    <col min="5372" max="5372" width="38.6640625" style="1" customWidth="1"/>
    <col min="5373" max="5373" width="3" style="1" bestFit="1" customWidth="1"/>
    <col min="5374" max="5374" width="32.33203125" style="1" customWidth="1"/>
    <col min="5375" max="5375" width="46.33203125" style="1" customWidth="1"/>
    <col min="5376" max="5376" width="19" style="1" customWidth="1"/>
    <col min="5377" max="5377" width="0" style="1" hidden="1" customWidth="1"/>
    <col min="5378" max="5378" width="17.6640625" style="1" customWidth="1"/>
    <col min="5379" max="5379" width="0" style="1" hidden="1" customWidth="1"/>
    <col min="5380" max="5380" width="22.33203125" style="1" customWidth="1"/>
    <col min="5381" max="5381" width="5.33203125" style="1" customWidth="1"/>
    <col min="5382" max="5382" width="36.33203125" style="1" customWidth="1"/>
    <col min="5383" max="5383" width="5.6640625" style="1" customWidth="1"/>
    <col min="5384" max="5384" width="0" style="1" hidden="1" customWidth="1"/>
    <col min="5385" max="5385" width="20.6640625" style="1" customWidth="1"/>
    <col min="5386" max="5386" width="4.88671875" style="1" customWidth="1"/>
    <col min="5387" max="5387" width="0" style="1" hidden="1" customWidth="1"/>
    <col min="5388" max="5388" width="24.6640625" style="1" customWidth="1"/>
    <col min="5389" max="5389" width="12.33203125" style="1" customWidth="1"/>
    <col min="5390" max="5390" width="0" style="1" hidden="1" customWidth="1"/>
    <col min="5391" max="5391" width="3.44140625" style="1" customWidth="1"/>
    <col min="5392" max="5392" width="0" style="1" hidden="1" customWidth="1"/>
    <col min="5393" max="5393" width="17.6640625" style="1" customWidth="1"/>
    <col min="5394" max="5394" width="3.44140625" style="1" customWidth="1"/>
    <col min="5395" max="5395" width="0" style="1" hidden="1" customWidth="1"/>
    <col min="5396" max="5396" width="23.6640625" style="1" customWidth="1"/>
    <col min="5397" max="5397" width="10" style="1" customWidth="1"/>
    <col min="5398" max="5398" width="0" style="1" hidden="1" customWidth="1"/>
    <col min="5399" max="5400" width="14.6640625" style="1" customWidth="1"/>
    <col min="5401" max="5401" width="12.88671875" style="1" customWidth="1"/>
    <col min="5402" max="5402" width="3.33203125" style="1" customWidth="1"/>
    <col min="5403" max="5403" width="30.33203125" style="1" customWidth="1"/>
    <col min="5404" max="5404" width="5" style="1" customWidth="1"/>
    <col min="5405" max="5405" width="0" style="1" hidden="1" customWidth="1"/>
    <col min="5406" max="5406" width="14.33203125" style="1" customWidth="1"/>
    <col min="5407" max="5407" width="5.6640625" style="1" customWidth="1"/>
    <col min="5408" max="5408" width="0" style="1" hidden="1" customWidth="1"/>
    <col min="5409" max="5409" width="17.33203125" style="1" customWidth="1"/>
    <col min="5410" max="5410" width="12.6640625" style="1" customWidth="1"/>
    <col min="5411" max="5411" width="0" style="1" hidden="1" customWidth="1"/>
    <col min="5412" max="5412" width="5.33203125" style="1" customWidth="1"/>
    <col min="5413" max="5413" width="0" style="1" hidden="1" customWidth="1"/>
    <col min="5414" max="5414" width="17" style="1" customWidth="1"/>
    <col min="5415" max="5415" width="6.33203125" style="1" customWidth="1"/>
    <col min="5416" max="5416" width="0" style="1" hidden="1" customWidth="1"/>
    <col min="5417" max="5417" width="14.33203125" style="1" customWidth="1"/>
    <col min="5418" max="5418" width="7.5546875" style="1" customWidth="1"/>
    <col min="5419" max="5419" width="0" style="1" hidden="1" customWidth="1"/>
    <col min="5420" max="5421" width="14.33203125" style="1" customWidth="1"/>
    <col min="5422" max="5422" width="20.88671875" style="1" customWidth="1"/>
    <col min="5423" max="5423" width="14.44140625" style="1" customWidth="1"/>
    <col min="5424" max="5424" width="15" style="1" customWidth="1"/>
    <col min="5425" max="5425" width="2.6640625" style="1" customWidth="1"/>
    <col min="5426" max="5426" width="11.6640625" style="1" customWidth="1"/>
    <col min="5427" max="5427" width="11.5546875" style="1" customWidth="1"/>
    <col min="5428" max="5428" width="2.33203125" style="1" customWidth="1"/>
    <col min="5429" max="5429" width="41" style="1" customWidth="1"/>
    <col min="5430" max="5430" width="14.33203125" style="1" customWidth="1"/>
    <col min="5431" max="5432" width="11.5546875" style="1" customWidth="1"/>
    <col min="5433" max="5433" width="21.88671875" style="1" customWidth="1"/>
    <col min="5434" max="5625" width="11.5546875" style="1"/>
    <col min="5626" max="5626" width="21.88671875" style="1" customWidth="1"/>
    <col min="5627" max="5627" width="13.88671875" style="1" customWidth="1"/>
    <col min="5628" max="5628" width="38.6640625" style="1" customWidth="1"/>
    <col min="5629" max="5629" width="3" style="1" bestFit="1" customWidth="1"/>
    <col min="5630" max="5630" width="32.33203125" style="1" customWidth="1"/>
    <col min="5631" max="5631" width="46.33203125" style="1" customWidth="1"/>
    <col min="5632" max="5632" width="19" style="1" customWidth="1"/>
    <col min="5633" max="5633" width="0" style="1" hidden="1" customWidth="1"/>
    <col min="5634" max="5634" width="17.6640625" style="1" customWidth="1"/>
    <col min="5635" max="5635" width="0" style="1" hidden="1" customWidth="1"/>
    <col min="5636" max="5636" width="22.33203125" style="1" customWidth="1"/>
    <col min="5637" max="5637" width="5.33203125" style="1" customWidth="1"/>
    <col min="5638" max="5638" width="36.33203125" style="1" customWidth="1"/>
    <col min="5639" max="5639" width="5.6640625" style="1" customWidth="1"/>
    <col min="5640" max="5640" width="0" style="1" hidden="1" customWidth="1"/>
    <col min="5641" max="5641" width="20.6640625" style="1" customWidth="1"/>
    <col min="5642" max="5642" width="4.88671875" style="1" customWidth="1"/>
    <col min="5643" max="5643" width="0" style="1" hidden="1" customWidth="1"/>
    <col min="5644" max="5644" width="24.6640625" style="1" customWidth="1"/>
    <col min="5645" max="5645" width="12.33203125" style="1" customWidth="1"/>
    <col min="5646" max="5646" width="0" style="1" hidden="1" customWidth="1"/>
    <col min="5647" max="5647" width="3.44140625" style="1" customWidth="1"/>
    <col min="5648" max="5648" width="0" style="1" hidden="1" customWidth="1"/>
    <col min="5649" max="5649" width="17.6640625" style="1" customWidth="1"/>
    <col min="5650" max="5650" width="3.44140625" style="1" customWidth="1"/>
    <col min="5651" max="5651" width="0" style="1" hidden="1" customWidth="1"/>
    <col min="5652" max="5652" width="23.6640625" style="1" customWidth="1"/>
    <col min="5653" max="5653" width="10" style="1" customWidth="1"/>
    <col min="5654" max="5654" width="0" style="1" hidden="1" customWidth="1"/>
    <col min="5655" max="5656" width="14.6640625" style="1" customWidth="1"/>
    <col min="5657" max="5657" width="12.88671875" style="1" customWidth="1"/>
    <col min="5658" max="5658" width="3.33203125" style="1" customWidth="1"/>
    <col min="5659" max="5659" width="30.33203125" style="1" customWidth="1"/>
    <col min="5660" max="5660" width="5" style="1" customWidth="1"/>
    <col min="5661" max="5661" width="0" style="1" hidden="1" customWidth="1"/>
    <col min="5662" max="5662" width="14.33203125" style="1" customWidth="1"/>
    <col min="5663" max="5663" width="5.6640625" style="1" customWidth="1"/>
    <col min="5664" max="5664" width="0" style="1" hidden="1" customWidth="1"/>
    <col min="5665" max="5665" width="17.33203125" style="1" customWidth="1"/>
    <col min="5666" max="5666" width="12.6640625" style="1" customWidth="1"/>
    <col min="5667" max="5667" width="0" style="1" hidden="1" customWidth="1"/>
    <col min="5668" max="5668" width="5.33203125" style="1" customWidth="1"/>
    <col min="5669" max="5669" width="0" style="1" hidden="1" customWidth="1"/>
    <col min="5670" max="5670" width="17" style="1" customWidth="1"/>
    <col min="5671" max="5671" width="6.33203125" style="1" customWidth="1"/>
    <col min="5672" max="5672" width="0" style="1" hidden="1" customWidth="1"/>
    <col min="5673" max="5673" width="14.33203125" style="1" customWidth="1"/>
    <col min="5674" max="5674" width="7.5546875" style="1" customWidth="1"/>
    <col min="5675" max="5675" width="0" style="1" hidden="1" customWidth="1"/>
    <col min="5676" max="5677" width="14.33203125" style="1" customWidth="1"/>
    <col min="5678" max="5678" width="20.88671875" style="1" customWidth="1"/>
    <col min="5679" max="5679" width="14.44140625" style="1" customWidth="1"/>
    <col min="5680" max="5680" width="15" style="1" customWidth="1"/>
    <col min="5681" max="5681" width="2.6640625" style="1" customWidth="1"/>
    <col min="5682" max="5682" width="11.6640625" style="1" customWidth="1"/>
    <col min="5683" max="5683" width="11.5546875" style="1" customWidth="1"/>
    <col min="5684" max="5684" width="2.33203125" style="1" customWidth="1"/>
    <col min="5685" max="5685" width="41" style="1" customWidth="1"/>
    <col min="5686" max="5686" width="14.33203125" style="1" customWidth="1"/>
    <col min="5687" max="5688" width="11.5546875" style="1" customWidth="1"/>
    <col min="5689" max="5689" width="21.88671875" style="1" customWidth="1"/>
    <col min="5690" max="5881" width="11.5546875" style="1"/>
    <col min="5882" max="5882" width="21.88671875" style="1" customWidth="1"/>
    <col min="5883" max="5883" width="13.88671875" style="1" customWidth="1"/>
    <col min="5884" max="5884" width="38.6640625" style="1" customWidth="1"/>
    <col min="5885" max="5885" width="3" style="1" bestFit="1" customWidth="1"/>
    <col min="5886" max="5886" width="32.33203125" style="1" customWidth="1"/>
    <col min="5887" max="5887" width="46.33203125" style="1" customWidth="1"/>
    <col min="5888" max="5888" width="19" style="1" customWidth="1"/>
    <col min="5889" max="5889" width="0" style="1" hidden="1" customWidth="1"/>
    <col min="5890" max="5890" width="17.6640625" style="1" customWidth="1"/>
    <col min="5891" max="5891" width="0" style="1" hidden="1" customWidth="1"/>
    <col min="5892" max="5892" width="22.33203125" style="1" customWidth="1"/>
    <col min="5893" max="5893" width="5.33203125" style="1" customWidth="1"/>
    <col min="5894" max="5894" width="36.33203125" style="1" customWidth="1"/>
    <col min="5895" max="5895" width="5.6640625" style="1" customWidth="1"/>
    <col min="5896" max="5896" width="0" style="1" hidden="1" customWidth="1"/>
    <col min="5897" max="5897" width="20.6640625" style="1" customWidth="1"/>
    <col min="5898" max="5898" width="4.88671875" style="1" customWidth="1"/>
    <col min="5899" max="5899" width="0" style="1" hidden="1" customWidth="1"/>
    <col min="5900" max="5900" width="24.6640625" style="1" customWidth="1"/>
    <col min="5901" max="5901" width="12.33203125" style="1" customWidth="1"/>
    <col min="5902" max="5902" width="0" style="1" hidden="1" customWidth="1"/>
    <col min="5903" max="5903" width="3.44140625" style="1" customWidth="1"/>
    <col min="5904" max="5904" width="0" style="1" hidden="1" customWidth="1"/>
    <col min="5905" max="5905" width="17.6640625" style="1" customWidth="1"/>
    <col min="5906" max="5906" width="3.44140625" style="1" customWidth="1"/>
    <col min="5907" max="5907" width="0" style="1" hidden="1" customWidth="1"/>
    <col min="5908" max="5908" width="23.6640625" style="1" customWidth="1"/>
    <col min="5909" max="5909" width="10" style="1" customWidth="1"/>
    <col min="5910" max="5910" width="0" style="1" hidden="1" customWidth="1"/>
    <col min="5911" max="5912" width="14.6640625" style="1" customWidth="1"/>
    <col min="5913" max="5913" width="12.88671875" style="1" customWidth="1"/>
    <col min="5914" max="5914" width="3.33203125" style="1" customWidth="1"/>
    <col min="5915" max="5915" width="30.33203125" style="1" customWidth="1"/>
    <col min="5916" max="5916" width="5" style="1" customWidth="1"/>
    <col min="5917" max="5917" width="0" style="1" hidden="1" customWidth="1"/>
    <col min="5918" max="5918" width="14.33203125" style="1" customWidth="1"/>
    <col min="5919" max="5919" width="5.6640625" style="1" customWidth="1"/>
    <col min="5920" max="5920" width="0" style="1" hidden="1" customWidth="1"/>
    <col min="5921" max="5921" width="17.33203125" style="1" customWidth="1"/>
    <col min="5922" max="5922" width="12.6640625" style="1" customWidth="1"/>
    <col min="5923" max="5923" width="0" style="1" hidden="1" customWidth="1"/>
    <col min="5924" max="5924" width="5.33203125" style="1" customWidth="1"/>
    <col min="5925" max="5925" width="0" style="1" hidden="1" customWidth="1"/>
    <col min="5926" max="5926" width="17" style="1" customWidth="1"/>
    <col min="5927" max="5927" width="6.33203125" style="1" customWidth="1"/>
    <col min="5928" max="5928" width="0" style="1" hidden="1" customWidth="1"/>
    <col min="5929" max="5929" width="14.33203125" style="1" customWidth="1"/>
    <col min="5930" max="5930" width="7.5546875" style="1" customWidth="1"/>
    <col min="5931" max="5931" width="0" style="1" hidden="1" customWidth="1"/>
    <col min="5932" max="5933" width="14.33203125" style="1" customWidth="1"/>
    <col min="5934" max="5934" width="20.88671875" style="1" customWidth="1"/>
    <col min="5935" max="5935" width="14.44140625" style="1" customWidth="1"/>
    <col min="5936" max="5936" width="15" style="1" customWidth="1"/>
    <col min="5937" max="5937" width="2.6640625" style="1" customWidth="1"/>
    <col min="5938" max="5938" width="11.6640625" style="1" customWidth="1"/>
    <col min="5939" max="5939" width="11.5546875" style="1" customWidth="1"/>
    <col min="5940" max="5940" width="2.33203125" style="1" customWidth="1"/>
    <col min="5941" max="5941" width="41" style="1" customWidth="1"/>
    <col min="5942" max="5942" width="14.33203125" style="1" customWidth="1"/>
    <col min="5943" max="5944" width="11.5546875" style="1" customWidth="1"/>
    <col min="5945" max="5945" width="21.88671875" style="1" customWidth="1"/>
    <col min="5946" max="6137" width="11.5546875" style="1"/>
    <col min="6138" max="6138" width="21.88671875" style="1" customWidth="1"/>
    <col min="6139" max="6139" width="13.88671875" style="1" customWidth="1"/>
    <col min="6140" max="6140" width="38.6640625" style="1" customWidth="1"/>
    <col min="6141" max="6141" width="3" style="1" bestFit="1" customWidth="1"/>
    <col min="6142" max="6142" width="32.33203125" style="1" customWidth="1"/>
    <col min="6143" max="6143" width="46.33203125" style="1" customWidth="1"/>
    <col min="6144" max="6144" width="19" style="1" customWidth="1"/>
    <col min="6145" max="6145" width="0" style="1" hidden="1" customWidth="1"/>
    <col min="6146" max="6146" width="17.6640625" style="1" customWidth="1"/>
    <col min="6147" max="6147" width="0" style="1" hidden="1" customWidth="1"/>
    <col min="6148" max="6148" width="22.33203125" style="1" customWidth="1"/>
    <col min="6149" max="6149" width="5.33203125" style="1" customWidth="1"/>
    <col min="6150" max="6150" width="36.33203125" style="1" customWidth="1"/>
    <col min="6151" max="6151" width="5.6640625" style="1" customWidth="1"/>
    <col min="6152" max="6152" width="0" style="1" hidden="1" customWidth="1"/>
    <col min="6153" max="6153" width="20.6640625" style="1" customWidth="1"/>
    <col min="6154" max="6154" width="4.88671875" style="1" customWidth="1"/>
    <col min="6155" max="6155" width="0" style="1" hidden="1" customWidth="1"/>
    <col min="6156" max="6156" width="24.6640625" style="1" customWidth="1"/>
    <col min="6157" max="6157" width="12.33203125" style="1" customWidth="1"/>
    <col min="6158" max="6158" width="0" style="1" hidden="1" customWidth="1"/>
    <col min="6159" max="6159" width="3.44140625" style="1" customWidth="1"/>
    <col min="6160" max="6160" width="0" style="1" hidden="1" customWidth="1"/>
    <col min="6161" max="6161" width="17.6640625" style="1" customWidth="1"/>
    <col min="6162" max="6162" width="3.44140625" style="1" customWidth="1"/>
    <col min="6163" max="6163" width="0" style="1" hidden="1" customWidth="1"/>
    <col min="6164" max="6164" width="23.6640625" style="1" customWidth="1"/>
    <col min="6165" max="6165" width="10" style="1" customWidth="1"/>
    <col min="6166" max="6166" width="0" style="1" hidden="1" customWidth="1"/>
    <col min="6167" max="6168" width="14.6640625" style="1" customWidth="1"/>
    <col min="6169" max="6169" width="12.88671875" style="1" customWidth="1"/>
    <col min="6170" max="6170" width="3.33203125" style="1" customWidth="1"/>
    <col min="6171" max="6171" width="30.33203125" style="1" customWidth="1"/>
    <col min="6172" max="6172" width="5" style="1" customWidth="1"/>
    <col min="6173" max="6173" width="0" style="1" hidden="1" customWidth="1"/>
    <col min="6174" max="6174" width="14.33203125" style="1" customWidth="1"/>
    <col min="6175" max="6175" width="5.6640625" style="1" customWidth="1"/>
    <col min="6176" max="6176" width="0" style="1" hidden="1" customWidth="1"/>
    <col min="6177" max="6177" width="17.33203125" style="1" customWidth="1"/>
    <col min="6178" max="6178" width="12.6640625" style="1" customWidth="1"/>
    <col min="6179" max="6179" width="0" style="1" hidden="1" customWidth="1"/>
    <col min="6180" max="6180" width="5.33203125" style="1" customWidth="1"/>
    <col min="6181" max="6181" width="0" style="1" hidden="1" customWidth="1"/>
    <col min="6182" max="6182" width="17" style="1" customWidth="1"/>
    <col min="6183" max="6183" width="6.33203125" style="1" customWidth="1"/>
    <col min="6184" max="6184" width="0" style="1" hidden="1" customWidth="1"/>
    <col min="6185" max="6185" width="14.33203125" style="1" customWidth="1"/>
    <col min="6186" max="6186" width="7.5546875" style="1" customWidth="1"/>
    <col min="6187" max="6187" width="0" style="1" hidden="1" customWidth="1"/>
    <col min="6188" max="6189" width="14.33203125" style="1" customWidth="1"/>
    <col min="6190" max="6190" width="20.88671875" style="1" customWidth="1"/>
    <col min="6191" max="6191" width="14.44140625" style="1" customWidth="1"/>
    <col min="6192" max="6192" width="15" style="1" customWidth="1"/>
    <col min="6193" max="6193" width="2.6640625" style="1" customWidth="1"/>
    <col min="6194" max="6194" width="11.6640625" style="1" customWidth="1"/>
    <col min="6195" max="6195" width="11.5546875" style="1" customWidth="1"/>
    <col min="6196" max="6196" width="2.33203125" style="1" customWidth="1"/>
    <col min="6197" max="6197" width="41" style="1" customWidth="1"/>
    <col min="6198" max="6198" width="14.33203125" style="1" customWidth="1"/>
    <col min="6199" max="6200" width="11.5546875" style="1" customWidth="1"/>
    <col min="6201" max="6201" width="21.88671875" style="1" customWidth="1"/>
    <col min="6202" max="6393" width="11.5546875" style="1"/>
    <col min="6394" max="6394" width="21.88671875" style="1" customWidth="1"/>
    <col min="6395" max="6395" width="13.88671875" style="1" customWidth="1"/>
    <col min="6396" max="6396" width="38.6640625" style="1" customWidth="1"/>
    <col min="6397" max="6397" width="3" style="1" bestFit="1" customWidth="1"/>
    <col min="6398" max="6398" width="32.33203125" style="1" customWidth="1"/>
    <col min="6399" max="6399" width="46.33203125" style="1" customWidth="1"/>
    <col min="6400" max="6400" width="19" style="1" customWidth="1"/>
    <col min="6401" max="6401" width="0" style="1" hidden="1" customWidth="1"/>
    <col min="6402" max="6402" width="17.6640625" style="1" customWidth="1"/>
    <col min="6403" max="6403" width="0" style="1" hidden="1" customWidth="1"/>
    <col min="6404" max="6404" width="22.33203125" style="1" customWidth="1"/>
    <col min="6405" max="6405" width="5.33203125" style="1" customWidth="1"/>
    <col min="6406" max="6406" width="36.33203125" style="1" customWidth="1"/>
    <col min="6407" max="6407" width="5.6640625" style="1" customWidth="1"/>
    <col min="6408" max="6408" width="0" style="1" hidden="1" customWidth="1"/>
    <col min="6409" max="6409" width="20.6640625" style="1" customWidth="1"/>
    <col min="6410" max="6410" width="4.88671875" style="1" customWidth="1"/>
    <col min="6411" max="6411" width="0" style="1" hidden="1" customWidth="1"/>
    <col min="6412" max="6412" width="24.6640625" style="1" customWidth="1"/>
    <col min="6413" max="6413" width="12.33203125" style="1" customWidth="1"/>
    <col min="6414" max="6414" width="0" style="1" hidden="1" customWidth="1"/>
    <col min="6415" max="6415" width="3.44140625" style="1" customWidth="1"/>
    <col min="6416" max="6416" width="0" style="1" hidden="1" customWidth="1"/>
    <col min="6417" max="6417" width="17.6640625" style="1" customWidth="1"/>
    <col min="6418" max="6418" width="3.44140625" style="1" customWidth="1"/>
    <col min="6419" max="6419" width="0" style="1" hidden="1" customWidth="1"/>
    <col min="6420" max="6420" width="23.6640625" style="1" customWidth="1"/>
    <col min="6421" max="6421" width="10" style="1" customWidth="1"/>
    <col min="6422" max="6422" width="0" style="1" hidden="1" customWidth="1"/>
    <col min="6423" max="6424" width="14.6640625" style="1" customWidth="1"/>
    <col min="6425" max="6425" width="12.88671875" style="1" customWidth="1"/>
    <col min="6426" max="6426" width="3.33203125" style="1" customWidth="1"/>
    <col min="6427" max="6427" width="30.33203125" style="1" customWidth="1"/>
    <col min="6428" max="6428" width="5" style="1" customWidth="1"/>
    <col min="6429" max="6429" width="0" style="1" hidden="1" customWidth="1"/>
    <col min="6430" max="6430" width="14.33203125" style="1" customWidth="1"/>
    <col min="6431" max="6431" width="5.6640625" style="1" customWidth="1"/>
    <col min="6432" max="6432" width="0" style="1" hidden="1" customWidth="1"/>
    <col min="6433" max="6433" width="17.33203125" style="1" customWidth="1"/>
    <col min="6434" max="6434" width="12.6640625" style="1" customWidth="1"/>
    <col min="6435" max="6435" width="0" style="1" hidden="1" customWidth="1"/>
    <col min="6436" max="6436" width="5.33203125" style="1" customWidth="1"/>
    <col min="6437" max="6437" width="0" style="1" hidden="1" customWidth="1"/>
    <col min="6438" max="6438" width="17" style="1" customWidth="1"/>
    <col min="6439" max="6439" width="6.33203125" style="1" customWidth="1"/>
    <col min="6440" max="6440" width="0" style="1" hidden="1" customWidth="1"/>
    <col min="6441" max="6441" width="14.33203125" style="1" customWidth="1"/>
    <col min="6442" max="6442" width="7.5546875" style="1" customWidth="1"/>
    <col min="6443" max="6443" width="0" style="1" hidden="1" customWidth="1"/>
    <col min="6444" max="6445" width="14.33203125" style="1" customWidth="1"/>
    <col min="6446" max="6446" width="20.88671875" style="1" customWidth="1"/>
    <col min="6447" max="6447" width="14.44140625" style="1" customWidth="1"/>
    <col min="6448" max="6448" width="15" style="1" customWidth="1"/>
    <col min="6449" max="6449" width="2.6640625" style="1" customWidth="1"/>
    <col min="6450" max="6450" width="11.6640625" style="1" customWidth="1"/>
    <col min="6451" max="6451" width="11.5546875" style="1" customWidth="1"/>
    <col min="6452" max="6452" width="2.33203125" style="1" customWidth="1"/>
    <col min="6453" max="6453" width="41" style="1" customWidth="1"/>
    <col min="6454" max="6454" width="14.33203125" style="1" customWidth="1"/>
    <col min="6455" max="6456" width="11.5546875" style="1" customWidth="1"/>
    <col min="6457" max="6457" width="21.88671875" style="1" customWidth="1"/>
    <col min="6458" max="6649" width="11.5546875" style="1"/>
    <col min="6650" max="6650" width="21.88671875" style="1" customWidth="1"/>
    <col min="6651" max="6651" width="13.88671875" style="1" customWidth="1"/>
    <col min="6652" max="6652" width="38.6640625" style="1" customWidth="1"/>
    <col min="6653" max="6653" width="3" style="1" bestFit="1" customWidth="1"/>
    <col min="6654" max="6654" width="32.33203125" style="1" customWidth="1"/>
    <col min="6655" max="6655" width="46.33203125" style="1" customWidth="1"/>
    <col min="6656" max="6656" width="19" style="1" customWidth="1"/>
    <col min="6657" max="6657" width="0" style="1" hidden="1" customWidth="1"/>
    <col min="6658" max="6658" width="17.6640625" style="1" customWidth="1"/>
    <col min="6659" max="6659" width="0" style="1" hidden="1" customWidth="1"/>
    <col min="6660" max="6660" width="22.33203125" style="1" customWidth="1"/>
    <col min="6661" max="6661" width="5.33203125" style="1" customWidth="1"/>
    <col min="6662" max="6662" width="36.33203125" style="1" customWidth="1"/>
    <col min="6663" max="6663" width="5.6640625" style="1" customWidth="1"/>
    <col min="6664" max="6664" width="0" style="1" hidden="1" customWidth="1"/>
    <col min="6665" max="6665" width="20.6640625" style="1" customWidth="1"/>
    <col min="6666" max="6666" width="4.88671875" style="1" customWidth="1"/>
    <col min="6667" max="6667" width="0" style="1" hidden="1" customWidth="1"/>
    <col min="6668" max="6668" width="24.6640625" style="1" customWidth="1"/>
    <col min="6669" max="6669" width="12.33203125" style="1" customWidth="1"/>
    <col min="6670" max="6670" width="0" style="1" hidden="1" customWidth="1"/>
    <col min="6671" max="6671" width="3.44140625" style="1" customWidth="1"/>
    <col min="6672" max="6672" width="0" style="1" hidden="1" customWidth="1"/>
    <col min="6673" max="6673" width="17.6640625" style="1" customWidth="1"/>
    <col min="6674" max="6674" width="3.44140625" style="1" customWidth="1"/>
    <col min="6675" max="6675" width="0" style="1" hidden="1" customWidth="1"/>
    <col min="6676" max="6676" width="23.6640625" style="1" customWidth="1"/>
    <col min="6677" max="6677" width="10" style="1" customWidth="1"/>
    <col min="6678" max="6678" width="0" style="1" hidden="1" customWidth="1"/>
    <col min="6679" max="6680" width="14.6640625" style="1" customWidth="1"/>
    <col min="6681" max="6681" width="12.88671875" style="1" customWidth="1"/>
    <col min="6682" max="6682" width="3.33203125" style="1" customWidth="1"/>
    <col min="6683" max="6683" width="30.33203125" style="1" customWidth="1"/>
    <col min="6684" max="6684" width="5" style="1" customWidth="1"/>
    <col min="6685" max="6685" width="0" style="1" hidden="1" customWidth="1"/>
    <col min="6686" max="6686" width="14.33203125" style="1" customWidth="1"/>
    <col min="6687" max="6687" width="5.6640625" style="1" customWidth="1"/>
    <col min="6688" max="6688" width="0" style="1" hidden="1" customWidth="1"/>
    <col min="6689" max="6689" width="17.33203125" style="1" customWidth="1"/>
    <col min="6690" max="6690" width="12.6640625" style="1" customWidth="1"/>
    <col min="6691" max="6691" width="0" style="1" hidden="1" customWidth="1"/>
    <col min="6692" max="6692" width="5.33203125" style="1" customWidth="1"/>
    <col min="6693" max="6693" width="0" style="1" hidden="1" customWidth="1"/>
    <col min="6694" max="6694" width="17" style="1" customWidth="1"/>
    <col min="6695" max="6695" width="6.33203125" style="1" customWidth="1"/>
    <col min="6696" max="6696" width="0" style="1" hidden="1" customWidth="1"/>
    <col min="6697" max="6697" width="14.33203125" style="1" customWidth="1"/>
    <col min="6698" max="6698" width="7.5546875" style="1" customWidth="1"/>
    <col min="6699" max="6699" width="0" style="1" hidden="1" customWidth="1"/>
    <col min="6700" max="6701" width="14.33203125" style="1" customWidth="1"/>
    <col min="6702" max="6702" width="20.88671875" style="1" customWidth="1"/>
    <col min="6703" max="6703" width="14.44140625" style="1" customWidth="1"/>
    <col min="6704" max="6704" width="15" style="1" customWidth="1"/>
    <col min="6705" max="6705" width="2.6640625" style="1" customWidth="1"/>
    <col min="6706" max="6706" width="11.6640625" style="1" customWidth="1"/>
    <col min="6707" max="6707" width="11.5546875" style="1" customWidth="1"/>
    <col min="6708" max="6708" width="2.33203125" style="1" customWidth="1"/>
    <col min="6709" max="6709" width="41" style="1" customWidth="1"/>
    <col min="6710" max="6710" width="14.33203125" style="1" customWidth="1"/>
    <col min="6711" max="6712" width="11.5546875" style="1" customWidth="1"/>
    <col min="6713" max="6713" width="21.88671875" style="1" customWidth="1"/>
    <col min="6714" max="6905" width="11.5546875" style="1"/>
    <col min="6906" max="6906" width="21.88671875" style="1" customWidth="1"/>
    <col min="6907" max="6907" width="13.88671875" style="1" customWidth="1"/>
    <col min="6908" max="6908" width="38.6640625" style="1" customWidth="1"/>
    <col min="6909" max="6909" width="3" style="1" bestFit="1" customWidth="1"/>
    <col min="6910" max="6910" width="32.33203125" style="1" customWidth="1"/>
    <col min="6911" max="6911" width="46.33203125" style="1" customWidth="1"/>
    <col min="6912" max="6912" width="19" style="1" customWidth="1"/>
    <col min="6913" max="6913" width="0" style="1" hidden="1" customWidth="1"/>
    <col min="6914" max="6914" width="17.6640625" style="1" customWidth="1"/>
    <col min="6915" max="6915" width="0" style="1" hidden="1" customWidth="1"/>
    <col min="6916" max="6916" width="22.33203125" style="1" customWidth="1"/>
    <col min="6917" max="6917" width="5.33203125" style="1" customWidth="1"/>
    <col min="6918" max="6918" width="36.33203125" style="1" customWidth="1"/>
    <col min="6919" max="6919" width="5.6640625" style="1" customWidth="1"/>
    <col min="6920" max="6920" width="0" style="1" hidden="1" customWidth="1"/>
    <col min="6921" max="6921" width="20.6640625" style="1" customWidth="1"/>
    <col min="6922" max="6922" width="4.88671875" style="1" customWidth="1"/>
    <col min="6923" max="6923" width="0" style="1" hidden="1" customWidth="1"/>
    <col min="6924" max="6924" width="24.6640625" style="1" customWidth="1"/>
    <col min="6925" max="6925" width="12.33203125" style="1" customWidth="1"/>
    <col min="6926" max="6926" width="0" style="1" hidden="1" customWidth="1"/>
    <col min="6927" max="6927" width="3.44140625" style="1" customWidth="1"/>
    <col min="6928" max="6928" width="0" style="1" hidden="1" customWidth="1"/>
    <col min="6929" max="6929" width="17.6640625" style="1" customWidth="1"/>
    <col min="6930" max="6930" width="3.44140625" style="1" customWidth="1"/>
    <col min="6931" max="6931" width="0" style="1" hidden="1" customWidth="1"/>
    <col min="6932" max="6932" width="23.6640625" style="1" customWidth="1"/>
    <col min="6933" max="6933" width="10" style="1" customWidth="1"/>
    <col min="6934" max="6934" width="0" style="1" hidden="1" customWidth="1"/>
    <col min="6935" max="6936" width="14.6640625" style="1" customWidth="1"/>
    <col min="6937" max="6937" width="12.88671875" style="1" customWidth="1"/>
    <col min="6938" max="6938" width="3.33203125" style="1" customWidth="1"/>
    <col min="6939" max="6939" width="30.33203125" style="1" customWidth="1"/>
    <col min="6940" max="6940" width="5" style="1" customWidth="1"/>
    <col min="6941" max="6941" width="0" style="1" hidden="1" customWidth="1"/>
    <col min="6942" max="6942" width="14.33203125" style="1" customWidth="1"/>
    <col min="6943" max="6943" width="5.6640625" style="1" customWidth="1"/>
    <col min="6944" max="6944" width="0" style="1" hidden="1" customWidth="1"/>
    <col min="6945" max="6945" width="17.33203125" style="1" customWidth="1"/>
    <col min="6946" max="6946" width="12.6640625" style="1" customWidth="1"/>
    <col min="6947" max="6947" width="0" style="1" hidden="1" customWidth="1"/>
    <col min="6948" max="6948" width="5.33203125" style="1" customWidth="1"/>
    <col min="6949" max="6949" width="0" style="1" hidden="1" customWidth="1"/>
    <col min="6950" max="6950" width="17" style="1" customWidth="1"/>
    <col min="6951" max="6951" width="6.33203125" style="1" customWidth="1"/>
    <col min="6952" max="6952" width="0" style="1" hidden="1" customWidth="1"/>
    <col min="6953" max="6953" width="14.33203125" style="1" customWidth="1"/>
    <col min="6954" max="6954" width="7.5546875" style="1" customWidth="1"/>
    <col min="6955" max="6955" width="0" style="1" hidden="1" customWidth="1"/>
    <col min="6956" max="6957" width="14.33203125" style="1" customWidth="1"/>
    <col min="6958" max="6958" width="20.88671875" style="1" customWidth="1"/>
    <col min="6959" max="6959" width="14.44140625" style="1" customWidth="1"/>
    <col min="6960" max="6960" width="15" style="1" customWidth="1"/>
    <col min="6961" max="6961" width="2.6640625" style="1" customWidth="1"/>
    <col min="6962" max="6962" width="11.6640625" style="1" customWidth="1"/>
    <col min="6963" max="6963" width="11.5546875" style="1" customWidth="1"/>
    <col min="6964" max="6964" width="2.33203125" style="1" customWidth="1"/>
    <col min="6965" max="6965" width="41" style="1" customWidth="1"/>
    <col min="6966" max="6966" width="14.33203125" style="1" customWidth="1"/>
    <col min="6967" max="6968" width="11.5546875" style="1" customWidth="1"/>
    <col min="6969" max="6969" width="21.88671875" style="1" customWidth="1"/>
    <col min="6970" max="7161" width="11.5546875" style="1"/>
    <col min="7162" max="7162" width="21.88671875" style="1" customWidth="1"/>
    <col min="7163" max="7163" width="13.88671875" style="1" customWidth="1"/>
    <col min="7164" max="7164" width="38.6640625" style="1" customWidth="1"/>
    <col min="7165" max="7165" width="3" style="1" bestFit="1" customWidth="1"/>
    <col min="7166" max="7166" width="32.33203125" style="1" customWidth="1"/>
    <col min="7167" max="7167" width="46.33203125" style="1" customWidth="1"/>
    <col min="7168" max="7168" width="19" style="1" customWidth="1"/>
    <col min="7169" max="7169" width="0" style="1" hidden="1" customWidth="1"/>
    <col min="7170" max="7170" width="17.6640625" style="1" customWidth="1"/>
    <col min="7171" max="7171" width="0" style="1" hidden="1" customWidth="1"/>
    <col min="7172" max="7172" width="22.33203125" style="1" customWidth="1"/>
    <col min="7173" max="7173" width="5.33203125" style="1" customWidth="1"/>
    <col min="7174" max="7174" width="36.33203125" style="1" customWidth="1"/>
    <col min="7175" max="7175" width="5.6640625" style="1" customWidth="1"/>
    <col min="7176" max="7176" width="0" style="1" hidden="1" customWidth="1"/>
    <col min="7177" max="7177" width="20.6640625" style="1" customWidth="1"/>
    <col min="7178" max="7178" width="4.88671875" style="1" customWidth="1"/>
    <col min="7179" max="7179" width="0" style="1" hidden="1" customWidth="1"/>
    <col min="7180" max="7180" width="24.6640625" style="1" customWidth="1"/>
    <col min="7181" max="7181" width="12.33203125" style="1" customWidth="1"/>
    <col min="7182" max="7182" width="0" style="1" hidden="1" customWidth="1"/>
    <col min="7183" max="7183" width="3.44140625" style="1" customWidth="1"/>
    <col min="7184" max="7184" width="0" style="1" hidden="1" customWidth="1"/>
    <col min="7185" max="7185" width="17.6640625" style="1" customWidth="1"/>
    <col min="7186" max="7186" width="3.44140625" style="1" customWidth="1"/>
    <col min="7187" max="7187" width="0" style="1" hidden="1" customWidth="1"/>
    <col min="7188" max="7188" width="23.6640625" style="1" customWidth="1"/>
    <col min="7189" max="7189" width="10" style="1" customWidth="1"/>
    <col min="7190" max="7190" width="0" style="1" hidden="1" customWidth="1"/>
    <col min="7191" max="7192" width="14.6640625" style="1" customWidth="1"/>
    <col min="7193" max="7193" width="12.88671875" style="1" customWidth="1"/>
    <col min="7194" max="7194" width="3.33203125" style="1" customWidth="1"/>
    <col min="7195" max="7195" width="30.33203125" style="1" customWidth="1"/>
    <col min="7196" max="7196" width="5" style="1" customWidth="1"/>
    <col min="7197" max="7197" width="0" style="1" hidden="1" customWidth="1"/>
    <col min="7198" max="7198" width="14.33203125" style="1" customWidth="1"/>
    <col min="7199" max="7199" width="5.6640625" style="1" customWidth="1"/>
    <col min="7200" max="7200" width="0" style="1" hidden="1" customWidth="1"/>
    <col min="7201" max="7201" width="17.33203125" style="1" customWidth="1"/>
    <col min="7202" max="7202" width="12.6640625" style="1" customWidth="1"/>
    <col min="7203" max="7203" width="0" style="1" hidden="1" customWidth="1"/>
    <col min="7204" max="7204" width="5.33203125" style="1" customWidth="1"/>
    <col min="7205" max="7205" width="0" style="1" hidden="1" customWidth="1"/>
    <col min="7206" max="7206" width="17" style="1" customWidth="1"/>
    <col min="7207" max="7207" width="6.33203125" style="1" customWidth="1"/>
    <col min="7208" max="7208" width="0" style="1" hidden="1" customWidth="1"/>
    <col min="7209" max="7209" width="14.33203125" style="1" customWidth="1"/>
    <col min="7210" max="7210" width="7.5546875" style="1" customWidth="1"/>
    <col min="7211" max="7211" width="0" style="1" hidden="1" customWidth="1"/>
    <col min="7212" max="7213" width="14.33203125" style="1" customWidth="1"/>
    <col min="7214" max="7214" width="20.88671875" style="1" customWidth="1"/>
    <col min="7215" max="7215" width="14.44140625" style="1" customWidth="1"/>
    <col min="7216" max="7216" width="15" style="1" customWidth="1"/>
    <col min="7217" max="7217" width="2.6640625" style="1" customWidth="1"/>
    <col min="7218" max="7218" width="11.6640625" style="1" customWidth="1"/>
    <col min="7219" max="7219" width="11.5546875" style="1" customWidth="1"/>
    <col min="7220" max="7220" width="2.33203125" style="1" customWidth="1"/>
    <col min="7221" max="7221" width="41" style="1" customWidth="1"/>
    <col min="7222" max="7222" width="14.33203125" style="1" customWidth="1"/>
    <col min="7223" max="7224" width="11.5546875" style="1" customWidth="1"/>
    <col min="7225" max="7225" width="21.88671875" style="1" customWidth="1"/>
    <col min="7226" max="7417" width="11.5546875" style="1"/>
    <col min="7418" max="7418" width="21.88671875" style="1" customWidth="1"/>
    <col min="7419" max="7419" width="13.88671875" style="1" customWidth="1"/>
    <col min="7420" max="7420" width="38.6640625" style="1" customWidth="1"/>
    <col min="7421" max="7421" width="3" style="1" bestFit="1" customWidth="1"/>
    <col min="7422" max="7422" width="32.33203125" style="1" customWidth="1"/>
    <col min="7423" max="7423" width="46.33203125" style="1" customWidth="1"/>
    <col min="7424" max="7424" width="19" style="1" customWidth="1"/>
    <col min="7425" max="7425" width="0" style="1" hidden="1" customWidth="1"/>
    <col min="7426" max="7426" width="17.6640625" style="1" customWidth="1"/>
    <col min="7427" max="7427" width="0" style="1" hidden="1" customWidth="1"/>
    <col min="7428" max="7428" width="22.33203125" style="1" customWidth="1"/>
    <col min="7429" max="7429" width="5.33203125" style="1" customWidth="1"/>
    <col min="7430" max="7430" width="36.33203125" style="1" customWidth="1"/>
    <col min="7431" max="7431" width="5.6640625" style="1" customWidth="1"/>
    <col min="7432" max="7432" width="0" style="1" hidden="1" customWidth="1"/>
    <col min="7433" max="7433" width="20.6640625" style="1" customWidth="1"/>
    <col min="7434" max="7434" width="4.88671875" style="1" customWidth="1"/>
    <col min="7435" max="7435" width="0" style="1" hidden="1" customWidth="1"/>
    <col min="7436" max="7436" width="24.6640625" style="1" customWidth="1"/>
    <col min="7437" max="7437" width="12.33203125" style="1" customWidth="1"/>
    <col min="7438" max="7438" width="0" style="1" hidden="1" customWidth="1"/>
    <col min="7439" max="7439" width="3.44140625" style="1" customWidth="1"/>
    <col min="7440" max="7440" width="0" style="1" hidden="1" customWidth="1"/>
    <col min="7441" max="7441" width="17.6640625" style="1" customWidth="1"/>
    <col min="7442" max="7442" width="3.44140625" style="1" customWidth="1"/>
    <col min="7443" max="7443" width="0" style="1" hidden="1" customWidth="1"/>
    <col min="7444" max="7444" width="23.6640625" style="1" customWidth="1"/>
    <col min="7445" max="7445" width="10" style="1" customWidth="1"/>
    <col min="7446" max="7446" width="0" style="1" hidden="1" customWidth="1"/>
    <col min="7447" max="7448" width="14.6640625" style="1" customWidth="1"/>
    <col min="7449" max="7449" width="12.88671875" style="1" customWidth="1"/>
    <col min="7450" max="7450" width="3.33203125" style="1" customWidth="1"/>
    <col min="7451" max="7451" width="30.33203125" style="1" customWidth="1"/>
    <col min="7452" max="7452" width="5" style="1" customWidth="1"/>
    <col min="7453" max="7453" width="0" style="1" hidden="1" customWidth="1"/>
    <col min="7454" max="7454" width="14.33203125" style="1" customWidth="1"/>
    <col min="7455" max="7455" width="5.6640625" style="1" customWidth="1"/>
    <col min="7456" max="7456" width="0" style="1" hidden="1" customWidth="1"/>
    <col min="7457" max="7457" width="17.33203125" style="1" customWidth="1"/>
    <col min="7458" max="7458" width="12.6640625" style="1" customWidth="1"/>
    <col min="7459" max="7459" width="0" style="1" hidden="1" customWidth="1"/>
    <col min="7460" max="7460" width="5.33203125" style="1" customWidth="1"/>
    <col min="7461" max="7461" width="0" style="1" hidden="1" customWidth="1"/>
    <col min="7462" max="7462" width="17" style="1" customWidth="1"/>
    <col min="7463" max="7463" width="6.33203125" style="1" customWidth="1"/>
    <col min="7464" max="7464" width="0" style="1" hidden="1" customWidth="1"/>
    <col min="7465" max="7465" width="14.33203125" style="1" customWidth="1"/>
    <col min="7466" max="7466" width="7.5546875" style="1" customWidth="1"/>
    <col min="7467" max="7467" width="0" style="1" hidden="1" customWidth="1"/>
    <col min="7468" max="7469" width="14.33203125" style="1" customWidth="1"/>
    <col min="7470" max="7470" width="20.88671875" style="1" customWidth="1"/>
    <col min="7471" max="7471" width="14.44140625" style="1" customWidth="1"/>
    <col min="7472" max="7472" width="15" style="1" customWidth="1"/>
    <col min="7473" max="7473" width="2.6640625" style="1" customWidth="1"/>
    <col min="7474" max="7474" width="11.6640625" style="1" customWidth="1"/>
    <col min="7475" max="7475" width="11.5546875" style="1" customWidth="1"/>
    <col min="7476" max="7476" width="2.33203125" style="1" customWidth="1"/>
    <col min="7477" max="7477" width="41" style="1" customWidth="1"/>
    <col min="7478" max="7478" width="14.33203125" style="1" customWidth="1"/>
    <col min="7479" max="7480" width="11.5546875" style="1" customWidth="1"/>
    <col min="7481" max="7481" width="21.88671875" style="1" customWidth="1"/>
    <col min="7482" max="7673" width="11.5546875" style="1"/>
    <col min="7674" max="7674" width="21.88671875" style="1" customWidth="1"/>
    <col min="7675" max="7675" width="13.88671875" style="1" customWidth="1"/>
    <col min="7676" max="7676" width="38.6640625" style="1" customWidth="1"/>
    <col min="7677" max="7677" width="3" style="1" bestFit="1" customWidth="1"/>
    <col min="7678" max="7678" width="32.33203125" style="1" customWidth="1"/>
    <col min="7679" max="7679" width="46.33203125" style="1" customWidth="1"/>
    <col min="7680" max="7680" width="19" style="1" customWidth="1"/>
    <col min="7681" max="7681" width="0" style="1" hidden="1" customWidth="1"/>
    <col min="7682" max="7682" width="17.6640625" style="1" customWidth="1"/>
    <col min="7683" max="7683" width="0" style="1" hidden="1" customWidth="1"/>
    <col min="7684" max="7684" width="22.33203125" style="1" customWidth="1"/>
    <col min="7685" max="7685" width="5.33203125" style="1" customWidth="1"/>
    <col min="7686" max="7686" width="36.33203125" style="1" customWidth="1"/>
    <col min="7687" max="7687" width="5.6640625" style="1" customWidth="1"/>
    <col min="7688" max="7688" width="0" style="1" hidden="1" customWidth="1"/>
    <col min="7689" max="7689" width="20.6640625" style="1" customWidth="1"/>
    <col min="7690" max="7690" width="4.88671875" style="1" customWidth="1"/>
    <col min="7691" max="7691" width="0" style="1" hidden="1" customWidth="1"/>
    <col min="7692" max="7692" width="24.6640625" style="1" customWidth="1"/>
    <col min="7693" max="7693" width="12.33203125" style="1" customWidth="1"/>
    <col min="7694" max="7694" width="0" style="1" hidden="1" customWidth="1"/>
    <col min="7695" max="7695" width="3.44140625" style="1" customWidth="1"/>
    <col min="7696" max="7696" width="0" style="1" hidden="1" customWidth="1"/>
    <col min="7697" max="7697" width="17.6640625" style="1" customWidth="1"/>
    <col min="7698" max="7698" width="3.44140625" style="1" customWidth="1"/>
    <col min="7699" max="7699" width="0" style="1" hidden="1" customWidth="1"/>
    <col min="7700" max="7700" width="23.6640625" style="1" customWidth="1"/>
    <col min="7701" max="7701" width="10" style="1" customWidth="1"/>
    <col min="7702" max="7702" width="0" style="1" hidden="1" customWidth="1"/>
    <col min="7703" max="7704" width="14.6640625" style="1" customWidth="1"/>
    <col min="7705" max="7705" width="12.88671875" style="1" customWidth="1"/>
    <col min="7706" max="7706" width="3.33203125" style="1" customWidth="1"/>
    <col min="7707" max="7707" width="30.33203125" style="1" customWidth="1"/>
    <col min="7708" max="7708" width="5" style="1" customWidth="1"/>
    <col min="7709" max="7709" width="0" style="1" hidden="1" customWidth="1"/>
    <col min="7710" max="7710" width="14.33203125" style="1" customWidth="1"/>
    <col min="7711" max="7711" width="5.6640625" style="1" customWidth="1"/>
    <col min="7712" max="7712" width="0" style="1" hidden="1" customWidth="1"/>
    <col min="7713" max="7713" width="17.33203125" style="1" customWidth="1"/>
    <col min="7714" max="7714" width="12.6640625" style="1" customWidth="1"/>
    <col min="7715" max="7715" width="0" style="1" hidden="1" customWidth="1"/>
    <col min="7716" max="7716" width="5.33203125" style="1" customWidth="1"/>
    <col min="7717" max="7717" width="0" style="1" hidden="1" customWidth="1"/>
    <col min="7718" max="7718" width="17" style="1" customWidth="1"/>
    <col min="7719" max="7719" width="6.33203125" style="1" customWidth="1"/>
    <col min="7720" max="7720" width="0" style="1" hidden="1" customWidth="1"/>
    <col min="7721" max="7721" width="14.33203125" style="1" customWidth="1"/>
    <col min="7722" max="7722" width="7.5546875" style="1" customWidth="1"/>
    <col min="7723" max="7723" width="0" style="1" hidden="1" customWidth="1"/>
    <col min="7724" max="7725" width="14.33203125" style="1" customWidth="1"/>
    <col min="7726" max="7726" width="20.88671875" style="1" customWidth="1"/>
    <col min="7727" max="7727" width="14.44140625" style="1" customWidth="1"/>
    <col min="7728" max="7728" width="15" style="1" customWidth="1"/>
    <col min="7729" max="7729" width="2.6640625" style="1" customWidth="1"/>
    <col min="7730" max="7730" width="11.6640625" style="1" customWidth="1"/>
    <col min="7731" max="7731" width="11.5546875" style="1" customWidth="1"/>
    <col min="7732" max="7732" width="2.33203125" style="1" customWidth="1"/>
    <col min="7733" max="7733" width="41" style="1" customWidth="1"/>
    <col min="7734" max="7734" width="14.33203125" style="1" customWidth="1"/>
    <col min="7735" max="7736" width="11.5546875" style="1" customWidth="1"/>
    <col min="7737" max="7737" width="21.88671875" style="1" customWidth="1"/>
    <col min="7738" max="7929" width="11.5546875" style="1"/>
    <col min="7930" max="7930" width="21.88671875" style="1" customWidth="1"/>
    <col min="7931" max="7931" width="13.88671875" style="1" customWidth="1"/>
    <col min="7932" max="7932" width="38.6640625" style="1" customWidth="1"/>
    <col min="7933" max="7933" width="3" style="1" bestFit="1" customWidth="1"/>
    <col min="7934" max="7934" width="32.33203125" style="1" customWidth="1"/>
    <col min="7935" max="7935" width="46.33203125" style="1" customWidth="1"/>
    <col min="7936" max="7936" width="19" style="1" customWidth="1"/>
    <col min="7937" max="7937" width="0" style="1" hidden="1" customWidth="1"/>
    <col min="7938" max="7938" width="17.6640625" style="1" customWidth="1"/>
    <col min="7939" max="7939" width="0" style="1" hidden="1" customWidth="1"/>
    <col min="7940" max="7940" width="22.33203125" style="1" customWidth="1"/>
    <col min="7941" max="7941" width="5.33203125" style="1" customWidth="1"/>
    <col min="7942" max="7942" width="36.33203125" style="1" customWidth="1"/>
    <col min="7943" max="7943" width="5.6640625" style="1" customWidth="1"/>
    <col min="7944" max="7944" width="0" style="1" hidden="1" customWidth="1"/>
    <col min="7945" max="7945" width="20.6640625" style="1" customWidth="1"/>
    <col min="7946" max="7946" width="4.88671875" style="1" customWidth="1"/>
    <col min="7947" max="7947" width="0" style="1" hidden="1" customWidth="1"/>
    <col min="7948" max="7948" width="24.6640625" style="1" customWidth="1"/>
    <col min="7949" max="7949" width="12.33203125" style="1" customWidth="1"/>
    <col min="7950" max="7950" width="0" style="1" hidden="1" customWidth="1"/>
    <col min="7951" max="7951" width="3.44140625" style="1" customWidth="1"/>
    <col min="7952" max="7952" width="0" style="1" hidden="1" customWidth="1"/>
    <col min="7953" max="7953" width="17.6640625" style="1" customWidth="1"/>
    <col min="7954" max="7954" width="3.44140625" style="1" customWidth="1"/>
    <col min="7955" max="7955" width="0" style="1" hidden="1" customWidth="1"/>
    <col min="7956" max="7956" width="23.6640625" style="1" customWidth="1"/>
    <col min="7957" max="7957" width="10" style="1" customWidth="1"/>
    <col min="7958" max="7958" width="0" style="1" hidden="1" customWidth="1"/>
    <col min="7959" max="7960" width="14.6640625" style="1" customWidth="1"/>
    <col min="7961" max="7961" width="12.88671875" style="1" customWidth="1"/>
    <col min="7962" max="7962" width="3.33203125" style="1" customWidth="1"/>
    <col min="7963" max="7963" width="30.33203125" style="1" customWidth="1"/>
    <col min="7964" max="7964" width="5" style="1" customWidth="1"/>
    <col min="7965" max="7965" width="0" style="1" hidden="1" customWidth="1"/>
    <col min="7966" max="7966" width="14.33203125" style="1" customWidth="1"/>
    <col min="7967" max="7967" width="5.6640625" style="1" customWidth="1"/>
    <col min="7968" max="7968" width="0" style="1" hidden="1" customWidth="1"/>
    <col min="7969" max="7969" width="17.33203125" style="1" customWidth="1"/>
    <col min="7970" max="7970" width="12.6640625" style="1" customWidth="1"/>
    <col min="7971" max="7971" width="0" style="1" hidden="1" customWidth="1"/>
    <col min="7972" max="7972" width="5.33203125" style="1" customWidth="1"/>
    <col min="7973" max="7973" width="0" style="1" hidden="1" customWidth="1"/>
    <col min="7974" max="7974" width="17" style="1" customWidth="1"/>
    <col min="7975" max="7975" width="6.33203125" style="1" customWidth="1"/>
    <col min="7976" max="7976" width="0" style="1" hidden="1" customWidth="1"/>
    <col min="7977" max="7977" width="14.33203125" style="1" customWidth="1"/>
    <col min="7978" max="7978" width="7.5546875" style="1" customWidth="1"/>
    <col min="7979" max="7979" width="0" style="1" hidden="1" customWidth="1"/>
    <col min="7980" max="7981" width="14.33203125" style="1" customWidth="1"/>
    <col min="7982" max="7982" width="20.88671875" style="1" customWidth="1"/>
    <col min="7983" max="7983" width="14.44140625" style="1" customWidth="1"/>
    <col min="7984" max="7984" width="15" style="1" customWidth="1"/>
    <col min="7985" max="7985" width="2.6640625" style="1" customWidth="1"/>
    <col min="7986" max="7986" width="11.6640625" style="1" customWidth="1"/>
    <col min="7987" max="7987" width="11.5546875" style="1" customWidth="1"/>
    <col min="7988" max="7988" width="2.33203125" style="1" customWidth="1"/>
    <col min="7989" max="7989" width="41" style="1" customWidth="1"/>
    <col min="7990" max="7990" width="14.33203125" style="1" customWidth="1"/>
    <col min="7991" max="7992" width="11.5546875" style="1" customWidth="1"/>
    <col min="7993" max="7993" width="21.88671875" style="1" customWidth="1"/>
    <col min="7994" max="8185" width="11.5546875" style="1"/>
    <col min="8186" max="8186" width="21.88671875" style="1" customWidth="1"/>
    <col min="8187" max="8187" width="13.88671875" style="1" customWidth="1"/>
    <col min="8188" max="8188" width="38.6640625" style="1" customWidth="1"/>
    <col min="8189" max="8189" width="3" style="1" bestFit="1" customWidth="1"/>
    <col min="8190" max="8190" width="32.33203125" style="1" customWidth="1"/>
    <col min="8191" max="8191" width="46.33203125" style="1" customWidth="1"/>
    <col min="8192" max="8192" width="19" style="1" customWidth="1"/>
    <col min="8193" max="8193" width="0" style="1" hidden="1" customWidth="1"/>
    <col min="8194" max="8194" width="17.6640625" style="1" customWidth="1"/>
    <col min="8195" max="8195" width="0" style="1" hidden="1" customWidth="1"/>
    <col min="8196" max="8196" width="22.33203125" style="1" customWidth="1"/>
    <col min="8197" max="8197" width="5.33203125" style="1" customWidth="1"/>
    <col min="8198" max="8198" width="36.33203125" style="1" customWidth="1"/>
    <col min="8199" max="8199" width="5.6640625" style="1" customWidth="1"/>
    <col min="8200" max="8200" width="0" style="1" hidden="1" customWidth="1"/>
    <col min="8201" max="8201" width="20.6640625" style="1" customWidth="1"/>
    <col min="8202" max="8202" width="4.88671875" style="1" customWidth="1"/>
    <col min="8203" max="8203" width="0" style="1" hidden="1" customWidth="1"/>
    <col min="8204" max="8204" width="24.6640625" style="1" customWidth="1"/>
    <col min="8205" max="8205" width="12.33203125" style="1" customWidth="1"/>
    <col min="8206" max="8206" width="0" style="1" hidden="1" customWidth="1"/>
    <col min="8207" max="8207" width="3.44140625" style="1" customWidth="1"/>
    <col min="8208" max="8208" width="0" style="1" hidden="1" customWidth="1"/>
    <col min="8209" max="8209" width="17.6640625" style="1" customWidth="1"/>
    <col min="8210" max="8210" width="3.44140625" style="1" customWidth="1"/>
    <col min="8211" max="8211" width="0" style="1" hidden="1" customWidth="1"/>
    <col min="8212" max="8212" width="23.6640625" style="1" customWidth="1"/>
    <col min="8213" max="8213" width="10" style="1" customWidth="1"/>
    <col min="8214" max="8214" width="0" style="1" hidden="1" customWidth="1"/>
    <col min="8215" max="8216" width="14.6640625" style="1" customWidth="1"/>
    <col min="8217" max="8217" width="12.88671875" style="1" customWidth="1"/>
    <col min="8218" max="8218" width="3.33203125" style="1" customWidth="1"/>
    <col min="8219" max="8219" width="30.33203125" style="1" customWidth="1"/>
    <col min="8220" max="8220" width="5" style="1" customWidth="1"/>
    <col min="8221" max="8221" width="0" style="1" hidden="1" customWidth="1"/>
    <col min="8222" max="8222" width="14.33203125" style="1" customWidth="1"/>
    <col min="8223" max="8223" width="5.6640625" style="1" customWidth="1"/>
    <col min="8224" max="8224" width="0" style="1" hidden="1" customWidth="1"/>
    <col min="8225" max="8225" width="17.33203125" style="1" customWidth="1"/>
    <col min="8226" max="8226" width="12.6640625" style="1" customWidth="1"/>
    <col min="8227" max="8227" width="0" style="1" hidden="1" customWidth="1"/>
    <col min="8228" max="8228" width="5.33203125" style="1" customWidth="1"/>
    <col min="8229" max="8229" width="0" style="1" hidden="1" customWidth="1"/>
    <col min="8230" max="8230" width="17" style="1" customWidth="1"/>
    <col min="8231" max="8231" width="6.33203125" style="1" customWidth="1"/>
    <col min="8232" max="8232" width="0" style="1" hidden="1" customWidth="1"/>
    <col min="8233" max="8233" width="14.33203125" style="1" customWidth="1"/>
    <col min="8234" max="8234" width="7.5546875" style="1" customWidth="1"/>
    <col min="8235" max="8235" width="0" style="1" hidden="1" customWidth="1"/>
    <col min="8236" max="8237" width="14.33203125" style="1" customWidth="1"/>
    <col min="8238" max="8238" width="20.88671875" style="1" customWidth="1"/>
    <col min="8239" max="8239" width="14.44140625" style="1" customWidth="1"/>
    <col min="8240" max="8240" width="15" style="1" customWidth="1"/>
    <col min="8241" max="8241" width="2.6640625" style="1" customWidth="1"/>
    <col min="8242" max="8242" width="11.6640625" style="1" customWidth="1"/>
    <col min="8243" max="8243" width="11.5546875" style="1" customWidth="1"/>
    <col min="8244" max="8244" width="2.33203125" style="1" customWidth="1"/>
    <col min="8245" max="8245" width="41" style="1" customWidth="1"/>
    <col min="8246" max="8246" width="14.33203125" style="1" customWidth="1"/>
    <col min="8247" max="8248" width="11.5546875" style="1" customWidth="1"/>
    <col min="8249" max="8249" width="21.88671875" style="1" customWidth="1"/>
    <col min="8250" max="8441" width="11.5546875" style="1"/>
    <col min="8442" max="8442" width="21.88671875" style="1" customWidth="1"/>
    <col min="8443" max="8443" width="13.88671875" style="1" customWidth="1"/>
    <col min="8444" max="8444" width="38.6640625" style="1" customWidth="1"/>
    <col min="8445" max="8445" width="3" style="1" bestFit="1" customWidth="1"/>
    <col min="8446" max="8446" width="32.33203125" style="1" customWidth="1"/>
    <col min="8447" max="8447" width="46.33203125" style="1" customWidth="1"/>
    <col min="8448" max="8448" width="19" style="1" customWidth="1"/>
    <col min="8449" max="8449" width="0" style="1" hidden="1" customWidth="1"/>
    <col min="8450" max="8450" width="17.6640625" style="1" customWidth="1"/>
    <col min="8451" max="8451" width="0" style="1" hidden="1" customWidth="1"/>
    <col min="8452" max="8452" width="22.33203125" style="1" customWidth="1"/>
    <col min="8453" max="8453" width="5.33203125" style="1" customWidth="1"/>
    <col min="8454" max="8454" width="36.33203125" style="1" customWidth="1"/>
    <col min="8455" max="8455" width="5.6640625" style="1" customWidth="1"/>
    <col min="8456" max="8456" width="0" style="1" hidden="1" customWidth="1"/>
    <col min="8457" max="8457" width="20.6640625" style="1" customWidth="1"/>
    <col min="8458" max="8458" width="4.88671875" style="1" customWidth="1"/>
    <col min="8459" max="8459" width="0" style="1" hidden="1" customWidth="1"/>
    <col min="8460" max="8460" width="24.6640625" style="1" customWidth="1"/>
    <col min="8461" max="8461" width="12.33203125" style="1" customWidth="1"/>
    <col min="8462" max="8462" width="0" style="1" hidden="1" customWidth="1"/>
    <col min="8463" max="8463" width="3.44140625" style="1" customWidth="1"/>
    <col min="8464" max="8464" width="0" style="1" hidden="1" customWidth="1"/>
    <col min="8465" max="8465" width="17.6640625" style="1" customWidth="1"/>
    <col min="8466" max="8466" width="3.44140625" style="1" customWidth="1"/>
    <col min="8467" max="8467" width="0" style="1" hidden="1" customWidth="1"/>
    <col min="8468" max="8468" width="23.6640625" style="1" customWidth="1"/>
    <col min="8469" max="8469" width="10" style="1" customWidth="1"/>
    <col min="8470" max="8470" width="0" style="1" hidden="1" customWidth="1"/>
    <col min="8471" max="8472" width="14.6640625" style="1" customWidth="1"/>
    <col min="8473" max="8473" width="12.88671875" style="1" customWidth="1"/>
    <col min="8474" max="8474" width="3.33203125" style="1" customWidth="1"/>
    <col min="8475" max="8475" width="30.33203125" style="1" customWidth="1"/>
    <col min="8476" max="8476" width="5" style="1" customWidth="1"/>
    <col min="8477" max="8477" width="0" style="1" hidden="1" customWidth="1"/>
    <col min="8478" max="8478" width="14.33203125" style="1" customWidth="1"/>
    <col min="8479" max="8479" width="5.6640625" style="1" customWidth="1"/>
    <col min="8480" max="8480" width="0" style="1" hidden="1" customWidth="1"/>
    <col min="8481" max="8481" width="17.33203125" style="1" customWidth="1"/>
    <col min="8482" max="8482" width="12.6640625" style="1" customWidth="1"/>
    <col min="8483" max="8483" width="0" style="1" hidden="1" customWidth="1"/>
    <col min="8484" max="8484" width="5.33203125" style="1" customWidth="1"/>
    <col min="8485" max="8485" width="0" style="1" hidden="1" customWidth="1"/>
    <col min="8486" max="8486" width="17" style="1" customWidth="1"/>
    <col min="8487" max="8487" width="6.33203125" style="1" customWidth="1"/>
    <col min="8488" max="8488" width="0" style="1" hidden="1" customWidth="1"/>
    <col min="8489" max="8489" width="14.33203125" style="1" customWidth="1"/>
    <col min="8490" max="8490" width="7.5546875" style="1" customWidth="1"/>
    <col min="8491" max="8491" width="0" style="1" hidden="1" customWidth="1"/>
    <col min="8492" max="8493" width="14.33203125" style="1" customWidth="1"/>
    <col min="8494" max="8494" width="20.88671875" style="1" customWidth="1"/>
    <col min="8495" max="8495" width="14.44140625" style="1" customWidth="1"/>
    <col min="8496" max="8496" width="15" style="1" customWidth="1"/>
    <col min="8497" max="8497" width="2.6640625" style="1" customWidth="1"/>
    <col min="8498" max="8498" width="11.6640625" style="1" customWidth="1"/>
    <col min="8499" max="8499" width="11.5546875" style="1" customWidth="1"/>
    <col min="8500" max="8500" width="2.33203125" style="1" customWidth="1"/>
    <col min="8501" max="8501" width="41" style="1" customWidth="1"/>
    <col min="8502" max="8502" width="14.33203125" style="1" customWidth="1"/>
    <col min="8503" max="8504" width="11.5546875" style="1" customWidth="1"/>
    <col min="8505" max="8505" width="21.88671875" style="1" customWidth="1"/>
    <col min="8506" max="8697" width="11.5546875" style="1"/>
    <col min="8698" max="8698" width="21.88671875" style="1" customWidth="1"/>
    <col min="8699" max="8699" width="13.88671875" style="1" customWidth="1"/>
    <col min="8700" max="8700" width="38.6640625" style="1" customWidth="1"/>
    <col min="8701" max="8701" width="3" style="1" bestFit="1" customWidth="1"/>
    <col min="8702" max="8702" width="32.33203125" style="1" customWidth="1"/>
    <col min="8703" max="8703" width="46.33203125" style="1" customWidth="1"/>
    <col min="8704" max="8704" width="19" style="1" customWidth="1"/>
    <col min="8705" max="8705" width="0" style="1" hidden="1" customWidth="1"/>
    <col min="8706" max="8706" width="17.6640625" style="1" customWidth="1"/>
    <col min="8707" max="8707" width="0" style="1" hidden="1" customWidth="1"/>
    <col min="8708" max="8708" width="22.33203125" style="1" customWidth="1"/>
    <col min="8709" max="8709" width="5.33203125" style="1" customWidth="1"/>
    <col min="8710" max="8710" width="36.33203125" style="1" customWidth="1"/>
    <col min="8711" max="8711" width="5.6640625" style="1" customWidth="1"/>
    <col min="8712" max="8712" width="0" style="1" hidden="1" customWidth="1"/>
    <col min="8713" max="8713" width="20.6640625" style="1" customWidth="1"/>
    <col min="8714" max="8714" width="4.88671875" style="1" customWidth="1"/>
    <col min="8715" max="8715" width="0" style="1" hidden="1" customWidth="1"/>
    <col min="8716" max="8716" width="24.6640625" style="1" customWidth="1"/>
    <col min="8717" max="8717" width="12.33203125" style="1" customWidth="1"/>
    <col min="8718" max="8718" width="0" style="1" hidden="1" customWidth="1"/>
    <col min="8719" max="8719" width="3.44140625" style="1" customWidth="1"/>
    <col min="8720" max="8720" width="0" style="1" hidden="1" customWidth="1"/>
    <col min="8721" max="8721" width="17.6640625" style="1" customWidth="1"/>
    <col min="8722" max="8722" width="3.44140625" style="1" customWidth="1"/>
    <col min="8723" max="8723" width="0" style="1" hidden="1" customWidth="1"/>
    <col min="8724" max="8724" width="23.6640625" style="1" customWidth="1"/>
    <col min="8725" max="8725" width="10" style="1" customWidth="1"/>
    <col min="8726" max="8726" width="0" style="1" hidden="1" customWidth="1"/>
    <col min="8727" max="8728" width="14.6640625" style="1" customWidth="1"/>
    <col min="8729" max="8729" width="12.88671875" style="1" customWidth="1"/>
    <col min="8730" max="8730" width="3.33203125" style="1" customWidth="1"/>
    <col min="8731" max="8731" width="30.33203125" style="1" customWidth="1"/>
    <col min="8732" max="8732" width="5" style="1" customWidth="1"/>
    <col min="8733" max="8733" width="0" style="1" hidden="1" customWidth="1"/>
    <col min="8734" max="8734" width="14.33203125" style="1" customWidth="1"/>
    <col min="8735" max="8735" width="5.6640625" style="1" customWidth="1"/>
    <col min="8736" max="8736" width="0" style="1" hidden="1" customWidth="1"/>
    <col min="8737" max="8737" width="17.33203125" style="1" customWidth="1"/>
    <col min="8738" max="8738" width="12.6640625" style="1" customWidth="1"/>
    <col min="8739" max="8739" width="0" style="1" hidden="1" customWidth="1"/>
    <col min="8740" max="8740" width="5.33203125" style="1" customWidth="1"/>
    <col min="8741" max="8741" width="0" style="1" hidden="1" customWidth="1"/>
    <col min="8742" max="8742" width="17" style="1" customWidth="1"/>
    <col min="8743" max="8743" width="6.33203125" style="1" customWidth="1"/>
    <col min="8744" max="8744" width="0" style="1" hidden="1" customWidth="1"/>
    <col min="8745" max="8745" width="14.33203125" style="1" customWidth="1"/>
    <col min="8746" max="8746" width="7.5546875" style="1" customWidth="1"/>
    <col min="8747" max="8747" width="0" style="1" hidden="1" customWidth="1"/>
    <col min="8748" max="8749" width="14.33203125" style="1" customWidth="1"/>
    <col min="8750" max="8750" width="20.88671875" style="1" customWidth="1"/>
    <col min="8751" max="8751" width="14.44140625" style="1" customWidth="1"/>
    <col min="8752" max="8752" width="15" style="1" customWidth="1"/>
    <col min="8753" max="8753" width="2.6640625" style="1" customWidth="1"/>
    <col min="8754" max="8754" width="11.6640625" style="1" customWidth="1"/>
    <col min="8755" max="8755" width="11.5546875" style="1" customWidth="1"/>
    <col min="8756" max="8756" width="2.33203125" style="1" customWidth="1"/>
    <col min="8757" max="8757" width="41" style="1" customWidth="1"/>
    <col min="8758" max="8758" width="14.33203125" style="1" customWidth="1"/>
    <col min="8759" max="8760" width="11.5546875" style="1" customWidth="1"/>
    <col min="8761" max="8761" width="21.88671875" style="1" customWidth="1"/>
    <col min="8762" max="8953" width="11.5546875" style="1"/>
    <col min="8954" max="8954" width="21.88671875" style="1" customWidth="1"/>
    <col min="8955" max="8955" width="13.88671875" style="1" customWidth="1"/>
    <col min="8956" max="8956" width="38.6640625" style="1" customWidth="1"/>
    <col min="8957" max="8957" width="3" style="1" bestFit="1" customWidth="1"/>
    <col min="8958" max="8958" width="32.33203125" style="1" customWidth="1"/>
    <col min="8959" max="8959" width="46.33203125" style="1" customWidth="1"/>
    <col min="8960" max="8960" width="19" style="1" customWidth="1"/>
    <col min="8961" max="8961" width="0" style="1" hidden="1" customWidth="1"/>
    <col min="8962" max="8962" width="17.6640625" style="1" customWidth="1"/>
    <col min="8963" max="8963" width="0" style="1" hidden="1" customWidth="1"/>
    <col min="8964" max="8964" width="22.33203125" style="1" customWidth="1"/>
    <col min="8965" max="8965" width="5.33203125" style="1" customWidth="1"/>
    <col min="8966" max="8966" width="36.33203125" style="1" customWidth="1"/>
    <col min="8967" max="8967" width="5.6640625" style="1" customWidth="1"/>
    <col min="8968" max="8968" width="0" style="1" hidden="1" customWidth="1"/>
    <col min="8969" max="8969" width="20.6640625" style="1" customWidth="1"/>
    <col min="8970" max="8970" width="4.88671875" style="1" customWidth="1"/>
    <col min="8971" max="8971" width="0" style="1" hidden="1" customWidth="1"/>
    <col min="8972" max="8972" width="24.6640625" style="1" customWidth="1"/>
    <col min="8973" max="8973" width="12.33203125" style="1" customWidth="1"/>
    <col min="8974" max="8974" width="0" style="1" hidden="1" customWidth="1"/>
    <col min="8975" max="8975" width="3.44140625" style="1" customWidth="1"/>
    <col min="8976" max="8976" width="0" style="1" hidden="1" customWidth="1"/>
    <col min="8977" max="8977" width="17.6640625" style="1" customWidth="1"/>
    <col min="8978" max="8978" width="3.44140625" style="1" customWidth="1"/>
    <col min="8979" max="8979" width="0" style="1" hidden="1" customWidth="1"/>
    <col min="8980" max="8980" width="23.6640625" style="1" customWidth="1"/>
    <col min="8981" max="8981" width="10" style="1" customWidth="1"/>
    <col min="8982" max="8982" width="0" style="1" hidden="1" customWidth="1"/>
    <col min="8983" max="8984" width="14.6640625" style="1" customWidth="1"/>
    <col min="8985" max="8985" width="12.88671875" style="1" customWidth="1"/>
    <col min="8986" max="8986" width="3.33203125" style="1" customWidth="1"/>
    <col min="8987" max="8987" width="30.33203125" style="1" customWidth="1"/>
    <col min="8988" max="8988" width="5" style="1" customWidth="1"/>
    <col min="8989" max="8989" width="0" style="1" hidden="1" customWidth="1"/>
    <col min="8990" max="8990" width="14.33203125" style="1" customWidth="1"/>
    <col min="8991" max="8991" width="5.6640625" style="1" customWidth="1"/>
    <col min="8992" max="8992" width="0" style="1" hidden="1" customWidth="1"/>
    <col min="8993" max="8993" width="17.33203125" style="1" customWidth="1"/>
    <col min="8994" max="8994" width="12.6640625" style="1" customWidth="1"/>
    <col min="8995" max="8995" width="0" style="1" hidden="1" customWidth="1"/>
    <col min="8996" max="8996" width="5.33203125" style="1" customWidth="1"/>
    <col min="8997" max="8997" width="0" style="1" hidden="1" customWidth="1"/>
    <col min="8998" max="8998" width="17" style="1" customWidth="1"/>
    <col min="8999" max="8999" width="6.33203125" style="1" customWidth="1"/>
    <col min="9000" max="9000" width="0" style="1" hidden="1" customWidth="1"/>
    <col min="9001" max="9001" width="14.33203125" style="1" customWidth="1"/>
    <col min="9002" max="9002" width="7.5546875" style="1" customWidth="1"/>
    <col min="9003" max="9003" width="0" style="1" hidden="1" customWidth="1"/>
    <col min="9004" max="9005" width="14.33203125" style="1" customWidth="1"/>
    <col min="9006" max="9006" width="20.88671875" style="1" customWidth="1"/>
    <col min="9007" max="9007" width="14.44140625" style="1" customWidth="1"/>
    <col min="9008" max="9008" width="15" style="1" customWidth="1"/>
    <col min="9009" max="9009" width="2.6640625" style="1" customWidth="1"/>
    <col min="9010" max="9010" width="11.6640625" style="1" customWidth="1"/>
    <col min="9011" max="9011" width="11.5546875" style="1" customWidth="1"/>
    <col min="9012" max="9012" width="2.33203125" style="1" customWidth="1"/>
    <col min="9013" max="9013" width="41" style="1" customWidth="1"/>
    <col min="9014" max="9014" width="14.33203125" style="1" customWidth="1"/>
    <col min="9015" max="9016" width="11.5546875" style="1" customWidth="1"/>
    <col min="9017" max="9017" width="21.88671875" style="1" customWidth="1"/>
    <col min="9018" max="9209" width="11.5546875" style="1"/>
    <col min="9210" max="9210" width="21.88671875" style="1" customWidth="1"/>
    <col min="9211" max="9211" width="13.88671875" style="1" customWidth="1"/>
    <col min="9212" max="9212" width="38.6640625" style="1" customWidth="1"/>
    <col min="9213" max="9213" width="3" style="1" bestFit="1" customWidth="1"/>
    <col min="9214" max="9214" width="32.33203125" style="1" customWidth="1"/>
    <col min="9215" max="9215" width="46.33203125" style="1" customWidth="1"/>
    <col min="9216" max="9216" width="19" style="1" customWidth="1"/>
    <col min="9217" max="9217" width="0" style="1" hidden="1" customWidth="1"/>
    <col min="9218" max="9218" width="17.6640625" style="1" customWidth="1"/>
    <col min="9219" max="9219" width="0" style="1" hidden="1" customWidth="1"/>
    <col min="9220" max="9220" width="22.33203125" style="1" customWidth="1"/>
    <col min="9221" max="9221" width="5.33203125" style="1" customWidth="1"/>
    <col min="9222" max="9222" width="36.33203125" style="1" customWidth="1"/>
    <col min="9223" max="9223" width="5.6640625" style="1" customWidth="1"/>
    <col min="9224" max="9224" width="0" style="1" hidden="1" customWidth="1"/>
    <col min="9225" max="9225" width="20.6640625" style="1" customWidth="1"/>
    <col min="9226" max="9226" width="4.88671875" style="1" customWidth="1"/>
    <col min="9227" max="9227" width="0" style="1" hidden="1" customWidth="1"/>
    <col min="9228" max="9228" width="24.6640625" style="1" customWidth="1"/>
    <col min="9229" max="9229" width="12.33203125" style="1" customWidth="1"/>
    <col min="9230" max="9230" width="0" style="1" hidden="1" customWidth="1"/>
    <col min="9231" max="9231" width="3.44140625" style="1" customWidth="1"/>
    <col min="9232" max="9232" width="0" style="1" hidden="1" customWidth="1"/>
    <col min="9233" max="9233" width="17.6640625" style="1" customWidth="1"/>
    <col min="9234" max="9234" width="3.44140625" style="1" customWidth="1"/>
    <col min="9235" max="9235" width="0" style="1" hidden="1" customWidth="1"/>
    <col min="9236" max="9236" width="23.6640625" style="1" customWidth="1"/>
    <col min="9237" max="9237" width="10" style="1" customWidth="1"/>
    <col min="9238" max="9238" width="0" style="1" hidden="1" customWidth="1"/>
    <col min="9239" max="9240" width="14.6640625" style="1" customWidth="1"/>
    <col min="9241" max="9241" width="12.88671875" style="1" customWidth="1"/>
    <col min="9242" max="9242" width="3.33203125" style="1" customWidth="1"/>
    <col min="9243" max="9243" width="30.33203125" style="1" customWidth="1"/>
    <col min="9244" max="9244" width="5" style="1" customWidth="1"/>
    <col min="9245" max="9245" width="0" style="1" hidden="1" customWidth="1"/>
    <col min="9246" max="9246" width="14.33203125" style="1" customWidth="1"/>
    <col min="9247" max="9247" width="5.6640625" style="1" customWidth="1"/>
    <col min="9248" max="9248" width="0" style="1" hidden="1" customWidth="1"/>
    <col min="9249" max="9249" width="17.33203125" style="1" customWidth="1"/>
    <col min="9250" max="9250" width="12.6640625" style="1" customWidth="1"/>
    <col min="9251" max="9251" width="0" style="1" hidden="1" customWidth="1"/>
    <col min="9252" max="9252" width="5.33203125" style="1" customWidth="1"/>
    <col min="9253" max="9253" width="0" style="1" hidden="1" customWidth="1"/>
    <col min="9254" max="9254" width="17" style="1" customWidth="1"/>
    <col min="9255" max="9255" width="6.33203125" style="1" customWidth="1"/>
    <col min="9256" max="9256" width="0" style="1" hidden="1" customWidth="1"/>
    <col min="9257" max="9257" width="14.33203125" style="1" customWidth="1"/>
    <col min="9258" max="9258" width="7.5546875" style="1" customWidth="1"/>
    <col min="9259" max="9259" width="0" style="1" hidden="1" customWidth="1"/>
    <col min="9260" max="9261" width="14.33203125" style="1" customWidth="1"/>
    <col min="9262" max="9262" width="20.88671875" style="1" customWidth="1"/>
    <col min="9263" max="9263" width="14.44140625" style="1" customWidth="1"/>
    <col min="9264" max="9264" width="15" style="1" customWidth="1"/>
    <col min="9265" max="9265" width="2.6640625" style="1" customWidth="1"/>
    <col min="9266" max="9266" width="11.6640625" style="1" customWidth="1"/>
    <col min="9267" max="9267" width="11.5546875" style="1" customWidth="1"/>
    <col min="9268" max="9268" width="2.33203125" style="1" customWidth="1"/>
    <col min="9269" max="9269" width="41" style="1" customWidth="1"/>
    <col min="9270" max="9270" width="14.33203125" style="1" customWidth="1"/>
    <col min="9271" max="9272" width="11.5546875" style="1" customWidth="1"/>
    <col min="9273" max="9273" width="21.88671875" style="1" customWidth="1"/>
    <col min="9274" max="9465" width="11.5546875" style="1"/>
    <col min="9466" max="9466" width="21.88671875" style="1" customWidth="1"/>
    <col min="9467" max="9467" width="13.88671875" style="1" customWidth="1"/>
    <col min="9468" max="9468" width="38.6640625" style="1" customWidth="1"/>
    <col min="9469" max="9469" width="3" style="1" bestFit="1" customWidth="1"/>
    <col min="9470" max="9470" width="32.33203125" style="1" customWidth="1"/>
    <col min="9471" max="9471" width="46.33203125" style="1" customWidth="1"/>
    <col min="9472" max="9472" width="19" style="1" customWidth="1"/>
    <col min="9473" max="9473" width="0" style="1" hidden="1" customWidth="1"/>
    <col min="9474" max="9474" width="17.6640625" style="1" customWidth="1"/>
    <col min="9475" max="9475" width="0" style="1" hidden="1" customWidth="1"/>
    <col min="9476" max="9476" width="22.33203125" style="1" customWidth="1"/>
    <col min="9477" max="9477" width="5.33203125" style="1" customWidth="1"/>
    <col min="9478" max="9478" width="36.33203125" style="1" customWidth="1"/>
    <col min="9479" max="9479" width="5.6640625" style="1" customWidth="1"/>
    <col min="9480" max="9480" width="0" style="1" hidden="1" customWidth="1"/>
    <col min="9481" max="9481" width="20.6640625" style="1" customWidth="1"/>
    <col min="9482" max="9482" width="4.88671875" style="1" customWidth="1"/>
    <col min="9483" max="9483" width="0" style="1" hidden="1" customWidth="1"/>
    <col min="9484" max="9484" width="24.6640625" style="1" customWidth="1"/>
    <col min="9485" max="9485" width="12.33203125" style="1" customWidth="1"/>
    <col min="9486" max="9486" width="0" style="1" hidden="1" customWidth="1"/>
    <col min="9487" max="9487" width="3.44140625" style="1" customWidth="1"/>
    <col min="9488" max="9488" width="0" style="1" hidden="1" customWidth="1"/>
    <col min="9489" max="9489" width="17.6640625" style="1" customWidth="1"/>
    <col min="9490" max="9490" width="3.44140625" style="1" customWidth="1"/>
    <col min="9491" max="9491" width="0" style="1" hidden="1" customWidth="1"/>
    <col min="9492" max="9492" width="23.6640625" style="1" customWidth="1"/>
    <col min="9493" max="9493" width="10" style="1" customWidth="1"/>
    <col min="9494" max="9494" width="0" style="1" hidden="1" customWidth="1"/>
    <col min="9495" max="9496" width="14.6640625" style="1" customWidth="1"/>
    <col min="9497" max="9497" width="12.88671875" style="1" customWidth="1"/>
    <col min="9498" max="9498" width="3.33203125" style="1" customWidth="1"/>
    <col min="9499" max="9499" width="30.33203125" style="1" customWidth="1"/>
    <col min="9500" max="9500" width="5" style="1" customWidth="1"/>
    <col min="9501" max="9501" width="0" style="1" hidden="1" customWidth="1"/>
    <col min="9502" max="9502" width="14.33203125" style="1" customWidth="1"/>
    <col min="9503" max="9503" width="5.6640625" style="1" customWidth="1"/>
    <col min="9504" max="9504" width="0" style="1" hidden="1" customWidth="1"/>
    <col min="9505" max="9505" width="17.33203125" style="1" customWidth="1"/>
    <col min="9506" max="9506" width="12.6640625" style="1" customWidth="1"/>
    <col min="9507" max="9507" width="0" style="1" hidden="1" customWidth="1"/>
    <col min="9508" max="9508" width="5.33203125" style="1" customWidth="1"/>
    <col min="9509" max="9509" width="0" style="1" hidden="1" customWidth="1"/>
    <col min="9510" max="9510" width="17" style="1" customWidth="1"/>
    <col min="9511" max="9511" width="6.33203125" style="1" customWidth="1"/>
    <col min="9512" max="9512" width="0" style="1" hidden="1" customWidth="1"/>
    <col min="9513" max="9513" width="14.33203125" style="1" customWidth="1"/>
    <col min="9514" max="9514" width="7.5546875" style="1" customWidth="1"/>
    <col min="9515" max="9515" width="0" style="1" hidden="1" customWidth="1"/>
    <col min="9516" max="9517" width="14.33203125" style="1" customWidth="1"/>
    <col min="9518" max="9518" width="20.88671875" style="1" customWidth="1"/>
    <col min="9519" max="9519" width="14.44140625" style="1" customWidth="1"/>
    <col min="9520" max="9520" width="15" style="1" customWidth="1"/>
    <col min="9521" max="9521" width="2.6640625" style="1" customWidth="1"/>
    <col min="9522" max="9522" width="11.6640625" style="1" customWidth="1"/>
    <col min="9523" max="9523" width="11.5546875" style="1" customWidth="1"/>
    <col min="9524" max="9524" width="2.33203125" style="1" customWidth="1"/>
    <col min="9525" max="9525" width="41" style="1" customWidth="1"/>
    <col min="9526" max="9526" width="14.33203125" style="1" customWidth="1"/>
    <col min="9527" max="9528" width="11.5546875" style="1" customWidth="1"/>
    <col min="9529" max="9529" width="21.88671875" style="1" customWidth="1"/>
    <col min="9530" max="9721" width="11.5546875" style="1"/>
    <col min="9722" max="9722" width="21.88671875" style="1" customWidth="1"/>
    <col min="9723" max="9723" width="13.88671875" style="1" customWidth="1"/>
    <col min="9724" max="9724" width="38.6640625" style="1" customWidth="1"/>
    <col min="9725" max="9725" width="3" style="1" bestFit="1" customWidth="1"/>
    <col min="9726" max="9726" width="32.33203125" style="1" customWidth="1"/>
    <col min="9727" max="9727" width="46.33203125" style="1" customWidth="1"/>
    <col min="9728" max="9728" width="19" style="1" customWidth="1"/>
    <col min="9729" max="9729" width="0" style="1" hidden="1" customWidth="1"/>
    <col min="9730" max="9730" width="17.6640625" style="1" customWidth="1"/>
    <col min="9731" max="9731" width="0" style="1" hidden="1" customWidth="1"/>
    <col min="9732" max="9732" width="22.33203125" style="1" customWidth="1"/>
    <col min="9733" max="9733" width="5.33203125" style="1" customWidth="1"/>
    <col min="9734" max="9734" width="36.33203125" style="1" customWidth="1"/>
    <col min="9735" max="9735" width="5.6640625" style="1" customWidth="1"/>
    <col min="9736" max="9736" width="0" style="1" hidden="1" customWidth="1"/>
    <col min="9737" max="9737" width="20.6640625" style="1" customWidth="1"/>
    <col min="9738" max="9738" width="4.88671875" style="1" customWidth="1"/>
    <col min="9739" max="9739" width="0" style="1" hidden="1" customWidth="1"/>
    <col min="9740" max="9740" width="24.6640625" style="1" customWidth="1"/>
    <col min="9741" max="9741" width="12.33203125" style="1" customWidth="1"/>
    <col min="9742" max="9742" width="0" style="1" hidden="1" customWidth="1"/>
    <col min="9743" max="9743" width="3.44140625" style="1" customWidth="1"/>
    <col min="9744" max="9744" width="0" style="1" hidden="1" customWidth="1"/>
    <col min="9745" max="9745" width="17.6640625" style="1" customWidth="1"/>
    <col min="9746" max="9746" width="3.44140625" style="1" customWidth="1"/>
    <col min="9747" max="9747" width="0" style="1" hidden="1" customWidth="1"/>
    <col min="9748" max="9748" width="23.6640625" style="1" customWidth="1"/>
    <col min="9749" max="9749" width="10" style="1" customWidth="1"/>
    <col min="9750" max="9750" width="0" style="1" hidden="1" customWidth="1"/>
    <col min="9751" max="9752" width="14.6640625" style="1" customWidth="1"/>
    <col min="9753" max="9753" width="12.88671875" style="1" customWidth="1"/>
    <col min="9754" max="9754" width="3.33203125" style="1" customWidth="1"/>
    <col min="9755" max="9755" width="30.33203125" style="1" customWidth="1"/>
    <col min="9756" max="9756" width="5" style="1" customWidth="1"/>
    <col min="9757" max="9757" width="0" style="1" hidden="1" customWidth="1"/>
    <col min="9758" max="9758" width="14.33203125" style="1" customWidth="1"/>
    <col min="9759" max="9759" width="5.6640625" style="1" customWidth="1"/>
    <col min="9760" max="9760" width="0" style="1" hidden="1" customWidth="1"/>
    <col min="9761" max="9761" width="17.33203125" style="1" customWidth="1"/>
    <col min="9762" max="9762" width="12.6640625" style="1" customWidth="1"/>
    <col min="9763" max="9763" width="0" style="1" hidden="1" customWidth="1"/>
    <col min="9764" max="9764" width="5.33203125" style="1" customWidth="1"/>
    <col min="9765" max="9765" width="0" style="1" hidden="1" customWidth="1"/>
    <col min="9766" max="9766" width="17" style="1" customWidth="1"/>
    <col min="9767" max="9767" width="6.33203125" style="1" customWidth="1"/>
    <col min="9768" max="9768" width="0" style="1" hidden="1" customWidth="1"/>
    <col min="9769" max="9769" width="14.33203125" style="1" customWidth="1"/>
    <col min="9770" max="9770" width="7.5546875" style="1" customWidth="1"/>
    <col min="9771" max="9771" width="0" style="1" hidden="1" customWidth="1"/>
    <col min="9772" max="9773" width="14.33203125" style="1" customWidth="1"/>
    <col min="9774" max="9774" width="20.88671875" style="1" customWidth="1"/>
    <col min="9775" max="9775" width="14.44140625" style="1" customWidth="1"/>
    <col min="9776" max="9776" width="15" style="1" customWidth="1"/>
    <col min="9777" max="9777" width="2.6640625" style="1" customWidth="1"/>
    <col min="9778" max="9778" width="11.6640625" style="1" customWidth="1"/>
    <col min="9779" max="9779" width="11.5546875" style="1" customWidth="1"/>
    <col min="9780" max="9780" width="2.33203125" style="1" customWidth="1"/>
    <col min="9781" max="9781" width="41" style="1" customWidth="1"/>
    <col min="9782" max="9782" width="14.33203125" style="1" customWidth="1"/>
    <col min="9783" max="9784" width="11.5546875" style="1" customWidth="1"/>
    <col min="9785" max="9785" width="21.88671875" style="1" customWidth="1"/>
    <col min="9786" max="9977" width="11.5546875" style="1"/>
    <col min="9978" max="9978" width="21.88671875" style="1" customWidth="1"/>
    <col min="9979" max="9979" width="13.88671875" style="1" customWidth="1"/>
    <col min="9980" max="9980" width="38.6640625" style="1" customWidth="1"/>
    <col min="9981" max="9981" width="3" style="1" bestFit="1" customWidth="1"/>
    <col min="9982" max="9982" width="32.33203125" style="1" customWidth="1"/>
    <col min="9983" max="9983" width="46.33203125" style="1" customWidth="1"/>
    <col min="9984" max="9984" width="19" style="1" customWidth="1"/>
    <col min="9985" max="9985" width="0" style="1" hidden="1" customWidth="1"/>
    <col min="9986" max="9986" width="17.6640625" style="1" customWidth="1"/>
    <col min="9987" max="9987" width="0" style="1" hidden="1" customWidth="1"/>
    <col min="9988" max="9988" width="22.33203125" style="1" customWidth="1"/>
    <col min="9989" max="9989" width="5.33203125" style="1" customWidth="1"/>
    <col min="9990" max="9990" width="36.33203125" style="1" customWidth="1"/>
    <col min="9991" max="9991" width="5.6640625" style="1" customWidth="1"/>
    <col min="9992" max="9992" width="0" style="1" hidden="1" customWidth="1"/>
    <col min="9993" max="9993" width="20.6640625" style="1" customWidth="1"/>
    <col min="9994" max="9994" width="4.88671875" style="1" customWidth="1"/>
    <col min="9995" max="9995" width="0" style="1" hidden="1" customWidth="1"/>
    <col min="9996" max="9996" width="24.6640625" style="1" customWidth="1"/>
    <col min="9997" max="9997" width="12.33203125" style="1" customWidth="1"/>
    <col min="9998" max="9998" width="0" style="1" hidden="1" customWidth="1"/>
    <col min="9999" max="9999" width="3.44140625" style="1" customWidth="1"/>
    <col min="10000" max="10000" width="0" style="1" hidden="1" customWidth="1"/>
    <col min="10001" max="10001" width="17.6640625" style="1" customWidth="1"/>
    <col min="10002" max="10002" width="3.44140625" style="1" customWidth="1"/>
    <col min="10003" max="10003" width="0" style="1" hidden="1" customWidth="1"/>
    <col min="10004" max="10004" width="23.6640625" style="1" customWidth="1"/>
    <col min="10005" max="10005" width="10" style="1" customWidth="1"/>
    <col min="10006" max="10006" width="0" style="1" hidden="1" customWidth="1"/>
    <col min="10007" max="10008" width="14.6640625" style="1" customWidth="1"/>
    <col min="10009" max="10009" width="12.88671875" style="1" customWidth="1"/>
    <col min="10010" max="10010" width="3.33203125" style="1" customWidth="1"/>
    <col min="10011" max="10011" width="30.33203125" style="1" customWidth="1"/>
    <col min="10012" max="10012" width="5" style="1" customWidth="1"/>
    <col min="10013" max="10013" width="0" style="1" hidden="1" customWidth="1"/>
    <col min="10014" max="10014" width="14.33203125" style="1" customWidth="1"/>
    <col min="10015" max="10015" width="5.6640625" style="1" customWidth="1"/>
    <col min="10016" max="10016" width="0" style="1" hidden="1" customWidth="1"/>
    <col min="10017" max="10017" width="17.33203125" style="1" customWidth="1"/>
    <col min="10018" max="10018" width="12.6640625" style="1" customWidth="1"/>
    <col min="10019" max="10019" width="0" style="1" hidden="1" customWidth="1"/>
    <col min="10020" max="10020" width="5.33203125" style="1" customWidth="1"/>
    <col min="10021" max="10021" width="0" style="1" hidden="1" customWidth="1"/>
    <col min="10022" max="10022" width="17" style="1" customWidth="1"/>
    <col min="10023" max="10023" width="6.33203125" style="1" customWidth="1"/>
    <col min="10024" max="10024" width="0" style="1" hidden="1" customWidth="1"/>
    <col min="10025" max="10025" width="14.33203125" style="1" customWidth="1"/>
    <col min="10026" max="10026" width="7.5546875" style="1" customWidth="1"/>
    <col min="10027" max="10027" width="0" style="1" hidden="1" customWidth="1"/>
    <col min="10028" max="10029" width="14.33203125" style="1" customWidth="1"/>
    <col min="10030" max="10030" width="20.88671875" style="1" customWidth="1"/>
    <col min="10031" max="10031" width="14.44140625" style="1" customWidth="1"/>
    <col min="10032" max="10032" width="15" style="1" customWidth="1"/>
    <col min="10033" max="10033" width="2.6640625" style="1" customWidth="1"/>
    <col min="10034" max="10034" width="11.6640625" style="1" customWidth="1"/>
    <col min="10035" max="10035" width="11.5546875" style="1" customWidth="1"/>
    <col min="10036" max="10036" width="2.33203125" style="1" customWidth="1"/>
    <col min="10037" max="10037" width="41" style="1" customWidth="1"/>
    <col min="10038" max="10038" width="14.33203125" style="1" customWidth="1"/>
    <col min="10039" max="10040" width="11.5546875" style="1" customWidth="1"/>
    <col min="10041" max="10041" width="21.88671875" style="1" customWidth="1"/>
    <col min="10042" max="10233" width="11.5546875" style="1"/>
    <col min="10234" max="10234" width="21.88671875" style="1" customWidth="1"/>
    <col min="10235" max="10235" width="13.88671875" style="1" customWidth="1"/>
    <col min="10236" max="10236" width="38.6640625" style="1" customWidth="1"/>
    <col min="10237" max="10237" width="3" style="1" bestFit="1" customWidth="1"/>
    <col min="10238" max="10238" width="32.33203125" style="1" customWidth="1"/>
    <col min="10239" max="10239" width="46.33203125" style="1" customWidth="1"/>
    <col min="10240" max="10240" width="19" style="1" customWidth="1"/>
    <col min="10241" max="10241" width="0" style="1" hidden="1" customWidth="1"/>
    <col min="10242" max="10242" width="17.6640625" style="1" customWidth="1"/>
    <col min="10243" max="10243" width="0" style="1" hidden="1" customWidth="1"/>
    <col min="10244" max="10244" width="22.33203125" style="1" customWidth="1"/>
    <col min="10245" max="10245" width="5.33203125" style="1" customWidth="1"/>
    <col min="10246" max="10246" width="36.33203125" style="1" customWidth="1"/>
    <col min="10247" max="10247" width="5.6640625" style="1" customWidth="1"/>
    <col min="10248" max="10248" width="0" style="1" hidden="1" customWidth="1"/>
    <col min="10249" max="10249" width="20.6640625" style="1" customWidth="1"/>
    <col min="10250" max="10250" width="4.88671875" style="1" customWidth="1"/>
    <col min="10251" max="10251" width="0" style="1" hidden="1" customWidth="1"/>
    <col min="10252" max="10252" width="24.6640625" style="1" customWidth="1"/>
    <col min="10253" max="10253" width="12.33203125" style="1" customWidth="1"/>
    <col min="10254" max="10254" width="0" style="1" hidden="1" customWidth="1"/>
    <col min="10255" max="10255" width="3.44140625" style="1" customWidth="1"/>
    <col min="10256" max="10256" width="0" style="1" hidden="1" customWidth="1"/>
    <col min="10257" max="10257" width="17.6640625" style="1" customWidth="1"/>
    <col min="10258" max="10258" width="3.44140625" style="1" customWidth="1"/>
    <col min="10259" max="10259" width="0" style="1" hidden="1" customWidth="1"/>
    <col min="10260" max="10260" width="23.6640625" style="1" customWidth="1"/>
    <col min="10261" max="10261" width="10" style="1" customWidth="1"/>
    <col min="10262" max="10262" width="0" style="1" hidden="1" customWidth="1"/>
    <col min="10263" max="10264" width="14.6640625" style="1" customWidth="1"/>
    <col min="10265" max="10265" width="12.88671875" style="1" customWidth="1"/>
    <col min="10266" max="10266" width="3.33203125" style="1" customWidth="1"/>
    <col min="10267" max="10267" width="30.33203125" style="1" customWidth="1"/>
    <col min="10268" max="10268" width="5" style="1" customWidth="1"/>
    <col min="10269" max="10269" width="0" style="1" hidden="1" customWidth="1"/>
    <col min="10270" max="10270" width="14.33203125" style="1" customWidth="1"/>
    <col min="10271" max="10271" width="5.6640625" style="1" customWidth="1"/>
    <col min="10272" max="10272" width="0" style="1" hidden="1" customWidth="1"/>
    <col min="10273" max="10273" width="17.33203125" style="1" customWidth="1"/>
    <col min="10274" max="10274" width="12.6640625" style="1" customWidth="1"/>
    <col min="10275" max="10275" width="0" style="1" hidden="1" customWidth="1"/>
    <col min="10276" max="10276" width="5.33203125" style="1" customWidth="1"/>
    <col min="10277" max="10277" width="0" style="1" hidden="1" customWidth="1"/>
    <col min="10278" max="10278" width="17" style="1" customWidth="1"/>
    <col min="10279" max="10279" width="6.33203125" style="1" customWidth="1"/>
    <col min="10280" max="10280" width="0" style="1" hidden="1" customWidth="1"/>
    <col min="10281" max="10281" width="14.33203125" style="1" customWidth="1"/>
    <col min="10282" max="10282" width="7.5546875" style="1" customWidth="1"/>
    <col min="10283" max="10283" width="0" style="1" hidden="1" customWidth="1"/>
    <col min="10284" max="10285" width="14.33203125" style="1" customWidth="1"/>
    <col min="10286" max="10286" width="20.88671875" style="1" customWidth="1"/>
    <col min="10287" max="10287" width="14.44140625" style="1" customWidth="1"/>
    <col min="10288" max="10288" width="15" style="1" customWidth="1"/>
    <col min="10289" max="10289" width="2.6640625" style="1" customWidth="1"/>
    <col min="10290" max="10290" width="11.6640625" style="1" customWidth="1"/>
    <col min="10291" max="10291" width="11.5546875" style="1" customWidth="1"/>
    <col min="10292" max="10292" width="2.33203125" style="1" customWidth="1"/>
    <col min="10293" max="10293" width="41" style="1" customWidth="1"/>
    <col min="10294" max="10294" width="14.33203125" style="1" customWidth="1"/>
    <col min="10295" max="10296" width="11.5546875" style="1" customWidth="1"/>
    <col min="10297" max="10297" width="21.88671875" style="1" customWidth="1"/>
    <col min="10298" max="10489" width="11.5546875" style="1"/>
    <col min="10490" max="10490" width="21.88671875" style="1" customWidth="1"/>
    <col min="10491" max="10491" width="13.88671875" style="1" customWidth="1"/>
    <col min="10492" max="10492" width="38.6640625" style="1" customWidth="1"/>
    <col min="10493" max="10493" width="3" style="1" bestFit="1" customWidth="1"/>
    <col min="10494" max="10494" width="32.33203125" style="1" customWidth="1"/>
    <col min="10495" max="10495" width="46.33203125" style="1" customWidth="1"/>
    <col min="10496" max="10496" width="19" style="1" customWidth="1"/>
    <col min="10497" max="10497" width="0" style="1" hidden="1" customWidth="1"/>
    <col min="10498" max="10498" width="17.6640625" style="1" customWidth="1"/>
    <col min="10499" max="10499" width="0" style="1" hidden="1" customWidth="1"/>
    <col min="10500" max="10500" width="22.33203125" style="1" customWidth="1"/>
    <col min="10501" max="10501" width="5.33203125" style="1" customWidth="1"/>
    <col min="10502" max="10502" width="36.33203125" style="1" customWidth="1"/>
    <col min="10503" max="10503" width="5.6640625" style="1" customWidth="1"/>
    <col min="10504" max="10504" width="0" style="1" hidden="1" customWidth="1"/>
    <col min="10505" max="10505" width="20.6640625" style="1" customWidth="1"/>
    <col min="10506" max="10506" width="4.88671875" style="1" customWidth="1"/>
    <col min="10507" max="10507" width="0" style="1" hidden="1" customWidth="1"/>
    <col min="10508" max="10508" width="24.6640625" style="1" customWidth="1"/>
    <col min="10509" max="10509" width="12.33203125" style="1" customWidth="1"/>
    <col min="10510" max="10510" width="0" style="1" hidden="1" customWidth="1"/>
    <col min="10511" max="10511" width="3.44140625" style="1" customWidth="1"/>
    <col min="10512" max="10512" width="0" style="1" hidden="1" customWidth="1"/>
    <col min="10513" max="10513" width="17.6640625" style="1" customWidth="1"/>
    <col min="10514" max="10514" width="3.44140625" style="1" customWidth="1"/>
    <col min="10515" max="10515" width="0" style="1" hidden="1" customWidth="1"/>
    <col min="10516" max="10516" width="23.6640625" style="1" customWidth="1"/>
    <col min="10517" max="10517" width="10" style="1" customWidth="1"/>
    <col min="10518" max="10518" width="0" style="1" hidden="1" customWidth="1"/>
    <col min="10519" max="10520" width="14.6640625" style="1" customWidth="1"/>
    <col min="10521" max="10521" width="12.88671875" style="1" customWidth="1"/>
    <col min="10522" max="10522" width="3.33203125" style="1" customWidth="1"/>
    <col min="10523" max="10523" width="30.33203125" style="1" customWidth="1"/>
    <col min="10524" max="10524" width="5" style="1" customWidth="1"/>
    <col min="10525" max="10525" width="0" style="1" hidden="1" customWidth="1"/>
    <col min="10526" max="10526" width="14.33203125" style="1" customWidth="1"/>
    <col min="10527" max="10527" width="5.6640625" style="1" customWidth="1"/>
    <col min="10528" max="10528" width="0" style="1" hidden="1" customWidth="1"/>
    <col min="10529" max="10529" width="17.33203125" style="1" customWidth="1"/>
    <col min="10530" max="10530" width="12.6640625" style="1" customWidth="1"/>
    <col min="10531" max="10531" width="0" style="1" hidden="1" customWidth="1"/>
    <col min="10532" max="10532" width="5.33203125" style="1" customWidth="1"/>
    <col min="10533" max="10533" width="0" style="1" hidden="1" customWidth="1"/>
    <col min="10534" max="10534" width="17" style="1" customWidth="1"/>
    <col min="10535" max="10535" width="6.33203125" style="1" customWidth="1"/>
    <col min="10536" max="10536" width="0" style="1" hidden="1" customWidth="1"/>
    <col min="10537" max="10537" width="14.33203125" style="1" customWidth="1"/>
    <col min="10538" max="10538" width="7.5546875" style="1" customWidth="1"/>
    <col min="10539" max="10539" width="0" style="1" hidden="1" customWidth="1"/>
    <col min="10540" max="10541" width="14.33203125" style="1" customWidth="1"/>
    <col min="10542" max="10542" width="20.88671875" style="1" customWidth="1"/>
    <col min="10543" max="10543" width="14.44140625" style="1" customWidth="1"/>
    <col min="10544" max="10544" width="15" style="1" customWidth="1"/>
    <col min="10545" max="10545" width="2.6640625" style="1" customWidth="1"/>
    <col min="10546" max="10546" width="11.6640625" style="1" customWidth="1"/>
    <col min="10547" max="10547" width="11.5546875" style="1" customWidth="1"/>
    <col min="10548" max="10548" width="2.33203125" style="1" customWidth="1"/>
    <col min="10549" max="10549" width="41" style="1" customWidth="1"/>
    <col min="10550" max="10550" width="14.33203125" style="1" customWidth="1"/>
    <col min="10551" max="10552" width="11.5546875" style="1" customWidth="1"/>
    <col min="10553" max="10553" width="21.88671875" style="1" customWidth="1"/>
    <col min="10554" max="10745" width="11.5546875" style="1"/>
    <col min="10746" max="10746" width="21.88671875" style="1" customWidth="1"/>
    <col min="10747" max="10747" width="13.88671875" style="1" customWidth="1"/>
    <col min="10748" max="10748" width="38.6640625" style="1" customWidth="1"/>
    <col min="10749" max="10749" width="3" style="1" bestFit="1" customWidth="1"/>
    <col min="10750" max="10750" width="32.33203125" style="1" customWidth="1"/>
    <col min="10751" max="10751" width="46.33203125" style="1" customWidth="1"/>
    <col min="10752" max="10752" width="19" style="1" customWidth="1"/>
    <col min="10753" max="10753" width="0" style="1" hidden="1" customWidth="1"/>
    <col min="10754" max="10754" width="17.6640625" style="1" customWidth="1"/>
    <col min="10755" max="10755" width="0" style="1" hidden="1" customWidth="1"/>
    <col min="10756" max="10756" width="22.33203125" style="1" customWidth="1"/>
    <col min="10757" max="10757" width="5.33203125" style="1" customWidth="1"/>
    <col min="10758" max="10758" width="36.33203125" style="1" customWidth="1"/>
    <col min="10759" max="10759" width="5.6640625" style="1" customWidth="1"/>
    <col min="10760" max="10760" width="0" style="1" hidden="1" customWidth="1"/>
    <col min="10761" max="10761" width="20.6640625" style="1" customWidth="1"/>
    <col min="10762" max="10762" width="4.88671875" style="1" customWidth="1"/>
    <col min="10763" max="10763" width="0" style="1" hidden="1" customWidth="1"/>
    <col min="10764" max="10764" width="24.6640625" style="1" customWidth="1"/>
    <col min="10765" max="10765" width="12.33203125" style="1" customWidth="1"/>
    <col min="10766" max="10766" width="0" style="1" hidden="1" customWidth="1"/>
    <col min="10767" max="10767" width="3.44140625" style="1" customWidth="1"/>
    <col min="10768" max="10768" width="0" style="1" hidden="1" customWidth="1"/>
    <col min="10769" max="10769" width="17.6640625" style="1" customWidth="1"/>
    <col min="10770" max="10770" width="3.44140625" style="1" customWidth="1"/>
    <col min="10771" max="10771" width="0" style="1" hidden="1" customWidth="1"/>
    <col min="10772" max="10772" width="23.6640625" style="1" customWidth="1"/>
    <col min="10773" max="10773" width="10" style="1" customWidth="1"/>
    <col min="10774" max="10774" width="0" style="1" hidden="1" customWidth="1"/>
    <col min="10775" max="10776" width="14.6640625" style="1" customWidth="1"/>
    <col min="10777" max="10777" width="12.88671875" style="1" customWidth="1"/>
    <col min="10778" max="10778" width="3.33203125" style="1" customWidth="1"/>
    <col min="10779" max="10779" width="30.33203125" style="1" customWidth="1"/>
    <col min="10780" max="10780" width="5" style="1" customWidth="1"/>
    <col min="10781" max="10781" width="0" style="1" hidden="1" customWidth="1"/>
    <col min="10782" max="10782" width="14.33203125" style="1" customWidth="1"/>
    <col min="10783" max="10783" width="5.6640625" style="1" customWidth="1"/>
    <col min="10784" max="10784" width="0" style="1" hidden="1" customWidth="1"/>
    <col min="10785" max="10785" width="17.33203125" style="1" customWidth="1"/>
    <col min="10786" max="10786" width="12.6640625" style="1" customWidth="1"/>
    <col min="10787" max="10787" width="0" style="1" hidden="1" customWidth="1"/>
    <col min="10788" max="10788" width="5.33203125" style="1" customWidth="1"/>
    <col min="10789" max="10789" width="0" style="1" hidden="1" customWidth="1"/>
    <col min="10790" max="10790" width="17" style="1" customWidth="1"/>
    <col min="10791" max="10791" width="6.33203125" style="1" customWidth="1"/>
    <col min="10792" max="10792" width="0" style="1" hidden="1" customWidth="1"/>
    <col min="10793" max="10793" width="14.33203125" style="1" customWidth="1"/>
    <col min="10794" max="10794" width="7.5546875" style="1" customWidth="1"/>
    <col min="10795" max="10795" width="0" style="1" hidden="1" customWidth="1"/>
    <col min="10796" max="10797" width="14.33203125" style="1" customWidth="1"/>
    <col min="10798" max="10798" width="20.88671875" style="1" customWidth="1"/>
    <col min="10799" max="10799" width="14.44140625" style="1" customWidth="1"/>
    <col min="10800" max="10800" width="15" style="1" customWidth="1"/>
    <col min="10801" max="10801" width="2.6640625" style="1" customWidth="1"/>
    <col min="10802" max="10802" width="11.6640625" style="1" customWidth="1"/>
    <col min="10803" max="10803" width="11.5546875" style="1" customWidth="1"/>
    <col min="10804" max="10804" width="2.33203125" style="1" customWidth="1"/>
    <col min="10805" max="10805" width="41" style="1" customWidth="1"/>
    <col min="10806" max="10806" width="14.33203125" style="1" customWidth="1"/>
    <col min="10807" max="10808" width="11.5546875" style="1" customWidth="1"/>
    <col min="10809" max="10809" width="21.88671875" style="1" customWidth="1"/>
    <col min="10810" max="11001" width="11.5546875" style="1"/>
    <col min="11002" max="11002" width="21.88671875" style="1" customWidth="1"/>
    <col min="11003" max="11003" width="13.88671875" style="1" customWidth="1"/>
    <col min="11004" max="11004" width="38.6640625" style="1" customWidth="1"/>
    <col min="11005" max="11005" width="3" style="1" bestFit="1" customWidth="1"/>
    <col min="11006" max="11006" width="32.33203125" style="1" customWidth="1"/>
    <col min="11007" max="11007" width="46.33203125" style="1" customWidth="1"/>
    <col min="11008" max="11008" width="19" style="1" customWidth="1"/>
    <col min="11009" max="11009" width="0" style="1" hidden="1" customWidth="1"/>
    <col min="11010" max="11010" width="17.6640625" style="1" customWidth="1"/>
    <col min="11011" max="11011" width="0" style="1" hidden="1" customWidth="1"/>
    <col min="11012" max="11012" width="22.33203125" style="1" customWidth="1"/>
    <col min="11013" max="11013" width="5.33203125" style="1" customWidth="1"/>
    <col min="11014" max="11014" width="36.33203125" style="1" customWidth="1"/>
    <col min="11015" max="11015" width="5.6640625" style="1" customWidth="1"/>
    <col min="11016" max="11016" width="0" style="1" hidden="1" customWidth="1"/>
    <col min="11017" max="11017" width="20.6640625" style="1" customWidth="1"/>
    <col min="11018" max="11018" width="4.88671875" style="1" customWidth="1"/>
    <col min="11019" max="11019" width="0" style="1" hidden="1" customWidth="1"/>
    <col min="11020" max="11020" width="24.6640625" style="1" customWidth="1"/>
    <col min="11021" max="11021" width="12.33203125" style="1" customWidth="1"/>
    <col min="11022" max="11022" width="0" style="1" hidden="1" customWidth="1"/>
    <col min="11023" max="11023" width="3.44140625" style="1" customWidth="1"/>
    <col min="11024" max="11024" width="0" style="1" hidden="1" customWidth="1"/>
    <col min="11025" max="11025" width="17.6640625" style="1" customWidth="1"/>
    <col min="11026" max="11026" width="3.44140625" style="1" customWidth="1"/>
    <col min="11027" max="11027" width="0" style="1" hidden="1" customWidth="1"/>
    <col min="11028" max="11028" width="23.6640625" style="1" customWidth="1"/>
    <col min="11029" max="11029" width="10" style="1" customWidth="1"/>
    <col min="11030" max="11030" width="0" style="1" hidden="1" customWidth="1"/>
    <col min="11031" max="11032" width="14.6640625" style="1" customWidth="1"/>
    <col min="11033" max="11033" width="12.88671875" style="1" customWidth="1"/>
    <col min="11034" max="11034" width="3.33203125" style="1" customWidth="1"/>
    <col min="11035" max="11035" width="30.33203125" style="1" customWidth="1"/>
    <col min="11036" max="11036" width="5" style="1" customWidth="1"/>
    <col min="11037" max="11037" width="0" style="1" hidden="1" customWidth="1"/>
    <col min="11038" max="11038" width="14.33203125" style="1" customWidth="1"/>
    <col min="11039" max="11039" width="5.6640625" style="1" customWidth="1"/>
    <col min="11040" max="11040" width="0" style="1" hidden="1" customWidth="1"/>
    <col min="11041" max="11041" width="17.33203125" style="1" customWidth="1"/>
    <col min="11042" max="11042" width="12.6640625" style="1" customWidth="1"/>
    <col min="11043" max="11043" width="0" style="1" hidden="1" customWidth="1"/>
    <col min="11044" max="11044" width="5.33203125" style="1" customWidth="1"/>
    <col min="11045" max="11045" width="0" style="1" hidden="1" customWidth="1"/>
    <col min="11046" max="11046" width="17" style="1" customWidth="1"/>
    <col min="11047" max="11047" width="6.33203125" style="1" customWidth="1"/>
    <col min="11048" max="11048" width="0" style="1" hidden="1" customWidth="1"/>
    <col min="11049" max="11049" width="14.33203125" style="1" customWidth="1"/>
    <col min="11050" max="11050" width="7.5546875" style="1" customWidth="1"/>
    <col min="11051" max="11051" width="0" style="1" hidden="1" customWidth="1"/>
    <col min="11052" max="11053" width="14.33203125" style="1" customWidth="1"/>
    <col min="11054" max="11054" width="20.88671875" style="1" customWidth="1"/>
    <col min="11055" max="11055" width="14.44140625" style="1" customWidth="1"/>
    <col min="11056" max="11056" width="15" style="1" customWidth="1"/>
    <col min="11057" max="11057" width="2.6640625" style="1" customWidth="1"/>
    <col min="11058" max="11058" width="11.6640625" style="1" customWidth="1"/>
    <col min="11059" max="11059" width="11.5546875" style="1" customWidth="1"/>
    <col min="11060" max="11060" width="2.33203125" style="1" customWidth="1"/>
    <col min="11061" max="11061" width="41" style="1" customWidth="1"/>
    <col min="11062" max="11062" width="14.33203125" style="1" customWidth="1"/>
    <col min="11063" max="11064" width="11.5546875" style="1" customWidth="1"/>
    <col min="11065" max="11065" width="21.88671875" style="1" customWidth="1"/>
    <col min="11066" max="11257" width="11.5546875" style="1"/>
    <col min="11258" max="11258" width="21.88671875" style="1" customWidth="1"/>
    <col min="11259" max="11259" width="13.88671875" style="1" customWidth="1"/>
    <col min="11260" max="11260" width="38.6640625" style="1" customWidth="1"/>
    <col min="11261" max="11261" width="3" style="1" bestFit="1" customWidth="1"/>
    <col min="11262" max="11262" width="32.33203125" style="1" customWidth="1"/>
    <col min="11263" max="11263" width="46.33203125" style="1" customWidth="1"/>
    <col min="11264" max="11264" width="19" style="1" customWidth="1"/>
    <col min="11265" max="11265" width="0" style="1" hidden="1" customWidth="1"/>
    <col min="11266" max="11266" width="17.6640625" style="1" customWidth="1"/>
    <col min="11267" max="11267" width="0" style="1" hidden="1" customWidth="1"/>
    <col min="11268" max="11268" width="22.33203125" style="1" customWidth="1"/>
    <col min="11269" max="11269" width="5.33203125" style="1" customWidth="1"/>
    <col min="11270" max="11270" width="36.33203125" style="1" customWidth="1"/>
    <col min="11271" max="11271" width="5.6640625" style="1" customWidth="1"/>
    <col min="11272" max="11272" width="0" style="1" hidden="1" customWidth="1"/>
    <col min="11273" max="11273" width="20.6640625" style="1" customWidth="1"/>
    <col min="11274" max="11274" width="4.88671875" style="1" customWidth="1"/>
    <col min="11275" max="11275" width="0" style="1" hidden="1" customWidth="1"/>
    <col min="11276" max="11276" width="24.6640625" style="1" customWidth="1"/>
    <col min="11277" max="11277" width="12.33203125" style="1" customWidth="1"/>
    <col min="11278" max="11278" width="0" style="1" hidden="1" customWidth="1"/>
    <col min="11279" max="11279" width="3.44140625" style="1" customWidth="1"/>
    <col min="11280" max="11280" width="0" style="1" hidden="1" customWidth="1"/>
    <col min="11281" max="11281" width="17.6640625" style="1" customWidth="1"/>
    <col min="11282" max="11282" width="3.44140625" style="1" customWidth="1"/>
    <col min="11283" max="11283" width="0" style="1" hidden="1" customWidth="1"/>
    <col min="11284" max="11284" width="23.6640625" style="1" customWidth="1"/>
    <col min="11285" max="11285" width="10" style="1" customWidth="1"/>
    <col min="11286" max="11286" width="0" style="1" hidden="1" customWidth="1"/>
    <col min="11287" max="11288" width="14.6640625" style="1" customWidth="1"/>
    <col min="11289" max="11289" width="12.88671875" style="1" customWidth="1"/>
    <col min="11290" max="11290" width="3.33203125" style="1" customWidth="1"/>
    <col min="11291" max="11291" width="30.33203125" style="1" customWidth="1"/>
    <col min="11292" max="11292" width="5" style="1" customWidth="1"/>
    <col min="11293" max="11293" width="0" style="1" hidden="1" customWidth="1"/>
    <col min="11294" max="11294" width="14.33203125" style="1" customWidth="1"/>
    <col min="11295" max="11295" width="5.6640625" style="1" customWidth="1"/>
    <col min="11296" max="11296" width="0" style="1" hidden="1" customWidth="1"/>
    <col min="11297" max="11297" width="17.33203125" style="1" customWidth="1"/>
    <col min="11298" max="11298" width="12.6640625" style="1" customWidth="1"/>
    <col min="11299" max="11299" width="0" style="1" hidden="1" customWidth="1"/>
    <col min="11300" max="11300" width="5.33203125" style="1" customWidth="1"/>
    <col min="11301" max="11301" width="0" style="1" hidden="1" customWidth="1"/>
    <col min="11302" max="11302" width="17" style="1" customWidth="1"/>
    <col min="11303" max="11303" width="6.33203125" style="1" customWidth="1"/>
    <col min="11304" max="11304" width="0" style="1" hidden="1" customWidth="1"/>
    <col min="11305" max="11305" width="14.33203125" style="1" customWidth="1"/>
    <col min="11306" max="11306" width="7.5546875" style="1" customWidth="1"/>
    <col min="11307" max="11307" width="0" style="1" hidden="1" customWidth="1"/>
    <col min="11308" max="11309" width="14.33203125" style="1" customWidth="1"/>
    <col min="11310" max="11310" width="20.88671875" style="1" customWidth="1"/>
    <col min="11311" max="11311" width="14.44140625" style="1" customWidth="1"/>
    <col min="11312" max="11312" width="15" style="1" customWidth="1"/>
    <col min="11313" max="11313" width="2.6640625" style="1" customWidth="1"/>
    <col min="11314" max="11314" width="11.6640625" style="1" customWidth="1"/>
    <col min="11315" max="11315" width="11.5546875" style="1" customWidth="1"/>
    <col min="11316" max="11316" width="2.33203125" style="1" customWidth="1"/>
    <col min="11317" max="11317" width="41" style="1" customWidth="1"/>
    <col min="11318" max="11318" width="14.33203125" style="1" customWidth="1"/>
    <col min="11319" max="11320" width="11.5546875" style="1" customWidth="1"/>
    <col min="11321" max="11321" width="21.88671875" style="1" customWidth="1"/>
    <col min="11322" max="11513" width="11.5546875" style="1"/>
    <col min="11514" max="11514" width="21.88671875" style="1" customWidth="1"/>
    <col min="11515" max="11515" width="13.88671875" style="1" customWidth="1"/>
    <col min="11516" max="11516" width="38.6640625" style="1" customWidth="1"/>
    <col min="11517" max="11517" width="3" style="1" bestFit="1" customWidth="1"/>
    <col min="11518" max="11518" width="32.33203125" style="1" customWidth="1"/>
    <col min="11519" max="11519" width="46.33203125" style="1" customWidth="1"/>
    <col min="11520" max="11520" width="19" style="1" customWidth="1"/>
    <col min="11521" max="11521" width="0" style="1" hidden="1" customWidth="1"/>
    <col min="11522" max="11522" width="17.6640625" style="1" customWidth="1"/>
    <col min="11523" max="11523" width="0" style="1" hidden="1" customWidth="1"/>
    <col min="11524" max="11524" width="22.33203125" style="1" customWidth="1"/>
    <col min="11525" max="11525" width="5.33203125" style="1" customWidth="1"/>
    <col min="11526" max="11526" width="36.33203125" style="1" customWidth="1"/>
    <col min="11527" max="11527" width="5.6640625" style="1" customWidth="1"/>
    <col min="11528" max="11528" width="0" style="1" hidden="1" customWidth="1"/>
    <col min="11529" max="11529" width="20.6640625" style="1" customWidth="1"/>
    <col min="11530" max="11530" width="4.88671875" style="1" customWidth="1"/>
    <col min="11531" max="11531" width="0" style="1" hidden="1" customWidth="1"/>
    <col min="11532" max="11532" width="24.6640625" style="1" customWidth="1"/>
    <col min="11533" max="11533" width="12.33203125" style="1" customWidth="1"/>
    <col min="11534" max="11534" width="0" style="1" hidden="1" customWidth="1"/>
    <col min="11535" max="11535" width="3.44140625" style="1" customWidth="1"/>
    <col min="11536" max="11536" width="0" style="1" hidden="1" customWidth="1"/>
    <col min="11537" max="11537" width="17.6640625" style="1" customWidth="1"/>
    <col min="11538" max="11538" width="3.44140625" style="1" customWidth="1"/>
    <col min="11539" max="11539" width="0" style="1" hidden="1" customWidth="1"/>
    <col min="11540" max="11540" width="23.6640625" style="1" customWidth="1"/>
    <col min="11541" max="11541" width="10" style="1" customWidth="1"/>
    <col min="11542" max="11542" width="0" style="1" hidden="1" customWidth="1"/>
    <col min="11543" max="11544" width="14.6640625" style="1" customWidth="1"/>
    <col min="11545" max="11545" width="12.88671875" style="1" customWidth="1"/>
    <col min="11546" max="11546" width="3.33203125" style="1" customWidth="1"/>
    <col min="11547" max="11547" width="30.33203125" style="1" customWidth="1"/>
    <col min="11548" max="11548" width="5" style="1" customWidth="1"/>
    <col min="11549" max="11549" width="0" style="1" hidden="1" customWidth="1"/>
    <col min="11550" max="11550" width="14.33203125" style="1" customWidth="1"/>
    <col min="11551" max="11551" width="5.6640625" style="1" customWidth="1"/>
    <col min="11552" max="11552" width="0" style="1" hidden="1" customWidth="1"/>
    <col min="11553" max="11553" width="17.33203125" style="1" customWidth="1"/>
    <col min="11554" max="11554" width="12.6640625" style="1" customWidth="1"/>
    <col min="11555" max="11555" width="0" style="1" hidden="1" customWidth="1"/>
    <col min="11556" max="11556" width="5.33203125" style="1" customWidth="1"/>
    <col min="11557" max="11557" width="0" style="1" hidden="1" customWidth="1"/>
    <col min="11558" max="11558" width="17" style="1" customWidth="1"/>
    <col min="11559" max="11559" width="6.33203125" style="1" customWidth="1"/>
    <col min="11560" max="11560" width="0" style="1" hidden="1" customWidth="1"/>
    <col min="11561" max="11561" width="14.33203125" style="1" customWidth="1"/>
    <col min="11562" max="11562" width="7.5546875" style="1" customWidth="1"/>
    <col min="11563" max="11563" width="0" style="1" hidden="1" customWidth="1"/>
    <col min="11564" max="11565" width="14.33203125" style="1" customWidth="1"/>
    <col min="11566" max="11566" width="20.88671875" style="1" customWidth="1"/>
    <col min="11567" max="11567" width="14.44140625" style="1" customWidth="1"/>
    <col min="11568" max="11568" width="15" style="1" customWidth="1"/>
    <col min="11569" max="11569" width="2.6640625" style="1" customWidth="1"/>
    <col min="11570" max="11570" width="11.6640625" style="1" customWidth="1"/>
    <col min="11571" max="11571" width="11.5546875" style="1" customWidth="1"/>
    <col min="11572" max="11572" width="2.33203125" style="1" customWidth="1"/>
    <col min="11573" max="11573" width="41" style="1" customWidth="1"/>
    <col min="11574" max="11574" width="14.33203125" style="1" customWidth="1"/>
    <col min="11575" max="11576" width="11.5546875" style="1" customWidth="1"/>
    <col min="11577" max="11577" width="21.88671875" style="1" customWidth="1"/>
    <col min="11578" max="11769" width="11.5546875" style="1"/>
    <col min="11770" max="11770" width="21.88671875" style="1" customWidth="1"/>
    <col min="11771" max="11771" width="13.88671875" style="1" customWidth="1"/>
    <col min="11772" max="11772" width="38.6640625" style="1" customWidth="1"/>
    <col min="11773" max="11773" width="3" style="1" bestFit="1" customWidth="1"/>
    <col min="11774" max="11774" width="32.33203125" style="1" customWidth="1"/>
    <col min="11775" max="11775" width="46.33203125" style="1" customWidth="1"/>
    <col min="11776" max="11776" width="19" style="1" customWidth="1"/>
    <col min="11777" max="11777" width="0" style="1" hidden="1" customWidth="1"/>
    <col min="11778" max="11778" width="17.6640625" style="1" customWidth="1"/>
    <col min="11779" max="11779" width="0" style="1" hidden="1" customWidth="1"/>
    <col min="11780" max="11780" width="22.33203125" style="1" customWidth="1"/>
    <col min="11781" max="11781" width="5.33203125" style="1" customWidth="1"/>
    <col min="11782" max="11782" width="36.33203125" style="1" customWidth="1"/>
    <col min="11783" max="11783" width="5.6640625" style="1" customWidth="1"/>
    <col min="11784" max="11784" width="0" style="1" hidden="1" customWidth="1"/>
    <col min="11785" max="11785" width="20.6640625" style="1" customWidth="1"/>
    <col min="11786" max="11786" width="4.88671875" style="1" customWidth="1"/>
    <col min="11787" max="11787" width="0" style="1" hidden="1" customWidth="1"/>
    <col min="11788" max="11788" width="24.6640625" style="1" customWidth="1"/>
    <col min="11789" max="11789" width="12.33203125" style="1" customWidth="1"/>
    <col min="11790" max="11790" width="0" style="1" hidden="1" customWidth="1"/>
    <col min="11791" max="11791" width="3.44140625" style="1" customWidth="1"/>
    <col min="11792" max="11792" width="0" style="1" hidden="1" customWidth="1"/>
    <col min="11793" max="11793" width="17.6640625" style="1" customWidth="1"/>
    <col min="11794" max="11794" width="3.44140625" style="1" customWidth="1"/>
    <col min="11795" max="11795" width="0" style="1" hidden="1" customWidth="1"/>
    <col min="11796" max="11796" width="23.6640625" style="1" customWidth="1"/>
    <col min="11797" max="11797" width="10" style="1" customWidth="1"/>
    <col min="11798" max="11798" width="0" style="1" hidden="1" customWidth="1"/>
    <col min="11799" max="11800" width="14.6640625" style="1" customWidth="1"/>
    <col min="11801" max="11801" width="12.88671875" style="1" customWidth="1"/>
    <col min="11802" max="11802" width="3.33203125" style="1" customWidth="1"/>
    <col min="11803" max="11803" width="30.33203125" style="1" customWidth="1"/>
    <col min="11804" max="11804" width="5" style="1" customWidth="1"/>
    <col min="11805" max="11805" width="0" style="1" hidden="1" customWidth="1"/>
    <col min="11806" max="11806" width="14.33203125" style="1" customWidth="1"/>
    <col min="11807" max="11807" width="5.6640625" style="1" customWidth="1"/>
    <col min="11808" max="11808" width="0" style="1" hidden="1" customWidth="1"/>
    <col min="11809" max="11809" width="17.33203125" style="1" customWidth="1"/>
    <col min="11810" max="11810" width="12.6640625" style="1" customWidth="1"/>
    <col min="11811" max="11811" width="0" style="1" hidden="1" customWidth="1"/>
    <col min="11812" max="11812" width="5.33203125" style="1" customWidth="1"/>
    <col min="11813" max="11813" width="0" style="1" hidden="1" customWidth="1"/>
    <col min="11814" max="11814" width="17" style="1" customWidth="1"/>
    <col min="11815" max="11815" width="6.33203125" style="1" customWidth="1"/>
    <col min="11816" max="11816" width="0" style="1" hidden="1" customWidth="1"/>
    <col min="11817" max="11817" width="14.33203125" style="1" customWidth="1"/>
    <col min="11818" max="11818" width="7.5546875" style="1" customWidth="1"/>
    <col min="11819" max="11819" width="0" style="1" hidden="1" customWidth="1"/>
    <col min="11820" max="11821" width="14.33203125" style="1" customWidth="1"/>
    <col min="11822" max="11822" width="20.88671875" style="1" customWidth="1"/>
    <col min="11823" max="11823" width="14.44140625" style="1" customWidth="1"/>
    <col min="11824" max="11824" width="15" style="1" customWidth="1"/>
    <col min="11825" max="11825" width="2.6640625" style="1" customWidth="1"/>
    <col min="11826" max="11826" width="11.6640625" style="1" customWidth="1"/>
    <col min="11827" max="11827" width="11.5546875" style="1" customWidth="1"/>
    <col min="11828" max="11828" width="2.33203125" style="1" customWidth="1"/>
    <col min="11829" max="11829" width="41" style="1" customWidth="1"/>
    <col min="11830" max="11830" width="14.33203125" style="1" customWidth="1"/>
    <col min="11831" max="11832" width="11.5546875" style="1" customWidth="1"/>
    <col min="11833" max="11833" width="21.88671875" style="1" customWidth="1"/>
    <col min="11834" max="12025" width="11.5546875" style="1"/>
    <col min="12026" max="12026" width="21.88671875" style="1" customWidth="1"/>
    <col min="12027" max="12027" width="13.88671875" style="1" customWidth="1"/>
    <col min="12028" max="12028" width="38.6640625" style="1" customWidth="1"/>
    <col min="12029" max="12029" width="3" style="1" bestFit="1" customWidth="1"/>
    <col min="12030" max="12030" width="32.33203125" style="1" customWidth="1"/>
    <col min="12031" max="12031" width="46.33203125" style="1" customWidth="1"/>
    <col min="12032" max="12032" width="19" style="1" customWidth="1"/>
    <col min="12033" max="12033" width="0" style="1" hidden="1" customWidth="1"/>
    <col min="12034" max="12034" width="17.6640625" style="1" customWidth="1"/>
    <col min="12035" max="12035" width="0" style="1" hidden="1" customWidth="1"/>
    <col min="12036" max="12036" width="22.33203125" style="1" customWidth="1"/>
    <col min="12037" max="12037" width="5.33203125" style="1" customWidth="1"/>
    <col min="12038" max="12038" width="36.33203125" style="1" customWidth="1"/>
    <col min="12039" max="12039" width="5.6640625" style="1" customWidth="1"/>
    <col min="12040" max="12040" width="0" style="1" hidden="1" customWidth="1"/>
    <col min="12041" max="12041" width="20.6640625" style="1" customWidth="1"/>
    <col min="12042" max="12042" width="4.88671875" style="1" customWidth="1"/>
    <col min="12043" max="12043" width="0" style="1" hidden="1" customWidth="1"/>
    <col min="12044" max="12044" width="24.6640625" style="1" customWidth="1"/>
    <col min="12045" max="12045" width="12.33203125" style="1" customWidth="1"/>
    <col min="12046" max="12046" width="0" style="1" hidden="1" customWidth="1"/>
    <col min="12047" max="12047" width="3.44140625" style="1" customWidth="1"/>
    <col min="12048" max="12048" width="0" style="1" hidden="1" customWidth="1"/>
    <col min="12049" max="12049" width="17.6640625" style="1" customWidth="1"/>
    <col min="12050" max="12050" width="3.44140625" style="1" customWidth="1"/>
    <col min="12051" max="12051" width="0" style="1" hidden="1" customWidth="1"/>
    <col min="12052" max="12052" width="23.6640625" style="1" customWidth="1"/>
    <col min="12053" max="12053" width="10" style="1" customWidth="1"/>
    <col min="12054" max="12054" width="0" style="1" hidden="1" customWidth="1"/>
    <col min="12055" max="12056" width="14.6640625" style="1" customWidth="1"/>
    <col min="12057" max="12057" width="12.88671875" style="1" customWidth="1"/>
    <col min="12058" max="12058" width="3.33203125" style="1" customWidth="1"/>
    <col min="12059" max="12059" width="30.33203125" style="1" customWidth="1"/>
    <col min="12060" max="12060" width="5" style="1" customWidth="1"/>
    <col min="12061" max="12061" width="0" style="1" hidden="1" customWidth="1"/>
    <col min="12062" max="12062" width="14.33203125" style="1" customWidth="1"/>
    <col min="12063" max="12063" width="5.6640625" style="1" customWidth="1"/>
    <col min="12064" max="12064" width="0" style="1" hidden="1" customWidth="1"/>
    <col min="12065" max="12065" width="17.33203125" style="1" customWidth="1"/>
    <col min="12066" max="12066" width="12.6640625" style="1" customWidth="1"/>
    <col min="12067" max="12067" width="0" style="1" hidden="1" customWidth="1"/>
    <col min="12068" max="12068" width="5.33203125" style="1" customWidth="1"/>
    <col min="12069" max="12069" width="0" style="1" hidden="1" customWidth="1"/>
    <col min="12070" max="12070" width="17" style="1" customWidth="1"/>
    <col min="12071" max="12071" width="6.33203125" style="1" customWidth="1"/>
    <col min="12072" max="12072" width="0" style="1" hidden="1" customWidth="1"/>
    <col min="12073" max="12073" width="14.33203125" style="1" customWidth="1"/>
    <col min="12074" max="12074" width="7.5546875" style="1" customWidth="1"/>
    <col min="12075" max="12075" width="0" style="1" hidden="1" customWidth="1"/>
    <col min="12076" max="12077" width="14.33203125" style="1" customWidth="1"/>
    <col min="12078" max="12078" width="20.88671875" style="1" customWidth="1"/>
    <col min="12079" max="12079" width="14.44140625" style="1" customWidth="1"/>
    <col min="12080" max="12080" width="15" style="1" customWidth="1"/>
    <col min="12081" max="12081" width="2.6640625" style="1" customWidth="1"/>
    <col min="12082" max="12082" width="11.6640625" style="1" customWidth="1"/>
    <col min="12083" max="12083" width="11.5546875" style="1" customWidth="1"/>
    <col min="12084" max="12084" width="2.33203125" style="1" customWidth="1"/>
    <col min="12085" max="12085" width="41" style="1" customWidth="1"/>
    <col min="12086" max="12086" width="14.33203125" style="1" customWidth="1"/>
    <col min="12087" max="12088" width="11.5546875" style="1" customWidth="1"/>
    <col min="12089" max="12089" width="21.88671875" style="1" customWidth="1"/>
    <col min="12090" max="12281" width="11.5546875" style="1"/>
    <col min="12282" max="12282" width="21.88671875" style="1" customWidth="1"/>
    <col min="12283" max="12283" width="13.88671875" style="1" customWidth="1"/>
    <col min="12284" max="12284" width="38.6640625" style="1" customWidth="1"/>
    <col min="12285" max="12285" width="3" style="1" bestFit="1" customWidth="1"/>
    <col min="12286" max="12286" width="32.33203125" style="1" customWidth="1"/>
    <col min="12287" max="12287" width="46.33203125" style="1" customWidth="1"/>
    <col min="12288" max="12288" width="19" style="1" customWidth="1"/>
    <col min="12289" max="12289" width="0" style="1" hidden="1" customWidth="1"/>
    <col min="12290" max="12290" width="17.6640625" style="1" customWidth="1"/>
    <col min="12291" max="12291" width="0" style="1" hidden="1" customWidth="1"/>
    <col min="12292" max="12292" width="22.33203125" style="1" customWidth="1"/>
    <col min="12293" max="12293" width="5.33203125" style="1" customWidth="1"/>
    <col min="12294" max="12294" width="36.33203125" style="1" customWidth="1"/>
    <col min="12295" max="12295" width="5.6640625" style="1" customWidth="1"/>
    <col min="12296" max="12296" width="0" style="1" hidden="1" customWidth="1"/>
    <col min="12297" max="12297" width="20.6640625" style="1" customWidth="1"/>
    <col min="12298" max="12298" width="4.88671875" style="1" customWidth="1"/>
    <col min="12299" max="12299" width="0" style="1" hidden="1" customWidth="1"/>
    <col min="12300" max="12300" width="24.6640625" style="1" customWidth="1"/>
    <col min="12301" max="12301" width="12.33203125" style="1" customWidth="1"/>
    <col min="12302" max="12302" width="0" style="1" hidden="1" customWidth="1"/>
    <col min="12303" max="12303" width="3.44140625" style="1" customWidth="1"/>
    <col min="12304" max="12304" width="0" style="1" hidden="1" customWidth="1"/>
    <col min="12305" max="12305" width="17.6640625" style="1" customWidth="1"/>
    <col min="12306" max="12306" width="3.44140625" style="1" customWidth="1"/>
    <col min="12307" max="12307" width="0" style="1" hidden="1" customWidth="1"/>
    <col min="12308" max="12308" width="23.6640625" style="1" customWidth="1"/>
    <col min="12309" max="12309" width="10" style="1" customWidth="1"/>
    <col min="12310" max="12310" width="0" style="1" hidden="1" customWidth="1"/>
    <col min="12311" max="12312" width="14.6640625" style="1" customWidth="1"/>
    <col min="12313" max="12313" width="12.88671875" style="1" customWidth="1"/>
    <col min="12314" max="12314" width="3.33203125" style="1" customWidth="1"/>
    <col min="12315" max="12315" width="30.33203125" style="1" customWidth="1"/>
    <col min="12316" max="12316" width="5" style="1" customWidth="1"/>
    <col min="12317" max="12317" width="0" style="1" hidden="1" customWidth="1"/>
    <col min="12318" max="12318" width="14.33203125" style="1" customWidth="1"/>
    <col min="12319" max="12319" width="5.6640625" style="1" customWidth="1"/>
    <col min="12320" max="12320" width="0" style="1" hidden="1" customWidth="1"/>
    <col min="12321" max="12321" width="17.33203125" style="1" customWidth="1"/>
    <col min="12322" max="12322" width="12.6640625" style="1" customWidth="1"/>
    <col min="12323" max="12323" width="0" style="1" hidden="1" customWidth="1"/>
    <col min="12324" max="12324" width="5.33203125" style="1" customWidth="1"/>
    <col min="12325" max="12325" width="0" style="1" hidden="1" customWidth="1"/>
    <col min="12326" max="12326" width="17" style="1" customWidth="1"/>
    <col min="12327" max="12327" width="6.33203125" style="1" customWidth="1"/>
    <col min="12328" max="12328" width="0" style="1" hidden="1" customWidth="1"/>
    <col min="12329" max="12329" width="14.33203125" style="1" customWidth="1"/>
    <col min="12330" max="12330" width="7.5546875" style="1" customWidth="1"/>
    <col min="12331" max="12331" width="0" style="1" hidden="1" customWidth="1"/>
    <col min="12332" max="12333" width="14.33203125" style="1" customWidth="1"/>
    <col min="12334" max="12334" width="20.88671875" style="1" customWidth="1"/>
    <col min="12335" max="12335" width="14.44140625" style="1" customWidth="1"/>
    <col min="12336" max="12336" width="15" style="1" customWidth="1"/>
    <col min="12337" max="12337" width="2.6640625" style="1" customWidth="1"/>
    <col min="12338" max="12338" width="11.6640625" style="1" customWidth="1"/>
    <col min="12339" max="12339" width="11.5546875" style="1" customWidth="1"/>
    <col min="12340" max="12340" width="2.33203125" style="1" customWidth="1"/>
    <col min="12341" max="12341" width="41" style="1" customWidth="1"/>
    <col min="12342" max="12342" width="14.33203125" style="1" customWidth="1"/>
    <col min="12343" max="12344" width="11.5546875" style="1" customWidth="1"/>
    <col min="12345" max="12345" width="21.88671875" style="1" customWidth="1"/>
    <col min="12346" max="12537" width="11.5546875" style="1"/>
    <col min="12538" max="12538" width="21.88671875" style="1" customWidth="1"/>
    <col min="12539" max="12539" width="13.88671875" style="1" customWidth="1"/>
    <col min="12540" max="12540" width="38.6640625" style="1" customWidth="1"/>
    <col min="12541" max="12541" width="3" style="1" bestFit="1" customWidth="1"/>
    <col min="12542" max="12542" width="32.33203125" style="1" customWidth="1"/>
    <col min="12543" max="12543" width="46.33203125" style="1" customWidth="1"/>
    <col min="12544" max="12544" width="19" style="1" customWidth="1"/>
    <col min="12545" max="12545" width="0" style="1" hidden="1" customWidth="1"/>
    <col min="12546" max="12546" width="17.6640625" style="1" customWidth="1"/>
    <col min="12547" max="12547" width="0" style="1" hidden="1" customWidth="1"/>
    <col min="12548" max="12548" width="22.33203125" style="1" customWidth="1"/>
    <col min="12549" max="12549" width="5.33203125" style="1" customWidth="1"/>
    <col min="12550" max="12550" width="36.33203125" style="1" customWidth="1"/>
    <col min="12551" max="12551" width="5.6640625" style="1" customWidth="1"/>
    <col min="12552" max="12552" width="0" style="1" hidden="1" customWidth="1"/>
    <col min="12553" max="12553" width="20.6640625" style="1" customWidth="1"/>
    <col min="12554" max="12554" width="4.88671875" style="1" customWidth="1"/>
    <col min="12555" max="12555" width="0" style="1" hidden="1" customWidth="1"/>
    <col min="12556" max="12556" width="24.6640625" style="1" customWidth="1"/>
    <col min="12557" max="12557" width="12.33203125" style="1" customWidth="1"/>
    <col min="12558" max="12558" width="0" style="1" hidden="1" customWidth="1"/>
    <col min="12559" max="12559" width="3.44140625" style="1" customWidth="1"/>
    <col min="12560" max="12560" width="0" style="1" hidden="1" customWidth="1"/>
    <col min="12561" max="12561" width="17.6640625" style="1" customWidth="1"/>
    <col min="12562" max="12562" width="3.44140625" style="1" customWidth="1"/>
    <col min="12563" max="12563" width="0" style="1" hidden="1" customWidth="1"/>
    <col min="12564" max="12564" width="23.6640625" style="1" customWidth="1"/>
    <col min="12565" max="12565" width="10" style="1" customWidth="1"/>
    <col min="12566" max="12566" width="0" style="1" hidden="1" customWidth="1"/>
    <col min="12567" max="12568" width="14.6640625" style="1" customWidth="1"/>
    <col min="12569" max="12569" width="12.88671875" style="1" customWidth="1"/>
    <col min="12570" max="12570" width="3.33203125" style="1" customWidth="1"/>
    <col min="12571" max="12571" width="30.33203125" style="1" customWidth="1"/>
    <col min="12572" max="12572" width="5" style="1" customWidth="1"/>
    <col min="12573" max="12573" width="0" style="1" hidden="1" customWidth="1"/>
    <col min="12574" max="12574" width="14.33203125" style="1" customWidth="1"/>
    <col min="12575" max="12575" width="5.6640625" style="1" customWidth="1"/>
    <col min="12576" max="12576" width="0" style="1" hidden="1" customWidth="1"/>
    <col min="12577" max="12577" width="17.33203125" style="1" customWidth="1"/>
    <col min="12578" max="12578" width="12.6640625" style="1" customWidth="1"/>
    <col min="12579" max="12579" width="0" style="1" hidden="1" customWidth="1"/>
    <col min="12580" max="12580" width="5.33203125" style="1" customWidth="1"/>
    <col min="12581" max="12581" width="0" style="1" hidden="1" customWidth="1"/>
    <col min="12582" max="12582" width="17" style="1" customWidth="1"/>
    <col min="12583" max="12583" width="6.33203125" style="1" customWidth="1"/>
    <col min="12584" max="12584" width="0" style="1" hidden="1" customWidth="1"/>
    <col min="12585" max="12585" width="14.33203125" style="1" customWidth="1"/>
    <col min="12586" max="12586" width="7.5546875" style="1" customWidth="1"/>
    <col min="12587" max="12587" width="0" style="1" hidden="1" customWidth="1"/>
    <col min="12588" max="12589" width="14.33203125" style="1" customWidth="1"/>
    <col min="12590" max="12590" width="20.88671875" style="1" customWidth="1"/>
    <col min="12591" max="12591" width="14.44140625" style="1" customWidth="1"/>
    <col min="12592" max="12592" width="15" style="1" customWidth="1"/>
    <col min="12593" max="12593" width="2.6640625" style="1" customWidth="1"/>
    <col min="12594" max="12594" width="11.6640625" style="1" customWidth="1"/>
    <col min="12595" max="12595" width="11.5546875" style="1" customWidth="1"/>
    <col min="12596" max="12596" width="2.33203125" style="1" customWidth="1"/>
    <col min="12597" max="12597" width="41" style="1" customWidth="1"/>
    <col min="12598" max="12598" width="14.33203125" style="1" customWidth="1"/>
    <col min="12599" max="12600" width="11.5546875" style="1" customWidth="1"/>
    <col min="12601" max="12601" width="21.88671875" style="1" customWidth="1"/>
    <col min="12602" max="12793" width="11.5546875" style="1"/>
    <col min="12794" max="12794" width="21.88671875" style="1" customWidth="1"/>
    <col min="12795" max="12795" width="13.88671875" style="1" customWidth="1"/>
    <col min="12796" max="12796" width="38.6640625" style="1" customWidth="1"/>
    <col min="12797" max="12797" width="3" style="1" bestFit="1" customWidth="1"/>
    <col min="12798" max="12798" width="32.33203125" style="1" customWidth="1"/>
    <col min="12799" max="12799" width="46.33203125" style="1" customWidth="1"/>
    <col min="12800" max="12800" width="19" style="1" customWidth="1"/>
    <col min="12801" max="12801" width="0" style="1" hidden="1" customWidth="1"/>
    <col min="12802" max="12802" width="17.6640625" style="1" customWidth="1"/>
    <col min="12803" max="12803" width="0" style="1" hidden="1" customWidth="1"/>
    <col min="12804" max="12804" width="22.33203125" style="1" customWidth="1"/>
    <col min="12805" max="12805" width="5.33203125" style="1" customWidth="1"/>
    <col min="12806" max="12806" width="36.33203125" style="1" customWidth="1"/>
    <col min="12807" max="12807" width="5.6640625" style="1" customWidth="1"/>
    <col min="12808" max="12808" width="0" style="1" hidden="1" customWidth="1"/>
    <col min="12809" max="12809" width="20.6640625" style="1" customWidth="1"/>
    <col min="12810" max="12810" width="4.88671875" style="1" customWidth="1"/>
    <col min="12811" max="12811" width="0" style="1" hidden="1" customWidth="1"/>
    <col min="12812" max="12812" width="24.6640625" style="1" customWidth="1"/>
    <col min="12813" max="12813" width="12.33203125" style="1" customWidth="1"/>
    <col min="12814" max="12814" width="0" style="1" hidden="1" customWidth="1"/>
    <col min="12815" max="12815" width="3.44140625" style="1" customWidth="1"/>
    <col min="12816" max="12816" width="0" style="1" hidden="1" customWidth="1"/>
    <col min="12817" max="12817" width="17.6640625" style="1" customWidth="1"/>
    <col min="12818" max="12818" width="3.44140625" style="1" customWidth="1"/>
    <col min="12819" max="12819" width="0" style="1" hidden="1" customWidth="1"/>
    <col min="12820" max="12820" width="23.6640625" style="1" customWidth="1"/>
    <col min="12821" max="12821" width="10" style="1" customWidth="1"/>
    <col min="12822" max="12822" width="0" style="1" hidden="1" customWidth="1"/>
    <col min="12823" max="12824" width="14.6640625" style="1" customWidth="1"/>
    <col min="12825" max="12825" width="12.88671875" style="1" customWidth="1"/>
    <col min="12826" max="12826" width="3.33203125" style="1" customWidth="1"/>
    <col min="12827" max="12827" width="30.33203125" style="1" customWidth="1"/>
    <col min="12828" max="12828" width="5" style="1" customWidth="1"/>
    <col min="12829" max="12829" width="0" style="1" hidden="1" customWidth="1"/>
    <col min="12830" max="12830" width="14.33203125" style="1" customWidth="1"/>
    <col min="12831" max="12831" width="5.6640625" style="1" customWidth="1"/>
    <col min="12832" max="12832" width="0" style="1" hidden="1" customWidth="1"/>
    <col min="12833" max="12833" width="17.33203125" style="1" customWidth="1"/>
    <col min="12834" max="12834" width="12.6640625" style="1" customWidth="1"/>
    <col min="12835" max="12835" width="0" style="1" hidden="1" customWidth="1"/>
    <col min="12836" max="12836" width="5.33203125" style="1" customWidth="1"/>
    <col min="12837" max="12837" width="0" style="1" hidden="1" customWidth="1"/>
    <col min="12838" max="12838" width="17" style="1" customWidth="1"/>
    <col min="12839" max="12839" width="6.33203125" style="1" customWidth="1"/>
    <col min="12840" max="12840" width="0" style="1" hidden="1" customWidth="1"/>
    <col min="12841" max="12841" width="14.33203125" style="1" customWidth="1"/>
    <col min="12842" max="12842" width="7.5546875" style="1" customWidth="1"/>
    <col min="12843" max="12843" width="0" style="1" hidden="1" customWidth="1"/>
    <col min="12844" max="12845" width="14.33203125" style="1" customWidth="1"/>
    <col min="12846" max="12846" width="20.88671875" style="1" customWidth="1"/>
    <col min="12847" max="12847" width="14.44140625" style="1" customWidth="1"/>
    <col min="12848" max="12848" width="15" style="1" customWidth="1"/>
    <col min="12849" max="12849" width="2.6640625" style="1" customWidth="1"/>
    <col min="12850" max="12850" width="11.6640625" style="1" customWidth="1"/>
    <col min="12851" max="12851" width="11.5546875" style="1" customWidth="1"/>
    <col min="12852" max="12852" width="2.33203125" style="1" customWidth="1"/>
    <col min="12853" max="12853" width="41" style="1" customWidth="1"/>
    <col min="12854" max="12854" width="14.33203125" style="1" customWidth="1"/>
    <col min="12855" max="12856" width="11.5546875" style="1" customWidth="1"/>
    <col min="12857" max="12857" width="21.88671875" style="1" customWidth="1"/>
    <col min="12858" max="13049" width="11.5546875" style="1"/>
    <col min="13050" max="13050" width="21.88671875" style="1" customWidth="1"/>
    <col min="13051" max="13051" width="13.88671875" style="1" customWidth="1"/>
    <col min="13052" max="13052" width="38.6640625" style="1" customWidth="1"/>
    <col min="13053" max="13053" width="3" style="1" bestFit="1" customWidth="1"/>
    <col min="13054" max="13054" width="32.33203125" style="1" customWidth="1"/>
    <col min="13055" max="13055" width="46.33203125" style="1" customWidth="1"/>
    <col min="13056" max="13056" width="19" style="1" customWidth="1"/>
    <col min="13057" max="13057" width="0" style="1" hidden="1" customWidth="1"/>
    <col min="13058" max="13058" width="17.6640625" style="1" customWidth="1"/>
    <col min="13059" max="13059" width="0" style="1" hidden="1" customWidth="1"/>
    <col min="13060" max="13060" width="22.33203125" style="1" customWidth="1"/>
    <col min="13061" max="13061" width="5.33203125" style="1" customWidth="1"/>
    <col min="13062" max="13062" width="36.33203125" style="1" customWidth="1"/>
    <col min="13063" max="13063" width="5.6640625" style="1" customWidth="1"/>
    <col min="13064" max="13064" width="0" style="1" hidden="1" customWidth="1"/>
    <col min="13065" max="13065" width="20.6640625" style="1" customWidth="1"/>
    <col min="13066" max="13066" width="4.88671875" style="1" customWidth="1"/>
    <col min="13067" max="13067" width="0" style="1" hidden="1" customWidth="1"/>
    <col min="13068" max="13068" width="24.6640625" style="1" customWidth="1"/>
    <col min="13069" max="13069" width="12.33203125" style="1" customWidth="1"/>
    <col min="13070" max="13070" width="0" style="1" hidden="1" customWidth="1"/>
    <col min="13071" max="13071" width="3.44140625" style="1" customWidth="1"/>
    <col min="13072" max="13072" width="0" style="1" hidden="1" customWidth="1"/>
    <col min="13073" max="13073" width="17.6640625" style="1" customWidth="1"/>
    <col min="13074" max="13074" width="3.44140625" style="1" customWidth="1"/>
    <col min="13075" max="13075" width="0" style="1" hidden="1" customWidth="1"/>
    <col min="13076" max="13076" width="23.6640625" style="1" customWidth="1"/>
    <col min="13077" max="13077" width="10" style="1" customWidth="1"/>
    <col min="13078" max="13078" width="0" style="1" hidden="1" customWidth="1"/>
    <col min="13079" max="13080" width="14.6640625" style="1" customWidth="1"/>
    <col min="13081" max="13081" width="12.88671875" style="1" customWidth="1"/>
    <col min="13082" max="13082" width="3.33203125" style="1" customWidth="1"/>
    <col min="13083" max="13083" width="30.33203125" style="1" customWidth="1"/>
    <col min="13084" max="13084" width="5" style="1" customWidth="1"/>
    <col min="13085" max="13085" width="0" style="1" hidden="1" customWidth="1"/>
    <col min="13086" max="13086" width="14.33203125" style="1" customWidth="1"/>
    <col min="13087" max="13087" width="5.6640625" style="1" customWidth="1"/>
    <col min="13088" max="13088" width="0" style="1" hidden="1" customWidth="1"/>
    <col min="13089" max="13089" width="17.33203125" style="1" customWidth="1"/>
    <col min="13090" max="13090" width="12.6640625" style="1" customWidth="1"/>
    <col min="13091" max="13091" width="0" style="1" hidden="1" customWidth="1"/>
    <col min="13092" max="13092" width="5.33203125" style="1" customWidth="1"/>
    <col min="13093" max="13093" width="0" style="1" hidden="1" customWidth="1"/>
    <col min="13094" max="13094" width="17" style="1" customWidth="1"/>
    <col min="13095" max="13095" width="6.33203125" style="1" customWidth="1"/>
    <col min="13096" max="13096" width="0" style="1" hidden="1" customWidth="1"/>
    <col min="13097" max="13097" width="14.33203125" style="1" customWidth="1"/>
    <col min="13098" max="13098" width="7.5546875" style="1" customWidth="1"/>
    <col min="13099" max="13099" width="0" style="1" hidden="1" customWidth="1"/>
    <col min="13100" max="13101" width="14.33203125" style="1" customWidth="1"/>
    <col min="13102" max="13102" width="20.88671875" style="1" customWidth="1"/>
    <col min="13103" max="13103" width="14.44140625" style="1" customWidth="1"/>
    <col min="13104" max="13104" width="15" style="1" customWidth="1"/>
    <col min="13105" max="13105" width="2.6640625" style="1" customWidth="1"/>
    <col min="13106" max="13106" width="11.6640625" style="1" customWidth="1"/>
    <col min="13107" max="13107" width="11.5546875" style="1" customWidth="1"/>
    <col min="13108" max="13108" width="2.33203125" style="1" customWidth="1"/>
    <col min="13109" max="13109" width="41" style="1" customWidth="1"/>
    <col min="13110" max="13110" width="14.33203125" style="1" customWidth="1"/>
    <col min="13111" max="13112" width="11.5546875" style="1" customWidth="1"/>
    <col min="13113" max="13113" width="21.88671875" style="1" customWidth="1"/>
    <col min="13114" max="13305" width="11.5546875" style="1"/>
    <col min="13306" max="13306" width="21.88671875" style="1" customWidth="1"/>
    <col min="13307" max="13307" width="13.88671875" style="1" customWidth="1"/>
    <col min="13308" max="13308" width="38.6640625" style="1" customWidth="1"/>
    <col min="13309" max="13309" width="3" style="1" bestFit="1" customWidth="1"/>
    <col min="13310" max="13310" width="32.33203125" style="1" customWidth="1"/>
    <col min="13311" max="13311" width="46.33203125" style="1" customWidth="1"/>
    <col min="13312" max="13312" width="19" style="1" customWidth="1"/>
    <col min="13313" max="13313" width="0" style="1" hidden="1" customWidth="1"/>
    <col min="13314" max="13314" width="17.6640625" style="1" customWidth="1"/>
    <col min="13315" max="13315" width="0" style="1" hidden="1" customWidth="1"/>
    <col min="13316" max="13316" width="22.33203125" style="1" customWidth="1"/>
    <col min="13317" max="13317" width="5.33203125" style="1" customWidth="1"/>
    <col min="13318" max="13318" width="36.33203125" style="1" customWidth="1"/>
    <col min="13319" max="13319" width="5.6640625" style="1" customWidth="1"/>
    <col min="13320" max="13320" width="0" style="1" hidden="1" customWidth="1"/>
    <col min="13321" max="13321" width="20.6640625" style="1" customWidth="1"/>
    <col min="13322" max="13322" width="4.88671875" style="1" customWidth="1"/>
    <col min="13323" max="13323" width="0" style="1" hidden="1" customWidth="1"/>
    <col min="13324" max="13324" width="24.6640625" style="1" customWidth="1"/>
    <col min="13325" max="13325" width="12.33203125" style="1" customWidth="1"/>
    <col min="13326" max="13326" width="0" style="1" hidden="1" customWidth="1"/>
    <col min="13327" max="13327" width="3.44140625" style="1" customWidth="1"/>
    <col min="13328" max="13328" width="0" style="1" hidden="1" customWidth="1"/>
    <col min="13329" max="13329" width="17.6640625" style="1" customWidth="1"/>
    <col min="13330" max="13330" width="3.44140625" style="1" customWidth="1"/>
    <col min="13331" max="13331" width="0" style="1" hidden="1" customWidth="1"/>
    <col min="13332" max="13332" width="23.6640625" style="1" customWidth="1"/>
    <col min="13333" max="13333" width="10" style="1" customWidth="1"/>
    <col min="13334" max="13334" width="0" style="1" hidden="1" customWidth="1"/>
    <col min="13335" max="13336" width="14.6640625" style="1" customWidth="1"/>
    <col min="13337" max="13337" width="12.88671875" style="1" customWidth="1"/>
    <col min="13338" max="13338" width="3.33203125" style="1" customWidth="1"/>
    <col min="13339" max="13339" width="30.33203125" style="1" customWidth="1"/>
    <col min="13340" max="13340" width="5" style="1" customWidth="1"/>
    <col min="13341" max="13341" width="0" style="1" hidden="1" customWidth="1"/>
    <col min="13342" max="13342" width="14.33203125" style="1" customWidth="1"/>
    <col min="13343" max="13343" width="5.6640625" style="1" customWidth="1"/>
    <col min="13344" max="13344" width="0" style="1" hidden="1" customWidth="1"/>
    <col min="13345" max="13345" width="17.33203125" style="1" customWidth="1"/>
    <col min="13346" max="13346" width="12.6640625" style="1" customWidth="1"/>
    <col min="13347" max="13347" width="0" style="1" hidden="1" customWidth="1"/>
    <col min="13348" max="13348" width="5.33203125" style="1" customWidth="1"/>
    <col min="13349" max="13349" width="0" style="1" hidden="1" customWidth="1"/>
    <col min="13350" max="13350" width="17" style="1" customWidth="1"/>
    <col min="13351" max="13351" width="6.33203125" style="1" customWidth="1"/>
    <col min="13352" max="13352" width="0" style="1" hidden="1" customWidth="1"/>
    <col min="13353" max="13353" width="14.33203125" style="1" customWidth="1"/>
    <col min="13354" max="13354" width="7.5546875" style="1" customWidth="1"/>
    <col min="13355" max="13355" width="0" style="1" hidden="1" customWidth="1"/>
    <col min="13356" max="13357" width="14.33203125" style="1" customWidth="1"/>
    <col min="13358" max="13358" width="20.88671875" style="1" customWidth="1"/>
    <col min="13359" max="13359" width="14.44140625" style="1" customWidth="1"/>
    <col min="13360" max="13360" width="15" style="1" customWidth="1"/>
    <col min="13361" max="13361" width="2.6640625" style="1" customWidth="1"/>
    <col min="13362" max="13362" width="11.6640625" style="1" customWidth="1"/>
    <col min="13363" max="13363" width="11.5546875" style="1" customWidth="1"/>
    <col min="13364" max="13364" width="2.33203125" style="1" customWidth="1"/>
    <col min="13365" max="13365" width="41" style="1" customWidth="1"/>
    <col min="13366" max="13366" width="14.33203125" style="1" customWidth="1"/>
    <col min="13367" max="13368" width="11.5546875" style="1" customWidth="1"/>
    <col min="13369" max="13369" width="21.88671875" style="1" customWidth="1"/>
    <col min="13370" max="13561" width="11.5546875" style="1"/>
    <col min="13562" max="13562" width="21.88671875" style="1" customWidth="1"/>
    <col min="13563" max="13563" width="13.88671875" style="1" customWidth="1"/>
    <col min="13564" max="13564" width="38.6640625" style="1" customWidth="1"/>
    <col min="13565" max="13565" width="3" style="1" bestFit="1" customWidth="1"/>
    <col min="13566" max="13566" width="32.33203125" style="1" customWidth="1"/>
    <col min="13567" max="13567" width="46.33203125" style="1" customWidth="1"/>
    <col min="13568" max="13568" width="19" style="1" customWidth="1"/>
    <col min="13569" max="13569" width="0" style="1" hidden="1" customWidth="1"/>
    <col min="13570" max="13570" width="17.6640625" style="1" customWidth="1"/>
    <col min="13571" max="13571" width="0" style="1" hidden="1" customWidth="1"/>
    <col min="13572" max="13572" width="22.33203125" style="1" customWidth="1"/>
    <col min="13573" max="13573" width="5.33203125" style="1" customWidth="1"/>
    <col min="13574" max="13574" width="36.33203125" style="1" customWidth="1"/>
    <col min="13575" max="13575" width="5.6640625" style="1" customWidth="1"/>
    <col min="13576" max="13576" width="0" style="1" hidden="1" customWidth="1"/>
    <col min="13577" max="13577" width="20.6640625" style="1" customWidth="1"/>
    <col min="13578" max="13578" width="4.88671875" style="1" customWidth="1"/>
    <col min="13579" max="13579" width="0" style="1" hidden="1" customWidth="1"/>
    <col min="13580" max="13580" width="24.6640625" style="1" customWidth="1"/>
    <col min="13581" max="13581" width="12.33203125" style="1" customWidth="1"/>
    <col min="13582" max="13582" width="0" style="1" hidden="1" customWidth="1"/>
    <col min="13583" max="13583" width="3.44140625" style="1" customWidth="1"/>
    <col min="13584" max="13584" width="0" style="1" hidden="1" customWidth="1"/>
    <col min="13585" max="13585" width="17.6640625" style="1" customWidth="1"/>
    <col min="13586" max="13586" width="3.44140625" style="1" customWidth="1"/>
    <col min="13587" max="13587" width="0" style="1" hidden="1" customWidth="1"/>
    <col min="13588" max="13588" width="23.6640625" style="1" customWidth="1"/>
    <col min="13589" max="13589" width="10" style="1" customWidth="1"/>
    <col min="13590" max="13590" width="0" style="1" hidden="1" customWidth="1"/>
    <col min="13591" max="13592" width="14.6640625" style="1" customWidth="1"/>
    <col min="13593" max="13593" width="12.88671875" style="1" customWidth="1"/>
    <col min="13594" max="13594" width="3.33203125" style="1" customWidth="1"/>
    <col min="13595" max="13595" width="30.33203125" style="1" customWidth="1"/>
    <col min="13596" max="13596" width="5" style="1" customWidth="1"/>
    <col min="13597" max="13597" width="0" style="1" hidden="1" customWidth="1"/>
    <col min="13598" max="13598" width="14.33203125" style="1" customWidth="1"/>
    <col min="13599" max="13599" width="5.6640625" style="1" customWidth="1"/>
    <col min="13600" max="13600" width="0" style="1" hidden="1" customWidth="1"/>
    <col min="13601" max="13601" width="17.33203125" style="1" customWidth="1"/>
    <col min="13602" max="13602" width="12.6640625" style="1" customWidth="1"/>
    <col min="13603" max="13603" width="0" style="1" hidden="1" customWidth="1"/>
    <col min="13604" max="13604" width="5.33203125" style="1" customWidth="1"/>
    <col min="13605" max="13605" width="0" style="1" hidden="1" customWidth="1"/>
    <col min="13606" max="13606" width="17" style="1" customWidth="1"/>
    <col min="13607" max="13607" width="6.33203125" style="1" customWidth="1"/>
    <col min="13608" max="13608" width="0" style="1" hidden="1" customWidth="1"/>
    <col min="13609" max="13609" width="14.33203125" style="1" customWidth="1"/>
    <col min="13610" max="13610" width="7.5546875" style="1" customWidth="1"/>
    <col min="13611" max="13611" width="0" style="1" hidden="1" customWidth="1"/>
    <col min="13612" max="13613" width="14.33203125" style="1" customWidth="1"/>
    <col min="13614" max="13614" width="20.88671875" style="1" customWidth="1"/>
    <col min="13615" max="13615" width="14.44140625" style="1" customWidth="1"/>
    <col min="13616" max="13616" width="15" style="1" customWidth="1"/>
    <col min="13617" max="13617" width="2.6640625" style="1" customWidth="1"/>
    <col min="13618" max="13618" width="11.6640625" style="1" customWidth="1"/>
    <col min="13619" max="13619" width="11.5546875" style="1" customWidth="1"/>
    <col min="13620" max="13620" width="2.33203125" style="1" customWidth="1"/>
    <col min="13621" max="13621" width="41" style="1" customWidth="1"/>
    <col min="13622" max="13622" width="14.33203125" style="1" customWidth="1"/>
    <col min="13623" max="13624" width="11.5546875" style="1" customWidth="1"/>
    <col min="13625" max="13625" width="21.88671875" style="1" customWidth="1"/>
    <col min="13626" max="13817" width="11.5546875" style="1"/>
    <col min="13818" max="13818" width="21.88671875" style="1" customWidth="1"/>
    <col min="13819" max="13819" width="13.88671875" style="1" customWidth="1"/>
    <col min="13820" max="13820" width="38.6640625" style="1" customWidth="1"/>
    <col min="13821" max="13821" width="3" style="1" bestFit="1" customWidth="1"/>
    <col min="13822" max="13822" width="32.33203125" style="1" customWidth="1"/>
    <col min="13823" max="13823" width="46.33203125" style="1" customWidth="1"/>
    <col min="13824" max="13824" width="19" style="1" customWidth="1"/>
    <col min="13825" max="13825" width="0" style="1" hidden="1" customWidth="1"/>
    <col min="13826" max="13826" width="17.6640625" style="1" customWidth="1"/>
    <col min="13827" max="13827" width="0" style="1" hidden="1" customWidth="1"/>
    <col min="13828" max="13828" width="22.33203125" style="1" customWidth="1"/>
    <col min="13829" max="13829" width="5.33203125" style="1" customWidth="1"/>
    <col min="13830" max="13830" width="36.33203125" style="1" customWidth="1"/>
    <col min="13831" max="13831" width="5.6640625" style="1" customWidth="1"/>
    <col min="13832" max="13832" width="0" style="1" hidden="1" customWidth="1"/>
    <col min="13833" max="13833" width="20.6640625" style="1" customWidth="1"/>
    <col min="13834" max="13834" width="4.88671875" style="1" customWidth="1"/>
    <col min="13835" max="13835" width="0" style="1" hidden="1" customWidth="1"/>
    <col min="13836" max="13836" width="24.6640625" style="1" customWidth="1"/>
    <col min="13837" max="13837" width="12.33203125" style="1" customWidth="1"/>
    <col min="13838" max="13838" width="0" style="1" hidden="1" customWidth="1"/>
    <col min="13839" max="13839" width="3.44140625" style="1" customWidth="1"/>
    <col min="13840" max="13840" width="0" style="1" hidden="1" customWidth="1"/>
    <col min="13841" max="13841" width="17.6640625" style="1" customWidth="1"/>
    <col min="13842" max="13842" width="3.44140625" style="1" customWidth="1"/>
    <col min="13843" max="13843" width="0" style="1" hidden="1" customWidth="1"/>
    <col min="13844" max="13844" width="23.6640625" style="1" customWidth="1"/>
    <col min="13845" max="13845" width="10" style="1" customWidth="1"/>
    <col min="13846" max="13846" width="0" style="1" hidden="1" customWidth="1"/>
    <col min="13847" max="13848" width="14.6640625" style="1" customWidth="1"/>
    <col min="13849" max="13849" width="12.88671875" style="1" customWidth="1"/>
    <col min="13850" max="13850" width="3.33203125" style="1" customWidth="1"/>
    <col min="13851" max="13851" width="30.33203125" style="1" customWidth="1"/>
    <col min="13852" max="13852" width="5" style="1" customWidth="1"/>
    <col min="13853" max="13853" width="0" style="1" hidden="1" customWidth="1"/>
    <col min="13854" max="13854" width="14.33203125" style="1" customWidth="1"/>
    <col min="13855" max="13855" width="5.6640625" style="1" customWidth="1"/>
    <col min="13856" max="13856" width="0" style="1" hidden="1" customWidth="1"/>
    <col min="13857" max="13857" width="17.33203125" style="1" customWidth="1"/>
    <col min="13858" max="13858" width="12.6640625" style="1" customWidth="1"/>
    <col min="13859" max="13859" width="0" style="1" hidden="1" customWidth="1"/>
    <col min="13860" max="13860" width="5.33203125" style="1" customWidth="1"/>
    <col min="13861" max="13861" width="0" style="1" hidden="1" customWidth="1"/>
    <col min="13862" max="13862" width="17" style="1" customWidth="1"/>
    <col min="13863" max="13863" width="6.33203125" style="1" customWidth="1"/>
    <col min="13864" max="13864" width="0" style="1" hidden="1" customWidth="1"/>
    <col min="13865" max="13865" width="14.33203125" style="1" customWidth="1"/>
    <col min="13866" max="13866" width="7.5546875" style="1" customWidth="1"/>
    <col min="13867" max="13867" width="0" style="1" hidden="1" customWidth="1"/>
    <col min="13868" max="13869" width="14.33203125" style="1" customWidth="1"/>
    <col min="13870" max="13870" width="20.88671875" style="1" customWidth="1"/>
    <col min="13871" max="13871" width="14.44140625" style="1" customWidth="1"/>
    <col min="13872" max="13872" width="15" style="1" customWidth="1"/>
    <col min="13873" max="13873" width="2.6640625" style="1" customWidth="1"/>
    <col min="13874" max="13874" width="11.6640625" style="1" customWidth="1"/>
    <col min="13875" max="13875" width="11.5546875" style="1" customWidth="1"/>
    <col min="13876" max="13876" width="2.33203125" style="1" customWidth="1"/>
    <col min="13877" max="13877" width="41" style="1" customWidth="1"/>
    <col min="13878" max="13878" width="14.33203125" style="1" customWidth="1"/>
    <col min="13879" max="13880" width="11.5546875" style="1" customWidth="1"/>
    <col min="13881" max="13881" width="21.88671875" style="1" customWidth="1"/>
    <col min="13882" max="14073" width="11.5546875" style="1"/>
    <col min="14074" max="14074" width="21.88671875" style="1" customWidth="1"/>
    <col min="14075" max="14075" width="13.88671875" style="1" customWidth="1"/>
    <col min="14076" max="14076" width="38.6640625" style="1" customWidth="1"/>
    <col min="14077" max="14077" width="3" style="1" bestFit="1" customWidth="1"/>
    <col min="14078" max="14078" width="32.33203125" style="1" customWidth="1"/>
    <col min="14079" max="14079" width="46.33203125" style="1" customWidth="1"/>
    <col min="14080" max="14080" width="19" style="1" customWidth="1"/>
    <col min="14081" max="14081" width="0" style="1" hidden="1" customWidth="1"/>
    <col min="14082" max="14082" width="17.6640625" style="1" customWidth="1"/>
    <col min="14083" max="14083" width="0" style="1" hidden="1" customWidth="1"/>
    <col min="14084" max="14084" width="22.33203125" style="1" customWidth="1"/>
    <col min="14085" max="14085" width="5.33203125" style="1" customWidth="1"/>
    <col min="14086" max="14086" width="36.33203125" style="1" customWidth="1"/>
    <col min="14087" max="14087" width="5.6640625" style="1" customWidth="1"/>
    <col min="14088" max="14088" width="0" style="1" hidden="1" customWidth="1"/>
    <col min="14089" max="14089" width="20.6640625" style="1" customWidth="1"/>
    <col min="14090" max="14090" width="4.88671875" style="1" customWidth="1"/>
    <col min="14091" max="14091" width="0" style="1" hidden="1" customWidth="1"/>
    <col min="14092" max="14092" width="24.6640625" style="1" customWidth="1"/>
    <col min="14093" max="14093" width="12.33203125" style="1" customWidth="1"/>
    <col min="14094" max="14094" width="0" style="1" hidden="1" customWidth="1"/>
    <col min="14095" max="14095" width="3.44140625" style="1" customWidth="1"/>
    <col min="14096" max="14096" width="0" style="1" hidden="1" customWidth="1"/>
    <col min="14097" max="14097" width="17.6640625" style="1" customWidth="1"/>
    <col min="14098" max="14098" width="3.44140625" style="1" customWidth="1"/>
    <col min="14099" max="14099" width="0" style="1" hidden="1" customWidth="1"/>
    <col min="14100" max="14100" width="23.6640625" style="1" customWidth="1"/>
    <col min="14101" max="14101" width="10" style="1" customWidth="1"/>
    <col min="14102" max="14102" width="0" style="1" hidden="1" customWidth="1"/>
    <col min="14103" max="14104" width="14.6640625" style="1" customWidth="1"/>
    <col min="14105" max="14105" width="12.88671875" style="1" customWidth="1"/>
    <col min="14106" max="14106" width="3.33203125" style="1" customWidth="1"/>
    <col min="14107" max="14107" width="30.33203125" style="1" customWidth="1"/>
    <col min="14108" max="14108" width="5" style="1" customWidth="1"/>
    <col min="14109" max="14109" width="0" style="1" hidden="1" customWidth="1"/>
    <col min="14110" max="14110" width="14.33203125" style="1" customWidth="1"/>
    <col min="14111" max="14111" width="5.6640625" style="1" customWidth="1"/>
    <col min="14112" max="14112" width="0" style="1" hidden="1" customWidth="1"/>
    <col min="14113" max="14113" width="17.33203125" style="1" customWidth="1"/>
    <col min="14114" max="14114" width="12.6640625" style="1" customWidth="1"/>
    <col min="14115" max="14115" width="0" style="1" hidden="1" customWidth="1"/>
    <col min="14116" max="14116" width="5.33203125" style="1" customWidth="1"/>
    <col min="14117" max="14117" width="0" style="1" hidden="1" customWidth="1"/>
    <col min="14118" max="14118" width="17" style="1" customWidth="1"/>
    <col min="14119" max="14119" width="6.33203125" style="1" customWidth="1"/>
    <col min="14120" max="14120" width="0" style="1" hidden="1" customWidth="1"/>
    <col min="14121" max="14121" width="14.33203125" style="1" customWidth="1"/>
    <col min="14122" max="14122" width="7.5546875" style="1" customWidth="1"/>
    <col min="14123" max="14123" width="0" style="1" hidden="1" customWidth="1"/>
    <col min="14124" max="14125" width="14.33203125" style="1" customWidth="1"/>
    <col min="14126" max="14126" width="20.88671875" style="1" customWidth="1"/>
    <col min="14127" max="14127" width="14.44140625" style="1" customWidth="1"/>
    <col min="14128" max="14128" width="15" style="1" customWidth="1"/>
    <col min="14129" max="14129" width="2.6640625" style="1" customWidth="1"/>
    <col min="14130" max="14130" width="11.6640625" style="1" customWidth="1"/>
    <col min="14131" max="14131" width="11.5546875" style="1" customWidth="1"/>
    <col min="14132" max="14132" width="2.33203125" style="1" customWidth="1"/>
    <col min="14133" max="14133" width="41" style="1" customWidth="1"/>
    <col min="14134" max="14134" width="14.33203125" style="1" customWidth="1"/>
    <col min="14135" max="14136" width="11.5546875" style="1" customWidth="1"/>
    <col min="14137" max="14137" width="21.88671875" style="1" customWidth="1"/>
    <col min="14138" max="14329" width="11.5546875" style="1"/>
    <col min="14330" max="14330" width="21.88671875" style="1" customWidth="1"/>
    <col min="14331" max="14331" width="13.88671875" style="1" customWidth="1"/>
    <col min="14332" max="14332" width="38.6640625" style="1" customWidth="1"/>
    <col min="14333" max="14333" width="3" style="1" bestFit="1" customWidth="1"/>
    <col min="14334" max="14334" width="32.33203125" style="1" customWidth="1"/>
    <col min="14335" max="14335" width="46.33203125" style="1" customWidth="1"/>
    <col min="14336" max="14336" width="19" style="1" customWidth="1"/>
    <col min="14337" max="14337" width="0" style="1" hidden="1" customWidth="1"/>
    <col min="14338" max="14338" width="17.6640625" style="1" customWidth="1"/>
    <col min="14339" max="14339" width="0" style="1" hidden="1" customWidth="1"/>
    <col min="14340" max="14340" width="22.33203125" style="1" customWidth="1"/>
    <col min="14341" max="14341" width="5.33203125" style="1" customWidth="1"/>
    <col min="14342" max="14342" width="36.33203125" style="1" customWidth="1"/>
    <col min="14343" max="14343" width="5.6640625" style="1" customWidth="1"/>
    <col min="14344" max="14344" width="0" style="1" hidden="1" customWidth="1"/>
    <col min="14345" max="14345" width="20.6640625" style="1" customWidth="1"/>
    <col min="14346" max="14346" width="4.88671875" style="1" customWidth="1"/>
    <col min="14347" max="14347" width="0" style="1" hidden="1" customWidth="1"/>
    <col min="14348" max="14348" width="24.6640625" style="1" customWidth="1"/>
    <col min="14349" max="14349" width="12.33203125" style="1" customWidth="1"/>
    <col min="14350" max="14350" width="0" style="1" hidden="1" customWidth="1"/>
    <col min="14351" max="14351" width="3.44140625" style="1" customWidth="1"/>
    <col min="14352" max="14352" width="0" style="1" hidden="1" customWidth="1"/>
    <col min="14353" max="14353" width="17.6640625" style="1" customWidth="1"/>
    <col min="14354" max="14354" width="3.44140625" style="1" customWidth="1"/>
    <col min="14355" max="14355" width="0" style="1" hidden="1" customWidth="1"/>
    <col min="14356" max="14356" width="23.6640625" style="1" customWidth="1"/>
    <col min="14357" max="14357" width="10" style="1" customWidth="1"/>
    <col min="14358" max="14358" width="0" style="1" hidden="1" customWidth="1"/>
    <col min="14359" max="14360" width="14.6640625" style="1" customWidth="1"/>
    <col min="14361" max="14361" width="12.88671875" style="1" customWidth="1"/>
    <col min="14362" max="14362" width="3.33203125" style="1" customWidth="1"/>
    <col min="14363" max="14363" width="30.33203125" style="1" customWidth="1"/>
    <col min="14364" max="14364" width="5" style="1" customWidth="1"/>
    <col min="14365" max="14365" width="0" style="1" hidden="1" customWidth="1"/>
    <col min="14366" max="14366" width="14.33203125" style="1" customWidth="1"/>
    <col min="14367" max="14367" width="5.6640625" style="1" customWidth="1"/>
    <col min="14368" max="14368" width="0" style="1" hidden="1" customWidth="1"/>
    <col min="14369" max="14369" width="17.33203125" style="1" customWidth="1"/>
    <col min="14370" max="14370" width="12.6640625" style="1" customWidth="1"/>
    <col min="14371" max="14371" width="0" style="1" hidden="1" customWidth="1"/>
    <col min="14372" max="14372" width="5.33203125" style="1" customWidth="1"/>
    <col min="14373" max="14373" width="0" style="1" hidden="1" customWidth="1"/>
    <col min="14374" max="14374" width="17" style="1" customWidth="1"/>
    <col min="14375" max="14375" width="6.33203125" style="1" customWidth="1"/>
    <col min="14376" max="14376" width="0" style="1" hidden="1" customWidth="1"/>
    <col min="14377" max="14377" width="14.33203125" style="1" customWidth="1"/>
    <col min="14378" max="14378" width="7.5546875" style="1" customWidth="1"/>
    <col min="14379" max="14379" width="0" style="1" hidden="1" customWidth="1"/>
    <col min="14380" max="14381" width="14.33203125" style="1" customWidth="1"/>
    <col min="14382" max="14382" width="20.88671875" style="1" customWidth="1"/>
    <col min="14383" max="14383" width="14.44140625" style="1" customWidth="1"/>
    <col min="14384" max="14384" width="15" style="1" customWidth="1"/>
    <col min="14385" max="14385" width="2.6640625" style="1" customWidth="1"/>
    <col min="14386" max="14386" width="11.6640625" style="1" customWidth="1"/>
    <col min="14387" max="14387" width="11.5546875" style="1" customWidth="1"/>
    <col min="14388" max="14388" width="2.33203125" style="1" customWidth="1"/>
    <col min="14389" max="14389" width="41" style="1" customWidth="1"/>
    <col min="14390" max="14390" width="14.33203125" style="1" customWidth="1"/>
    <col min="14391" max="14392" width="11.5546875" style="1" customWidth="1"/>
    <col min="14393" max="14393" width="21.88671875" style="1" customWidth="1"/>
    <col min="14394" max="14585" width="11.5546875" style="1"/>
    <col min="14586" max="14586" width="21.88671875" style="1" customWidth="1"/>
    <col min="14587" max="14587" width="13.88671875" style="1" customWidth="1"/>
    <col min="14588" max="14588" width="38.6640625" style="1" customWidth="1"/>
    <col min="14589" max="14589" width="3" style="1" bestFit="1" customWidth="1"/>
    <col min="14590" max="14590" width="32.33203125" style="1" customWidth="1"/>
    <col min="14591" max="14591" width="46.33203125" style="1" customWidth="1"/>
    <col min="14592" max="14592" width="19" style="1" customWidth="1"/>
    <col min="14593" max="14593" width="0" style="1" hidden="1" customWidth="1"/>
    <col min="14594" max="14594" width="17.6640625" style="1" customWidth="1"/>
    <col min="14595" max="14595" width="0" style="1" hidden="1" customWidth="1"/>
    <col min="14596" max="14596" width="22.33203125" style="1" customWidth="1"/>
    <col min="14597" max="14597" width="5.33203125" style="1" customWidth="1"/>
    <col min="14598" max="14598" width="36.33203125" style="1" customWidth="1"/>
    <col min="14599" max="14599" width="5.6640625" style="1" customWidth="1"/>
    <col min="14600" max="14600" width="0" style="1" hidden="1" customWidth="1"/>
    <col min="14601" max="14601" width="20.6640625" style="1" customWidth="1"/>
    <col min="14602" max="14602" width="4.88671875" style="1" customWidth="1"/>
    <col min="14603" max="14603" width="0" style="1" hidden="1" customWidth="1"/>
    <col min="14604" max="14604" width="24.6640625" style="1" customWidth="1"/>
    <col min="14605" max="14605" width="12.33203125" style="1" customWidth="1"/>
    <col min="14606" max="14606" width="0" style="1" hidden="1" customWidth="1"/>
    <col min="14607" max="14607" width="3.44140625" style="1" customWidth="1"/>
    <col min="14608" max="14608" width="0" style="1" hidden="1" customWidth="1"/>
    <col min="14609" max="14609" width="17.6640625" style="1" customWidth="1"/>
    <col min="14610" max="14610" width="3.44140625" style="1" customWidth="1"/>
    <col min="14611" max="14611" width="0" style="1" hidden="1" customWidth="1"/>
    <col min="14612" max="14612" width="23.6640625" style="1" customWidth="1"/>
    <col min="14613" max="14613" width="10" style="1" customWidth="1"/>
    <col min="14614" max="14614" width="0" style="1" hidden="1" customWidth="1"/>
    <col min="14615" max="14616" width="14.6640625" style="1" customWidth="1"/>
    <col min="14617" max="14617" width="12.88671875" style="1" customWidth="1"/>
    <col min="14618" max="14618" width="3.33203125" style="1" customWidth="1"/>
    <col min="14619" max="14619" width="30.33203125" style="1" customWidth="1"/>
    <col min="14620" max="14620" width="5" style="1" customWidth="1"/>
    <col min="14621" max="14621" width="0" style="1" hidden="1" customWidth="1"/>
    <col min="14622" max="14622" width="14.33203125" style="1" customWidth="1"/>
    <col min="14623" max="14623" width="5.6640625" style="1" customWidth="1"/>
    <col min="14624" max="14624" width="0" style="1" hidden="1" customWidth="1"/>
    <col min="14625" max="14625" width="17.33203125" style="1" customWidth="1"/>
    <col min="14626" max="14626" width="12.6640625" style="1" customWidth="1"/>
    <col min="14627" max="14627" width="0" style="1" hidden="1" customWidth="1"/>
    <col min="14628" max="14628" width="5.33203125" style="1" customWidth="1"/>
    <col min="14629" max="14629" width="0" style="1" hidden="1" customWidth="1"/>
    <col min="14630" max="14630" width="17" style="1" customWidth="1"/>
    <col min="14631" max="14631" width="6.33203125" style="1" customWidth="1"/>
    <col min="14632" max="14632" width="0" style="1" hidden="1" customWidth="1"/>
    <col min="14633" max="14633" width="14.33203125" style="1" customWidth="1"/>
    <col min="14634" max="14634" width="7.5546875" style="1" customWidth="1"/>
    <col min="14635" max="14635" width="0" style="1" hidden="1" customWidth="1"/>
    <col min="14636" max="14637" width="14.33203125" style="1" customWidth="1"/>
    <col min="14638" max="14638" width="20.88671875" style="1" customWidth="1"/>
    <col min="14639" max="14639" width="14.44140625" style="1" customWidth="1"/>
    <col min="14640" max="14640" width="15" style="1" customWidth="1"/>
    <col min="14641" max="14641" width="2.6640625" style="1" customWidth="1"/>
    <col min="14642" max="14642" width="11.6640625" style="1" customWidth="1"/>
    <col min="14643" max="14643" width="11.5546875" style="1" customWidth="1"/>
    <col min="14644" max="14644" width="2.33203125" style="1" customWidth="1"/>
    <col min="14645" max="14645" width="41" style="1" customWidth="1"/>
    <col min="14646" max="14646" width="14.33203125" style="1" customWidth="1"/>
    <col min="14647" max="14648" width="11.5546875" style="1" customWidth="1"/>
    <col min="14649" max="14649" width="21.88671875" style="1" customWidth="1"/>
    <col min="14650" max="14841" width="11.5546875" style="1"/>
    <col min="14842" max="14842" width="21.88671875" style="1" customWidth="1"/>
    <col min="14843" max="14843" width="13.88671875" style="1" customWidth="1"/>
    <col min="14844" max="14844" width="38.6640625" style="1" customWidth="1"/>
    <col min="14845" max="14845" width="3" style="1" bestFit="1" customWidth="1"/>
    <col min="14846" max="14846" width="32.33203125" style="1" customWidth="1"/>
    <col min="14847" max="14847" width="46.33203125" style="1" customWidth="1"/>
    <col min="14848" max="14848" width="19" style="1" customWidth="1"/>
    <col min="14849" max="14849" width="0" style="1" hidden="1" customWidth="1"/>
    <col min="14850" max="14850" width="17.6640625" style="1" customWidth="1"/>
    <col min="14851" max="14851" width="0" style="1" hidden="1" customWidth="1"/>
    <col min="14852" max="14852" width="22.33203125" style="1" customWidth="1"/>
    <col min="14853" max="14853" width="5.33203125" style="1" customWidth="1"/>
    <col min="14854" max="14854" width="36.33203125" style="1" customWidth="1"/>
    <col min="14855" max="14855" width="5.6640625" style="1" customWidth="1"/>
    <col min="14856" max="14856" width="0" style="1" hidden="1" customWidth="1"/>
    <col min="14857" max="14857" width="20.6640625" style="1" customWidth="1"/>
    <col min="14858" max="14858" width="4.88671875" style="1" customWidth="1"/>
    <col min="14859" max="14859" width="0" style="1" hidden="1" customWidth="1"/>
    <col min="14860" max="14860" width="24.6640625" style="1" customWidth="1"/>
    <col min="14861" max="14861" width="12.33203125" style="1" customWidth="1"/>
    <col min="14862" max="14862" width="0" style="1" hidden="1" customWidth="1"/>
    <col min="14863" max="14863" width="3.44140625" style="1" customWidth="1"/>
    <col min="14864" max="14864" width="0" style="1" hidden="1" customWidth="1"/>
    <col min="14865" max="14865" width="17.6640625" style="1" customWidth="1"/>
    <col min="14866" max="14866" width="3.44140625" style="1" customWidth="1"/>
    <col min="14867" max="14867" width="0" style="1" hidden="1" customWidth="1"/>
    <col min="14868" max="14868" width="23.6640625" style="1" customWidth="1"/>
    <col min="14869" max="14869" width="10" style="1" customWidth="1"/>
    <col min="14870" max="14870" width="0" style="1" hidden="1" customWidth="1"/>
    <col min="14871" max="14872" width="14.6640625" style="1" customWidth="1"/>
    <col min="14873" max="14873" width="12.88671875" style="1" customWidth="1"/>
    <col min="14874" max="14874" width="3.33203125" style="1" customWidth="1"/>
    <col min="14875" max="14875" width="30.33203125" style="1" customWidth="1"/>
    <col min="14876" max="14876" width="5" style="1" customWidth="1"/>
    <col min="14877" max="14877" width="0" style="1" hidden="1" customWidth="1"/>
    <col min="14878" max="14878" width="14.33203125" style="1" customWidth="1"/>
    <col min="14879" max="14879" width="5.6640625" style="1" customWidth="1"/>
    <col min="14880" max="14880" width="0" style="1" hidden="1" customWidth="1"/>
    <col min="14881" max="14881" width="17.33203125" style="1" customWidth="1"/>
    <col min="14882" max="14882" width="12.6640625" style="1" customWidth="1"/>
    <col min="14883" max="14883" width="0" style="1" hidden="1" customWidth="1"/>
    <col min="14884" max="14884" width="5.33203125" style="1" customWidth="1"/>
    <col min="14885" max="14885" width="0" style="1" hidden="1" customWidth="1"/>
    <col min="14886" max="14886" width="17" style="1" customWidth="1"/>
    <col min="14887" max="14887" width="6.33203125" style="1" customWidth="1"/>
    <col min="14888" max="14888" width="0" style="1" hidden="1" customWidth="1"/>
    <col min="14889" max="14889" width="14.33203125" style="1" customWidth="1"/>
    <col min="14890" max="14890" width="7.5546875" style="1" customWidth="1"/>
    <col min="14891" max="14891" width="0" style="1" hidden="1" customWidth="1"/>
    <col min="14892" max="14893" width="14.33203125" style="1" customWidth="1"/>
    <col min="14894" max="14894" width="20.88671875" style="1" customWidth="1"/>
    <col min="14895" max="14895" width="14.44140625" style="1" customWidth="1"/>
    <col min="14896" max="14896" width="15" style="1" customWidth="1"/>
    <col min="14897" max="14897" width="2.6640625" style="1" customWidth="1"/>
    <col min="14898" max="14898" width="11.6640625" style="1" customWidth="1"/>
    <col min="14899" max="14899" width="11.5546875" style="1" customWidth="1"/>
    <col min="14900" max="14900" width="2.33203125" style="1" customWidth="1"/>
    <col min="14901" max="14901" width="41" style="1" customWidth="1"/>
    <col min="14902" max="14902" width="14.33203125" style="1" customWidth="1"/>
    <col min="14903" max="14904" width="11.5546875" style="1" customWidth="1"/>
    <col min="14905" max="14905" width="21.88671875" style="1" customWidth="1"/>
    <col min="14906" max="15097" width="11.5546875" style="1"/>
    <col min="15098" max="15098" width="21.88671875" style="1" customWidth="1"/>
    <col min="15099" max="15099" width="13.88671875" style="1" customWidth="1"/>
    <col min="15100" max="15100" width="38.6640625" style="1" customWidth="1"/>
    <col min="15101" max="15101" width="3" style="1" bestFit="1" customWidth="1"/>
    <col min="15102" max="15102" width="32.33203125" style="1" customWidth="1"/>
    <col min="15103" max="15103" width="46.33203125" style="1" customWidth="1"/>
    <col min="15104" max="15104" width="19" style="1" customWidth="1"/>
    <col min="15105" max="15105" width="0" style="1" hidden="1" customWidth="1"/>
    <col min="15106" max="15106" width="17.6640625" style="1" customWidth="1"/>
    <col min="15107" max="15107" width="0" style="1" hidden="1" customWidth="1"/>
    <col min="15108" max="15108" width="22.33203125" style="1" customWidth="1"/>
    <col min="15109" max="15109" width="5.33203125" style="1" customWidth="1"/>
    <col min="15110" max="15110" width="36.33203125" style="1" customWidth="1"/>
    <col min="15111" max="15111" width="5.6640625" style="1" customWidth="1"/>
    <col min="15112" max="15112" width="0" style="1" hidden="1" customWidth="1"/>
    <col min="15113" max="15113" width="20.6640625" style="1" customWidth="1"/>
    <col min="15114" max="15114" width="4.88671875" style="1" customWidth="1"/>
    <col min="15115" max="15115" width="0" style="1" hidden="1" customWidth="1"/>
    <col min="15116" max="15116" width="24.6640625" style="1" customWidth="1"/>
    <col min="15117" max="15117" width="12.33203125" style="1" customWidth="1"/>
    <col min="15118" max="15118" width="0" style="1" hidden="1" customWidth="1"/>
    <col min="15119" max="15119" width="3.44140625" style="1" customWidth="1"/>
    <col min="15120" max="15120" width="0" style="1" hidden="1" customWidth="1"/>
    <col min="15121" max="15121" width="17.6640625" style="1" customWidth="1"/>
    <col min="15122" max="15122" width="3.44140625" style="1" customWidth="1"/>
    <col min="15123" max="15123" width="0" style="1" hidden="1" customWidth="1"/>
    <col min="15124" max="15124" width="23.6640625" style="1" customWidth="1"/>
    <col min="15125" max="15125" width="10" style="1" customWidth="1"/>
    <col min="15126" max="15126" width="0" style="1" hidden="1" customWidth="1"/>
    <col min="15127" max="15128" width="14.6640625" style="1" customWidth="1"/>
    <col min="15129" max="15129" width="12.88671875" style="1" customWidth="1"/>
    <col min="15130" max="15130" width="3.33203125" style="1" customWidth="1"/>
    <col min="15131" max="15131" width="30.33203125" style="1" customWidth="1"/>
    <col min="15132" max="15132" width="5" style="1" customWidth="1"/>
    <col min="15133" max="15133" width="0" style="1" hidden="1" customWidth="1"/>
    <col min="15134" max="15134" width="14.33203125" style="1" customWidth="1"/>
    <col min="15135" max="15135" width="5.6640625" style="1" customWidth="1"/>
    <col min="15136" max="15136" width="0" style="1" hidden="1" customWidth="1"/>
    <col min="15137" max="15137" width="17.33203125" style="1" customWidth="1"/>
    <col min="15138" max="15138" width="12.6640625" style="1" customWidth="1"/>
    <col min="15139" max="15139" width="0" style="1" hidden="1" customWidth="1"/>
    <col min="15140" max="15140" width="5.33203125" style="1" customWidth="1"/>
    <col min="15141" max="15141" width="0" style="1" hidden="1" customWidth="1"/>
    <col min="15142" max="15142" width="17" style="1" customWidth="1"/>
    <col min="15143" max="15143" width="6.33203125" style="1" customWidth="1"/>
    <col min="15144" max="15144" width="0" style="1" hidden="1" customWidth="1"/>
    <col min="15145" max="15145" width="14.33203125" style="1" customWidth="1"/>
    <col min="15146" max="15146" width="7.5546875" style="1" customWidth="1"/>
    <col min="15147" max="15147" width="0" style="1" hidden="1" customWidth="1"/>
    <col min="15148" max="15149" width="14.33203125" style="1" customWidth="1"/>
    <col min="15150" max="15150" width="20.88671875" style="1" customWidth="1"/>
    <col min="15151" max="15151" width="14.44140625" style="1" customWidth="1"/>
    <col min="15152" max="15152" width="15" style="1" customWidth="1"/>
    <col min="15153" max="15153" width="2.6640625" style="1" customWidth="1"/>
    <col min="15154" max="15154" width="11.6640625" style="1" customWidth="1"/>
    <col min="15155" max="15155" width="11.5546875" style="1" customWidth="1"/>
    <col min="15156" max="15156" width="2.33203125" style="1" customWidth="1"/>
    <col min="15157" max="15157" width="41" style="1" customWidth="1"/>
    <col min="15158" max="15158" width="14.33203125" style="1" customWidth="1"/>
    <col min="15159" max="15160" width="11.5546875" style="1" customWidth="1"/>
    <col min="15161" max="15161" width="21.88671875" style="1" customWidth="1"/>
    <col min="15162" max="15353" width="11.5546875" style="1"/>
    <col min="15354" max="15354" width="21.88671875" style="1" customWidth="1"/>
    <col min="15355" max="15355" width="13.88671875" style="1" customWidth="1"/>
    <col min="15356" max="15356" width="38.6640625" style="1" customWidth="1"/>
    <col min="15357" max="15357" width="3" style="1" bestFit="1" customWidth="1"/>
    <col min="15358" max="15358" width="32.33203125" style="1" customWidth="1"/>
    <col min="15359" max="15359" width="46.33203125" style="1" customWidth="1"/>
    <col min="15360" max="15360" width="19" style="1" customWidth="1"/>
    <col min="15361" max="15361" width="0" style="1" hidden="1" customWidth="1"/>
    <col min="15362" max="15362" width="17.6640625" style="1" customWidth="1"/>
    <col min="15363" max="15363" width="0" style="1" hidden="1" customWidth="1"/>
    <col min="15364" max="15364" width="22.33203125" style="1" customWidth="1"/>
    <col min="15365" max="15365" width="5.33203125" style="1" customWidth="1"/>
    <col min="15366" max="15366" width="36.33203125" style="1" customWidth="1"/>
    <col min="15367" max="15367" width="5.6640625" style="1" customWidth="1"/>
    <col min="15368" max="15368" width="0" style="1" hidden="1" customWidth="1"/>
    <col min="15369" max="15369" width="20.6640625" style="1" customWidth="1"/>
    <col min="15370" max="15370" width="4.88671875" style="1" customWidth="1"/>
    <col min="15371" max="15371" width="0" style="1" hidden="1" customWidth="1"/>
    <col min="15372" max="15372" width="24.6640625" style="1" customWidth="1"/>
    <col min="15373" max="15373" width="12.33203125" style="1" customWidth="1"/>
    <col min="15374" max="15374" width="0" style="1" hidden="1" customWidth="1"/>
    <col min="15375" max="15375" width="3.44140625" style="1" customWidth="1"/>
    <col min="15376" max="15376" width="0" style="1" hidden="1" customWidth="1"/>
    <col min="15377" max="15377" width="17.6640625" style="1" customWidth="1"/>
    <col min="15378" max="15378" width="3.44140625" style="1" customWidth="1"/>
    <col min="15379" max="15379" width="0" style="1" hidden="1" customWidth="1"/>
    <col min="15380" max="15380" width="23.6640625" style="1" customWidth="1"/>
    <col min="15381" max="15381" width="10" style="1" customWidth="1"/>
    <col min="15382" max="15382" width="0" style="1" hidden="1" customWidth="1"/>
    <col min="15383" max="15384" width="14.6640625" style="1" customWidth="1"/>
    <col min="15385" max="15385" width="12.88671875" style="1" customWidth="1"/>
    <col min="15386" max="15386" width="3.33203125" style="1" customWidth="1"/>
    <col min="15387" max="15387" width="30.33203125" style="1" customWidth="1"/>
    <col min="15388" max="15388" width="5" style="1" customWidth="1"/>
    <col min="15389" max="15389" width="0" style="1" hidden="1" customWidth="1"/>
    <col min="15390" max="15390" width="14.33203125" style="1" customWidth="1"/>
    <col min="15391" max="15391" width="5.6640625" style="1" customWidth="1"/>
    <col min="15392" max="15392" width="0" style="1" hidden="1" customWidth="1"/>
    <col min="15393" max="15393" width="17.33203125" style="1" customWidth="1"/>
    <col min="15394" max="15394" width="12.6640625" style="1" customWidth="1"/>
    <col min="15395" max="15395" width="0" style="1" hidden="1" customWidth="1"/>
    <col min="15396" max="15396" width="5.33203125" style="1" customWidth="1"/>
    <col min="15397" max="15397" width="0" style="1" hidden="1" customWidth="1"/>
    <col min="15398" max="15398" width="17" style="1" customWidth="1"/>
    <col min="15399" max="15399" width="6.33203125" style="1" customWidth="1"/>
    <col min="15400" max="15400" width="0" style="1" hidden="1" customWidth="1"/>
    <col min="15401" max="15401" width="14.33203125" style="1" customWidth="1"/>
    <col min="15402" max="15402" width="7.5546875" style="1" customWidth="1"/>
    <col min="15403" max="15403" width="0" style="1" hidden="1" customWidth="1"/>
    <col min="15404" max="15405" width="14.33203125" style="1" customWidth="1"/>
    <col min="15406" max="15406" width="20.88671875" style="1" customWidth="1"/>
    <col min="15407" max="15407" width="14.44140625" style="1" customWidth="1"/>
    <col min="15408" max="15408" width="15" style="1" customWidth="1"/>
    <col min="15409" max="15409" width="2.6640625" style="1" customWidth="1"/>
    <col min="15410" max="15410" width="11.6640625" style="1" customWidth="1"/>
    <col min="15411" max="15411" width="11.5546875" style="1" customWidth="1"/>
    <col min="15412" max="15412" width="2.33203125" style="1" customWidth="1"/>
    <col min="15413" max="15413" width="41" style="1" customWidth="1"/>
    <col min="15414" max="15414" width="14.33203125" style="1" customWidth="1"/>
    <col min="15415" max="15416" width="11.5546875" style="1" customWidth="1"/>
    <col min="15417" max="15417" width="21.88671875" style="1" customWidth="1"/>
    <col min="15418" max="15609" width="11.5546875" style="1"/>
    <col min="15610" max="15610" width="21.88671875" style="1" customWidth="1"/>
    <col min="15611" max="15611" width="13.88671875" style="1" customWidth="1"/>
    <col min="15612" max="15612" width="38.6640625" style="1" customWidth="1"/>
    <col min="15613" max="15613" width="3" style="1" bestFit="1" customWidth="1"/>
    <col min="15614" max="15614" width="32.33203125" style="1" customWidth="1"/>
    <col min="15615" max="15615" width="46.33203125" style="1" customWidth="1"/>
    <col min="15616" max="15616" width="19" style="1" customWidth="1"/>
    <col min="15617" max="15617" width="0" style="1" hidden="1" customWidth="1"/>
    <col min="15618" max="15618" width="17.6640625" style="1" customWidth="1"/>
    <col min="15619" max="15619" width="0" style="1" hidden="1" customWidth="1"/>
    <col min="15620" max="15620" width="22.33203125" style="1" customWidth="1"/>
    <col min="15621" max="15621" width="5.33203125" style="1" customWidth="1"/>
    <col min="15622" max="15622" width="36.33203125" style="1" customWidth="1"/>
    <col min="15623" max="15623" width="5.6640625" style="1" customWidth="1"/>
    <col min="15624" max="15624" width="0" style="1" hidden="1" customWidth="1"/>
    <col min="15625" max="15625" width="20.6640625" style="1" customWidth="1"/>
    <col min="15626" max="15626" width="4.88671875" style="1" customWidth="1"/>
    <col min="15627" max="15627" width="0" style="1" hidden="1" customWidth="1"/>
    <col min="15628" max="15628" width="24.6640625" style="1" customWidth="1"/>
    <col min="15629" max="15629" width="12.33203125" style="1" customWidth="1"/>
    <col min="15630" max="15630" width="0" style="1" hidden="1" customWidth="1"/>
    <col min="15631" max="15631" width="3.44140625" style="1" customWidth="1"/>
    <col min="15632" max="15632" width="0" style="1" hidden="1" customWidth="1"/>
    <col min="15633" max="15633" width="17.6640625" style="1" customWidth="1"/>
    <col min="15634" max="15634" width="3.44140625" style="1" customWidth="1"/>
    <col min="15635" max="15635" width="0" style="1" hidden="1" customWidth="1"/>
    <col min="15636" max="15636" width="23.6640625" style="1" customWidth="1"/>
    <col min="15637" max="15637" width="10" style="1" customWidth="1"/>
    <col min="15638" max="15638" width="0" style="1" hidden="1" customWidth="1"/>
    <col min="15639" max="15640" width="14.6640625" style="1" customWidth="1"/>
    <col min="15641" max="15641" width="12.88671875" style="1" customWidth="1"/>
    <col min="15642" max="15642" width="3.33203125" style="1" customWidth="1"/>
    <col min="15643" max="15643" width="30.33203125" style="1" customWidth="1"/>
    <col min="15644" max="15644" width="5" style="1" customWidth="1"/>
    <col min="15645" max="15645" width="0" style="1" hidden="1" customWidth="1"/>
    <col min="15646" max="15646" width="14.33203125" style="1" customWidth="1"/>
    <col min="15647" max="15647" width="5.6640625" style="1" customWidth="1"/>
    <col min="15648" max="15648" width="0" style="1" hidden="1" customWidth="1"/>
    <col min="15649" max="15649" width="17.33203125" style="1" customWidth="1"/>
    <col min="15650" max="15650" width="12.6640625" style="1" customWidth="1"/>
    <col min="15651" max="15651" width="0" style="1" hidden="1" customWidth="1"/>
    <col min="15652" max="15652" width="5.33203125" style="1" customWidth="1"/>
    <col min="15653" max="15653" width="0" style="1" hidden="1" customWidth="1"/>
    <col min="15654" max="15654" width="17" style="1" customWidth="1"/>
    <col min="15655" max="15655" width="6.33203125" style="1" customWidth="1"/>
    <col min="15656" max="15656" width="0" style="1" hidden="1" customWidth="1"/>
    <col min="15657" max="15657" width="14.33203125" style="1" customWidth="1"/>
    <col min="15658" max="15658" width="7.5546875" style="1" customWidth="1"/>
    <col min="15659" max="15659" width="0" style="1" hidden="1" customWidth="1"/>
    <col min="15660" max="15661" width="14.33203125" style="1" customWidth="1"/>
    <col min="15662" max="15662" width="20.88671875" style="1" customWidth="1"/>
    <col min="15663" max="15663" width="14.44140625" style="1" customWidth="1"/>
    <col min="15664" max="15664" width="15" style="1" customWidth="1"/>
    <col min="15665" max="15665" width="2.6640625" style="1" customWidth="1"/>
    <col min="15666" max="15666" width="11.6640625" style="1" customWidth="1"/>
    <col min="15667" max="15667" width="11.5546875" style="1" customWidth="1"/>
    <col min="15668" max="15668" width="2.33203125" style="1" customWidth="1"/>
    <col min="15669" max="15669" width="41" style="1" customWidth="1"/>
    <col min="15670" max="15670" width="14.33203125" style="1" customWidth="1"/>
    <col min="15671" max="15672" width="11.5546875" style="1" customWidth="1"/>
    <col min="15673" max="15673" width="21.88671875" style="1" customWidth="1"/>
    <col min="15674" max="15865" width="11.5546875" style="1"/>
    <col min="15866" max="15866" width="21.88671875" style="1" customWidth="1"/>
    <col min="15867" max="15867" width="13.88671875" style="1" customWidth="1"/>
    <col min="15868" max="15868" width="38.6640625" style="1" customWidth="1"/>
    <col min="15869" max="15869" width="3" style="1" bestFit="1" customWidth="1"/>
    <col min="15870" max="15870" width="32.33203125" style="1" customWidth="1"/>
    <col min="15871" max="15871" width="46.33203125" style="1" customWidth="1"/>
    <col min="15872" max="15872" width="19" style="1" customWidth="1"/>
    <col min="15873" max="15873" width="0" style="1" hidden="1" customWidth="1"/>
    <col min="15874" max="15874" width="17.6640625" style="1" customWidth="1"/>
    <col min="15875" max="15875" width="0" style="1" hidden="1" customWidth="1"/>
    <col min="15876" max="15876" width="22.33203125" style="1" customWidth="1"/>
    <col min="15877" max="15877" width="5.33203125" style="1" customWidth="1"/>
    <col min="15878" max="15878" width="36.33203125" style="1" customWidth="1"/>
    <col min="15879" max="15879" width="5.6640625" style="1" customWidth="1"/>
    <col min="15880" max="15880" width="0" style="1" hidden="1" customWidth="1"/>
    <col min="15881" max="15881" width="20.6640625" style="1" customWidth="1"/>
    <col min="15882" max="15882" width="4.88671875" style="1" customWidth="1"/>
    <col min="15883" max="15883" width="0" style="1" hidden="1" customWidth="1"/>
    <col min="15884" max="15884" width="24.6640625" style="1" customWidth="1"/>
    <col min="15885" max="15885" width="12.33203125" style="1" customWidth="1"/>
    <col min="15886" max="15886" width="0" style="1" hidden="1" customWidth="1"/>
    <col min="15887" max="15887" width="3.44140625" style="1" customWidth="1"/>
    <col min="15888" max="15888" width="0" style="1" hidden="1" customWidth="1"/>
    <col min="15889" max="15889" width="17.6640625" style="1" customWidth="1"/>
    <col min="15890" max="15890" width="3.44140625" style="1" customWidth="1"/>
    <col min="15891" max="15891" width="0" style="1" hidden="1" customWidth="1"/>
    <col min="15892" max="15892" width="23.6640625" style="1" customWidth="1"/>
    <col min="15893" max="15893" width="10" style="1" customWidth="1"/>
    <col min="15894" max="15894" width="0" style="1" hidden="1" customWidth="1"/>
    <col min="15895" max="15896" width="14.6640625" style="1" customWidth="1"/>
    <col min="15897" max="15897" width="12.88671875" style="1" customWidth="1"/>
    <col min="15898" max="15898" width="3.33203125" style="1" customWidth="1"/>
    <col min="15899" max="15899" width="30.33203125" style="1" customWidth="1"/>
    <col min="15900" max="15900" width="5" style="1" customWidth="1"/>
    <col min="15901" max="15901" width="0" style="1" hidden="1" customWidth="1"/>
    <col min="15902" max="15902" width="14.33203125" style="1" customWidth="1"/>
    <col min="15903" max="15903" width="5.6640625" style="1" customWidth="1"/>
    <col min="15904" max="15904" width="0" style="1" hidden="1" customWidth="1"/>
    <col min="15905" max="15905" width="17.33203125" style="1" customWidth="1"/>
    <col min="15906" max="15906" width="12.6640625" style="1" customWidth="1"/>
    <col min="15907" max="15907" width="0" style="1" hidden="1" customWidth="1"/>
    <col min="15908" max="15908" width="5.33203125" style="1" customWidth="1"/>
    <col min="15909" max="15909" width="0" style="1" hidden="1" customWidth="1"/>
    <col min="15910" max="15910" width="17" style="1" customWidth="1"/>
    <col min="15911" max="15911" width="6.33203125" style="1" customWidth="1"/>
    <col min="15912" max="15912" width="0" style="1" hidden="1" customWidth="1"/>
    <col min="15913" max="15913" width="14.33203125" style="1" customWidth="1"/>
    <col min="15914" max="15914" width="7.5546875" style="1" customWidth="1"/>
    <col min="15915" max="15915" width="0" style="1" hidden="1" customWidth="1"/>
    <col min="15916" max="15917" width="14.33203125" style="1" customWidth="1"/>
    <col min="15918" max="15918" width="20.88671875" style="1" customWidth="1"/>
    <col min="15919" max="15919" width="14.44140625" style="1" customWidth="1"/>
    <col min="15920" max="15920" width="15" style="1" customWidth="1"/>
    <col min="15921" max="15921" width="2.6640625" style="1" customWidth="1"/>
    <col min="15922" max="15922" width="11.6640625" style="1" customWidth="1"/>
    <col min="15923" max="15923" width="11.5546875" style="1" customWidth="1"/>
    <col min="15924" max="15924" width="2.33203125" style="1" customWidth="1"/>
    <col min="15925" max="15925" width="41" style="1" customWidth="1"/>
    <col min="15926" max="15926" width="14.33203125" style="1" customWidth="1"/>
    <col min="15927" max="15928" width="11.5546875" style="1" customWidth="1"/>
    <col min="15929" max="15929" width="21.88671875" style="1" customWidth="1"/>
    <col min="15930" max="16121" width="11.5546875" style="1"/>
    <col min="16122" max="16122" width="21.88671875" style="1" customWidth="1"/>
    <col min="16123" max="16123" width="13.88671875" style="1" customWidth="1"/>
    <col min="16124" max="16124" width="38.6640625" style="1" customWidth="1"/>
    <col min="16125" max="16125" width="3" style="1" bestFit="1" customWidth="1"/>
    <col min="16126" max="16126" width="32.33203125" style="1" customWidth="1"/>
    <col min="16127" max="16127" width="46.33203125" style="1" customWidth="1"/>
    <col min="16128" max="16128" width="19" style="1" customWidth="1"/>
    <col min="16129" max="16129" width="0" style="1" hidden="1" customWidth="1"/>
    <col min="16130" max="16130" width="17.6640625" style="1" customWidth="1"/>
    <col min="16131" max="16131" width="0" style="1" hidden="1" customWidth="1"/>
    <col min="16132" max="16132" width="22.33203125" style="1" customWidth="1"/>
    <col min="16133" max="16133" width="5.33203125" style="1" customWidth="1"/>
    <col min="16134" max="16134" width="36.33203125" style="1" customWidth="1"/>
    <col min="16135" max="16135" width="5.6640625" style="1" customWidth="1"/>
    <col min="16136" max="16136" width="0" style="1" hidden="1" customWidth="1"/>
    <col min="16137" max="16137" width="20.6640625" style="1" customWidth="1"/>
    <col min="16138" max="16138" width="4.88671875" style="1" customWidth="1"/>
    <col min="16139" max="16139" width="0" style="1" hidden="1" customWidth="1"/>
    <col min="16140" max="16140" width="24.6640625" style="1" customWidth="1"/>
    <col min="16141" max="16141" width="12.33203125" style="1" customWidth="1"/>
    <col min="16142" max="16142" width="0" style="1" hidden="1" customWidth="1"/>
    <col min="16143" max="16143" width="3.44140625" style="1" customWidth="1"/>
    <col min="16144" max="16144" width="0" style="1" hidden="1" customWidth="1"/>
    <col min="16145" max="16145" width="17.6640625" style="1" customWidth="1"/>
    <col min="16146" max="16146" width="3.44140625" style="1" customWidth="1"/>
    <col min="16147" max="16147" width="0" style="1" hidden="1" customWidth="1"/>
    <col min="16148" max="16148" width="23.6640625" style="1" customWidth="1"/>
    <col min="16149" max="16149" width="10" style="1" customWidth="1"/>
    <col min="16150" max="16150" width="0" style="1" hidden="1" customWidth="1"/>
    <col min="16151" max="16152" width="14.6640625" style="1" customWidth="1"/>
    <col min="16153" max="16153" width="12.88671875" style="1" customWidth="1"/>
    <col min="16154" max="16154" width="3.33203125" style="1" customWidth="1"/>
    <col min="16155" max="16155" width="30.33203125" style="1" customWidth="1"/>
    <col min="16156" max="16156" width="5" style="1" customWidth="1"/>
    <col min="16157" max="16157" width="0" style="1" hidden="1" customWidth="1"/>
    <col min="16158" max="16158" width="14.33203125" style="1" customWidth="1"/>
    <col min="16159" max="16159" width="5.6640625" style="1" customWidth="1"/>
    <col min="16160" max="16160" width="0" style="1" hidden="1" customWidth="1"/>
    <col min="16161" max="16161" width="17.33203125" style="1" customWidth="1"/>
    <col min="16162" max="16162" width="12.6640625" style="1" customWidth="1"/>
    <col min="16163" max="16163" width="0" style="1" hidden="1" customWidth="1"/>
    <col min="16164" max="16164" width="5.33203125" style="1" customWidth="1"/>
    <col min="16165" max="16165" width="0" style="1" hidden="1" customWidth="1"/>
    <col min="16166" max="16166" width="17" style="1" customWidth="1"/>
    <col min="16167" max="16167" width="6.33203125" style="1" customWidth="1"/>
    <col min="16168" max="16168" width="0" style="1" hidden="1" customWidth="1"/>
    <col min="16169" max="16169" width="14.33203125" style="1" customWidth="1"/>
    <col min="16170" max="16170" width="7.5546875" style="1" customWidth="1"/>
    <col min="16171" max="16171" width="0" style="1" hidden="1" customWidth="1"/>
    <col min="16172" max="16173" width="14.33203125" style="1" customWidth="1"/>
    <col min="16174" max="16174" width="20.88671875" style="1" customWidth="1"/>
    <col min="16175" max="16175" width="14.44140625" style="1" customWidth="1"/>
    <col min="16176" max="16176" width="15" style="1" customWidth="1"/>
    <col min="16177" max="16177" width="2.6640625" style="1" customWidth="1"/>
    <col min="16178" max="16178" width="11.6640625" style="1" customWidth="1"/>
    <col min="16179" max="16179" width="11.5546875" style="1" customWidth="1"/>
    <col min="16180" max="16180" width="2.33203125" style="1" customWidth="1"/>
    <col min="16181" max="16181" width="41" style="1" customWidth="1"/>
    <col min="16182" max="16182" width="14.33203125" style="1" customWidth="1"/>
    <col min="16183" max="16184" width="11.5546875" style="1" customWidth="1"/>
    <col min="16185" max="16185" width="21.88671875" style="1" customWidth="1"/>
    <col min="16186" max="16379" width="11.5546875" style="1"/>
    <col min="16380" max="16384" width="11.5546875" style="1" customWidth="1"/>
  </cols>
  <sheetData>
    <row r="1" spans="1:69" ht="19.5" customHeight="1" x14ac:dyDescent="0.3">
      <c r="A1" s="460" t="s">
        <v>154</v>
      </c>
      <c r="B1" s="461"/>
      <c r="C1" s="461"/>
      <c r="D1" s="461"/>
      <c r="E1" s="461"/>
      <c r="F1" s="461"/>
      <c r="G1" s="461"/>
      <c r="H1" s="461"/>
      <c r="I1" s="461"/>
      <c r="J1" s="461"/>
      <c r="K1" s="461"/>
      <c r="L1" s="461"/>
      <c r="M1" s="461"/>
      <c r="N1" s="461"/>
      <c r="O1" s="461"/>
      <c r="P1" s="461"/>
      <c r="Q1" s="461"/>
      <c r="R1" s="461"/>
      <c r="S1" s="461"/>
      <c r="T1" s="461"/>
      <c r="U1" s="469" t="s">
        <v>155</v>
      </c>
      <c r="V1" s="469"/>
      <c r="W1" s="469"/>
      <c r="X1" s="469"/>
      <c r="Y1" s="469"/>
      <c r="Z1" s="469"/>
      <c r="AA1" s="469"/>
      <c r="AB1" s="469"/>
      <c r="AC1" s="475" t="s">
        <v>156</v>
      </c>
      <c r="AD1" s="475"/>
      <c r="AE1" s="475"/>
      <c r="AF1" s="475"/>
      <c r="AG1" s="475"/>
      <c r="AH1" s="475"/>
      <c r="AI1" s="475"/>
      <c r="AJ1" s="475"/>
      <c r="AK1" s="475"/>
      <c r="AL1" s="475"/>
      <c r="AM1" s="475"/>
      <c r="AN1" s="475"/>
      <c r="AO1" s="475"/>
      <c r="AP1" s="475"/>
      <c r="AQ1" s="475"/>
      <c r="AR1" s="475"/>
      <c r="AS1" s="475"/>
      <c r="AT1" s="475"/>
      <c r="AU1" s="165"/>
      <c r="AV1" s="474" t="s">
        <v>157</v>
      </c>
      <c r="AW1" s="474"/>
      <c r="AX1" s="474"/>
      <c r="AY1" s="468" t="s">
        <v>158</v>
      </c>
      <c r="AZ1" s="409"/>
      <c r="BA1" s="409"/>
      <c r="BB1" s="409"/>
      <c r="BC1" s="409"/>
      <c r="BD1" s="409"/>
      <c r="BE1" s="409"/>
      <c r="BF1" s="409"/>
      <c r="BG1" s="409"/>
      <c r="BH1" s="409"/>
      <c r="BI1" s="409"/>
      <c r="BJ1" s="409"/>
      <c r="BK1" s="409"/>
      <c r="BL1" s="409"/>
      <c r="BM1" s="409"/>
      <c r="BN1" s="409"/>
      <c r="BO1" s="409"/>
      <c r="BP1" s="409"/>
      <c r="BQ1" s="409"/>
    </row>
    <row r="2" spans="1:69" ht="18.75" customHeight="1" x14ac:dyDescent="0.3">
      <c r="A2" s="462"/>
      <c r="B2" s="463"/>
      <c r="C2" s="463"/>
      <c r="D2" s="463"/>
      <c r="E2" s="463"/>
      <c r="F2" s="463"/>
      <c r="G2" s="463"/>
      <c r="H2" s="463"/>
      <c r="I2" s="463"/>
      <c r="J2" s="463"/>
      <c r="K2" s="463"/>
      <c r="L2" s="463"/>
      <c r="M2" s="463"/>
      <c r="N2" s="463"/>
      <c r="O2" s="463"/>
      <c r="P2" s="463"/>
      <c r="Q2" s="463"/>
      <c r="R2" s="463"/>
      <c r="S2" s="463"/>
      <c r="T2" s="463"/>
      <c r="U2" s="470"/>
      <c r="V2" s="470"/>
      <c r="W2" s="470"/>
      <c r="X2" s="470"/>
      <c r="Y2" s="470"/>
      <c r="Z2" s="470"/>
      <c r="AA2" s="470"/>
      <c r="AB2" s="470"/>
      <c r="AC2" s="473" t="s">
        <v>159</v>
      </c>
      <c r="AD2" s="473" t="s">
        <v>160</v>
      </c>
      <c r="AE2" s="473" t="s">
        <v>161</v>
      </c>
      <c r="AF2" s="473"/>
      <c r="AG2" s="473"/>
      <c r="AH2" s="473"/>
      <c r="AI2" s="473" t="s">
        <v>162</v>
      </c>
      <c r="AJ2" s="473" t="s">
        <v>163</v>
      </c>
      <c r="AK2" s="473"/>
      <c r="AL2" s="473"/>
      <c r="AM2" s="473"/>
      <c r="AN2" s="473"/>
      <c r="AO2" s="473"/>
      <c r="AP2" s="473"/>
      <c r="AQ2" s="473"/>
      <c r="AR2" s="473"/>
      <c r="AS2" s="473"/>
      <c r="AT2" s="473"/>
      <c r="AU2" s="473" t="s">
        <v>164</v>
      </c>
      <c r="AV2" s="473"/>
      <c r="AW2" s="473"/>
      <c r="AX2" s="473" t="s">
        <v>9</v>
      </c>
      <c r="AY2" s="471" t="s">
        <v>165</v>
      </c>
      <c r="AZ2" s="471"/>
      <c r="BA2" s="471" t="s">
        <v>127</v>
      </c>
      <c r="BB2" s="471" t="s">
        <v>166</v>
      </c>
      <c r="BC2" s="471" t="s">
        <v>167</v>
      </c>
      <c r="BD2" s="471" t="s">
        <v>168</v>
      </c>
      <c r="BE2" s="404" t="s">
        <v>169</v>
      </c>
      <c r="BF2" s="404"/>
      <c r="BG2" s="404"/>
      <c r="BH2" s="404"/>
      <c r="BI2" s="404"/>
      <c r="BJ2" s="404"/>
      <c r="BK2" s="404"/>
      <c r="BL2" s="404"/>
      <c r="BM2" s="404"/>
      <c r="BN2" s="404"/>
      <c r="BO2" s="404"/>
      <c r="BP2" s="404"/>
      <c r="BQ2" s="404"/>
    </row>
    <row r="3" spans="1:69" s="19" customFormat="1" ht="35.25" customHeight="1" x14ac:dyDescent="0.3">
      <c r="A3" s="166" t="s">
        <v>170</v>
      </c>
      <c r="B3" s="150" t="s">
        <v>125</v>
      </c>
      <c r="C3" s="150" t="s">
        <v>6</v>
      </c>
      <c r="D3" s="150" t="s">
        <v>1</v>
      </c>
      <c r="E3" s="150" t="s">
        <v>2</v>
      </c>
      <c r="F3" s="150" t="s">
        <v>171</v>
      </c>
      <c r="G3" s="472" t="s">
        <v>172</v>
      </c>
      <c r="H3" s="472"/>
      <c r="I3" s="150" t="s">
        <v>173</v>
      </c>
      <c r="J3" s="150" t="s">
        <v>16</v>
      </c>
      <c r="K3" s="150" t="s">
        <v>174</v>
      </c>
      <c r="L3" s="150" t="s">
        <v>175</v>
      </c>
      <c r="M3" s="150" t="s">
        <v>13</v>
      </c>
      <c r="N3" s="150" t="s">
        <v>150</v>
      </c>
      <c r="O3" s="150" t="s">
        <v>14</v>
      </c>
      <c r="P3" s="150" t="s">
        <v>150</v>
      </c>
      <c r="Q3" s="150" t="s">
        <v>15</v>
      </c>
      <c r="R3" s="150" t="s">
        <v>150</v>
      </c>
      <c r="S3" s="150" t="s">
        <v>176</v>
      </c>
      <c r="T3" s="150" t="s">
        <v>11</v>
      </c>
      <c r="U3" s="151" t="s">
        <v>177</v>
      </c>
      <c r="V3" s="152" t="s">
        <v>178</v>
      </c>
      <c r="W3" s="151" t="s">
        <v>150</v>
      </c>
      <c r="X3" s="152" t="s">
        <v>179</v>
      </c>
      <c r="Y3" s="151" t="s">
        <v>150</v>
      </c>
      <c r="Z3" s="152" t="s">
        <v>180</v>
      </c>
      <c r="AA3" s="152" t="s">
        <v>150</v>
      </c>
      <c r="AB3" s="152" t="s">
        <v>181</v>
      </c>
      <c r="AC3" s="473"/>
      <c r="AD3" s="473"/>
      <c r="AE3" s="149" t="s">
        <v>5</v>
      </c>
      <c r="AF3" s="153" t="s">
        <v>182</v>
      </c>
      <c r="AG3" s="149" t="s">
        <v>183</v>
      </c>
      <c r="AH3" s="149" t="s">
        <v>182</v>
      </c>
      <c r="AI3" s="473"/>
      <c r="AJ3" s="149" t="s">
        <v>184</v>
      </c>
      <c r="AK3" s="473" t="s">
        <v>185</v>
      </c>
      <c r="AL3" s="473"/>
      <c r="AM3" s="473" t="s">
        <v>7</v>
      </c>
      <c r="AN3" s="473"/>
      <c r="AO3" s="473" t="s">
        <v>8</v>
      </c>
      <c r="AP3" s="473"/>
      <c r="AQ3" s="149" t="s">
        <v>186</v>
      </c>
      <c r="AR3" s="473" t="s">
        <v>127</v>
      </c>
      <c r="AS3" s="473"/>
      <c r="AT3" s="149" t="s">
        <v>187</v>
      </c>
      <c r="AU3" s="473"/>
      <c r="AV3" s="473"/>
      <c r="AW3" s="473"/>
      <c r="AX3" s="473"/>
      <c r="AY3" s="471"/>
      <c r="AZ3" s="471"/>
      <c r="BA3" s="471"/>
      <c r="BB3" s="471"/>
      <c r="BC3" s="471"/>
      <c r="BD3" s="471"/>
      <c r="BE3" s="247" t="s">
        <v>188</v>
      </c>
      <c r="BF3" s="247" t="s">
        <v>189</v>
      </c>
      <c r="BG3" s="247" t="s">
        <v>188</v>
      </c>
      <c r="BH3" s="247" t="s">
        <v>189</v>
      </c>
      <c r="BI3" s="247" t="s">
        <v>190</v>
      </c>
      <c r="BJ3" s="247" t="s">
        <v>188</v>
      </c>
      <c r="BK3" s="247" t="s">
        <v>189</v>
      </c>
      <c r="BL3" s="247" t="s">
        <v>188</v>
      </c>
      <c r="BM3" s="247" t="s">
        <v>189</v>
      </c>
      <c r="BN3" s="247" t="s">
        <v>188</v>
      </c>
      <c r="BO3" s="247" t="s">
        <v>189</v>
      </c>
      <c r="BP3" s="247" t="s">
        <v>188</v>
      </c>
      <c r="BQ3" s="247" t="s">
        <v>189</v>
      </c>
    </row>
    <row r="4" spans="1:69" ht="139.94999999999999" customHeight="1" x14ac:dyDescent="0.3">
      <c r="A4" s="464" t="s">
        <v>191</v>
      </c>
      <c r="B4" s="456" t="s">
        <v>28</v>
      </c>
      <c r="C4" s="456" t="s">
        <v>89</v>
      </c>
      <c r="D4" s="456" t="s">
        <v>76</v>
      </c>
      <c r="E4" s="456" t="s">
        <v>34</v>
      </c>
      <c r="F4" s="466" t="s">
        <v>955</v>
      </c>
      <c r="G4" s="456" t="s">
        <v>956</v>
      </c>
      <c r="H4" s="456" t="s">
        <v>957</v>
      </c>
      <c r="I4" s="466" t="s">
        <v>958</v>
      </c>
      <c r="J4" s="456" t="s">
        <v>63</v>
      </c>
      <c r="K4" s="456">
        <v>1</v>
      </c>
      <c r="L4" s="458">
        <f>IF(J4="Diaria",+(K4/360),IF(J4="Mensual",+(K4/12),IF(J4="Bimestral",+(K4/6),IF(J4="Trimestral",+(K4/4),IF(J4="Semestral",+(K4/2),IF(J4="Anual",+(K4/1),""))))))</f>
        <v>8.3333333333333329E-2</v>
      </c>
      <c r="M4" s="456" t="s">
        <v>70</v>
      </c>
      <c r="N4" s="456">
        <f>IF(M4="Menor al 1% del patrimonio de la Lotería de Bogotá",20%,IF(M4="Entre el 1% y el 3% del patrimonio de la Lotería de Bogotá",40%,IF(M4="Entre el 3% y el 6% del patrimonio de la Lotería de Bogotá",60%,IF(M4="Entre el 6% y el 10% del patrimonio de la Lotería de Bogotá",80%,IF(M4="Mayor al 10% del patrimonio de la Lotería de Bogotá",100%,IF(M4="NA",0%,""))))))</f>
        <v>0</v>
      </c>
      <c r="O4" s="456" t="s">
        <v>30</v>
      </c>
      <c r="P4" s="456">
        <f>IF(O4="El riesgo afecta la imagen de algún área de la organización",20%,IF(O4="El riesgo afecta la imagen de la entidad internamente, de conocimiento general nivel interno, de junta directiva y accionistas y/o de proveedores",40%,IF(O4="El riesgo afecta la imagen de la entidad con algunos usuarios de relevancia frente al logro de los objetivos",60%,IF(O4="El riesgo afecta la imagen de la entidad con efecto publicitario sistenido a nivel de sector administrativo, nivel departamental o municipal",80%,IF(O4="El riesgo afecta la imagen de la entidad a nivel nacional, con efecto publicitario sistenido a nivel país",100%,IF(O4="NA",0%,""))))))</f>
        <v>0.2</v>
      </c>
      <c r="Q4" s="456" t="s">
        <v>70</v>
      </c>
      <c r="R4" s="456">
        <f>IF(Q4="Interrupción de la operación por menos de un día",20%,IF(Q4="Interrupción de la operación por un día completo",40%,IF(Q4="Interrupción de la operación mayor a 1 día y menor a 2 días",60%,IF(Q4="Interrupción de la operación por dos días completos",80%,IF(Q4="Interrupción de la operación por más de dos días",100%,IF(Q4="NA",0%,""))))))</f>
        <v>0</v>
      </c>
      <c r="S4" s="454" t="s">
        <v>57</v>
      </c>
      <c r="T4" s="454" t="s">
        <v>43</v>
      </c>
      <c r="U4" s="454">
        <f>+MAX(N4,P4,R4)</f>
        <v>0.2</v>
      </c>
      <c r="V4" s="476" t="str">
        <f>IF(L4&lt;=20%,"Muy baja",IF(L4&lt;=40%,"Baja",IF(L4&lt;=60%,"Media",IF(L4&lt;=80%,"Alta",IF(L4&lt;=100%,"Muy alta",IF(L4&gt;=100%,"Muy alta",""))))))</f>
        <v>Muy baja</v>
      </c>
      <c r="W4" s="478">
        <f>+IFERROR(VLOOKUP(V4,Fórmula!$F$1:$G$6,2,FALSE),"")</f>
        <v>0.2</v>
      </c>
      <c r="X4" s="476" t="str">
        <f>IF(U4=20%,"Leve",IF(U4=40%,"Menor",IF(U4=60%,"Moderado",IF(U4=80%,"Mayor",IF(U4=100%,"Catastrófico","")))))</f>
        <v>Leve</v>
      </c>
      <c r="Y4" s="478">
        <f>+IFERROR(VLOOKUP(X4,Fórmula!$H$1:$I$6,2,FALSE),"")</f>
        <v>0.2</v>
      </c>
      <c r="Z4" s="454" t="str">
        <f>+IFERROR(VLOOKUP(V4&amp;X4,Fórmula!$C$2:$D$26,2,FALSE),"")</f>
        <v>Bajo</v>
      </c>
      <c r="AA4" s="478">
        <f>IF(Z4="Bajo",25%,IF(Z4="Moderado",50%,IF(Z4="Alto",75%,IF(Z4="Extremo",100%,""))))</f>
        <v>0.25</v>
      </c>
      <c r="AB4" s="480" t="s">
        <v>959</v>
      </c>
      <c r="AC4" s="156" t="s">
        <v>960</v>
      </c>
      <c r="AD4" s="156" t="s">
        <v>961</v>
      </c>
      <c r="AE4" s="157" t="s">
        <v>54</v>
      </c>
      <c r="AF4" s="158">
        <f>IF(AE4="Preventivo",25%,IF(AE4="Detectivo",15%,IF(AE4="Correctivo",10%,"")))</f>
        <v>0.25</v>
      </c>
      <c r="AG4" s="155" t="s">
        <v>682</v>
      </c>
      <c r="AH4" s="158">
        <f t="shared" ref="AH4:AH5" si="0">IF(AG4="Manual",15%,IF(AG4="Automático",25%,""))</f>
        <v>0.25</v>
      </c>
      <c r="AI4" s="158">
        <f t="shared" ref="AI4:AI5" si="1">+AH4+AF4</f>
        <v>0.5</v>
      </c>
      <c r="AJ4" s="155" t="s">
        <v>200</v>
      </c>
      <c r="AK4" s="154" t="s">
        <v>191</v>
      </c>
      <c r="AL4" s="159" t="s">
        <v>962</v>
      </c>
      <c r="AM4" s="154" t="s">
        <v>23</v>
      </c>
      <c r="AN4" s="155" t="s">
        <v>963</v>
      </c>
      <c r="AO4" s="155" t="s">
        <v>24</v>
      </c>
      <c r="AP4" s="155" t="s">
        <v>964</v>
      </c>
      <c r="AQ4" s="155" t="s">
        <v>965</v>
      </c>
      <c r="AR4" s="155" t="s">
        <v>204</v>
      </c>
      <c r="AS4" s="155" t="s">
        <v>966</v>
      </c>
      <c r="AT4" s="155" t="s">
        <v>206</v>
      </c>
      <c r="AU4" s="155">
        <f>+AI4*AA4</f>
        <v>0.125</v>
      </c>
      <c r="AV4" s="160">
        <f>+AA4-AU4</f>
        <v>0.125</v>
      </c>
      <c r="AW4" s="454" t="str">
        <f>+IF(C4="Corrupción","Moderado",IF(AV5&lt;=25%,"Bajo",IF(AV5&lt;=50%,"Moderado",IF(AV5&lt;=75%,"Alto",IF(AV5&gt;75%,"Extremo","")))))</f>
        <v>Bajo</v>
      </c>
      <c r="AX4" s="454" t="s">
        <v>41</v>
      </c>
      <c r="AY4" s="161">
        <v>1</v>
      </c>
      <c r="AZ4" s="162" t="s">
        <v>967</v>
      </c>
      <c r="BA4" s="154" t="s">
        <v>968</v>
      </c>
      <c r="BB4" s="163">
        <v>44562</v>
      </c>
      <c r="BC4" s="163">
        <v>44926</v>
      </c>
      <c r="BD4" s="164" t="s">
        <v>969</v>
      </c>
      <c r="BE4" s="196">
        <v>44620</v>
      </c>
      <c r="BF4" s="198" t="s">
        <v>970</v>
      </c>
      <c r="BG4" s="41">
        <v>44681</v>
      </c>
      <c r="BH4" s="198" t="s">
        <v>970</v>
      </c>
      <c r="BI4" s="198"/>
      <c r="BJ4" s="41">
        <v>44742</v>
      </c>
      <c r="BK4" s="246"/>
      <c r="BL4" s="41">
        <v>44804</v>
      </c>
      <c r="BM4" s="246"/>
      <c r="BN4" s="41">
        <v>44865</v>
      </c>
      <c r="BO4" s="246"/>
      <c r="BP4" s="41">
        <v>44926</v>
      </c>
      <c r="BQ4" s="246"/>
    </row>
    <row r="5" spans="1:69" ht="109.5" customHeight="1" thickBot="1" x14ac:dyDescent="0.35">
      <c r="A5" s="465"/>
      <c r="B5" s="457"/>
      <c r="C5" s="457"/>
      <c r="D5" s="457"/>
      <c r="E5" s="457"/>
      <c r="F5" s="467"/>
      <c r="G5" s="457"/>
      <c r="H5" s="457"/>
      <c r="I5" s="467"/>
      <c r="J5" s="457"/>
      <c r="K5" s="457"/>
      <c r="L5" s="459"/>
      <c r="M5" s="457"/>
      <c r="N5" s="457"/>
      <c r="O5" s="457"/>
      <c r="P5" s="457"/>
      <c r="Q5" s="457"/>
      <c r="R5" s="457"/>
      <c r="S5" s="455"/>
      <c r="T5" s="455"/>
      <c r="U5" s="455"/>
      <c r="V5" s="477"/>
      <c r="W5" s="479"/>
      <c r="X5" s="477"/>
      <c r="Y5" s="479"/>
      <c r="Z5" s="455"/>
      <c r="AA5" s="479"/>
      <c r="AB5" s="481"/>
      <c r="AC5" s="169" t="s">
        <v>971</v>
      </c>
      <c r="AD5" s="169" t="s">
        <v>972</v>
      </c>
      <c r="AE5" s="169" t="s">
        <v>54</v>
      </c>
      <c r="AF5" s="170">
        <f t="shared" ref="AF5" si="2">IF(AE5="Preventivo",25%,IF(AE5="Detectivo",15%,IF(AE5="Correctivo",10%,"")))</f>
        <v>0.25</v>
      </c>
      <c r="AG5" s="168" t="s">
        <v>199</v>
      </c>
      <c r="AH5" s="170">
        <f t="shared" si="0"/>
        <v>0.15</v>
      </c>
      <c r="AI5" s="170">
        <f t="shared" si="1"/>
        <v>0.4</v>
      </c>
      <c r="AJ5" s="168" t="s">
        <v>200</v>
      </c>
      <c r="AK5" s="167" t="s">
        <v>191</v>
      </c>
      <c r="AL5" s="171" t="s">
        <v>973</v>
      </c>
      <c r="AM5" s="167" t="s">
        <v>39</v>
      </c>
      <c r="AN5" s="168"/>
      <c r="AO5" s="168" t="s">
        <v>24</v>
      </c>
      <c r="AP5" s="168" t="s">
        <v>974</v>
      </c>
      <c r="AQ5" s="168" t="s">
        <v>975</v>
      </c>
      <c r="AR5" s="168" t="s">
        <v>204</v>
      </c>
      <c r="AS5" s="168" t="s">
        <v>966</v>
      </c>
      <c r="AT5" s="168" t="s">
        <v>206</v>
      </c>
      <c r="AU5" s="168">
        <f>+AV4*AI5</f>
        <v>0.05</v>
      </c>
      <c r="AV5" s="172">
        <f>+AV4-AU5</f>
        <v>7.4999999999999997E-2</v>
      </c>
      <c r="AW5" s="455"/>
      <c r="AX5" s="455"/>
      <c r="AY5" s="173">
        <v>2</v>
      </c>
      <c r="AZ5" s="174" t="s">
        <v>976</v>
      </c>
      <c r="BA5" s="167" t="s">
        <v>968</v>
      </c>
      <c r="BB5" s="175">
        <v>44562</v>
      </c>
      <c r="BC5" s="175">
        <v>44926</v>
      </c>
      <c r="BD5" s="168" t="s">
        <v>977</v>
      </c>
      <c r="BE5" s="196">
        <v>44620</v>
      </c>
      <c r="BF5" s="198" t="s">
        <v>978</v>
      </c>
      <c r="BG5" s="41">
        <v>44681</v>
      </c>
      <c r="BH5" s="198" t="s">
        <v>978</v>
      </c>
      <c r="BI5" s="198"/>
      <c r="BJ5" s="41">
        <v>44742</v>
      </c>
      <c r="BK5" s="246"/>
      <c r="BL5" s="41">
        <v>44804</v>
      </c>
      <c r="BM5" s="246"/>
      <c r="BN5" s="41">
        <v>44865</v>
      </c>
      <c r="BO5" s="246"/>
      <c r="BP5" s="41">
        <v>44926</v>
      </c>
      <c r="BQ5" s="246"/>
    </row>
    <row r="6" spans="1:69" ht="82.8" x14ac:dyDescent="0.3">
      <c r="A6" s="250" t="s">
        <v>191</v>
      </c>
      <c r="B6" s="154" t="s">
        <v>28</v>
      </c>
      <c r="C6" s="154" t="s">
        <v>89</v>
      </c>
      <c r="D6" s="154" t="s">
        <v>76</v>
      </c>
      <c r="E6" s="154" t="s">
        <v>93</v>
      </c>
      <c r="F6" s="155" t="s">
        <v>979</v>
      </c>
      <c r="G6" s="154" t="s">
        <v>980</v>
      </c>
      <c r="H6" s="154" t="s">
        <v>981</v>
      </c>
      <c r="I6" s="155" t="s">
        <v>982</v>
      </c>
      <c r="J6" s="154" t="s">
        <v>32</v>
      </c>
      <c r="K6" s="154">
        <v>1</v>
      </c>
      <c r="L6" s="249">
        <f>IF(J6="Diaria",+(K6/360),IF(J6="Mensual",+(K6/12),IF(J6="Bimestral",+(K6/6),IF(J6="Trimestral",+(K6/4),IF(J6="Semestral",+(K6/2),IF(J6="Anual",+(K6/1),""))))))</f>
        <v>2.7777777777777779E-3</v>
      </c>
      <c r="M6" s="154" t="s">
        <v>70</v>
      </c>
      <c r="N6" s="154">
        <f>IF(M6="Menor al 1% del patrimonio de la Lotería de Bogotá",20%,IF(M6="Entre el 1% y el 3% del patrimonio de la Lotería de Bogotá",40%,IF(M6="Entre el 3% y el 6% del patrimonio de la Lotería de Bogotá",60%,IF(M6="Entre el 6% y el 10% del patrimonio de la Lotería de Bogotá",80%,IF(M6="Mayor al 10% del patrimonio de la Lotería de Bogotá",100%,IF(M6="NA",0%,""))))))</f>
        <v>0</v>
      </c>
      <c r="O6" s="154" t="s">
        <v>30</v>
      </c>
      <c r="P6" s="154">
        <f>IF(O6="El riesgo afecta la imagen de algún área de la organización",20%,IF(O6="El riesgo afecta la imagen de la entidad internamente, de conocimiento general nivel interno, de junta directiva y accionistas y/o de proveedores",40%,IF(O6="El riesgo afecta la imagen de la entidad con algunos usuarios de relevancia frente al logro de los objetivos",60%,IF(O6="El riesgo afecta la imagen de la entidad con efecto publicitario sistenido a nivel de sector administrativo, nivel departamental o municipal",80%,IF(O6="El riesgo afecta la imagen de la entidad a nivel nacional, con efecto publicitario sistenido a nivel país",100%,IF(O6="NA",0%,""))))))</f>
        <v>0.2</v>
      </c>
      <c r="Q6" s="154" t="s">
        <v>70</v>
      </c>
      <c r="R6" s="154">
        <f>IF(Q6="Interrupción de la operación por menos de un día",20%,IF(Q6="Interrupción de la operación por un día completo",40%,IF(Q6="Interrupción de la operación mayor a 1 día y menor a 2 días",60%,IF(Q6="Interrupción de la operación por dos días completos",80%,IF(Q6="Interrupción de la operación por más de dos días",100%,IF(Q6="NA",0%,""))))))</f>
        <v>0</v>
      </c>
      <c r="S6" s="248" t="s">
        <v>57</v>
      </c>
      <c r="T6" s="248" t="s">
        <v>43</v>
      </c>
      <c r="U6" s="248">
        <f>+MAX(N6,P6,R6)</f>
        <v>0.2</v>
      </c>
      <c r="V6" s="251" t="str">
        <f>IF(L6&lt;=20%,"Muy baja",IF(L6&lt;=40%,"Baja",IF(L6&lt;=60%,"Media",IF(L6&lt;=80%,"Alta",IF(L6&lt;=100%,"Muy alta",IF(L6&gt;=100%,"Muy alta",""))))))</f>
        <v>Muy baja</v>
      </c>
      <c r="W6" s="252">
        <f>+IFERROR(VLOOKUP(V6,Fórmula!$F$1:$G$6,2,FALSE),"")</f>
        <v>0.2</v>
      </c>
      <c r="X6" s="251" t="str">
        <f>IF(U6=20%,"Leve",IF(U6=40%,"Menor",IF(U6=60%,"Moderado",IF(U6=80%,"Mayor",IF(U6=100%,"Catastrófico","")))))</f>
        <v>Leve</v>
      </c>
      <c r="Y6" s="252">
        <f>+IFERROR(VLOOKUP(X6,Fórmula!$H$1:$I$6,2,FALSE),"")</f>
        <v>0.2</v>
      </c>
      <c r="Z6" s="248" t="str">
        <f>+IFERROR(VLOOKUP(V6&amp;X6,Fórmula!$C$2:$D$26,2,FALSE),"")</f>
        <v>Bajo</v>
      </c>
      <c r="AA6" s="252">
        <f>IF(Z6="Bajo",25%,IF(Z6="Moderado",50%,IF(Z6="Alto",75%,IF(Z6="Extremo",100%,""))))</f>
        <v>0.25</v>
      </c>
      <c r="AB6" s="253" t="s">
        <v>983</v>
      </c>
      <c r="AC6" s="156" t="s">
        <v>984</v>
      </c>
      <c r="AD6" s="156" t="s">
        <v>985</v>
      </c>
      <c r="AE6" s="157" t="s">
        <v>54</v>
      </c>
      <c r="AF6" s="158">
        <f>IF(AE6="Preventivo",25%,IF(AE6="Detectivo",15%,IF(AE6="Correctivo",10%,"")))</f>
        <v>0.25</v>
      </c>
      <c r="AG6" s="155" t="s">
        <v>199</v>
      </c>
      <c r="AH6" s="158">
        <f t="shared" ref="AH6" si="3">IF(AG6="Manual",15%,IF(AG6="Automático",25%,""))</f>
        <v>0.15</v>
      </c>
      <c r="AI6" s="158">
        <f t="shared" ref="AI6" si="4">+AH6+AF6</f>
        <v>0.4</v>
      </c>
      <c r="AJ6" s="155" t="s">
        <v>200</v>
      </c>
      <c r="AK6" s="154" t="s">
        <v>191</v>
      </c>
      <c r="AL6" s="159" t="s">
        <v>986</v>
      </c>
      <c r="AM6" s="154" t="s">
        <v>39</v>
      </c>
      <c r="AN6" s="155"/>
      <c r="AO6" s="155" t="s">
        <v>40</v>
      </c>
      <c r="AP6" s="155" t="s">
        <v>362</v>
      </c>
      <c r="AQ6" s="155" t="s">
        <v>987</v>
      </c>
      <c r="AR6" s="155" t="s">
        <v>204</v>
      </c>
      <c r="AS6" s="155" t="s">
        <v>988</v>
      </c>
      <c r="AT6" s="155" t="s">
        <v>206</v>
      </c>
      <c r="AU6" s="155">
        <f>+AI6*AA6</f>
        <v>0.1</v>
      </c>
      <c r="AV6" s="160">
        <f>+AA6-AU6</f>
        <v>0.15</v>
      </c>
      <c r="AW6" s="248" t="str">
        <f>+IF(C6="Corrupción","Moderado",IF(AV6&lt;=25%,"Bajo",IF(AV6&lt;=50%,"Moderado",IF(AV6&lt;=75%,"Alto",IF(AV6&gt;75%,"Extremo","")))))</f>
        <v>Bajo</v>
      </c>
      <c r="AX6" s="248" t="s">
        <v>41</v>
      </c>
      <c r="AY6" s="161">
        <v>1</v>
      </c>
      <c r="AZ6" s="162"/>
      <c r="BA6" s="154" t="s">
        <v>989</v>
      </c>
      <c r="BB6" s="163"/>
      <c r="BC6" s="163"/>
      <c r="BD6" s="164"/>
      <c r="BE6" s="196">
        <v>44620</v>
      </c>
      <c r="BF6" s="198" t="s">
        <v>990</v>
      </c>
      <c r="BG6" s="41">
        <v>44681</v>
      </c>
      <c r="BH6" s="198" t="s">
        <v>990</v>
      </c>
      <c r="BI6" s="198"/>
      <c r="BJ6" s="41">
        <v>44742</v>
      </c>
      <c r="BK6" s="246"/>
      <c r="BL6" s="41">
        <v>44804</v>
      </c>
      <c r="BM6" s="246"/>
      <c r="BN6" s="41">
        <v>44865</v>
      </c>
      <c r="BO6" s="246"/>
      <c r="BP6" s="41">
        <v>44926</v>
      </c>
      <c r="BQ6" s="246"/>
    </row>
    <row r="7" spans="1:69" x14ac:dyDescent="0.3">
      <c r="H7" s="6"/>
      <c r="W7" s="25"/>
      <c r="Y7" s="25"/>
      <c r="AF7" s="25"/>
      <c r="AG7" s="25"/>
      <c r="AH7" s="25"/>
      <c r="AI7" s="25"/>
      <c r="AV7" s="29"/>
    </row>
    <row r="8" spans="1:69" x14ac:dyDescent="0.3">
      <c r="W8" s="25"/>
      <c r="Y8" s="25"/>
      <c r="AF8" s="25"/>
      <c r="AG8" s="25"/>
      <c r="AH8" s="25"/>
      <c r="AI8" s="25"/>
      <c r="AV8" s="29"/>
    </row>
    <row r="9" spans="1:69" x14ac:dyDescent="0.3">
      <c r="W9" s="25"/>
      <c r="Y9" s="25"/>
      <c r="AF9" s="25"/>
      <c r="AG9" s="25"/>
      <c r="AH9" s="25"/>
      <c r="AI9" s="25"/>
      <c r="AV9" s="29"/>
    </row>
    <row r="10" spans="1:69" x14ac:dyDescent="0.3">
      <c r="W10" s="25"/>
      <c r="Y10" s="25"/>
      <c r="AF10" s="25"/>
      <c r="AG10" s="25"/>
      <c r="AH10" s="25"/>
      <c r="AI10" s="25"/>
      <c r="AV10" s="29"/>
    </row>
    <row r="11" spans="1:69" x14ac:dyDescent="0.3">
      <c r="W11" s="25"/>
      <c r="Y11" s="25"/>
      <c r="AF11" s="25"/>
      <c r="AG11" s="25"/>
      <c r="AH11" s="25"/>
      <c r="AI11" s="25"/>
      <c r="AV11" s="29"/>
    </row>
    <row r="12" spans="1:69" x14ac:dyDescent="0.3">
      <c r="W12" s="25"/>
      <c r="Y12" s="25"/>
      <c r="AF12" s="25"/>
      <c r="AG12" s="25"/>
      <c r="AH12" s="25"/>
      <c r="AI12" s="25"/>
      <c r="AV12" s="29"/>
    </row>
    <row r="13" spans="1:69" x14ac:dyDescent="0.3">
      <c r="W13" s="25"/>
      <c r="Y13" s="25"/>
      <c r="AF13" s="25"/>
      <c r="AG13" s="25"/>
      <c r="AH13" s="25"/>
      <c r="AI13" s="25"/>
      <c r="AV13" s="29"/>
    </row>
    <row r="14" spans="1:69" x14ac:dyDescent="0.3">
      <c r="W14" s="25"/>
      <c r="Y14" s="25"/>
      <c r="AF14" s="25"/>
      <c r="AG14" s="25"/>
      <c r="AH14" s="25"/>
      <c r="AI14" s="25"/>
      <c r="AV14" s="29"/>
    </row>
    <row r="15" spans="1:69" x14ac:dyDescent="0.3">
      <c r="W15" s="25"/>
      <c r="Y15" s="25"/>
      <c r="AF15" s="25"/>
      <c r="AG15" s="25"/>
      <c r="AH15" s="25"/>
      <c r="AI15" s="25"/>
      <c r="AV15" s="29"/>
    </row>
    <row r="16" spans="1:69" x14ac:dyDescent="0.3">
      <c r="W16" s="25"/>
      <c r="Y16" s="25"/>
      <c r="AF16" s="25"/>
      <c r="AG16" s="25"/>
      <c r="AH16" s="25"/>
      <c r="AI16" s="25"/>
      <c r="AV16" s="29"/>
    </row>
    <row r="17" spans="23:48" x14ac:dyDescent="0.3">
      <c r="W17" s="25"/>
      <c r="Y17" s="25"/>
      <c r="AF17" s="25"/>
      <c r="AG17" s="25"/>
      <c r="AH17" s="25"/>
      <c r="AI17" s="25"/>
      <c r="AV17" s="29"/>
    </row>
    <row r="18" spans="23:48" x14ac:dyDescent="0.3">
      <c r="W18" s="25"/>
      <c r="Y18" s="25"/>
      <c r="AF18" s="25"/>
      <c r="AG18" s="25"/>
      <c r="AH18" s="25"/>
      <c r="AI18" s="25"/>
      <c r="AV18" s="29"/>
    </row>
    <row r="19" spans="23:48" x14ac:dyDescent="0.3">
      <c r="W19" s="25"/>
      <c r="Y19" s="25"/>
      <c r="AF19" s="25"/>
      <c r="AG19" s="25"/>
      <c r="AH19" s="25"/>
      <c r="AI19" s="25"/>
      <c r="AV19" s="29"/>
    </row>
    <row r="20" spans="23:48" x14ac:dyDescent="0.3">
      <c r="W20" s="25"/>
      <c r="Y20" s="25"/>
      <c r="AF20" s="25"/>
      <c r="AG20" s="25"/>
      <c r="AH20" s="25"/>
      <c r="AI20" s="25"/>
      <c r="AV20" s="29"/>
    </row>
    <row r="21" spans="23:48" x14ac:dyDescent="0.3">
      <c r="W21" s="25"/>
      <c r="Y21" s="25"/>
      <c r="AF21" s="25"/>
      <c r="AG21" s="25"/>
      <c r="AH21" s="25"/>
      <c r="AI21" s="25"/>
      <c r="AV21" s="29"/>
    </row>
    <row r="22" spans="23:48" x14ac:dyDescent="0.3">
      <c r="W22" s="25"/>
      <c r="Y22" s="25"/>
      <c r="AF22" s="25"/>
      <c r="AG22" s="25"/>
      <c r="AH22" s="25"/>
      <c r="AI22" s="25"/>
      <c r="AV22" s="29"/>
    </row>
    <row r="23" spans="23:48" x14ac:dyDescent="0.3">
      <c r="W23" s="25"/>
      <c r="Y23" s="25"/>
      <c r="AF23" s="25"/>
      <c r="AG23" s="25"/>
      <c r="AH23" s="25"/>
      <c r="AI23" s="25"/>
      <c r="AV23" s="29"/>
    </row>
    <row r="24" spans="23:48" x14ac:dyDescent="0.3">
      <c r="W24" s="25"/>
      <c r="Y24" s="25"/>
      <c r="AF24" s="25"/>
      <c r="AG24" s="25"/>
      <c r="AH24" s="25"/>
      <c r="AI24" s="25"/>
      <c r="AV24" s="29"/>
    </row>
    <row r="25" spans="23:48" x14ac:dyDescent="0.3">
      <c r="W25" s="25"/>
      <c r="Y25" s="25"/>
      <c r="AF25" s="25"/>
      <c r="AG25" s="25"/>
      <c r="AH25" s="25"/>
      <c r="AI25" s="25"/>
      <c r="AV25" s="29"/>
    </row>
    <row r="26" spans="23:48" x14ac:dyDescent="0.3">
      <c r="W26" s="25"/>
      <c r="Y26" s="25"/>
      <c r="AF26" s="25"/>
      <c r="AG26" s="25"/>
      <c r="AH26" s="25"/>
      <c r="AI26" s="25"/>
      <c r="AV26" s="29"/>
    </row>
    <row r="27" spans="23:48" x14ac:dyDescent="0.3">
      <c r="W27" s="25"/>
      <c r="Y27" s="25"/>
      <c r="AF27" s="25"/>
      <c r="AG27" s="25"/>
      <c r="AH27" s="25"/>
      <c r="AI27" s="25"/>
      <c r="AV27" s="29"/>
    </row>
    <row r="28" spans="23:48" x14ac:dyDescent="0.3">
      <c r="W28" s="25"/>
      <c r="Y28" s="25"/>
      <c r="AF28" s="25"/>
      <c r="AG28" s="25"/>
      <c r="AH28" s="25"/>
      <c r="AI28" s="25"/>
      <c r="AV28" s="29"/>
    </row>
    <row r="29" spans="23:48" x14ac:dyDescent="0.3">
      <c r="W29" s="25"/>
      <c r="Y29" s="25"/>
      <c r="AF29" s="25"/>
      <c r="AG29" s="25"/>
      <c r="AH29" s="25"/>
      <c r="AI29" s="25"/>
      <c r="AV29" s="29"/>
    </row>
    <row r="30" spans="23:48" x14ac:dyDescent="0.3">
      <c r="W30" s="25"/>
      <c r="Y30" s="25"/>
      <c r="AF30" s="25"/>
      <c r="AG30" s="25"/>
      <c r="AH30" s="25"/>
      <c r="AI30" s="25"/>
      <c r="AV30" s="29"/>
    </row>
    <row r="31" spans="23:48" x14ac:dyDescent="0.3">
      <c r="W31" s="25"/>
      <c r="Y31" s="25"/>
      <c r="AF31" s="25"/>
      <c r="AG31" s="25"/>
      <c r="AH31" s="25"/>
      <c r="AI31" s="25"/>
      <c r="AV31" s="29"/>
    </row>
    <row r="32" spans="23:48" x14ac:dyDescent="0.3">
      <c r="W32" s="25"/>
      <c r="Y32" s="25"/>
      <c r="AF32" s="25"/>
      <c r="AG32" s="25"/>
      <c r="AH32" s="25"/>
      <c r="AI32" s="25"/>
      <c r="AV32" s="29"/>
    </row>
    <row r="33" spans="23:48" x14ac:dyDescent="0.3">
      <c r="W33" s="25"/>
      <c r="Y33" s="25"/>
      <c r="AF33" s="25"/>
      <c r="AG33" s="25"/>
      <c r="AH33" s="25"/>
      <c r="AI33" s="25"/>
      <c r="AV33" s="29"/>
    </row>
    <row r="34" spans="23:48" x14ac:dyDescent="0.3">
      <c r="W34" s="25"/>
      <c r="Y34" s="25"/>
      <c r="AF34" s="25"/>
      <c r="AG34" s="25"/>
      <c r="AH34" s="25"/>
      <c r="AI34" s="25"/>
      <c r="AV34" s="29"/>
    </row>
    <row r="35" spans="23:48" x14ac:dyDescent="0.3">
      <c r="W35" s="25"/>
      <c r="Y35" s="25"/>
      <c r="AF35" s="25"/>
      <c r="AG35" s="25"/>
      <c r="AH35" s="25"/>
      <c r="AI35" s="25"/>
      <c r="AV35" s="29"/>
    </row>
    <row r="36" spans="23:48" x14ac:dyDescent="0.3">
      <c r="W36" s="25"/>
      <c r="Y36" s="25"/>
      <c r="AF36" s="25"/>
      <c r="AG36" s="25"/>
      <c r="AH36" s="25"/>
      <c r="AI36" s="25"/>
      <c r="AV36" s="29"/>
    </row>
    <row r="37" spans="23:48" x14ac:dyDescent="0.3">
      <c r="W37" s="25"/>
      <c r="Y37" s="25"/>
      <c r="AF37" s="25"/>
      <c r="AG37" s="25"/>
      <c r="AH37" s="25"/>
      <c r="AI37" s="25"/>
      <c r="AV37" s="29"/>
    </row>
    <row r="38" spans="23:48" x14ac:dyDescent="0.3">
      <c r="W38" s="25"/>
      <c r="Y38" s="25"/>
      <c r="AF38" s="25"/>
      <c r="AG38" s="25"/>
      <c r="AH38" s="25"/>
      <c r="AI38" s="25"/>
      <c r="AV38" s="29"/>
    </row>
    <row r="39" spans="23:48" x14ac:dyDescent="0.3">
      <c r="W39" s="25"/>
      <c r="Y39" s="25"/>
      <c r="AF39" s="25"/>
      <c r="AG39" s="25"/>
      <c r="AH39" s="25"/>
      <c r="AI39" s="25"/>
      <c r="AV39" s="29"/>
    </row>
    <row r="40" spans="23:48" x14ac:dyDescent="0.3">
      <c r="W40" s="25"/>
      <c r="Y40" s="25"/>
      <c r="AF40" s="25"/>
      <c r="AG40" s="25"/>
      <c r="AH40" s="25"/>
      <c r="AI40" s="25"/>
      <c r="AV40" s="29"/>
    </row>
    <row r="41" spans="23:48" x14ac:dyDescent="0.3">
      <c r="W41" s="25"/>
      <c r="Y41" s="25"/>
      <c r="AF41" s="25"/>
      <c r="AG41" s="25"/>
      <c r="AH41" s="25"/>
      <c r="AI41" s="25"/>
      <c r="AV41" s="29"/>
    </row>
    <row r="42" spans="23:48" x14ac:dyDescent="0.3">
      <c r="W42" s="25"/>
      <c r="Y42" s="25"/>
      <c r="AF42" s="25"/>
      <c r="AG42" s="25"/>
      <c r="AH42" s="25"/>
      <c r="AI42" s="25"/>
      <c r="AV42" s="29"/>
    </row>
    <row r="43" spans="23:48" x14ac:dyDescent="0.3">
      <c r="W43" s="25"/>
      <c r="Y43" s="25"/>
      <c r="AF43" s="25"/>
      <c r="AG43" s="25"/>
      <c r="AH43" s="25"/>
      <c r="AI43" s="25"/>
      <c r="AV43" s="29"/>
    </row>
    <row r="44" spans="23:48" x14ac:dyDescent="0.3">
      <c r="W44" s="25"/>
      <c r="Y44" s="25"/>
      <c r="AF44" s="25"/>
      <c r="AG44" s="25"/>
      <c r="AH44" s="25"/>
      <c r="AI44" s="25"/>
      <c r="AV44" s="29"/>
    </row>
    <row r="45" spans="23:48" x14ac:dyDescent="0.3">
      <c r="W45" s="25"/>
      <c r="Y45" s="25"/>
      <c r="AF45" s="25"/>
      <c r="AG45" s="25"/>
      <c r="AH45" s="25"/>
      <c r="AI45" s="25"/>
      <c r="AV45" s="29"/>
    </row>
    <row r="46" spans="23:48" x14ac:dyDescent="0.3">
      <c r="W46" s="25"/>
      <c r="Y46" s="25"/>
      <c r="AF46" s="25"/>
      <c r="AG46" s="25"/>
      <c r="AH46" s="25"/>
      <c r="AI46" s="25"/>
      <c r="AV46" s="29"/>
    </row>
    <row r="47" spans="23:48" x14ac:dyDescent="0.3">
      <c r="W47" s="25"/>
      <c r="Y47" s="25"/>
      <c r="AF47" s="25"/>
      <c r="AG47" s="25"/>
      <c r="AH47" s="25"/>
      <c r="AI47" s="25"/>
      <c r="AV47" s="29"/>
    </row>
    <row r="48" spans="23:48" x14ac:dyDescent="0.3">
      <c r="W48" s="25"/>
      <c r="Y48" s="25"/>
      <c r="AF48" s="25"/>
      <c r="AG48" s="25"/>
      <c r="AH48" s="25"/>
      <c r="AI48" s="25"/>
      <c r="AV48" s="29"/>
    </row>
    <row r="49" spans="23:48" x14ac:dyDescent="0.3">
      <c r="W49" s="25"/>
      <c r="Y49" s="25"/>
      <c r="AF49" s="25"/>
      <c r="AG49" s="25"/>
      <c r="AH49" s="25"/>
      <c r="AI49" s="25"/>
      <c r="AV49" s="29"/>
    </row>
    <row r="50" spans="23:48" x14ac:dyDescent="0.3">
      <c r="W50" s="25"/>
      <c r="Y50" s="25"/>
      <c r="AF50" s="25"/>
      <c r="AG50" s="25"/>
      <c r="AH50" s="25"/>
      <c r="AI50" s="25"/>
      <c r="AV50" s="29"/>
    </row>
    <row r="51" spans="23:48" x14ac:dyDescent="0.3">
      <c r="W51" s="25"/>
      <c r="Y51" s="25"/>
      <c r="AF51" s="25"/>
      <c r="AG51" s="25"/>
      <c r="AH51" s="25"/>
      <c r="AI51" s="25"/>
      <c r="AV51" s="29"/>
    </row>
    <row r="52" spans="23:48" x14ac:dyDescent="0.3">
      <c r="W52" s="25"/>
      <c r="Y52" s="25"/>
      <c r="AF52" s="25"/>
      <c r="AG52" s="25"/>
      <c r="AH52" s="25"/>
      <c r="AI52" s="25"/>
      <c r="AV52" s="29"/>
    </row>
    <row r="53" spans="23:48" x14ac:dyDescent="0.3">
      <c r="W53" s="25"/>
      <c r="Y53" s="25"/>
      <c r="AF53" s="25"/>
      <c r="AG53" s="25"/>
      <c r="AH53" s="25"/>
      <c r="AI53" s="25"/>
      <c r="AV53" s="29"/>
    </row>
    <row r="54" spans="23:48" x14ac:dyDescent="0.3">
      <c r="W54" s="25"/>
      <c r="Y54" s="25"/>
      <c r="AF54" s="25"/>
      <c r="AG54" s="25"/>
      <c r="AH54" s="25"/>
      <c r="AI54" s="25"/>
      <c r="AV54" s="29"/>
    </row>
    <row r="55" spans="23:48" x14ac:dyDescent="0.3">
      <c r="W55" s="25"/>
      <c r="Y55" s="25"/>
      <c r="AF55" s="25"/>
      <c r="AG55" s="25"/>
      <c r="AH55" s="25"/>
      <c r="AI55" s="25"/>
      <c r="AV55" s="29"/>
    </row>
    <row r="56" spans="23:48" x14ac:dyDescent="0.3">
      <c r="W56" s="25"/>
      <c r="Y56" s="25"/>
      <c r="AF56" s="25"/>
      <c r="AG56" s="25"/>
      <c r="AH56" s="25"/>
      <c r="AI56" s="25"/>
      <c r="AV56" s="29"/>
    </row>
    <row r="57" spans="23:48" x14ac:dyDescent="0.3">
      <c r="W57" s="25"/>
      <c r="Y57" s="25"/>
      <c r="AF57" s="25"/>
      <c r="AG57" s="25"/>
      <c r="AH57" s="25"/>
      <c r="AI57" s="25"/>
      <c r="AV57" s="29"/>
    </row>
    <row r="58" spans="23:48" x14ac:dyDescent="0.3">
      <c r="W58" s="25"/>
      <c r="Y58" s="25"/>
      <c r="AF58" s="25"/>
      <c r="AG58" s="25"/>
      <c r="AH58" s="25"/>
      <c r="AI58" s="25"/>
      <c r="AV58" s="29"/>
    </row>
    <row r="59" spans="23:48" x14ac:dyDescent="0.3">
      <c r="W59" s="25"/>
      <c r="Y59" s="25"/>
      <c r="AF59" s="25"/>
      <c r="AG59" s="25"/>
      <c r="AH59" s="25"/>
      <c r="AI59" s="25"/>
      <c r="AV59" s="29"/>
    </row>
    <row r="60" spans="23:48" x14ac:dyDescent="0.3">
      <c r="W60" s="25"/>
      <c r="Y60" s="25"/>
      <c r="AF60" s="25"/>
      <c r="AG60" s="25"/>
      <c r="AH60" s="25"/>
      <c r="AI60" s="25"/>
      <c r="AV60" s="29"/>
    </row>
    <row r="61" spans="23:48" x14ac:dyDescent="0.3">
      <c r="W61" s="25"/>
      <c r="Y61" s="25"/>
      <c r="AF61" s="25"/>
      <c r="AG61" s="25"/>
      <c r="AH61" s="25"/>
      <c r="AI61" s="25"/>
      <c r="AV61" s="29"/>
    </row>
    <row r="62" spans="23:48" x14ac:dyDescent="0.3">
      <c r="W62" s="25"/>
      <c r="Y62" s="25"/>
      <c r="AF62" s="25"/>
      <c r="AG62" s="25"/>
      <c r="AH62" s="25"/>
      <c r="AI62" s="25"/>
      <c r="AV62" s="29"/>
    </row>
    <row r="63" spans="23:48" x14ac:dyDescent="0.3">
      <c r="W63" s="25"/>
      <c r="Y63" s="25"/>
      <c r="AF63" s="25"/>
      <c r="AG63" s="25"/>
      <c r="AH63" s="25"/>
      <c r="AI63" s="25"/>
      <c r="AV63" s="29"/>
    </row>
    <row r="64" spans="23:48" x14ac:dyDescent="0.3">
      <c r="W64" s="25"/>
      <c r="Y64" s="25"/>
      <c r="AF64" s="25"/>
      <c r="AG64" s="25"/>
      <c r="AH64" s="25"/>
      <c r="AI64" s="25"/>
      <c r="AV64" s="29"/>
    </row>
    <row r="65" spans="23:48" x14ac:dyDescent="0.3">
      <c r="W65" s="25"/>
      <c r="Y65" s="25"/>
      <c r="AF65" s="25"/>
      <c r="AG65" s="25"/>
      <c r="AH65" s="25"/>
      <c r="AI65" s="25"/>
      <c r="AV65" s="29"/>
    </row>
    <row r="66" spans="23:48" x14ac:dyDescent="0.3">
      <c r="W66" s="25"/>
      <c r="Y66" s="25"/>
      <c r="AF66" s="25"/>
      <c r="AG66" s="25"/>
      <c r="AH66" s="25"/>
      <c r="AI66" s="25"/>
      <c r="AV66" s="29"/>
    </row>
    <row r="67" spans="23:48" x14ac:dyDescent="0.3">
      <c r="W67" s="25"/>
      <c r="Y67" s="25"/>
      <c r="AF67" s="25"/>
      <c r="AG67" s="25"/>
      <c r="AH67" s="25"/>
      <c r="AI67" s="25"/>
      <c r="AV67" s="29"/>
    </row>
    <row r="68" spans="23:48" x14ac:dyDescent="0.3">
      <c r="W68" s="25"/>
      <c r="Y68" s="25"/>
      <c r="AF68" s="25"/>
      <c r="AG68" s="25"/>
      <c r="AH68" s="25"/>
      <c r="AI68" s="25"/>
      <c r="AV68" s="29"/>
    </row>
    <row r="69" spans="23:48" x14ac:dyDescent="0.3">
      <c r="W69" s="25"/>
      <c r="Y69" s="25"/>
      <c r="AF69" s="25"/>
      <c r="AG69" s="25"/>
      <c r="AH69" s="25"/>
      <c r="AI69" s="25"/>
      <c r="AV69" s="29"/>
    </row>
    <row r="70" spans="23:48" x14ac:dyDescent="0.3">
      <c r="W70" s="25"/>
      <c r="Y70" s="25"/>
      <c r="AF70" s="25"/>
      <c r="AG70" s="25"/>
      <c r="AH70" s="25"/>
      <c r="AI70" s="25"/>
      <c r="AV70" s="29"/>
    </row>
    <row r="71" spans="23:48" x14ac:dyDescent="0.3">
      <c r="W71" s="25"/>
      <c r="Y71" s="25"/>
      <c r="AF71" s="25"/>
      <c r="AG71" s="25"/>
      <c r="AH71" s="25"/>
      <c r="AI71" s="25"/>
      <c r="AV71" s="29"/>
    </row>
    <row r="72" spans="23:48" x14ac:dyDescent="0.3">
      <c r="W72" s="25"/>
      <c r="Y72" s="25"/>
      <c r="AF72" s="25"/>
      <c r="AG72" s="25"/>
      <c r="AH72" s="25"/>
      <c r="AI72" s="25"/>
      <c r="AV72" s="29"/>
    </row>
    <row r="73" spans="23:48" x14ac:dyDescent="0.3">
      <c r="W73" s="25"/>
      <c r="Y73" s="25"/>
      <c r="AF73" s="25"/>
      <c r="AG73" s="25"/>
      <c r="AH73" s="25"/>
      <c r="AI73" s="25"/>
      <c r="AV73" s="29"/>
    </row>
    <row r="74" spans="23:48" x14ac:dyDescent="0.3">
      <c r="W74" s="25"/>
      <c r="Y74" s="25"/>
      <c r="AF74" s="25"/>
      <c r="AG74" s="25"/>
      <c r="AH74" s="25"/>
      <c r="AI74" s="25"/>
      <c r="AV74" s="29"/>
    </row>
    <row r="75" spans="23:48" x14ac:dyDescent="0.3">
      <c r="W75" s="25"/>
      <c r="Y75" s="25"/>
      <c r="AF75" s="25"/>
      <c r="AG75" s="25"/>
      <c r="AH75" s="25"/>
      <c r="AI75" s="25"/>
      <c r="AV75" s="29"/>
    </row>
    <row r="76" spans="23:48" x14ac:dyDescent="0.3">
      <c r="W76" s="25"/>
      <c r="Y76" s="25"/>
      <c r="AF76" s="25"/>
      <c r="AG76" s="25"/>
      <c r="AH76" s="25"/>
      <c r="AI76" s="25"/>
      <c r="AV76" s="29"/>
    </row>
    <row r="77" spans="23:48" x14ac:dyDescent="0.3">
      <c r="W77" s="25"/>
      <c r="Y77" s="25"/>
      <c r="AF77" s="25"/>
      <c r="AG77" s="25"/>
      <c r="AH77" s="25"/>
      <c r="AI77" s="25"/>
      <c r="AV77" s="29"/>
    </row>
    <row r="78" spans="23:48" x14ac:dyDescent="0.3">
      <c r="W78" s="25"/>
      <c r="Y78" s="25"/>
      <c r="AF78" s="25"/>
      <c r="AG78" s="25"/>
      <c r="AH78" s="25"/>
      <c r="AI78" s="25"/>
      <c r="AV78" s="29"/>
    </row>
    <row r="79" spans="23:48" x14ac:dyDescent="0.3">
      <c r="W79" s="25"/>
      <c r="Y79" s="25"/>
      <c r="AF79" s="25"/>
      <c r="AG79" s="25"/>
      <c r="AH79" s="25"/>
      <c r="AI79" s="25"/>
      <c r="AV79" s="29"/>
    </row>
    <row r="80" spans="23:48" x14ac:dyDescent="0.3">
      <c r="W80" s="25"/>
      <c r="Y80" s="25"/>
      <c r="AF80" s="25"/>
      <c r="AG80" s="25"/>
      <c r="AH80" s="25"/>
      <c r="AI80" s="25"/>
      <c r="AV80" s="29"/>
    </row>
    <row r="81" spans="23:48" x14ac:dyDescent="0.3">
      <c r="W81" s="25"/>
      <c r="Y81" s="25"/>
      <c r="AF81" s="25"/>
      <c r="AG81" s="25"/>
      <c r="AH81" s="25"/>
      <c r="AI81" s="25"/>
      <c r="AV81" s="29"/>
    </row>
    <row r="82" spans="23:48" x14ac:dyDescent="0.3">
      <c r="W82" s="25"/>
      <c r="Y82" s="25"/>
      <c r="AF82" s="25"/>
      <c r="AG82" s="25"/>
      <c r="AH82" s="25"/>
      <c r="AI82" s="25"/>
      <c r="AV82" s="29"/>
    </row>
    <row r="83" spans="23:48" x14ac:dyDescent="0.3">
      <c r="W83" s="25"/>
      <c r="Y83" s="25"/>
      <c r="AF83" s="25"/>
      <c r="AG83" s="25"/>
      <c r="AH83" s="25"/>
      <c r="AI83" s="25"/>
      <c r="AV83" s="29"/>
    </row>
    <row r="84" spans="23:48" x14ac:dyDescent="0.3">
      <c r="W84" s="25"/>
      <c r="Y84" s="25"/>
      <c r="AF84" s="25"/>
      <c r="AG84" s="25"/>
      <c r="AH84" s="25"/>
      <c r="AI84" s="25"/>
      <c r="AV84" s="29"/>
    </row>
    <row r="85" spans="23:48" x14ac:dyDescent="0.3">
      <c r="W85" s="25"/>
      <c r="Y85" s="25"/>
      <c r="AF85" s="25"/>
      <c r="AG85" s="25"/>
      <c r="AH85" s="25"/>
      <c r="AI85" s="25"/>
      <c r="AV85" s="29"/>
    </row>
    <row r="86" spans="23:48" x14ac:dyDescent="0.3">
      <c r="W86" s="25"/>
      <c r="Y86" s="25"/>
      <c r="AF86" s="25"/>
      <c r="AG86" s="25"/>
      <c r="AH86" s="25"/>
      <c r="AI86" s="25"/>
      <c r="AV86" s="29"/>
    </row>
    <row r="87" spans="23:48" x14ac:dyDescent="0.3">
      <c r="W87" s="25"/>
      <c r="Y87" s="25"/>
      <c r="AF87" s="25"/>
      <c r="AG87" s="25"/>
      <c r="AH87" s="25"/>
      <c r="AI87" s="25"/>
      <c r="AV87" s="29"/>
    </row>
    <row r="88" spans="23:48" x14ac:dyDescent="0.3">
      <c r="W88" s="25"/>
      <c r="Y88" s="25"/>
      <c r="AF88" s="25"/>
      <c r="AG88" s="25"/>
      <c r="AH88" s="25"/>
      <c r="AI88" s="25"/>
      <c r="AV88" s="29"/>
    </row>
    <row r="89" spans="23:48" x14ac:dyDescent="0.3">
      <c r="W89" s="25"/>
      <c r="Y89" s="25"/>
      <c r="AF89" s="25"/>
      <c r="AG89" s="25"/>
      <c r="AH89" s="25"/>
      <c r="AI89" s="25"/>
      <c r="AV89" s="29"/>
    </row>
    <row r="90" spans="23:48" x14ac:dyDescent="0.3">
      <c r="W90" s="25"/>
      <c r="Y90" s="25"/>
      <c r="AF90" s="25"/>
      <c r="AG90" s="25"/>
      <c r="AH90" s="25"/>
      <c r="AI90" s="25"/>
      <c r="AV90" s="29"/>
    </row>
    <row r="91" spans="23:48" x14ac:dyDescent="0.3">
      <c r="W91" s="25"/>
      <c r="Y91" s="25"/>
      <c r="AF91" s="25"/>
      <c r="AG91" s="25"/>
      <c r="AH91" s="25"/>
      <c r="AI91" s="25"/>
      <c r="AV91" s="29"/>
    </row>
    <row r="92" spans="23:48" x14ac:dyDescent="0.3">
      <c r="W92" s="25"/>
      <c r="Y92" s="25"/>
      <c r="AF92" s="25"/>
      <c r="AG92" s="25"/>
      <c r="AH92" s="25"/>
      <c r="AI92" s="25"/>
      <c r="AV92" s="29"/>
    </row>
    <row r="93" spans="23:48" x14ac:dyDescent="0.3">
      <c r="W93" s="25"/>
      <c r="Y93" s="25"/>
      <c r="AF93" s="25"/>
      <c r="AG93" s="25"/>
      <c r="AH93" s="25"/>
      <c r="AI93" s="25"/>
      <c r="AV93" s="29"/>
    </row>
    <row r="94" spans="23:48" x14ac:dyDescent="0.3">
      <c r="W94" s="25"/>
      <c r="Y94" s="25"/>
      <c r="AF94" s="25"/>
      <c r="AG94" s="25"/>
      <c r="AH94" s="25"/>
      <c r="AI94" s="25"/>
      <c r="AV94" s="29"/>
    </row>
    <row r="95" spans="23:48" x14ac:dyDescent="0.3">
      <c r="W95" s="25"/>
      <c r="Y95" s="25"/>
      <c r="AF95" s="25"/>
      <c r="AG95" s="25"/>
      <c r="AH95" s="25"/>
      <c r="AI95" s="25"/>
      <c r="AV95" s="29"/>
    </row>
    <row r="96" spans="23:48" x14ac:dyDescent="0.3">
      <c r="W96" s="25"/>
      <c r="Y96" s="25"/>
      <c r="AF96" s="25"/>
      <c r="AG96" s="25"/>
      <c r="AH96" s="25"/>
      <c r="AI96" s="25"/>
      <c r="AV96" s="29"/>
    </row>
    <row r="97" spans="23:48" x14ac:dyDescent="0.3">
      <c r="W97" s="25"/>
      <c r="Y97" s="25"/>
      <c r="AF97" s="25"/>
      <c r="AG97" s="25"/>
      <c r="AH97" s="25"/>
      <c r="AI97" s="25"/>
      <c r="AV97" s="29"/>
    </row>
    <row r="98" spans="23:48" x14ac:dyDescent="0.3">
      <c r="W98" s="25"/>
      <c r="Y98" s="25"/>
      <c r="AF98" s="25"/>
      <c r="AG98" s="25"/>
      <c r="AH98" s="25"/>
      <c r="AI98" s="25"/>
      <c r="AV98" s="29"/>
    </row>
    <row r="99" spans="23:48" x14ac:dyDescent="0.3">
      <c r="W99" s="25"/>
      <c r="Y99" s="25"/>
      <c r="AF99" s="25"/>
      <c r="AG99" s="25"/>
      <c r="AH99" s="25"/>
      <c r="AI99" s="25"/>
      <c r="AV99" s="29"/>
    </row>
    <row r="100" spans="23:48" x14ac:dyDescent="0.3">
      <c r="W100" s="25"/>
      <c r="Y100" s="25"/>
      <c r="AF100" s="25"/>
      <c r="AG100" s="25"/>
      <c r="AH100" s="25"/>
      <c r="AI100" s="25"/>
      <c r="AV100" s="29"/>
    </row>
    <row r="101" spans="23:48" x14ac:dyDescent="0.3">
      <c r="W101" s="25"/>
      <c r="Y101" s="25"/>
      <c r="AF101" s="25"/>
      <c r="AG101" s="25"/>
      <c r="AH101" s="25"/>
      <c r="AI101" s="25"/>
      <c r="AV101" s="29"/>
    </row>
    <row r="102" spans="23:48" x14ac:dyDescent="0.3">
      <c r="W102" s="25"/>
      <c r="Y102" s="25"/>
      <c r="AF102" s="25"/>
      <c r="AG102" s="25"/>
      <c r="AH102" s="25"/>
      <c r="AI102" s="25"/>
      <c r="AV102" s="29"/>
    </row>
    <row r="103" spans="23:48" x14ac:dyDescent="0.3">
      <c r="W103" s="25"/>
      <c r="Y103" s="25"/>
      <c r="AF103" s="25"/>
      <c r="AG103" s="25"/>
      <c r="AH103" s="25"/>
      <c r="AI103" s="25"/>
      <c r="AV103" s="29"/>
    </row>
    <row r="104" spans="23:48" x14ac:dyDescent="0.3">
      <c r="W104" s="25"/>
      <c r="Y104" s="25"/>
      <c r="AF104" s="25"/>
      <c r="AG104" s="25"/>
      <c r="AH104" s="25"/>
      <c r="AI104" s="25"/>
      <c r="AV104" s="29"/>
    </row>
    <row r="105" spans="23:48" x14ac:dyDescent="0.3">
      <c r="W105" s="25"/>
      <c r="Y105" s="25"/>
      <c r="AF105" s="25"/>
      <c r="AG105" s="25"/>
      <c r="AH105" s="25"/>
      <c r="AI105" s="25"/>
      <c r="AV105" s="29"/>
    </row>
    <row r="106" spans="23:48" x14ac:dyDescent="0.3">
      <c r="W106" s="25"/>
      <c r="Y106" s="25"/>
      <c r="AF106" s="25"/>
      <c r="AG106" s="25"/>
      <c r="AH106" s="25"/>
      <c r="AI106" s="25"/>
      <c r="AV106" s="29"/>
    </row>
    <row r="107" spans="23:48" x14ac:dyDescent="0.3">
      <c r="W107" s="25"/>
      <c r="Y107" s="25"/>
      <c r="AF107" s="25"/>
      <c r="AG107" s="25"/>
      <c r="AH107" s="25"/>
      <c r="AI107" s="25"/>
      <c r="AV107" s="29"/>
    </row>
    <row r="108" spans="23:48" x14ac:dyDescent="0.3">
      <c r="W108" s="25"/>
      <c r="Y108" s="25"/>
      <c r="AF108" s="25"/>
      <c r="AG108" s="25"/>
      <c r="AH108" s="25"/>
      <c r="AI108" s="25"/>
      <c r="AV108" s="29"/>
    </row>
    <row r="109" spans="23:48" x14ac:dyDescent="0.3">
      <c r="W109" s="25"/>
      <c r="Y109" s="25"/>
      <c r="AF109" s="25"/>
      <c r="AG109" s="25"/>
      <c r="AH109" s="25"/>
      <c r="AI109" s="25"/>
      <c r="AV109" s="29"/>
    </row>
    <row r="110" spans="23:48" x14ac:dyDescent="0.3">
      <c r="W110" s="25"/>
      <c r="Y110" s="25"/>
      <c r="AF110" s="25"/>
      <c r="AG110" s="25"/>
      <c r="AH110" s="25"/>
      <c r="AI110" s="25"/>
      <c r="AV110" s="29"/>
    </row>
    <row r="111" spans="23:48" x14ac:dyDescent="0.3">
      <c r="W111" s="25"/>
      <c r="Y111" s="25"/>
      <c r="AF111" s="25"/>
      <c r="AG111" s="25"/>
      <c r="AH111" s="25"/>
      <c r="AI111" s="25"/>
      <c r="AV111" s="29"/>
    </row>
    <row r="112" spans="23:48" x14ac:dyDescent="0.3">
      <c r="W112" s="25"/>
      <c r="Y112" s="25"/>
      <c r="AF112" s="25"/>
      <c r="AG112" s="25"/>
      <c r="AH112" s="25"/>
      <c r="AI112" s="25"/>
      <c r="AV112" s="29"/>
    </row>
    <row r="113" spans="23:48" x14ac:dyDescent="0.3">
      <c r="W113" s="25"/>
      <c r="Y113" s="25"/>
      <c r="AF113" s="25"/>
      <c r="AG113" s="25"/>
      <c r="AH113" s="25"/>
      <c r="AI113" s="25"/>
      <c r="AV113" s="29"/>
    </row>
    <row r="114" spans="23:48" x14ac:dyDescent="0.3">
      <c r="W114" s="25"/>
      <c r="Y114" s="25"/>
      <c r="AF114" s="25"/>
      <c r="AG114" s="25"/>
      <c r="AH114" s="25"/>
      <c r="AI114" s="25"/>
      <c r="AV114" s="29"/>
    </row>
    <row r="115" spans="23:48" x14ac:dyDescent="0.3">
      <c r="W115" s="25"/>
      <c r="Y115" s="25"/>
      <c r="AF115" s="25"/>
      <c r="AG115" s="25"/>
      <c r="AH115" s="25"/>
      <c r="AI115" s="25"/>
      <c r="AV115" s="29"/>
    </row>
    <row r="116" spans="23:48" x14ac:dyDescent="0.3">
      <c r="W116" s="25"/>
      <c r="Y116" s="25"/>
      <c r="AF116" s="25"/>
      <c r="AG116" s="25"/>
      <c r="AH116" s="25"/>
      <c r="AI116" s="25"/>
      <c r="AV116" s="29"/>
    </row>
    <row r="117" spans="23:48" x14ac:dyDescent="0.3">
      <c r="W117" s="25"/>
      <c r="Y117" s="25"/>
      <c r="AF117" s="25"/>
      <c r="AG117" s="25"/>
      <c r="AH117" s="25"/>
      <c r="AI117" s="25"/>
      <c r="AV117" s="29"/>
    </row>
    <row r="118" spans="23:48" x14ac:dyDescent="0.3">
      <c r="W118" s="25"/>
      <c r="Y118" s="25"/>
      <c r="AF118" s="25"/>
      <c r="AG118" s="25"/>
      <c r="AH118" s="25"/>
      <c r="AI118" s="25"/>
      <c r="AV118" s="29"/>
    </row>
    <row r="119" spans="23:48" x14ac:dyDescent="0.3">
      <c r="W119" s="25"/>
      <c r="Y119" s="25"/>
      <c r="AF119" s="25"/>
      <c r="AG119" s="25"/>
      <c r="AH119" s="25"/>
      <c r="AI119" s="25"/>
      <c r="AV119" s="29"/>
    </row>
    <row r="120" spans="23:48" x14ac:dyDescent="0.3">
      <c r="W120" s="25"/>
      <c r="Y120" s="25"/>
      <c r="AF120" s="25"/>
      <c r="AG120" s="25"/>
      <c r="AH120" s="25"/>
      <c r="AI120" s="25"/>
      <c r="AV120" s="29"/>
    </row>
    <row r="121" spans="23:48" x14ac:dyDescent="0.3">
      <c r="W121" s="25"/>
      <c r="Y121" s="25"/>
      <c r="AF121" s="25"/>
      <c r="AG121" s="25"/>
      <c r="AH121" s="25"/>
      <c r="AI121" s="25"/>
      <c r="AV121" s="29"/>
    </row>
    <row r="122" spans="23:48" x14ac:dyDescent="0.3">
      <c r="W122" s="25"/>
      <c r="Y122" s="25"/>
      <c r="AF122" s="25"/>
      <c r="AG122" s="25"/>
      <c r="AH122" s="25"/>
      <c r="AI122" s="25"/>
      <c r="AV122" s="29"/>
    </row>
    <row r="123" spans="23:48" x14ac:dyDescent="0.3">
      <c r="W123" s="25"/>
      <c r="Y123" s="25"/>
      <c r="AF123" s="25"/>
      <c r="AG123" s="25"/>
      <c r="AH123" s="25"/>
      <c r="AI123" s="25"/>
      <c r="AV123" s="29"/>
    </row>
    <row r="124" spans="23:48" x14ac:dyDescent="0.3">
      <c r="W124" s="25"/>
      <c r="Y124" s="25"/>
      <c r="AF124" s="25"/>
      <c r="AG124" s="25"/>
      <c r="AH124" s="25"/>
      <c r="AI124" s="25"/>
      <c r="AV124" s="29"/>
    </row>
    <row r="125" spans="23:48" x14ac:dyDescent="0.3">
      <c r="W125" s="25"/>
      <c r="Y125" s="25"/>
      <c r="AF125" s="25"/>
      <c r="AG125" s="25"/>
      <c r="AH125" s="25"/>
      <c r="AI125" s="25"/>
      <c r="AV125" s="29"/>
    </row>
    <row r="126" spans="23:48" x14ac:dyDescent="0.3">
      <c r="W126" s="25"/>
      <c r="Y126" s="25"/>
      <c r="AF126" s="25"/>
      <c r="AG126" s="25"/>
      <c r="AH126" s="25"/>
      <c r="AI126" s="25"/>
      <c r="AV126" s="29"/>
    </row>
    <row r="127" spans="23:48" x14ac:dyDescent="0.3">
      <c r="W127" s="25"/>
      <c r="Y127" s="25"/>
      <c r="AF127" s="25"/>
      <c r="AG127" s="25"/>
      <c r="AH127" s="25"/>
      <c r="AI127" s="25"/>
      <c r="AV127" s="29"/>
    </row>
    <row r="128" spans="23:48" x14ac:dyDescent="0.3">
      <c r="W128" s="25"/>
      <c r="Y128" s="25"/>
      <c r="AF128" s="25"/>
      <c r="AG128" s="25"/>
      <c r="AH128" s="25"/>
      <c r="AI128" s="25"/>
      <c r="AV128" s="29"/>
    </row>
    <row r="129" spans="23:48" x14ac:dyDescent="0.3">
      <c r="W129" s="25"/>
      <c r="Y129" s="25"/>
      <c r="AF129" s="25"/>
      <c r="AG129" s="25"/>
      <c r="AH129" s="25"/>
      <c r="AI129" s="25"/>
      <c r="AV129" s="29"/>
    </row>
    <row r="130" spans="23:48" x14ac:dyDescent="0.3">
      <c r="W130" s="25"/>
      <c r="Y130" s="25"/>
      <c r="AF130" s="25"/>
      <c r="AG130" s="25"/>
      <c r="AH130" s="25"/>
      <c r="AI130" s="25"/>
      <c r="AV130" s="29"/>
    </row>
    <row r="131" spans="23:48" x14ac:dyDescent="0.3">
      <c r="W131" s="25"/>
      <c r="Y131" s="25"/>
      <c r="AF131" s="25"/>
      <c r="AG131" s="25"/>
      <c r="AH131" s="25"/>
      <c r="AI131" s="25"/>
      <c r="AV131" s="29"/>
    </row>
    <row r="132" spans="23:48" x14ac:dyDescent="0.3">
      <c r="W132" s="25"/>
      <c r="Y132" s="25"/>
      <c r="AF132" s="25"/>
      <c r="AG132" s="25"/>
      <c r="AH132" s="25"/>
      <c r="AI132" s="25"/>
      <c r="AV132" s="29"/>
    </row>
    <row r="133" spans="23:48" x14ac:dyDescent="0.3">
      <c r="W133" s="25"/>
      <c r="Y133" s="25"/>
      <c r="AF133" s="25"/>
      <c r="AG133" s="25"/>
      <c r="AH133" s="25"/>
      <c r="AI133" s="25"/>
      <c r="AV133" s="29"/>
    </row>
    <row r="134" spans="23:48" x14ac:dyDescent="0.3">
      <c r="W134" s="25"/>
      <c r="Y134" s="25"/>
      <c r="AF134" s="25"/>
      <c r="AG134" s="25"/>
      <c r="AH134" s="25"/>
      <c r="AI134" s="25"/>
      <c r="AV134" s="29"/>
    </row>
    <row r="135" spans="23:48" x14ac:dyDescent="0.3">
      <c r="W135" s="25"/>
      <c r="Y135" s="25"/>
      <c r="AF135" s="25"/>
      <c r="AG135" s="25"/>
      <c r="AH135" s="25"/>
      <c r="AI135" s="25"/>
      <c r="AV135" s="29"/>
    </row>
    <row r="136" spans="23:48" x14ac:dyDescent="0.3">
      <c r="W136" s="25"/>
      <c r="Y136" s="25"/>
      <c r="AF136" s="25"/>
      <c r="AG136" s="25"/>
      <c r="AH136" s="25"/>
      <c r="AI136" s="25"/>
      <c r="AV136" s="29"/>
    </row>
    <row r="137" spans="23:48" x14ac:dyDescent="0.3">
      <c r="W137" s="25"/>
      <c r="Y137" s="25"/>
      <c r="AF137" s="25"/>
      <c r="AG137" s="25"/>
      <c r="AH137" s="25"/>
      <c r="AI137" s="25"/>
      <c r="AV137" s="29"/>
    </row>
    <row r="138" spans="23:48" x14ac:dyDescent="0.3">
      <c r="W138" s="25"/>
      <c r="Y138" s="25"/>
      <c r="AF138" s="25"/>
      <c r="AG138" s="25"/>
      <c r="AH138" s="25"/>
      <c r="AI138" s="25"/>
      <c r="AV138" s="29"/>
    </row>
    <row r="139" spans="23:48" x14ac:dyDescent="0.3">
      <c r="W139" s="25"/>
      <c r="Y139" s="25"/>
      <c r="AF139" s="25"/>
      <c r="AG139" s="25"/>
      <c r="AH139" s="25"/>
      <c r="AI139" s="25"/>
      <c r="AV139" s="29"/>
    </row>
    <row r="140" spans="23:48" x14ac:dyDescent="0.3">
      <c r="W140" s="25"/>
      <c r="Y140" s="25"/>
      <c r="AF140" s="25"/>
      <c r="AG140" s="25"/>
      <c r="AH140" s="25"/>
      <c r="AI140" s="25"/>
      <c r="AV140" s="29"/>
    </row>
    <row r="141" spans="23:48" x14ac:dyDescent="0.3">
      <c r="W141" s="25"/>
      <c r="Y141" s="25"/>
      <c r="AF141" s="25"/>
      <c r="AG141" s="25"/>
      <c r="AH141" s="25"/>
      <c r="AI141" s="25"/>
      <c r="AV141" s="29"/>
    </row>
    <row r="142" spans="23:48" x14ac:dyDescent="0.3">
      <c r="W142" s="25"/>
      <c r="Y142" s="25"/>
      <c r="AF142" s="25"/>
      <c r="AG142" s="25"/>
      <c r="AH142" s="25"/>
      <c r="AI142" s="25"/>
      <c r="AV142" s="29"/>
    </row>
    <row r="143" spans="23:48" x14ac:dyDescent="0.3">
      <c r="W143" s="25"/>
      <c r="Y143" s="25"/>
      <c r="AF143" s="25"/>
      <c r="AG143" s="25"/>
      <c r="AH143" s="25"/>
      <c r="AI143" s="25"/>
      <c r="AV143" s="29"/>
    </row>
    <row r="144" spans="23:48" x14ac:dyDescent="0.3">
      <c r="W144" s="25"/>
      <c r="Y144" s="25"/>
      <c r="AF144" s="25"/>
      <c r="AG144" s="25"/>
      <c r="AH144" s="25"/>
      <c r="AI144" s="25"/>
      <c r="AV144" s="29"/>
    </row>
    <row r="145" spans="23:48" x14ac:dyDescent="0.3">
      <c r="W145" s="25"/>
      <c r="Y145" s="25"/>
      <c r="AF145" s="25"/>
      <c r="AG145" s="25"/>
      <c r="AH145" s="25"/>
      <c r="AI145" s="25"/>
      <c r="AV145" s="29"/>
    </row>
    <row r="146" spans="23:48" x14ac:dyDescent="0.3">
      <c r="W146" s="25"/>
      <c r="Y146" s="25"/>
      <c r="AF146" s="25"/>
      <c r="AG146" s="25"/>
      <c r="AH146" s="25"/>
      <c r="AI146" s="25"/>
      <c r="AV146" s="29"/>
    </row>
    <row r="147" spans="23:48" x14ac:dyDescent="0.3">
      <c r="W147" s="25"/>
      <c r="Y147" s="25"/>
      <c r="AF147" s="25"/>
      <c r="AG147" s="25"/>
      <c r="AH147" s="25"/>
      <c r="AI147" s="25"/>
      <c r="AV147" s="29"/>
    </row>
    <row r="148" spans="23:48" x14ac:dyDescent="0.3">
      <c r="W148" s="25"/>
      <c r="Y148" s="25"/>
      <c r="AF148" s="25"/>
      <c r="AG148" s="25"/>
      <c r="AH148" s="25"/>
      <c r="AI148" s="25"/>
      <c r="AV148" s="29"/>
    </row>
    <row r="149" spans="23:48" x14ac:dyDescent="0.3">
      <c r="W149" s="25"/>
      <c r="Y149" s="25"/>
      <c r="AF149" s="25"/>
      <c r="AG149" s="25"/>
      <c r="AH149" s="25"/>
      <c r="AI149" s="25"/>
      <c r="AV149" s="29"/>
    </row>
    <row r="150" spans="23:48" x14ac:dyDescent="0.3">
      <c r="W150" s="25"/>
      <c r="Y150" s="25"/>
      <c r="AF150" s="25"/>
      <c r="AG150" s="25"/>
      <c r="AH150" s="25"/>
      <c r="AI150" s="25"/>
      <c r="AV150" s="29"/>
    </row>
    <row r="151" spans="23:48" x14ac:dyDescent="0.3">
      <c r="W151" s="25"/>
      <c r="Y151" s="25"/>
      <c r="AF151" s="25"/>
      <c r="AG151" s="25"/>
      <c r="AH151" s="25"/>
      <c r="AI151" s="25"/>
      <c r="AV151" s="29"/>
    </row>
    <row r="152" spans="23:48" x14ac:dyDescent="0.3">
      <c r="W152" s="25"/>
      <c r="Y152" s="25"/>
      <c r="AF152" s="25"/>
      <c r="AG152" s="25"/>
      <c r="AH152" s="25"/>
      <c r="AI152" s="25"/>
      <c r="AV152" s="29"/>
    </row>
    <row r="153" spans="23:48" x14ac:dyDescent="0.3">
      <c r="W153" s="25"/>
      <c r="Y153" s="25"/>
      <c r="AF153" s="25"/>
      <c r="AG153" s="25"/>
      <c r="AH153" s="25"/>
      <c r="AI153" s="25"/>
      <c r="AV153" s="29"/>
    </row>
    <row r="154" spans="23:48" x14ac:dyDescent="0.3">
      <c r="W154" s="25"/>
      <c r="Y154" s="25"/>
      <c r="AF154" s="25"/>
      <c r="AG154" s="25"/>
      <c r="AH154" s="25"/>
      <c r="AI154" s="25"/>
      <c r="AV154" s="29"/>
    </row>
    <row r="155" spans="23:48" x14ac:dyDescent="0.3">
      <c r="W155" s="25"/>
      <c r="Y155" s="25"/>
      <c r="AF155" s="25"/>
      <c r="AG155" s="25"/>
      <c r="AH155" s="25"/>
      <c r="AI155" s="25"/>
      <c r="AV155" s="29"/>
    </row>
    <row r="156" spans="23:48" x14ac:dyDescent="0.3">
      <c r="W156" s="25"/>
      <c r="Y156" s="25"/>
      <c r="AF156" s="25"/>
      <c r="AG156" s="25"/>
      <c r="AH156" s="25"/>
      <c r="AI156" s="25"/>
      <c r="AV156" s="29"/>
    </row>
    <row r="157" spans="23:48" x14ac:dyDescent="0.3">
      <c r="W157" s="25"/>
      <c r="Y157" s="25"/>
      <c r="AF157" s="25"/>
      <c r="AG157" s="25"/>
      <c r="AH157" s="25"/>
      <c r="AI157" s="25"/>
      <c r="AV157" s="29"/>
    </row>
    <row r="158" spans="23:48" x14ac:dyDescent="0.3">
      <c r="W158" s="25"/>
      <c r="Y158" s="25"/>
      <c r="AF158" s="25"/>
      <c r="AG158" s="25"/>
      <c r="AH158" s="25"/>
      <c r="AI158" s="25"/>
      <c r="AV158" s="29"/>
    </row>
    <row r="159" spans="23:48" x14ac:dyDescent="0.3">
      <c r="W159" s="25"/>
      <c r="Y159" s="25"/>
      <c r="AF159" s="25"/>
      <c r="AG159" s="25"/>
      <c r="AH159" s="25"/>
      <c r="AI159" s="25"/>
      <c r="AV159" s="29"/>
    </row>
    <row r="160" spans="23:48" x14ac:dyDescent="0.3">
      <c r="W160" s="25"/>
      <c r="Y160" s="25"/>
      <c r="AF160" s="25"/>
      <c r="AG160" s="25"/>
      <c r="AH160" s="25"/>
      <c r="AI160" s="25"/>
      <c r="AV160" s="29"/>
    </row>
    <row r="161" spans="23:48" x14ac:dyDescent="0.3">
      <c r="W161" s="25"/>
      <c r="Y161" s="25"/>
      <c r="AF161" s="25"/>
      <c r="AG161" s="25"/>
      <c r="AH161" s="25"/>
      <c r="AI161" s="25"/>
      <c r="AV161" s="29"/>
    </row>
    <row r="162" spans="23:48" x14ac:dyDescent="0.3">
      <c r="W162" s="25"/>
      <c r="Y162" s="25"/>
      <c r="AF162" s="25"/>
      <c r="AG162" s="25"/>
      <c r="AH162" s="25"/>
      <c r="AI162" s="25"/>
      <c r="AV162" s="29"/>
    </row>
    <row r="163" spans="23:48" x14ac:dyDescent="0.3">
      <c r="W163" s="25"/>
      <c r="Y163" s="25"/>
      <c r="AF163" s="25"/>
      <c r="AG163" s="25"/>
      <c r="AH163" s="25"/>
      <c r="AI163" s="25"/>
      <c r="AV163" s="29"/>
    </row>
    <row r="164" spans="23:48" x14ac:dyDescent="0.3">
      <c r="W164" s="25"/>
      <c r="Y164" s="25"/>
      <c r="AF164" s="25"/>
      <c r="AG164" s="25"/>
      <c r="AH164" s="25"/>
      <c r="AI164" s="25"/>
      <c r="AV164" s="29"/>
    </row>
    <row r="165" spans="23:48" x14ac:dyDescent="0.3">
      <c r="W165" s="25"/>
      <c r="Y165" s="25"/>
      <c r="AF165" s="25"/>
      <c r="AG165" s="25"/>
      <c r="AH165" s="25"/>
      <c r="AI165" s="25"/>
      <c r="AV165" s="29"/>
    </row>
    <row r="166" spans="23:48" x14ac:dyDescent="0.3">
      <c r="W166" s="25"/>
      <c r="Y166" s="25"/>
      <c r="AF166" s="25"/>
      <c r="AG166" s="25"/>
      <c r="AH166" s="25"/>
      <c r="AI166" s="25"/>
      <c r="AV166" s="29"/>
    </row>
    <row r="167" spans="23:48" x14ac:dyDescent="0.3">
      <c r="W167" s="25"/>
      <c r="Y167" s="25"/>
      <c r="AF167" s="25"/>
      <c r="AG167" s="25"/>
      <c r="AH167" s="25"/>
      <c r="AI167" s="25"/>
      <c r="AV167" s="29"/>
    </row>
    <row r="168" spans="23:48" x14ac:dyDescent="0.3">
      <c r="W168" s="25"/>
      <c r="Y168" s="25"/>
      <c r="AF168" s="25"/>
      <c r="AG168" s="25"/>
      <c r="AH168" s="25"/>
      <c r="AI168" s="25"/>
      <c r="AV168" s="29"/>
    </row>
    <row r="169" spans="23:48" x14ac:dyDescent="0.3">
      <c r="W169" s="25"/>
      <c r="Y169" s="25"/>
      <c r="AF169" s="25"/>
      <c r="AG169" s="25"/>
      <c r="AH169" s="25"/>
      <c r="AI169" s="25"/>
      <c r="AV169" s="29"/>
    </row>
    <row r="170" spans="23:48" x14ac:dyDescent="0.3">
      <c r="W170" s="25"/>
      <c r="Y170" s="25"/>
      <c r="AF170" s="25"/>
      <c r="AG170" s="25"/>
      <c r="AH170" s="25"/>
      <c r="AI170" s="25"/>
      <c r="AV170" s="29"/>
    </row>
    <row r="171" spans="23:48" x14ac:dyDescent="0.3">
      <c r="W171" s="25"/>
      <c r="Y171" s="25"/>
      <c r="AF171" s="25"/>
      <c r="AG171" s="25"/>
      <c r="AH171" s="25"/>
      <c r="AI171" s="25"/>
      <c r="AV171" s="29"/>
    </row>
    <row r="172" spans="23:48" x14ac:dyDescent="0.3">
      <c r="W172" s="25"/>
      <c r="Y172" s="25"/>
      <c r="AF172" s="25"/>
      <c r="AG172" s="25"/>
      <c r="AH172" s="25"/>
      <c r="AI172" s="25"/>
      <c r="AV172" s="29"/>
    </row>
    <row r="173" spans="23:48" x14ac:dyDescent="0.3">
      <c r="W173" s="25"/>
      <c r="Y173" s="25"/>
      <c r="AF173" s="25"/>
      <c r="AG173" s="25"/>
      <c r="AH173" s="25"/>
      <c r="AI173" s="25"/>
      <c r="AV173" s="29"/>
    </row>
    <row r="174" spans="23:48" x14ac:dyDescent="0.3">
      <c r="W174" s="25"/>
      <c r="Y174" s="25"/>
      <c r="AF174" s="25"/>
      <c r="AG174" s="25"/>
      <c r="AH174" s="25"/>
      <c r="AI174" s="25"/>
      <c r="AV174" s="29"/>
    </row>
    <row r="175" spans="23:48" x14ac:dyDescent="0.3">
      <c r="W175" s="25"/>
      <c r="Y175" s="25"/>
      <c r="AF175" s="25"/>
      <c r="AG175" s="25"/>
      <c r="AH175" s="25"/>
      <c r="AI175" s="25"/>
      <c r="AV175" s="29"/>
    </row>
    <row r="176" spans="23:48" x14ac:dyDescent="0.3">
      <c r="W176" s="25"/>
      <c r="Y176" s="25"/>
      <c r="AF176" s="25"/>
      <c r="AG176" s="25"/>
      <c r="AH176" s="25"/>
      <c r="AI176" s="25"/>
      <c r="AV176" s="29"/>
    </row>
    <row r="177" spans="23:48" x14ac:dyDescent="0.3">
      <c r="W177" s="25"/>
      <c r="Y177" s="25"/>
      <c r="AF177" s="25"/>
      <c r="AG177" s="25"/>
      <c r="AH177" s="25"/>
      <c r="AI177" s="25"/>
      <c r="AV177" s="29"/>
    </row>
    <row r="178" spans="23:48" x14ac:dyDescent="0.3">
      <c r="W178" s="25"/>
      <c r="Y178" s="25"/>
      <c r="AF178" s="25"/>
      <c r="AG178" s="25"/>
      <c r="AH178" s="25"/>
      <c r="AI178" s="25"/>
      <c r="AV178" s="29"/>
    </row>
    <row r="179" spans="23:48" x14ac:dyDescent="0.3">
      <c r="W179" s="25"/>
      <c r="Y179" s="25"/>
      <c r="AF179" s="25"/>
      <c r="AG179" s="25"/>
      <c r="AH179" s="25"/>
      <c r="AI179" s="25"/>
      <c r="AV179" s="29"/>
    </row>
    <row r="180" spans="23:48" x14ac:dyDescent="0.3">
      <c r="W180" s="25"/>
      <c r="Y180" s="25"/>
      <c r="AF180" s="25"/>
      <c r="AG180" s="25"/>
      <c r="AH180" s="25"/>
      <c r="AI180" s="25"/>
      <c r="AV180" s="29"/>
    </row>
    <row r="181" spans="23:48" x14ac:dyDescent="0.3">
      <c r="W181" s="25"/>
      <c r="Y181" s="25"/>
      <c r="AF181" s="25"/>
      <c r="AG181" s="25"/>
      <c r="AH181" s="25"/>
      <c r="AI181" s="25"/>
      <c r="AV181" s="29"/>
    </row>
    <row r="182" spans="23:48" x14ac:dyDescent="0.3">
      <c r="W182" s="25"/>
      <c r="Y182" s="25"/>
      <c r="AF182" s="25"/>
      <c r="AG182" s="25"/>
      <c r="AH182" s="25"/>
      <c r="AI182" s="25"/>
      <c r="AV182" s="29"/>
    </row>
    <row r="183" spans="23:48" x14ac:dyDescent="0.3">
      <c r="W183" s="25"/>
      <c r="Y183" s="25"/>
      <c r="AF183" s="25"/>
      <c r="AG183" s="25"/>
      <c r="AH183" s="25"/>
      <c r="AI183" s="25"/>
      <c r="AV183" s="29"/>
    </row>
    <row r="184" spans="23:48" x14ac:dyDescent="0.3">
      <c r="W184" s="25"/>
      <c r="Y184" s="25"/>
      <c r="AF184" s="25"/>
      <c r="AG184" s="25"/>
      <c r="AH184" s="25"/>
      <c r="AI184" s="25"/>
      <c r="AV184" s="29"/>
    </row>
    <row r="185" spans="23:48" x14ac:dyDescent="0.3">
      <c r="W185" s="25"/>
      <c r="Y185" s="25"/>
      <c r="AF185" s="25"/>
      <c r="AG185" s="25"/>
      <c r="AH185" s="25"/>
      <c r="AI185" s="25"/>
      <c r="AV185" s="29"/>
    </row>
    <row r="186" spans="23:48" x14ac:dyDescent="0.3">
      <c r="W186" s="25"/>
      <c r="Y186" s="25"/>
      <c r="AF186" s="25"/>
      <c r="AG186" s="25"/>
      <c r="AH186" s="25"/>
      <c r="AI186" s="25"/>
      <c r="AV186" s="29"/>
    </row>
    <row r="187" spans="23:48" x14ac:dyDescent="0.3">
      <c r="W187" s="25"/>
      <c r="Y187" s="25"/>
      <c r="AF187" s="25"/>
      <c r="AG187" s="25"/>
      <c r="AH187" s="25"/>
      <c r="AI187" s="25"/>
      <c r="AV187" s="29"/>
    </row>
    <row r="188" spans="23:48" x14ac:dyDescent="0.3">
      <c r="W188" s="25"/>
      <c r="Y188" s="25"/>
      <c r="AF188" s="25"/>
      <c r="AG188" s="25"/>
      <c r="AH188" s="25"/>
      <c r="AI188" s="25"/>
      <c r="AV188" s="29"/>
    </row>
    <row r="189" spans="23:48" x14ac:dyDescent="0.3">
      <c r="W189" s="25"/>
      <c r="Y189" s="25"/>
      <c r="AF189" s="25"/>
      <c r="AG189" s="25"/>
      <c r="AH189" s="25"/>
      <c r="AI189" s="25"/>
      <c r="AV189" s="29"/>
    </row>
    <row r="190" spans="23:48" x14ac:dyDescent="0.3">
      <c r="W190" s="25"/>
      <c r="Y190" s="25"/>
      <c r="AF190" s="25"/>
      <c r="AG190" s="25"/>
      <c r="AH190" s="25"/>
      <c r="AI190" s="25"/>
      <c r="AV190" s="29"/>
    </row>
    <row r="191" spans="23:48" x14ac:dyDescent="0.3">
      <c r="W191" s="25"/>
      <c r="Y191" s="25"/>
      <c r="AF191" s="25"/>
      <c r="AG191" s="25"/>
      <c r="AH191" s="25"/>
      <c r="AI191" s="25"/>
      <c r="AV191" s="29"/>
    </row>
    <row r="192" spans="23:48" x14ac:dyDescent="0.3">
      <c r="W192" s="25"/>
      <c r="Y192" s="25"/>
      <c r="AF192" s="25"/>
      <c r="AG192" s="25"/>
      <c r="AH192" s="25"/>
      <c r="AI192" s="25"/>
      <c r="AV192" s="29"/>
    </row>
    <row r="193" spans="23:48" x14ac:dyDescent="0.3">
      <c r="W193" s="25"/>
      <c r="Y193" s="25"/>
      <c r="AF193" s="25"/>
      <c r="AG193" s="25"/>
      <c r="AH193" s="25"/>
      <c r="AI193" s="25"/>
      <c r="AV193" s="29"/>
    </row>
    <row r="194" spans="23:48" x14ac:dyDescent="0.3">
      <c r="W194" s="25"/>
      <c r="Y194" s="25"/>
      <c r="AF194" s="25"/>
      <c r="AG194" s="25"/>
      <c r="AH194" s="25"/>
      <c r="AI194" s="25"/>
      <c r="AV194" s="29"/>
    </row>
    <row r="195" spans="23:48" x14ac:dyDescent="0.3">
      <c r="W195" s="25"/>
      <c r="Y195" s="25"/>
      <c r="AF195" s="25"/>
      <c r="AG195" s="25"/>
      <c r="AH195" s="25"/>
      <c r="AI195" s="25"/>
      <c r="AV195" s="29"/>
    </row>
    <row r="196" spans="23:48" x14ac:dyDescent="0.3">
      <c r="W196" s="25"/>
      <c r="Y196" s="25"/>
      <c r="AF196" s="25"/>
      <c r="AG196" s="25"/>
      <c r="AH196" s="25"/>
      <c r="AI196" s="25"/>
      <c r="AV196" s="29"/>
    </row>
    <row r="197" spans="23:48" x14ac:dyDescent="0.3">
      <c r="W197" s="25"/>
      <c r="Y197" s="25"/>
      <c r="AF197" s="25"/>
      <c r="AG197" s="25"/>
      <c r="AH197" s="25"/>
      <c r="AI197" s="25"/>
      <c r="AV197" s="29"/>
    </row>
    <row r="198" spans="23:48" x14ac:dyDescent="0.3">
      <c r="W198" s="25"/>
      <c r="Y198" s="25"/>
      <c r="AF198" s="25"/>
      <c r="AG198" s="25"/>
      <c r="AH198" s="25"/>
      <c r="AI198" s="25"/>
      <c r="AV198" s="29"/>
    </row>
    <row r="199" spans="23:48" x14ac:dyDescent="0.3">
      <c r="W199" s="25"/>
      <c r="Y199" s="25"/>
      <c r="AF199" s="25"/>
      <c r="AG199" s="25"/>
      <c r="AH199" s="25"/>
      <c r="AI199" s="25"/>
      <c r="AV199" s="29"/>
    </row>
    <row r="200" spans="23:48" x14ac:dyDescent="0.3">
      <c r="W200" s="25"/>
      <c r="Y200" s="25"/>
      <c r="AF200" s="25"/>
      <c r="AG200" s="25"/>
      <c r="AH200" s="25"/>
      <c r="AI200" s="25"/>
      <c r="AV200" s="29"/>
    </row>
    <row r="201" spans="23:48" x14ac:dyDescent="0.3">
      <c r="W201" s="25"/>
      <c r="Y201" s="25"/>
      <c r="AF201" s="25"/>
      <c r="AG201" s="25"/>
      <c r="AH201" s="25"/>
      <c r="AI201" s="25"/>
      <c r="AV201" s="29"/>
    </row>
    <row r="202" spans="23:48" x14ac:dyDescent="0.3">
      <c r="W202" s="25"/>
      <c r="Y202" s="25"/>
      <c r="AF202" s="25"/>
      <c r="AG202" s="25"/>
      <c r="AH202" s="25"/>
      <c r="AI202" s="25"/>
      <c r="AV202" s="29"/>
    </row>
    <row r="203" spans="23:48" x14ac:dyDescent="0.3">
      <c r="W203" s="25"/>
      <c r="Y203" s="25"/>
      <c r="AF203" s="25"/>
      <c r="AG203" s="25"/>
      <c r="AH203" s="25"/>
      <c r="AI203" s="25"/>
      <c r="AV203" s="29"/>
    </row>
    <row r="204" spans="23:48" x14ac:dyDescent="0.3">
      <c r="W204" s="25"/>
      <c r="Y204" s="25"/>
      <c r="AF204" s="25"/>
      <c r="AG204" s="25"/>
      <c r="AH204" s="25"/>
      <c r="AI204" s="25"/>
      <c r="AV204" s="29"/>
    </row>
    <row r="205" spans="23:48" x14ac:dyDescent="0.3">
      <c r="W205" s="25"/>
      <c r="Y205" s="25"/>
      <c r="AF205" s="25"/>
      <c r="AG205" s="25"/>
      <c r="AH205" s="25"/>
      <c r="AI205" s="25"/>
      <c r="AV205" s="29"/>
    </row>
    <row r="206" spans="23:48" x14ac:dyDescent="0.3">
      <c r="W206" s="25"/>
      <c r="Y206" s="25"/>
      <c r="AF206" s="25"/>
      <c r="AG206" s="25"/>
      <c r="AH206" s="25"/>
      <c r="AI206" s="25"/>
      <c r="AV206" s="29"/>
    </row>
    <row r="207" spans="23:48" x14ac:dyDescent="0.3">
      <c r="W207" s="25"/>
      <c r="Y207" s="25"/>
      <c r="AF207" s="25"/>
      <c r="AG207" s="25"/>
      <c r="AH207" s="25"/>
      <c r="AI207" s="25"/>
      <c r="AV207" s="29"/>
    </row>
    <row r="208" spans="23:48" x14ac:dyDescent="0.3">
      <c r="W208" s="25"/>
      <c r="Y208" s="25"/>
      <c r="AF208" s="25"/>
      <c r="AG208" s="25"/>
      <c r="AH208" s="25"/>
      <c r="AI208" s="25"/>
      <c r="AV208" s="29"/>
    </row>
    <row r="209" spans="23:48" x14ac:dyDescent="0.3">
      <c r="W209" s="25"/>
      <c r="Y209" s="25"/>
      <c r="AF209" s="25"/>
      <c r="AG209" s="25"/>
      <c r="AH209" s="25"/>
      <c r="AI209" s="25"/>
      <c r="AV209" s="29"/>
    </row>
    <row r="210" spans="23:48" x14ac:dyDescent="0.3">
      <c r="W210" s="25"/>
      <c r="Y210" s="25"/>
      <c r="AF210" s="25"/>
      <c r="AG210" s="25"/>
      <c r="AH210" s="25"/>
      <c r="AI210" s="25"/>
      <c r="AV210" s="29"/>
    </row>
    <row r="211" spans="23:48" x14ac:dyDescent="0.3">
      <c r="W211" s="25"/>
      <c r="Y211" s="25"/>
      <c r="AF211" s="25"/>
      <c r="AG211" s="25"/>
      <c r="AH211" s="25"/>
      <c r="AI211" s="25"/>
      <c r="AV211" s="29"/>
    </row>
    <row r="212" spans="23:48" x14ac:dyDescent="0.3">
      <c r="W212" s="25"/>
      <c r="Y212" s="25"/>
      <c r="AF212" s="25"/>
      <c r="AG212" s="25"/>
      <c r="AH212" s="25"/>
      <c r="AI212" s="25"/>
      <c r="AV212" s="29"/>
    </row>
    <row r="213" spans="23:48" x14ac:dyDescent="0.3">
      <c r="W213" s="25"/>
      <c r="Y213" s="25"/>
      <c r="AF213" s="25"/>
      <c r="AG213" s="25"/>
      <c r="AH213" s="25"/>
      <c r="AI213" s="25"/>
      <c r="AV213" s="29"/>
    </row>
    <row r="214" spans="23:48" x14ac:dyDescent="0.3">
      <c r="W214" s="25"/>
      <c r="Y214" s="25"/>
      <c r="AF214" s="25"/>
      <c r="AG214" s="25"/>
      <c r="AH214" s="25"/>
      <c r="AI214" s="25"/>
      <c r="AV214" s="29"/>
    </row>
    <row r="215" spans="23:48" x14ac:dyDescent="0.3">
      <c r="W215" s="25"/>
      <c r="Y215" s="25"/>
      <c r="AF215" s="25"/>
      <c r="AG215" s="25"/>
      <c r="AH215" s="25"/>
      <c r="AI215" s="25"/>
      <c r="AV215" s="29"/>
    </row>
    <row r="216" spans="23:48" x14ac:dyDescent="0.3">
      <c r="W216" s="25"/>
      <c r="Y216" s="25"/>
      <c r="AF216" s="25"/>
      <c r="AG216" s="25"/>
      <c r="AH216" s="25"/>
      <c r="AI216" s="25"/>
      <c r="AV216" s="29"/>
    </row>
    <row r="217" spans="23:48" x14ac:dyDescent="0.3">
      <c r="W217" s="25"/>
      <c r="Y217" s="25"/>
      <c r="AF217" s="25"/>
      <c r="AG217" s="25"/>
      <c r="AH217" s="25"/>
      <c r="AI217" s="25"/>
      <c r="AV217" s="29"/>
    </row>
    <row r="218" spans="23:48" x14ac:dyDescent="0.3">
      <c r="W218" s="25"/>
      <c r="Y218" s="25"/>
      <c r="AF218" s="25"/>
      <c r="AG218" s="25"/>
      <c r="AH218" s="25"/>
      <c r="AI218" s="25"/>
      <c r="AV218" s="29"/>
    </row>
    <row r="219" spans="23:48" x14ac:dyDescent="0.3">
      <c r="W219" s="25"/>
      <c r="Y219" s="25"/>
      <c r="AF219" s="25"/>
      <c r="AG219" s="25"/>
      <c r="AH219" s="25"/>
      <c r="AI219" s="25"/>
      <c r="AV219" s="29"/>
    </row>
    <row r="220" spans="23:48" x14ac:dyDescent="0.3">
      <c r="W220" s="25"/>
      <c r="Y220" s="25"/>
      <c r="AF220" s="25"/>
      <c r="AG220" s="25"/>
      <c r="AH220" s="25"/>
      <c r="AI220" s="25"/>
      <c r="AV220" s="29"/>
    </row>
    <row r="221" spans="23:48" x14ac:dyDescent="0.3">
      <c r="W221" s="25"/>
      <c r="Y221" s="25"/>
      <c r="AF221" s="25"/>
      <c r="AG221" s="25"/>
      <c r="AH221" s="25"/>
      <c r="AI221" s="25"/>
      <c r="AV221" s="29"/>
    </row>
    <row r="222" spans="23:48" x14ac:dyDescent="0.3">
      <c r="W222" s="25"/>
      <c r="Y222" s="25"/>
      <c r="AF222" s="25"/>
      <c r="AG222" s="25"/>
      <c r="AH222" s="25"/>
      <c r="AI222" s="25"/>
      <c r="AV222" s="29"/>
    </row>
    <row r="223" spans="23:48" x14ac:dyDescent="0.3">
      <c r="W223" s="25"/>
      <c r="Y223" s="25"/>
      <c r="AF223" s="25"/>
      <c r="AG223" s="25"/>
      <c r="AH223" s="25"/>
      <c r="AI223" s="25"/>
      <c r="AV223" s="29"/>
    </row>
    <row r="224" spans="23:48" x14ac:dyDescent="0.3">
      <c r="W224" s="25"/>
      <c r="Y224" s="25"/>
      <c r="AF224" s="25"/>
      <c r="AG224" s="25"/>
      <c r="AH224" s="25"/>
      <c r="AI224" s="25"/>
      <c r="AV224" s="29"/>
    </row>
    <row r="225" spans="23:48" x14ac:dyDescent="0.3">
      <c r="W225" s="25"/>
      <c r="Y225" s="25"/>
      <c r="AF225" s="25"/>
      <c r="AG225" s="25"/>
      <c r="AH225" s="25"/>
      <c r="AI225" s="25"/>
      <c r="AV225" s="29"/>
    </row>
    <row r="226" spans="23:48" x14ac:dyDescent="0.3">
      <c r="W226" s="25"/>
      <c r="Y226" s="25"/>
      <c r="AF226" s="25"/>
      <c r="AG226" s="25"/>
      <c r="AH226" s="25"/>
      <c r="AI226" s="25"/>
      <c r="AV226" s="29"/>
    </row>
    <row r="227" spans="23:48" x14ac:dyDescent="0.3">
      <c r="W227" s="25"/>
      <c r="Y227" s="25"/>
      <c r="AF227" s="25"/>
      <c r="AG227" s="25"/>
      <c r="AH227" s="25"/>
      <c r="AI227" s="25"/>
      <c r="AV227" s="29"/>
    </row>
    <row r="228" spans="23:48" x14ac:dyDescent="0.3">
      <c r="W228" s="25"/>
      <c r="Y228" s="25"/>
      <c r="AF228" s="25"/>
      <c r="AG228" s="25"/>
      <c r="AH228" s="25"/>
      <c r="AI228" s="25"/>
      <c r="AV228" s="29"/>
    </row>
    <row r="229" spans="23:48" x14ac:dyDescent="0.3">
      <c r="W229" s="25"/>
      <c r="Y229" s="25"/>
      <c r="AF229" s="25"/>
      <c r="AG229" s="25"/>
      <c r="AH229" s="25"/>
      <c r="AI229" s="25"/>
      <c r="AV229" s="29"/>
    </row>
    <row r="230" spans="23:48" x14ac:dyDescent="0.3">
      <c r="W230" s="25"/>
      <c r="Y230" s="25"/>
      <c r="AF230" s="25"/>
      <c r="AG230" s="25"/>
      <c r="AH230" s="25"/>
      <c r="AI230" s="25"/>
      <c r="AV230" s="29"/>
    </row>
    <row r="231" spans="23:48" x14ac:dyDescent="0.3">
      <c r="W231" s="25"/>
      <c r="Y231" s="25"/>
      <c r="AF231" s="25"/>
      <c r="AG231" s="25"/>
      <c r="AH231" s="25"/>
      <c r="AI231" s="25"/>
      <c r="AV231" s="29"/>
    </row>
    <row r="232" spans="23:48" x14ac:dyDescent="0.3">
      <c r="W232" s="25"/>
      <c r="Y232" s="25"/>
      <c r="AF232" s="25"/>
      <c r="AG232" s="25"/>
      <c r="AH232" s="25"/>
      <c r="AI232" s="25"/>
      <c r="AV232" s="29"/>
    </row>
    <row r="233" spans="23:48" x14ac:dyDescent="0.3">
      <c r="W233" s="25"/>
      <c r="Y233" s="25"/>
      <c r="AF233" s="25"/>
      <c r="AG233" s="25"/>
      <c r="AH233" s="25"/>
      <c r="AI233" s="25"/>
      <c r="AV233" s="29"/>
    </row>
    <row r="234" spans="23:48" x14ac:dyDescent="0.3">
      <c r="W234" s="25"/>
      <c r="Y234" s="25"/>
      <c r="AF234" s="25"/>
      <c r="AG234" s="25"/>
      <c r="AH234" s="25"/>
      <c r="AI234" s="25"/>
      <c r="AV234" s="29"/>
    </row>
    <row r="235" spans="23:48" x14ac:dyDescent="0.3">
      <c r="W235" s="25"/>
      <c r="Y235" s="25"/>
      <c r="AF235" s="25"/>
      <c r="AG235" s="25"/>
      <c r="AH235" s="25"/>
      <c r="AI235" s="25"/>
      <c r="AV235" s="29"/>
    </row>
    <row r="236" spans="23:48" x14ac:dyDescent="0.3">
      <c r="W236" s="25"/>
      <c r="Y236" s="25"/>
      <c r="AF236" s="25"/>
      <c r="AG236" s="25"/>
      <c r="AH236" s="25"/>
      <c r="AI236" s="25"/>
      <c r="AV236" s="29"/>
    </row>
    <row r="237" spans="23:48" x14ac:dyDescent="0.3">
      <c r="W237" s="25"/>
      <c r="Y237" s="25"/>
      <c r="AF237" s="25"/>
      <c r="AG237" s="25"/>
      <c r="AH237" s="25"/>
      <c r="AI237" s="25"/>
      <c r="AV237" s="29"/>
    </row>
    <row r="238" spans="23:48" x14ac:dyDescent="0.3">
      <c r="W238" s="25"/>
      <c r="Y238" s="25"/>
      <c r="AF238" s="25"/>
      <c r="AG238" s="25"/>
      <c r="AH238" s="25"/>
      <c r="AI238" s="25"/>
      <c r="AV238" s="29"/>
    </row>
    <row r="239" spans="23:48" x14ac:dyDescent="0.3">
      <c r="W239" s="25"/>
      <c r="Y239" s="25"/>
      <c r="AF239" s="25"/>
      <c r="AG239" s="25"/>
      <c r="AH239" s="25"/>
      <c r="AI239" s="25"/>
      <c r="AV239" s="29"/>
    </row>
    <row r="240" spans="23:48" x14ac:dyDescent="0.3">
      <c r="W240" s="25"/>
      <c r="Y240" s="25"/>
      <c r="AF240" s="25"/>
      <c r="AG240" s="25"/>
      <c r="AH240" s="25"/>
      <c r="AI240" s="25"/>
      <c r="AV240" s="29"/>
    </row>
    <row r="241" spans="23:48" x14ac:dyDescent="0.3">
      <c r="W241" s="25"/>
      <c r="Y241" s="25"/>
      <c r="AF241" s="25"/>
      <c r="AG241" s="25"/>
      <c r="AH241" s="25"/>
      <c r="AI241" s="25"/>
      <c r="AV241" s="29"/>
    </row>
    <row r="242" spans="23:48" x14ac:dyDescent="0.3">
      <c r="W242" s="25"/>
      <c r="Y242" s="25"/>
      <c r="AF242" s="25"/>
      <c r="AG242" s="25"/>
      <c r="AH242" s="25"/>
      <c r="AI242" s="25"/>
      <c r="AV242" s="29"/>
    </row>
    <row r="243" spans="23:48" x14ac:dyDescent="0.3">
      <c r="W243" s="25"/>
      <c r="Y243" s="25"/>
      <c r="AF243" s="25"/>
      <c r="AG243" s="25"/>
      <c r="AH243" s="25"/>
      <c r="AI243" s="25"/>
      <c r="AV243" s="29"/>
    </row>
    <row r="244" spans="23:48" x14ac:dyDescent="0.3">
      <c r="W244" s="25"/>
      <c r="Y244" s="25"/>
      <c r="AF244" s="25"/>
      <c r="AG244" s="25"/>
      <c r="AH244" s="25"/>
      <c r="AI244" s="25"/>
      <c r="AV244" s="29"/>
    </row>
    <row r="245" spans="23:48" x14ac:dyDescent="0.3">
      <c r="W245" s="25"/>
      <c r="Y245" s="25"/>
      <c r="AF245" s="25"/>
      <c r="AG245" s="25"/>
      <c r="AH245" s="25"/>
      <c r="AI245" s="25"/>
      <c r="AV245" s="29"/>
    </row>
    <row r="246" spans="23:48" x14ac:dyDescent="0.3">
      <c r="W246" s="25"/>
      <c r="Y246" s="25"/>
      <c r="AF246" s="25"/>
      <c r="AG246" s="25"/>
      <c r="AH246" s="25"/>
      <c r="AI246" s="25"/>
      <c r="AV246" s="29"/>
    </row>
    <row r="247" spans="23:48" x14ac:dyDescent="0.3">
      <c r="W247" s="25"/>
      <c r="Y247" s="25"/>
      <c r="AF247" s="25"/>
      <c r="AG247" s="25"/>
      <c r="AH247" s="25"/>
      <c r="AI247" s="25"/>
      <c r="AV247" s="29"/>
    </row>
    <row r="248" spans="23:48" x14ac:dyDescent="0.3">
      <c r="W248" s="25"/>
      <c r="Y248" s="25"/>
      <c r="AF248" s="25"/>
      <c r="AG248" s="25"/>
      <c r="AH248" s="25"/>
      <c r="AI248" s="25"/>
      <c r="AV248" s="29"/>
    </row>
    <row r="249" spans="23:48" x14ac:dyDescent="0.3">
      <c r="W249" s="25"/>
      <c r="Y249" s="25"/>
      <c r="AF249" s="25"/>
      <c r="AG249" s="25"/>
      <c r="AH249" s="25"/>
      <c r="AI249" s="25"/>
      <c r="AV249" s="29"/>
    </row>
    <row r="250" spans="23:48" x14ac:dyDescent="0.3">
      <c r="W250" s="25"/>
      <c r="Y250" s="25"/>
      <c r="AF250" s="25"/>
      <c r="AG250" s="25"/>
      <c r="AH250" s="25"/>
      <c r="AI250" s="25"/>
      <c r="AV250" s="29"/>
    </row>
    <row r="251" spans="23:48" x14ac:dyDescent="0.3">
      <c r="W251" s="25"/>
      <c r="Y251" s="25"/>
      <c r="AF251" s="25"/>
      <c r="AG251" s="25"/>
      <c r="AH251" s="25"/>
      <c r="AI251" s="25"/>
      <c r="AV251" s="29"/>
    </row>
    <row r="252" spans="23:48" x14ac:dyDescent="0.3">
      <c r="W252" s="25"/>
      <c r="Y252" s="25"/>
      <c r="AF252" s="25"/>
      <c r="AG252" s="25"/>
      <c r="AH252" s="25"/>
      <c r="AI252" s="25"/>
      <c r="AV252" s="29"/>
    </row>
    <row r="253" spans="23:48" x14ac:dyDescent="0.3">
      <c r="W253" s="25"/>
      <c r="Y253" s="25"/>
      <c r="AF253" s="25"/>
      <c r="AG253" s="25"/>
      <c r="AH253" s="25"/>
      <c r="AI253" s="25"/>
      <c r="AV253" s="29"/>
    </row>
    <row r="254" spans="23:48" x14ac:dyDescent="0.3">
      <c r="W254" s="25"/>
      <c r="Y254" s="25"/>
      <c r="AF254" s="25"/>
      <c r="AG254" s="25"/>
      <c r="AH254" s="25"/>
      <c r="AI254" s="25"/>
      <c r="AV254" s="29"/>
    </row>
    <row r="255" spans="23:48" x14ac:dyDescent="0.3">
      <c r="W255" s="25"/>
      <c r="Y255" s="25"/>
      <c r="AF255" s="25"/>
      <c r="AG255" s="25"/>
      <c r="AH255" s="25"/>
      <c r="AI255" s="25"/>
      <c r="AV255" s="29"/>
    </row>
    <row r="256" spans="23:48" x14ac:dyDescent="0.3">
      <c r="W256" s="25"/>
      <c r="Y256" s="25"/>
      <c r="AF256" s="25"/>
      <c r="AG256" s="25"/>
      <c r="AH256" s="25"/>
      <c r="AI256" s="25"/>
      <c r="AV256" s="29"/>
    </row>
    <row r="257" spans="23:48" x14ac:dyDescent="0.3">
      <c r="W257" s="25"/>
      <c r="Y257" s="25"/>
      <c r="AF257" s="25"/>
      <c r="AG257" s="25"/>
      <c r="AH257" s="25"/>
      <c r="AI257" s="25"/>
      <c r="AV257" s="29"/>
    </row>
    <row r="258" spans="23:48" x14ac:dyDescent="0.3">
      <c r="W258" s="25"/>
      <c r="Y258" s="25"/>
      <c r="AF258" s="25"/>
      <c r="AG258" s="25"/>
      <c r="AH258" s="25"/>
      <c r="AI258" s="25"/>
      <c r="AV258" s="29"/>
    </row>
    <row r="259" spans="23:48" x14ac:dyDescent="0.3">
      <c r="W259" s="25"/>
      <c r="Y259" s="25"/>
      <c r="AF259" s="25"/>
      <c r="AG259" s="25"/>
      <c r="AH259" s="25"/>
      <c r="AI259" s="25"/>
      <c r="AV259" s="29"/>
    </row>
    <row r="260" spans="23:48" x14ac:dyDescent="0.3">
      <c r="W260" s="25"/>
      <c r="Y260" s="25"/>
      <c r="AF260" s="25"/>
      <c r="AG260" s="25"/>
      <c r="AH260" s="25"/>
      <c r="AI260" s="25"/>
      <c r="AV260" s="29"/>
    </row>
    <row r="261" spans="23:48" x14ac:dyDescent="0.3">
      <c r="W261" s="25"/>
      <c r="Y261" s="25"/>
      <c r="AF261" s="25"/>
      <c r="AG261" s="25"/>
      <c r="AH261" s="25"/>
      <c r="AI261" s="25"/>
      <c r="AV261" s="29"/>
    </row>
    <row r="262" spans="23:48" x14ac:dyDescent="0.3">
      <c r="W262" s="25"/>
      <c r="Y262" s="25"/>
      <c r="AF262" s="25"/>
      <c r="AG262" s="25"/>
      <c r="AH262" s="25"/>
      <c r="AI262" s="25"/>
      <c r="AV262" s="29"/>
    </row>
    <row r="263" spans="23:48" x14ac:dyDescent="0.3">
      <c r="W263" s="25"/>
      <c r="Y263" s="25"/>
      <c r="AF263" s="25"/>
      <c r="AG263" s="25"/>
      <c r="AH263" s="25"/>
      <c r="AI263" s="25"/>
      <c r="AV263" s="29"/>
    </row>
    <row r="264" spans="23:48" x14ac:dyDescent="0.3">
      <c r="W264" s="25"/>
      <c r="Y264" s="25"/>
      <c r="AF264" s="25"/>
      <c r="AG264" s="25"/>
      <c r="AH264" s="25"/>
      <c r="AI264" s="25"/>
      <c r="AV264" s="29"/>
    </row>
    <row r="265" spans="23:48" x14ac:dyDescent="0.3">
      <c r="W265" s="25"/>
      <c r="Y265" s="25"/>
      <c r="AF265" s="25"/>
      <c r="AG265" s="25"/>
      <c r="AH265" s="25"/>
      <c r="AI265" s="25"/>
      <c r="AV265" s="29"/>
    </row>
    <row r="266" spans="23:48" x14ac:dyDescent="0.3">
      <c r="W266" s="25"/>
      <c r="Y266" s="25"/>
      <c r="AF266" s="25"/>
      <c r="AG266" s="25"/>
      <c r="AH266" s="25"/>
      <c r="AI266" s="25"/>
      <c r="AV266" s="29"/>
    </row>
    <row r="267" spans="23:48" x14ac:dyDescent="0.3">
      <c r="W267" s="25"/>
      <c r="Y267" s="25"/>
      <c r="AF267" s="25"/>
      <c r="AG267" s="25"/>
      <c r="AH267" s="25"/>
      <c r="AI267" s="25"/>
      <c r="AV267" s="29"/>
    </row>
    <row r="268" spans="23:48" x14ac:dyDescent="0.3">
      <c r="W268" s="25"/>
      <c r="Y268" s="25"/>
      <c r="AF268" s="25"/>
      <c r="AG268" s="25"/>
      <c r="AH268" s="25"/>
      <c r="AI268" s="25"/>
      <c r="AV268" s="29"/>
    </row>
    <row r="269" spans="23:48" x14ac:dyDescent="0.3">
      <c r="W269" s="25"/>
      <c r="Y269" s="25"/>
      <c r="AF269" s="25"/>
      <c r="AG269" s="25"/>
      <c r="AH269" s="25"/>
      <c r="AI269" s="25"/>
      <c r="AV269" s="29"/>
    </row>
    <row r="270" spans="23:48" x14ac:dyDescent="0.3">
      <c r="W270" s="25"/>
      <c r="Y270" s="25"/>
      <c r="AF270" s="25"/>
      <c r="AG270" s="25"/>
      <c r="AH270" s="25"/>
      <c r="AI270" s="25"/>
      <c r="AV270" s="29"/>
    </row>
    <row r="271" spans="23:48" x14ac:dyDescent="0.3">
      <c r="W271" s="25"/>
      <c r="Y271" s="25"/>
      <c r="AF271" s="25"/>
      <c r="AG271" s="25"/>
      <c r="AH271" s="25"/>
      <c r="AI271" s="25"/>
      <c r="AV271" s="29"/>
    </row>
    <row r="272" spans="23:48" x14ac:dyDescent="0.3">
      <c r="W272" s="25"/>
      <c r="Y272" s="25"/>
      <c r="AF272" s="25"/>
      <c r="AG272" s="25"/>
      <c r="AH272" s="25"/>
      <c r="AI272" s="25"/>
      <c r="AV272" s="29"/>
    </row>
    <row r="273" spans="23:48" x14ac:dyDescent="0.3">
      <c r="W273" s="25"/>
      <c r="Y273" s="25"/>
      <c r="AF273" s="25"/>
      <c r="AG273" s="25"/>
      <c r="AH273" s="25"/>
      <c r="AI273" s="25"/>
      <c r="AV273" s="29"/>
    </row>
    <row r="274" spans="23:48" x14ac:dyDescent="0.3">
      <c r="W274" s="25"/>
      <c r="Y274" s="25"/>
      <c r="AF274" s="25"/>
      <c r="AG274" s="25"/>
      <c r="AH274" s="25"/>
      <c r="AI274" s="25"/>
      <c r="AV274" s="29"/>
    </row>
    <row r="275" spans="23:48" x14ac:dyDescent="0.3">
      <c r="W275" s="25"/>
      <c r="Y275" s="25"/>
      <c r="AF275" s="25"/>
      <c r="AG275" s="25"/>
      <c r="AH275" s="25"/>
      <c r="AI275" s="25"/>
      <c r="AV275" s="29"/>
    </row>
    <row r="276" spans="23:48" x14ac:dyDescent="0.3">
      <c r="W276" s="25"/>
      <c r="Y276" s="25"/>
      <c r="AF276" s="25"/>
      <c r="AG276" s="25"/>
      <c r="AH276" s="25"/>
      <c r="AI276" s="25"/>
      <c r="AV276" s="29"/>
    </row>
    <row r="277" spans="23:48" x14ac:dyDescent="0.3">
      <c r="W277" s="25"/>
      <c r="Y277" s="25"/>
      <c r="AF277" s="25"/>
      <c r="AG277" s="25"/>
      <c r="AH277" s="25"/>
      <c r="AI277" s="25"/>
      <c r="AV277" s="29"/>
    </row>
    <row r="278" spans="23:48" x14ac:dyDescent="0.3">
      <c r="W278" s="25"/>
      <c r="Y278" s="25"/>
      <c r="AF278" s="25"/>
      <c r="AG278" s="25"/>
      <c r="AH278" s="25"/>
      <c r="AI278" s="25"/>
      <c r="AV278" s="29"/>
    </row>
    <row r="279" spans="23:48" x14ac:dyDescent="0.3">
      <c r="W279" s="25"/>
      <c r="Y279" s="25"/>
      <c r="AF279" s="25"/>
      <c r="AG279" s="25"/>
      <c r="AH279" s="25"/>
      <c r="AI279" s="25"/>
      <c r="AV279" s="29"/>
    </row>
    <row r="280" spans="23:48" x14ac:dyDescent="0.3">
      <c r="W280" s="25"/>
      <c r="Y280" s="25"/>
      <c r="AF280" s="25"/>
      <c r="AG280" s="25"/>
      <c r="AH280" s="25"/>
      <c r="AI280" s="25"/>
      <c r="AV280" s="29"/>
    </row>
    <row r="281" spans="23:48" x14ac:dyDescent="0.3">
      <c r="W281" s="25"/>
      <c r="Y281" s="25"/>
      <c r="AF281" s="25"/>
      <c r="AG281" s="25"/>
      <c r="AH281" s="25"/>
      <c r="AI281" s="25"/>
      <c r="AV281" s="29"/>
    </row>
    <row r="282" spans="23:48" x14ac:dyDescent="0.3">
      <c r="W282" s="25"/>
      <c r="Y282" s="25"/>
      <c r="AF282" s="25"/>
      <c r="AG282" s="25"/>
      <c r="AH282" s="25"/>
      <c r="AI282" s="25"/>
      <c r="AV282" s="29"/>
    </row>
    <row r="283" spans="23:48" x14ac:dyDescent="0.3">
      <c r="W283" s="25"/>
      <c r="Y283" s="25"/>
      <c r="AF283" s="25"/>
      <c r="AG283" s="25"/>
      <c r="AH283" s="25"/>
      <c r="AI283" s="25"/>
      <c r="AV283" s="29"/>
    </row>
    <row r="284" spans="23:48" x14ac:dyDescent="0.3">
      <c r="W284" s="25"/>
      <c r="Y284" s="25"/>
      <c r="AF284" s="25"/>
      <c r="AG284" s="25"/>
      <c r="AH284" s="25"/>
      <c r="AI284" s="25"/>
      <c r="AV284" s="29"/>
    </row>
    <row r="285" spans="23:48" x14ac:dyDescent="0.3">
      <c r="W285" s="25"/>
      <c r="Y285" s="25"/>
      <c r="AF285" s="25"/>
      <c r="AG285" s="25"/>
      <c r="AH285" s="25"/>
      <c r="AI285" s="25"/>
      <c r="AV285" s="29"/>
    </row>
    <row r="286" spans="23:48" x14ac:dyDescent="0.3">
      <c r="W286" s="25"/>
      <c r="Y286" s="25"/>
      <c r="AF286" s="25"/>
      <c r="AG286" s="25"/>
      <c r="AH286" s="25"/>
      <c r="AI286" s="25"/>
      <c r="AV286" s="29"/>
    </row>
    <row r="287" spans="23:48" x14ac:dyDescent="0.3">
      <c r="W287" s="25"/>
      <c r="Y287" s="25"/>
      <c r="AF287" s="25"/>
      <c r="AG287" s="25"/>
      <c r="AH287" s="25"/>
      <c r="AI287" s="25"/>
      <c r="AV287" s="29"/>
    </row>
    <row r="288" spans="23:48" x14ac:dyDescent="0.3">
      <c r="W288" s="25"/>
      <c r="Y288" s="25"/>
      <c r="AF288" s="25"/>
      <c r="AG288" s="25"/>
      <c r="AH288" s="25"/>
      <c r="AI288" s="25"/>
      <c r="AV288" s="29"/>
    </row>
    <row r="289" spans="23:48" x14ac:dyDescent="0.3">
      <c r="W289" s="25"/>
      <c r="Y289" s="25"/>
      <c r="AF289" s="25"/>
      <c r="AG289" s="25"/>
      <c r="AH289" s="25"/>
      <c r="AI289" s="25"/>
      <c r="AV289" s="29"/>
    </row>
    <row r="290" spans="23:48" x14ac:dyDescent="0.3">
      <c r="W290" s="25"/>
      <c r="Y290" s="25"/>
      <c r="AF290" s="25"/>
      <c r="AG290" s="25"/>
      <c r="AH290" s="25"/>
      <c r="AI290" s="25"/>
      <c r="AV290" s="29"/>
    </row>
    <row r="291" spans="23:48" x14ac:dyDescent="0.3">
      <c r="W291" s="25"/>
      <c r="Y291" s="25"/>
      <c r="AF291" s="25"/>
      <c r="AG291" s="25"/>
      <c r="AH291" s="25"/>
      <c r="AI291" s="25"/>
      <c r="AV291" s="29"/>
    </row>
    <row r="292" spans="23:48" x14ac:dyDescent="0.3">
      <c r="W292" s="25"/>
      <c r="Y292" s="25"/>
      <c r="AF292" s="25"/>
      <c r="AG292" s="25"/>
      <c r="AH292" s="25"/>
      <c r="AI292" s="25"/>
      <c r="AV292" s="29"/>
    </row>
    <row r="293" spans="23:48" x14ac:dyDescent="0.3">
      <c r="W293" s="25"/>
      <c r="Y293" s="25"/>
      <c r="AF293" s="25"/>
      <c r="AG293" s="25"/>
      <c r="AH293" s="25"/>
      <c r="AI293" s="25"/>
      <c r="AV293" s="29"/>
    </row>
    <row r="294" spans="23:48" x14ac:dyDescent="0.3">
      <c r="W294" s="25"/>
      <c r="Y294" s="25"/>
      <c r="AF294" s="25"/>
      <c r="AG294" s="25"/>
      <c r="AH294" s="25"/>
      <c r="AI294" s="25"/>
      <c r="AV294" s="29"/>
    </row>
    <row r="295" spans="23:48" x14ac:dyDescent="0.3">
      <c r="W295" s="25"/>
      <c r="Y295" s="25"/>
      <c r="AF295" s="25"/>
      <c r="AG295" s="25"/>
      <c r="AH295" s="25"/>
      <c r="AI295" s="25"/>
      <c r="AV295" s="29"/>
    </row>
    <row r="296" spans="23:48" x14ac:dyDescent="0.3">
      <c r="W296" s="25"/>
      <c r="Y296" s="25"/>
      <c r="AF296" s="25"/>
      <c r="AG296" s="25"/>
      <c r="AH296" s="25"/>
      <c r="AI296" s="25"/>
      <c r="AV296" s="29"/>
    </row>
    <row r="297" spans="23:48" x14ac:dyDescent="0.3">
      <c r="W297" s="25"/>
      <c r="Y297" s="25"/>
      <c r="AF297" s="25"/>
      <c r="AG297" s="25"/>
      <c r="AH297" s="25"/>
      <c r="AI297" s="25"/>
      <c r="AV297" s="29"/>
    </row>
    <row r="298" spans="23:48" x14ac:dyDescent="0.3">
      <c r="W298" s="25"/>
      <c r="Y298" s="25"/>
      <c r="AF298" s="25"/>
      <c r="AG298" s="25"/>
      <c r="AH298" s="25"/>
      <c r="AI298" s="25"/>
      <c r="AV298" s="29"/>
    </row>
    <row r="299" spans="23:48" x14ac:dyDescent="0.3">
      <c r="W299" s="25"/>
      <c r="Y299" s="25"/>
      <c r="AF299" s="25"/>
      <c r="AG299" s="25"/>
      <c r="AH299" s="25"/>
      <c r="AI299" s="25"/>
      <c r="AV299" s="29"/>
    </row>
    <row r="300" spans="23:48" x14ac:dyDescent="0.3">
      <c r="W300" s="25"/>
      <c r="Y300" s="25"/>
      <c r="AF300" s="25"/>
      <c r="AG300" s="25"/>
      <c r="AH300" s="25"/>
      <c r="AI300" s="25"/>
      <c r="AV300" s="29"/>
    </row>
    <row r="301" spans="23:48" x14ac:dyDescent="0.3">
      <c r="W301" s="25"/>
      <c r="Y301" s="25"/>
      <c r="AF301" s="25"/>
      <c r="AG301" s="25"/>
      <c r="AH301" s="25"/>
      <c r="AI301" s="25"/>
      <c r="AV301" s="29"/>
    </row>
    <row r="302" spans="23:48" x14ac:dyDescent="0.3">
      <c r="W302" s="25"/>
      <c r="Y302" s="25"/>
      <c r="AF302" s="25"/>
      <c r="AG302" s="25"/>
      <c r="AH302" s="25"/>
      <c r="AI302" s="25"/>
      <c r="AV302" s="29"/>
    </row>
    <row r="303" spans="23:48" x14ac:dyDescent="0.3">
      <c r="W303" s="25"/>
      <c r="Y303" s="25"/>
      <c r="AF303" s="25"/>
      <c r="AG303" s="25"/>
      <c r="AH303" s="25"/>
      <c r="AI303" s="25"/>
      <c r="AV303" s="29"/>
    </row>
    <row r="304" spans="23:48" x14ac:dyDescent="0.3">
      <c r="W304" s="25"/>
      <c r="Y304" s="25"/>
      <c r="AF304" s="25"/>
      <c r="AG304" s="25"/>
      <c r="AH304" s="25"/>
      <c r="AI304" s="25"/>
      <c r="AV304" s="29"/>
    </row>
  </sheetData>
  <sheetProtection formatCells="0" formatColumns="0" formatRows="0"/>
  <mergeCells count="53">
    <mergeCell ref="AW4:AW5"/>
    <mergeCell ref="AX4:AX5"/>
    <mergeCell ref="V4:V5"/>
    <mergeCell ref="W4:W5"/>
    <mergeCell ref="X4:X5"/>
    <mergeCell ref="Y4:Y5"/>
    <mergeCell ref="Z4:Z5"/>
    <mergeCell ref="AB4:AB5"/>
    <mergeCell ref="AA4:AA5"/>
    <mergeCell ref="AV1:AX1"/>
    <mergeCell ref="AC2:AC3"/>
    <mergeCell ref="AD2:AD3"/>
    <mergeCell ref="AE2:AH2"/>
    <mergeCell ref="AI2:AI3"/>
    <mergeCell ref="AJ2:AT2"/>
    <mergeCell ref="AC1:AT1"/>
    <mergeCell ref="BE2:BQ2"/>
    <mergeCell ref="AY1:BQ1"/>
    <mergeCell ref="U1:AB2"/>
    <mergeCell ref="F4:F5"/>
    <mergeCell ref="BD2:BD3"/>
    <mergeCell ref="G3:H3"/>
    <mergeCell ref="AK3:AL3"/>
    <mergeCell ref="AM3:AN3"/>
    <mergeCell ref="AO3:AP3"/>
    <mergeCell ref="AR3:AS3"/>
    <mergeCell ref="AU2:AW3"/>
    <mergeCell ref="AX2:AX3"/>
    <mergeCell ref="AY2:AZ3"/>
    <mergeCell ref="BA2:BA3"/>
    <mergeCell ref="BB2:BB3"/>
    <mergeCell ref="BC2:BC3"/>
    <mergeCell ref="A1:T2"/>
    <mergeCell ref="A4:A5"/>
    <mergeCell ref="B4:B5"/>
    <mergeCell ref="C4:C5"/>
    <mergeCell ref="D4:D5"/>
    <mergeCell ref="E4:E5"/>
    <mergeCell ref="G4:G5"/>
    <mergeCell ref="H4:H5"/>
    <mergeCell ref="I4:I5"/>
    <mergeCell ref="M4:M5"/>
    <mergeCell ref="S4:S5"/>
    <mergeCell ref="U4:U5"/>
    <mergeCell ref="J4:J5"/>
    <mergeCell ref="K4:K5"/>
    <mergeCell ref="L4:L5"/>
    <mergeCell ref="T4:T5"/>
    <mergeCell ref="N4:N5"/>
    <mergeCell ref="O4:O5"/>
    <mergeCell ref="P4:P5"/>
    <mergeCell ref="Q4:Q5"/>
    <mergeCell ref="R4:R5"/>
  </mergeCells>
  <conditionalFormatting sqref="AJ4:AK5">
    <cfRule type="containsText" dxfId="6227" priority="1273" operator="containsText" text="BAJA">
      <formula>NOT(ISERROR(SEARCH("BAJA",AJ4)))</formula>
    </cfRule>
    <cfRule type="containsText" dxfId="6226" priority="1274" operator="containsText" text="MEDIA">
      <formula>NOT(ISERROR(SEARCH("MEDIA",AJ4)))</formula>
    </cfRule>
    <cfRule type="containsText" dxfId="6225" priority="1275" operator="containsText" text="ALTA">
      <formula>NOT(ISERROR(SEARCH("ALTA",AJ4)))</formula>
    </cfRule>
  </conditionalFormatting>
  <conditionalFormatting sqref="AR4">
    <cfRule type="containsText" dxfId="6224" priority="1276" operator="containsText" text="BAJA">
      <formula>NOT(ISERROR(SEARCH("BAJA",AR4)))</formula>
    </cfRule>
    <cfRule type="containsText" dxfId="6223" priority="1277" operator="containsText" text="MEDIA">
      <formula>NOT(ISERROR(SEARCH("MEDIA",AR4)))</formula>
    </cfRule>
    <cfRule type="containsText" dxfId="6222" priority="1278" operator="containsText" text="ALTA">
      <formula>NOT(ISERROR(SEARCH("ALTA",AR4)))</formula>
    </cfRule>
  </conditionalFormatting>
  <conditionalFormatting sqref="AX4 Y4">
    <cfRule type="cellIs" dxfId="6221" priority="1227" operator="equal">
      <formula>100%</formula>
    </cfRule>
    <cfRule type="cellIs" dxfId="6220" priority="1228" operator="equal">
      <formula>80%</formula>
    </cfRule>
    <cfRule type="cellIs" dxfId="6219" priority="1229" operator="equal">
      <formula>60%</formula>
    </cfRule>
    <cfRule type="cellIs" dxfId="6218" priority="1230" operator="equal">
      <formula>40%</formula>
    </cfRule>
    <cfRule type="cellIs" dxfId="6217" priority="1231" operator="equal">
      <formula>0.2</formula>
    </cfRule>
    <cfRule type="containsText" dxfId="6216" priority="1245" operator="containsText" text="Extremo">
      <formula>NOT(ISERROR(SEARCH("Extremo",Y4)))</formula>
    </cfRule>
    <cfRule type="containsText" dxfId="6215" priority="1246" operator="containsText" text="Alto">
      <formula>NOT(ISERROR(SEARCH("Alto",Y4)))</formula>
    </cfRule>
    <cfRule type="containsText" dxfId="6214" priority="1247" operator="containsText" text="Bajo">
      <formula>NOT(ISERROR(SEARCH("Bajo",Y4)))</formula>
    </cfRule>
    <cfRule type="containsText" dxfId="6213" priority="1258" operator="containsText" text="Catastrófico">
      <formula>NOT(ISERROR(SEARCH("Catastrófico",Y4)))</formula>
    </cfRule>
    <cfRule type="containsText" dxfId="6212" priority="1259" operator="containsText" text="Mayor">
      <formula>NOT(ISERROR(SEARCH("Mayor",Y4)))</formula>
    </cfRule>
    <cfRule type="containsText" dxfId="6211" priority="1260" operator="containsText" text="Moderado">
      <formula>NOT(ISERROR(SEARCH("Moderado",Y4)))</formula>
    </cfRule>
    <cfRule type="containsText" dxfId="6210" priority="1261" operator="containsText" text="Menor">
      <formula>NOT(ISERROR(SEARCH("Menor",Y4)))</formula>
    </cfRule>
    <cfRule type="containsText" dxfId="6209" priority="1262" operator="containsText" text="Leve">
      <formula>NOT(ISERROR(SEARCH("Leve",Y4)))</formula>
    </cfRule>
    <cfRule type="containsText" dxfId="6208" priority="1268" operator="containsText" text="Muy a">
      <formula>NOT(ISERROR(SEARCH("Muy a",Y4)))</formula>
    </cfRule>
    <cfRule type="containsText" dxfId="6207" priority="1269" operator="containsText" text="Muy b">
      <formula>NOT(ISERROR(SEARCH("Muy b",Y4)))</formula>
    </cfRule>
    <cfRule type="containsText" dxfId="6206" priority="1270" operator="containsText" text="Baja">
      <formula>NOT(ISERROR(SEARCH("Baja",Y4)))</formula>
    </cfRule>
    <cfRule type="containsText" dxfId="6205" priority="1271" operator="containsText" text="Media">
      <formula>NOT(ISERROR(SEARCH("Media",Y4)))</formula>
    </cfRule>
    <cfRule type="containsText" dxfId="6204" priority="1272" operator="containsText" text="Alta">
      <formula>NOT(ISERROR(SEARCH("Alta",Y4)))</formula>
    </cfRule>
  </conditionalFormatting>
  <conditionalFormatting sqref="V4">
    <cfRule type="containsText" dxfId="6203" priority="1263" operator="containsText" text="Muy a">
      <formula>NOT(ISERROR(SEARCH("Muy a",V4)))</formula>
    </cfRule>
    <cfRule type="containsText" dxfId="6202" priority="1264" operator="containsText" text="Muy b">
      <formula>NOT(ISERROR(SEARCH("Muy b",V4)))</formula>
    </cfRule>
    <cfRule type="containsText" dxfId="6201" priority="1265" operator="containsText" text="Baja">
      <formula>NOT(ISERROR(SEARCH("Baja",V4)))</formula>
    </cfRule>
    <cfRule type="containsText" dxfId="6200" priority="1266" operator="containsText" text="Media">
      <formula>NOT(ISERROR(SEARCH("Media",V4)))</formula>
    </cfRule>
    <cfRule type="containsText" dxfId="6199" priority="1267" operator="containsText" text="Alta">
      <formula>NOT(ISERROR(SEARCH("Alta",V4)))</formula>
    </cfRule>
  </conditionalFormatting>
  <conditionalFormatting sqref="X4">
    <cfRule type="containsText" dxfId="6198" priority="1248" operator="containsText" text="Catastrófico">
      <formula>NOT(ISERROR(SEARCH("Catastrófico",X4)))</formula>
    </cfRule>
    <cfRule type="containsText" dxfId="6197" priority="1249" operator="containsText" text="Mayor">
      <formula>NOT(ISERROR(SEARCH("Mayor",X4)))</formula>
    </cfRule>
    <cfRule type="containsText" dxfId="6196" priority="1250" operator="containsText" text="Moderado">
      <formula>NOT(ISERROR(SEARCH("Moderado",X4)))</formula>
    </cfRule>
    <cfRule type="containsText" dxfId="6195" priority="1251" operator="containsText" text="Menor">
      <formula>NOT(ISERROR(SEARCH("Menor",X4)))</formula>
    </cfRule>
    <cfRule type="containsText" dxfId="6194" priority="1252" operator="containsText" text="Leve">
      <formula>NOT(ISERROR(SEARCH("Leve",X4)))</formula>
    </cfRule>
    <cfRule type="containsText" dxfId="6193" priority="1253" operator="containsText" text="Muy a">
      <formula>NOT(ISERROR(SEARCH("Muy a",X4)))</formula>
    </cfRule>
    <cfRule type="containsText" dxfId="6192" priority="1254" operator="containsText" text="Muy b">
      <formula>NOT(ISERROR(SEARCH("Muy b",X4)))</formula>
    </cfRule>
    <cfRule type="containsText" dxfId="6191" priority="1255" operator="containsText" text="Baja">
      <formula>NOT(ISERROR(SEARCH("Baja",X4)))</formula>
    </cfRule>
    <cfRule type="containsText" dxfId="6190" priority="1256" operator="containsText" text="Media">
      <formula>NOT(ISERROR(SEARCH("Media",X4)))</formula>
    </cfRule>
    <cfRule type="containsText" dxfId="6189" priority="1257" operator="containsText" text="Alta">
      <formula>NOT(ISERROR(SEARCH("Alta",X4)))</formula>
    </cfRule>
  </conditionalFormatting>
  <conditionalFormatting sqref="Z4">
    <cfRule type="containsText" dxfId="6188" priority="1232" operator="containsText" text="Extremo">
      <formula>NOT(ISERROR(SEARCH("Extremo",Z4)))</formula>
    </cfRule>
    <cfRule type="containsText" dxfId="6187" priority="1233" operator="containsText" text="Alto">
      <formula>NOT(ISERROR(SEARCH("Alto",Z4)))</formula>
    </cfRule>
    <cfRule type="containsText" dxfId="6186" priority="1234" operator="containsText" text="Bajo">
      <formula>NOT(ISERROR(SEARCH("Bajo",Z4)))</formula>
    </cfRule>
    <cfRule type="containsText" dxfId="6185" priority="1235" operator="containsText" text="Catastrófico">
      <formula>NOT(ISERROR(SEARCH("Catastrófico",Z4)))</formula>
    </cfRule>
    <cfRule type="containsText" dxfId="6184" priority="1236" operator="containsText" text="Mayor">
      <formula>NOT(ISERROR(SEARCH("Mayor",Z4)))</formula>
    </cfRule>
    <cfRule type="containsText" dxfId="6183" priority="1237" operator="containsText" text="Moderado">
      <formula>NOT(ISERROR(SEARCH("Moderado",Z4)))</formula>
    </cfRule>
    <cfRule type="containsText" dxfId="6182" priority="1238" operator="containsText" text="Menor">
      <formula>NOT(ISERROR(SEARCH("Menor",Z4)))</formula>
    </cfRule>
    <cfRule type="containsText" dxfId="6181" priority="1239" operator="containsText" text="Leve">
      <formula>NOT(ISERROR(SEARCH("Leve",Z4)))</formula>
    </cfRule>
    <cfRule type="containsText" dxfId="6180" priority="1240" operator="containsText" text="Muy a">
      <formula>NOT(ISERROR(SEARCH("Muy a",Z4)))</formula>
    </cfRule>
    <cfRule type="containsText" dxfId="6179" priority="1241" operator="containsText" text="Muy b">
      <formula>NOT(ISERROR(SEARCH("Muy b",Z4)))</formula>
    </cfRule>
    <cfRule type="containsText" dxfId="6178" priority="1242" operator="containsText" text="Baja">
      <formula>NOT(ISERROR(SEARCH("Baja",Z4)))</formula>
    </cfRule>
    <cfRule type="containsText" dxfId="6177" priority="1243" operator="containsText" text="Media">
      <formula>NOT(ISERROR(SEARCH("Media",Z4)))</formula>
    </cfRule>
    <cfRule type="containsText" dxfId="6176" priority="1244" operator="containsText" text="Alta">
      <formula>NOT(ISERROR(SEARCH("Alta",Z4)))</formula>
    </cfRule>
  </conditionalFormatting>
  <conditionalFormatting sqref="W4">
    <cfRule type="cellIs" dxfId="6175" priority="1209" operator="equal">
      <formula>100%</formula>
    </cfRule>
    <cfRule type="cellIs" dxfId="6174" priority="1210" operator="equal">
      <formula>80%</formula>
    </cfRule>
    <cfRule type="cellIs" dxfId="6173" priority="1211" operator="equal">
      <formula>60%</formula>
    </cfRule>
    <cfRule type="cellIs" dxfId="6172" priority="1212" operator="equal">
      <formula>40%</formula>
    </cfRule>
    <cfRule type="cellIs" dxfId="6171" priority="1213" operator="equal">
      <formula>0.2</formula>
    </cfRule>
    <cfRule type="containsText" dxfId="6170" priority="1214" operator="containsText" text="Extremo">
      <formula>NOT(ISERROR(SEARCH("Extremo",W4)))</formula>
    </cfRule>
    <cfRule type="containsText" dxfId="6169" priority="1215" operator="containsText" text="Alto">
      <formula>NOT(ISERROR(SEARCH("Alto",W4)))</formula>
    </cfRule>
    <cfRule type="containsText" dxfId="6168" priority="1216" operator="containsText" text="Bajo">
      <formula>NOT(ISERROR(SEARCH("Bajo",W4)))</formula>
    </cfRule>
    <cfRule type="containsText" dxfId="6167" priority="1217" operator="containsText" text="Catastrófico">
      <formula>NOT(ISERROR(SEARCH("Catastrófico",W4)))</formula>
    </cfRule>
    <cfRule type="containsText" dxfId="6166" priority="1218" operator="containsText" text="Mayor">
      <formula>NOT(ISERROR(SEARCH("Mayor",W4)))</formula>
    </cfRule>
    <cfRule type="containsText" dxfId="6165" priority="1219" operator="containsText" text="Moderado">
      <formula>NOT(ISERROR(SEARCH("Moderado",W4)))</formula>
    </cfRule>
    <cfRule type="containsText" dxfId="6164" priority="1220" operator="containsText" text="Menor">
      <formula>NOT(ISERROR(SEARCH("Menor",W4)))</formula>
    </cfRule>
    <cfRule type="containsText" dxfId="6163" priority="1221" operator="containsText" text="Leve">
      <formula>NOT(ISERROR(SEARCH("Leve",W4)))</formula>
    </cfRule>
    <cfRule type="containsText" dxfId="6162" priority="1222" operator="containsText" text="Muy a">
      <formula>NOT(ISERROR(SEARCH("Muy a",W4)))</formula>
    </cfRule>
    <cfRule type="containsText" dxfId="6161" priority="1223" operator="containsText" text="Muy b">
      <formula>NOT(ISERROR(SEARCH("Muy b",W4)))</formula>
    </cfRule>
    <cfRule type="containsText" dxfId="6160" priority="1224" operator="containsText" text="Baja">
      <formula>NOT(ISERROR(SEARCH("Baja",W4)))</formula>
    </cfRule>
    <cfRule type="containsText" dxfId="6159" priority="1225" operator="containsText" text="Media">
      <formula>NOT(ISERROR(SEARCH("Media",W4)))</formula>
    </cfRule>
    <cfRule type="containsText" dxfId="6158" priority="1226" operator="containsText" text="Alta">
      <formula>NOT(ISERROR(SEARCH("Alta",W4)))</formula>
    </cfRule>
  </conditionalFormatting>
  <conditionalFormatting sqref="AA4:AB4">
    <cfRule type="cellIs" dxfId="6157" priority="1192" operator="equal">
      <formula>100%</formula>
    </cfRule>
    <cfRule type="cellIs" dxfId="6156" priority="1193" operator="equal">
      <formula>75%</formula>
    </cfRule>
    <cfRule type="cellIs" dxfId="6155" priority="1194" operator="equal">
      <formula>50%</formula>
    </cfRule>
    <cfRule type="cellIs" dxfId="6154" priority="1195" operator="equal">
      <formula>25%</formula>
    </cfRule>
    <cfRule type="containsText" dxfId="6153" priority="1196" operator="containsText" text="Extremo">
      <formula>NOT(ISERROR(SEARCH("Extremo",AA4)))</formula>
    </cfRule>
    <cfRule type="containsText" dxfId="6152" priority="1197" operator="containsText" text="Alto">
      <formula>NOT(ISERROR(SEARCH("Alto",AA4)))</formula>
    </cfRule>
    <cfRule type="containsText" dxfId="6151" priority="1198" operator="containsText" text="Bajo">
      <formula>NOT(ISERROR(SEARCH("Bajo",AA4)))</formula>
    </cfRule>
    <cfRule type="containsText" dxfId="6150" priority="1199" operator="containsText" text="Catastrófico">
      <formula>NOT(ISERROR(SEARCH("Catastrófico",AA4)))</formula>
    </cfRule>
    <cfRule type="containsText" dxfId="6149" priority="1200" operator="containsText" text="Mayor">
      <formula>NOT(ISERROR(SEARCH("Mayor",AA4)))</formula>
    </cfRule>
    <cfRule type="containsText" dxfId="6148" priority="1201" operator="containsText" text="Moderado">
      <formula>NOT(ISERROR(SEARCH("Moderado",AA4)))</formula>
    </cfRule>
    <cfRule type="containsText" dxfId="6147" priority="1202" operator="containsText" text="Menor">
      <formula>NOT(ISERROR(SEARCH("Menor",AA4)))</formula>
    </cfRule>
    <cfRule type="containsText" dxfId="6146" priority="1203" operator="containsText" text="Leve">
      <formula>NOT(ISERROR(SEARCH("Leve",AA4)))</formula>
    </cfRule>
    <cfRule type="containsText" dxfId="6145" priority="1204" operator="containsText" text="Muy a">
      <formula>NOT(ISERROR(SEARCH("Muy a",AA4)))</formula>
    </cfRule>
    <cfRule type="containsText" dxfId="6144" priority="1205" operator="containsText" text="Muy b">
      <formula>NOT(ISERROR(SEARCH("Muy b",AA4)))</formula>
    </cfRule>
    <cfRule type="containsText" dxfId="6143" priority="1206" operator="containsText" text="Baja">
      <formula>NOT(ISERROR(SEARCH("Baja",AA4)))</formula>
    </cfRule>
    <cfRule type="containsText" dxfId="6142" priority="1207" operator="containsText" text="Media">
      <formula>NOT(ISERROR(SEARCH("Media",AA4)))</formula>
    </cfRule>
    <cfRule type="containsText" dxfId="6141" priority="1208" operator="containsText" text="Alta">
      <formula>NOT(ISERROR(SEARCH("Alta",AA4)))</formula>
    </cfRule>
  </conditionalFormatting>
  <conditionalFormatting sqref="AU4">
    <cfRule type="containsText" dxfId="6140" priority="1189" operator="containsText" text="BAJA">
      <formula>NOT(ISERROR(SEARCH("BAJA",AU4)))</formula>
    </cfRule>
    <cfRule type="containsText" dxfId="6139" priority="1190" operator="containsText" text="MEDIA">
      <formula>NOT(ISERROR(SEARCH("MEDIA",AU4)))</formula>
    </cfRule>
    <cfRule type="containsText" dxfId="6138" priority="1191" operator="containsText" text="ALTA">
      <formula>NOT(ISERROR(SEARCH("ALTA",AU4)))</formula>
    </cfRule>
  </conditionalFormatting>
  <conditionalFormatting sqref="AU5">
    <cfRule type="containsText" dxfId="6137" priority="1186" operator="containsText" text="BAJA">
      <formula>NOT(ISERROR(SEARCH("BAJA",AU5)))</formula>
    </cfRule>
    <cfRule type="containsText" dxfId="6136" priority="1187" operator="containsText" text="MEDIA">
      <formula>NOT(ISERROR(SEARCH("MEDIA",AU5)))</formula>
    </cfRule>
    <cfRule type="containsText" dxfId="6135" priority="1188" operator="containsText" text="ALTA">
      <formula>NOT(ISERROR(SEARCH("ALTA",AU5)))</formula>
    </cfRule>
  </conditionalFormatting>
  <conditionalFormatting sqref="AW4">
    <cfRule type="cellIs" dxfId="6134" priority="1168" operator="equal">
      <formula>100%</formula>
    </cfRule>
    <cfRule type="cellIs" dxfId="6133" priority="1169" operator="equal">
      <formula>80%</formula>
    </cfRule>
    <cfRule type="cellIs" dxfId="6132" priority="1170" operator="equal">
      <formula>60%</formula>
    </cfRule>
    <cfRule type="cellIs" dxfId="6131" priority="1171" operator="equal">
      <formula>40%</formula>
    </cfRule>
    <cfRule type="cellIs" dxfId="6130" priority="1172" operator="equal">
      <formula>0.2</formula>
    </cfRule>
    <cfRule type="containsText" dxfId="6129" priority="1173" operator="containsText" text="Extremo">
      <formula>NOT(ISERROR(SEARCH("Extremo",AW4)))</formula>
    </cfRule>
    <cfRule type="containsText" dxfId="6128" priority="1174" operator="containsText" text="Alto">
      <formula>NOT(ISERROR(SEARCH("Alto",AW4)))</formula>
    </cfRule>
    <cfRule type="containsText" dxfId="6127" priority="1175" operator="containsText" text="Bajo">
      <formula>NOT(ISERROR(SEARCH("Bajo",AW4)))</formula>
    </cfRule>
    <cfRule type="containsText" dxfId="6126" priority="1176" operator="containsText" text="Catastrófico">
      <formula>NOT(ISERROR(SEARCH("Catastrófico",AW4)))</formula>
    </cfRule>
    <cfRule type="containsText" dxfId="6125" priority="1177" operator="containsText" text="Mayor">
      <formula>NOT(ISERROR(SEARCH("Mayor",AW4)))</formula>
    </cfRule>
    <cfRule type="containsText" dxfId="6124" priority="1178" operator="containsText" text="Moderado">
      <formula>NOT(ISERROR(SEARCH("Moderado",AW4)))</formula>
    </cfRule>
    <cfRule type="containsText" dxfId="6123" priority="1179" operator="containsText" text="Menor">
      <formula>NOT(ISERROR(SEARCH("Menor",AW4)))</formula>
    </cfRule>
    <cfRule type="containsText" dxfId="6122" priority="1180" operator="containsText" text="Leve">
      <formula>NOT(ISERROR(SEARCH("Leve",AW4)))</formula>
    </cfRule>
    <cfRule type="containsText" dxfId="6121" priority="1181" operator="containsText" text="Muy a">
      <formula>NOT(ISERROR(SEARCH("Muy a",AW4)))</formula>
    </cfRule>
    <cfRule type="containsText" dxfId="6120" priority="1182" operator="containsText" text="Muy b">
      <formula>NOT(ISERROR(SEARCH("Muy b",AW4)))</formula>
    </cfRule>
    <cfRule type="containsText" dxfId="6119" priority="1183" operator="containsText" text="Baja">
      <formula>NOT(ISERROR(SEARCH("Baja",AW4)))</formula>
    </cfRule>
    <cfRule type="containsText" dxfId="6118" priority="1184" operator="containsText" text="Media">
      <formula>NOT(ISERROR(SEARCH("Media",AW4)))</formula>
    </cfRule>
    <cfRule type="containsText" dxfId="6117" priority="1185" operator="containsText" text="Alta">
      <formula>NOT(ISERROR(SEARCH("Alta",AW4)))</formula>
    </cfRule>
  </conditionalFormatting>
  <conditionalFormatting sqref="AV4">
    <cfRule type="cellIs" dxfId="6116" priority="1161" operator="greaterThan">
      <formula>75%</formula>
    </cfRule>
    <cfRule type="cellIs" dxfId="6115" priority="1162" operator="between">
      <formula>51%</formula>
      <formula>75%</formula>
    </cfRule>
    <cfRule type="cellIs" dxfId="6114" priority="1163" operator="between">
      <formula>26%</formula>
      <formula>50%</formula>
    </cfRule>
    <cfRule type="cellIs" dxfId="6113" priority="1164" operator="between">
      <formula>0%</formula>
      <formula>25%</formula>
    </cfRule>
    <cfRule type="containsText" dxfId="6112" priority="1165" operator="containsText" text="BAJA">
      <formula>NOT(ISERROR(SEARCH("BAJA",AV4)))</formula>
    </cfRule>
    <cfRule type="containsText" dxfId="6111" priority="1166" operator="containsText" text="MEDIA">
      <formula>NOT(ISERROR(SEARCH("MEDIA",AV4)))</formula>
    </cfRule>
    <cfRule type="containsText" dxfId="6110" priority="1167" operator="containsText" text="ALTA">
      <formula>NOT(ISERROR(SEARCH("ALTA",AV4)))</formula>
    </cfRule>
  </conditionalFormatting>
  <conditionalFormatting sqref="AV5">
    <cfRule type="cellIs" dxfId="6109" priority="1154" operator="greaterThan">
      <formula>75%</formula>
    </cfRule>
    <cfRule type="cellIs" dxfId="6108" priority="1155" operator="between">
      <formula>51%</formula>
      <formula>75%</formula>
    </cfRule>
    <cfRule type="cellIs" dxfId="6107" priority="1156" operator="between">
      <formula>26%</formula>
      <formula>50%</formula>
    </cfRule>
    <cfRule type="cellIs" dxfId="6106" priority="1157" operator="between">
      <formula>0%</formula>
      <formula>25%</formula>
    </cfRule>
    <cfRule type="containsText" dxfId="6105" priority="1158" operator="containsText" text="BAJA">
      <formula>NOT(ISERROR(SEARCH("BAJA",AV5)))</formula>
    </cfRule>
    <cfRule type="containsText" dxfId="6104" priority="1159" operator="containsText" text="MEDIA">
      <formula>NOT(ISERROR(SEARCH("MEDIA",AV5)))</formula>
    </cfRule>
    <cfRule type="containsText" dxfId="6103" priority="1160" operator="containsText" text="ALTA">
      <formula>NOT(ISERROR(SEARCH("ALTA",AV5)))</formula>
    </cfRule>
  </conditionalFormatting>
  <conditionalFormatting sqref="S4">
    <cfRule type="cellIs" dxfId="6102" priority="1121" operator="equal">
      <formula>100%</formula>
    </cfRule>
    <cfRule type="cellIs" dxfId="6101" priority="1122" operator="equal">
      <formula>80%</formula>
    </cfRule>
    <cfRule type="cellIs" dxfId="6100" priority="1123" operator="equal">
      <formula>60%</formula>
    </cfRule>
    <cfRule type="cellIs" dxfId="6099" priority="1124" operator="equal">
      <formula>40%</formula>
    </cfRule>
    <cfRule type="cellIs" dxfId="6098" priority="1125" operator="equal">
      <formula>0.2</formula>
    </cfRule>
    <cfRule type="containsText" dxfId="6097" priority="1126" operator="containsText" text="Extremo">
      <formula>NOT(ISERROR(SEARCH("Extremo",S4)))</formula>
    </cfRule>
    <cfRule type="containsText" dxfId="6096" priority="1127" operator="containsText" text="Alto">
      <formula>NOT(ISERROR(SEARCH("Alto",S4)))</formula>
    </cfRule>
    <cfRule type="containsText" dxfId="6095" priority="1128" operator="containsText" text="Bajo">
      <formula>NOT(ISERROR(SEARCH("Bajo",S4)))</formula>
    </cfRule>
    <cfRule type="containsText" dxfId="6094" priority="1129" operator="containsText" text="Catastrófico">
      <formula>NOT(ISERROR(SEARCH("Catastrófico",S4)))</formula>
    </cfRule>
    <cfRule type="containsText" dxfId="6093" priority="1130" operator="containsText" text="Mayor">
      <formula>NOT(ISERROR(SEARCH("Mayor",S4)))</formula>
    </cfRule>
    <cfRule type="containsText" dxfId="6092" priority="1131" operator="containsText" text="Moderado">
      <formula>NOT(ISERROR(SEARCH("Moderado",S4)))</formula>
    </cfRule>
    <cfRule type="containsText" dxfId="6091" priority="1132" operator="containsText" text="Menor">
      <formula>NOT(ISERROR(SEARCH("Menor",S4)))</formula>
    </cfRule>
    <cfRule type="containsText" dxfId="6090" priority="1133" operator="containsText" text="Leve">
      <formula>NOT(ISERROR(SEARCH("Leve",S4)))</formula>
    </cfRule>
    <cfRule type="containsText" dxfId="6089" priority="1134" operator="containsText" text="Muy a">
      <formula>NOT(ISERROR(SEARCH("Muy a",S4)))</formula>
    </cfRule>
    <cfRule type="containsText" dxfId="6088" priority="1135" operator="containsText" text="Muy b">
      <formula>NOT(ISERROR(SEARCH("Muy b",S4)))</formula>
    </cfRule>
    <cfRule type="containsText" dxfId="6087" priority="1136" operator="containsText" text="Baja">
      <formula>NOT(ISERROR(SEARCH("Baja",S4)))</formula>
    </cfRule>
    <cfRule type="containsText" dxfId="6086" priority="1137" operator="containsText" text="Media">
      <formula>NOT(ISERROR(SEARCH("Media",S4)))</formula>
    </cfRule>
    <cfRule type="containsText" dxfId="6085" priority="1138" operator="containsText" text="Alta">
      <formula>NOT(ISERROR(SEARCH("Alta",S4)))</formula>
    </cfRule>
  </conditionalFormatting>
  <conditionalFormatting sqref="T4">
    <cfRule type="cellIs" dxfId="6084" priority="1103" operator="equal">
      <formula>100%</formula>
    </cfRule>
    <cfRule type="cellIs" dxfId="6083" priority="1104" operator="equal">
      <formula>80%</formula>
    </cfRule>
    <cfRule type="cellIs" dxfId="6082" priority="1105" operator="equal">
      <formula>60%</formula>
    </cfRule>
    <cfRule type="cellIs" dxfId="6081" priority="1106" operator="equal">
      <formula>40%</formula>
    </cfRule>
    <cfRule type="cellIs" dxfId="6080" priority="1107" operator="equal">
      <formula>0.2</formula>
    </cfRule>
    <cfRule type="containsText" dxfId="6079" priority="1108" operator="containsText" text="Extremo">
      <formula>NOT(ISERROR(SEARCH("Extremo",T4)))</formula>
    </cfRule>
    <cfRule type="containsText" dxfId="6078" priority="1109" operator="containsText" text="Alto">
      <formula>NOT(ISERROR(SEARCH("Alto",T4)))</formula>
    </cfRule>
    <cfRule type="containsText" dxfId="6077" priority="1110" operator="containsText" text="Bajo">
      <formula>NOT(ISERROR(SEARCH("Bajo",T4)))</formula>
    </cfRule>
    <cfRule type="containsText" dxfId="6076" priority="1111" operator="containsText" text="Catastrófico">
      <formula>NOT(ISERROR(SEARCH("Catastrófico",T4)))</formula>
    </cfRule>
    <cfRule type="containsText" dxfId="6075" priority="1112" operator="containsText" text="Mayor">
      <formula>NOT(ISERROR(SEARCH("Mayor",T4)))</formula>
    </cfRule>
    <cfRule type="containsText" dxfId="6074" priority="1113" operator="containsText" text="Moderado">
      <formula>NOT(ISERROR(SEARCH("Moderado",T4)))</formula>
    </cfRule>
    <cfRule type="containsText" dxfId="6073" priority="1114" operator="containsText" text="Menor">
      <formula>NOT(ISERROR(SEARCH("Menor",T4)))</formula>
    </cfRule>
    <cfRule type="containsText" dxfId="6072" priority="1115" operator="containsText" text="Leve">
      <formula>NOT(ISERROR(SEARCH("Leve",T4)))</formula>
    </cfRule>
    <cfRule type="containsText" dxfId="6071" priority="1116" operator="containsText" text="Muy a">
      <formula>NOT(ISERROR(SEARCH("Muy a",T4)))</formula>
    </cfRule>
    <cfRule type="containsText" dxfId="6070" priority="1117" operator="containsText" text="Muy b">
      <formula>NOT(ISERROR(SEARCH("Muy b",T4)))</formula>
    </cfRule>
    <cfRule type="containsText" dxfId="6069" priority="1118" operator="containsText" text="Baja">
      <formula>NOT(ISERROR(SEARCH("Baja",T4)))</formula>
    </cfRule>
    <cfRule type="containsText" dxfId="6068" priority="1119" operator="containsText" text="Media">
      <formula>NOT(ISERROR(SEARCH("Media",T4)))</formula>
    </cfRule>
    <cfRule type="containsText" dxfId="6067" priority="1120" operator="containsText" text="Alta">
      <formula>NOT(ISERROR(SEARCH("Alta",T4)))</formula>
    </cfRule>
  </conditionalFormatting>
  <conditionalFormatting sqref="AC4">
    <cfRule type="containsText" dxfId="6066" priority="688" operator="containsText" text="BAJA">
      <formula>NOT(ISERROR(SEARCH("BAJA",AC4)))</formula>
    </cfRule>
    <cfRule type="containsText" dxfId="6065" priority="689" operator="containsText" text="MEDIA">
      <formula>NOT(ISERROR(SEARCH("MEDIA",AC4)))</formula>
    </cfRule>
    <cfRule type="containsText" dxfId="6064" priority="690" operator="containsText" text="ALTA">
      <formula>NOT(ISERROR(SEARCH("ALTA",AC4)))</formula>
    </cfRule>
  </conditionalFormatting>
  <conditionalFormatting sqref="AS4">
    <cfRule type="containsText" dxfId="6063" priority="685" operator="containsText" text="BAJA">
      <formula>NOT(ISERROR(SEARCH("BAJA",AS4)))</formula>
    </cfRule>
    <cfRule type="containsText" dxfId="6062" priority="686" operator="containsText" text="MEDIA">
      <formula>NOT(ISERROR(SEARCH("MEDIA",AS4)))</formula>
    </cfRule>
    <cfRule type="containsText" dxfId="6061" priority="687" operator="containsText" text="ALTA">
      <formula>NOT(ISERROR(SEARCH("ALTA",AS4)))</formula>
    </cfRule>
  </conditionalFormatting>
  <conditionalFormatting sqref="U4">
    <cfRule type="cellIs" dxfId="6060" priority="416" operator="equal">
      <formula>100%</formula>
    </cfRule>
    <cfRule type="cellIs" dxfId="6059" priority="417" operator="equal">
      <formula>80%</formula>
    </cfRule>
    <cfRule type="cellIs" dxfId="6058" priority="418" operator="equal">
      <formula>60%</formula>
    </cfRule>
    <cfRule type="cellIs" dxfId="6057" priority="419" operator="equal">
      <formula>40%</formula>
    </cfRule>
    <cfRule type="cellIs" dxfId="6056" priority="420" operator="equal">
      <formula>0.2</formula>
    </cfRule>
    <cfRule type="containsText" dxfId="6055" priority="421" operator="containsText" text="Extremo">
      <formula>NOT(ISERROR(SEARCH("Extremo",U4)))</formula>
    </cfRule>
    <cfRule type="containsText" dxfId="6054" priority="422" operator="containsText" text="Alto">
      <formula>NOT(ISERROR(SEARCH("Alto",U4)))</formula>
    </cfRule>
    <cfRule type="containsText" dxfId="6053" priority="423" operator="containsText" text="Bajo">
      <formula>NOT(ISERROR(SEARCH("Bajo",U4)))</formula>
    </cfRule>
    <cfRule type="containsText" dxfId="6052" priority="424" operator="containsText" text="Catastrófico">
      <formula>NOT(ISERROR(SEARCH("Catastrófico",U4)))</formula>
    </cfRule>
    <cfRule type="containsText" dxfId="6051" priority="425" operator="containsText" text="Mayor">
      <formula>NOT(ISERROR(SEARCH("Mayor",U4)))</formula>
    </cfRule>
    <cfRule type="containsText" dxfId="6050" priority="426" operator="containsText" text="Moderado">
      <formula>NOT(ISERROR(SEARCH("Moderado",U4)))</formula>
    </cfRule>
    <cfRule type="containsText" dxfId="6049" priority="427" operator="containsText" text="Menor">
      <formula>NOT(ISERROR(SEARCH("Menor",U4)))</formula>
    </cfRule>
    <cfRule type="containsText" dxfId="6048" priority="428" operator="containsText" text="Leve">
      <formula>NOT(ISERROR(SEARCH("Leve",U4)))</formula>
    </cfRule>
    <cfRule type="containsText" dxfId="6047" priority="429" operator="containsText" text="Muy a">
      <formula>NOT(ISERROR(SEARCH("Muy a",U4)))</formula>
    </cfRule>
    <cfRule type="containsText" dxfId="6046" priority="430" operator="containsText" text="Muy b">
      <formula>NOT(ISERROR(SEARCH("Muy b",U4)))</formula>
    </cfRule>
    <cfRule type="containsText" dxfId="6045" priority="431" operator="containsText" text="Baja">
      <formula>NOT(ISERROR(SEARCH("Baja",U4)))</formula>
    </cfRule>
    <cfRule type="containsText" dxfId="6044" priority="432" operator="containsText" text="Media">
      <formula>NOT(ISERROR(SEARCH("Media",U4)))</formula>
    </cfRule>
    <cfRule type="containsText" dxfId="6043" priority="433" operator="containsText" text="Alta">
      <formula>NOT(ISERROR(SEARCH("Alta",U4)))</formula>
    </cfRule>
  </conditionalFormatting>
  <conditionalFormatting sqref="AS5">
    <cfRule type="containsText" dxfId="6042" priority="377" operator="containsText" text="BAJA">
      <formula>NOT(ISERROR(SEARCH("BAJA",AS5)))</formula>
    </cfRule>
    <cfRule type="containsText" dxfId="6041" priority="378" operator="containsText" text="MEDIA">
      <formula>NOT(ISERROR(SEARCH("MEDIA",AS5)))</formula>
    </cfRule>
    <cfRule type="containsText" dxfId="6040" priority="379" operator="containsText" text="ALTA">
      <formula>NOT(ISERROR(SEARCH("ALTA",AS5)))</formula>
    </cfRule>
  </conditionalFormatting>
  <conditionalFormatting sqref="AJ6:AK6">
    <cfRule type="containsText" dxfId="6039" priority="183" operator="containsText" text="BAJA">
      <formula>NOT(ISERROR(SEARCH("BAJA",AJ6)))</formula>
    </cfRule>
    <cfRule type="containsText" dxfId="6038" priority="184" operator="containsText" text="MEDIA">
      <formula>NOT(ISERROR(SEARCH("MEDIA",AJ6)))</formula>
    </cfRule>
    <cfRule type="containsText" dxfId="6037" priority="185" operator="containsText" text="ALTA">
      <formula>NOT(ISERROR(SEARCH("ALTA",AJ6)))</formula>
    </cfRule>
  </conditionalFormatting>
  <conditionalFormatting sqref="AR6">
    <cfRule type="containsText" dxfId="6036" priority="186" operator="containsText" text="BAJA">
      <formula>NOT(ISERROR(SEARCH("BAJA",AR6)))</formula>
    </cfRule>
    <cfRule type="containsText" dxfId="6035" priority="187" operator="containsText" text="MEDIA">
      <formula>NOT(ISERROR(SEARCH("MEDIA",AR6)))</formula>
    </cfRule>
    <cfRule type="containsText" dxfId="6034" priority="188" operator="containsText" text="ALTA">
      <formula>NOT(ISERROR(SEARCH("ALTA",AR6)))</formula>
    </cfRule>
  </conditionalFormatting>
  <conditionalFormatting sqref="AX6 Y6">
    <cfRule type="cellIs" dxfId="6033" priority="137" operator="equal">
      <formula>100%</formula>
    </cfRule>
    <cfRule type="cellIs" dxfId="6032" priority="138" operator="equal">
      <formula>80%</formula>
    </cfRule>
    <cfRule type="cellIs" dxfId="6031" priority="139" operator="equal">
      <formula>60%</formula>
    </cfRule>
    <cfRule type="cellIs" dxfId="6030" priority="140" operator="equal">
      <formula>40%</formula>
    </cfRule>
    <cfRule type="cellIs" dxfId="6029" priority="141" operator="equal">
      <formula>0.2</formula>
    </cfRule>
    <cfRule type="containsText" dxfId="6028" priority="155" operator="containsText" text="Extremo">
      <formula>NOT(ISERROR(SEARCH("Extremo",Y6)))</formula>
    </cfRule>
    <cfRule type="containsText" dxfId="6027" priority="156" operator="containsText" text="Alto">
      <formula>NOT(ISERROR(SEARCH("Alto",Y6)))</formula>
    </cfRule>
    <cfRule type="containsText" dxfId="6026" priority="157" operator="containsText" text="Bajo">
      <formula>NOT(ISERROR(SEARCH("Bajo",Y6)))</formula>
    </cfRule>
    <cfRule type="containsText" dxfId="6025" priority="168" operator="containsText" text="Catastrófico">
      <formula>NOT(ISERROR(SEARCH("Catastrófico",Y6)))</formula>
    </cfRule>
    <cfRule type="containsText" dxfId="6024" priority="169" operator="containsText" text="Mayor">
      <formula>NOT(ISERROR(SEARCH("Mayor",Y6)))</formula>
    </cfRule>
    <cfRule type="containsText" dxfId="6023" priority="170" operator="containsText" text="Moderado">
      <formula>NOT(ISERROR(SEARCH("Moderado",Y6)))</formula>
    </cfRule>
    <cfRule type="containsText" dxfId="6022" priority="171" operator="containsText" text="Menor">
      <formula>NOT(ISERROR(SEARCH("Menor",Y6)))</formula>
    </cfRule>
    <cfRule type="containsText" dxfId="6021" priority="172" operator="containsText" text="Leve">
      <formula>NOT(ISERROR(SEARCH("Leve",Y6)))</formula>
    </cfRule>
    <cfRule type="containsText" dxfId="6020" priority="178" operator="containsText" text="Muy a">
      <formula>NOT(ISERROR(SEARCH("Muy a",Y6)))</formula>
    </cfRule>
    <cfRule type="containsText" dxfId="6019" priority="179" operator="containsText" text="Muy b">
      <formula>NOT(ISERROR(SEARCH("Muy b",Y6)))</formula>
    </cfRule>
    <cfRule type="containsText" dxfId="6018" priority="180" operator="containsText" text="Baja">
      <formula>NOT(ISERROR(SEARCH("Baja",Y6)))</formula>
    </cfRule>
    <cfRule type="containsText" dxfId="6017" priority="181" operator="containsText" text="Media">
      <formula>NOT(ISERROR(SEARCH("Media",Y6)))</formula>
    </cfRule>
    <cfRule type="containsText" dxfId="6016" priority="182" operator="containsText" text="Alta">
      <formula>NOT(ISERROR(SEARCH("Alta",Y6)))</formula>
    </cfRule>
  </conditionalFormatting>
  <conditionalFormatting sqref="V6">
    <cfRule type="containsText" dxfId="6015" priority="173" operator="containsText" text="Muy a">
      <formula>NOT(ISERROR(SEARCH("Muy a",V6)))</formula>
    </cfRule>
    <cfRule type="containsText" dxfId="6014" priority="174" operator="containsText" text="Muy b">
      <formula>NOT(ISERROR(SEARCH("Muy b",V6)))</formula>
    </cfRule>
    <cfRule type="containsText" dxfId="6013" priority="175" operator="containsText" text="Baja">
      <formula>NOT(ISERROR(SEARCH("Baja",V6)))</formula>
    </cfRule>
    <cfRule type="containsText" dxfId="6012" priority="176" operator="containsText" text="Media">
      <formula>NOT(ISERROR(SEARCH("Media",V6)))</formula>
    </cfRule>
    <cfRule type="containsText" dxfId="6011" priority="177" operator="containsText" text="Alta">
      <formula>NOT(ISERROR(SEARCH("Alta",V6)))</formula>
    </cfRule>
  </conditionalFormatting>
  <conditionalFormatting sqref="X6">
    <cfRule type="containsText" dxfId="6010" priority="158" operator="containsText" text="Catastrófico">
      <formula>NOT(ISERROR(SEARCH("Catastrófico",X6)))</formula>
    </cfRule>
    <cfRule type="containsText" dxfId="6009" priority="159" operator="containsText" text="Mayor">
      <formula>NOT(ISERROR(SEARCH("Mayor",X6)))</formula>
    </cfRule>
    <cfRule type="containsText" dxfId="6008" priority="160" operator="containsText" text="Moderado">
      <formula>NOT(ISERROR(SEARCH("Moderado",X6)))</formula>
    </cfRule>
    <cfRule type="containsText" dxfId="6007" priority="161" operator="containsText" text="Menor">
      <formula>NOT(ISERROR(SEARCH("Menor",X6)))</formula>
    </cfRule>
    <cfRule type="containsText" dxfId="6006" priority="162" operator="containsText" text="Leve">
      <formula>NOT(ISERROR(SEARCH("Leve",X6)))</formula>
    </cfRule>
    <cfRule type="containsText" dxfId="6005" priority="163" operator="containsText" text="Muy a">
      <formula>NOT(ISERROR(SEARCH("Muy a",X6)))</formula>
    </cfRule>
    <cfRule type="containsText" dxfId="6004" priority="164" operator="containsText" text="Muy b">
      <formula>NOT(ISERROR(SEARCH("Muy b",X6)))</formula>
    </cfRule>
    <cfRule type="containsText" dxfId="6003" priority="165" operator="containsText" text="Baja">
      <formula>NOT(ISERROR(SEARCH("Baja",X6)))</formula>
    </cfRule>
    <cfRule type="containsText" dxfId="6002" priority="166" operator="containsText" text="Media">
      <formula>NOT(ISERROR(SEARCH("Media",X6)))</formula>
    </cfRule>
    <cfRule type="containsText" dxfId="6001" priority="167" operator="containsText" text="Alta">
      <formula>NOT(ISERROR(SEARCH("Alta",X6)))</formula>
    </cfRule>
  </conditionalFormatting>
  <conditionalFormatting sqref="Z6">
    <cfRule type="containsText" dxfId="6000" priority="142" operator="containsText" text="Extremo">
      <formula>NOT(ISERROR(SEARCH("Extremo",Z6)))</formula>
    </cfRule>
    <cfRule type="containsText" dxfId="5999" priority="143" operator="containsText" text="Alto">
      <formula>NOT(ISERROR(SEARCH("Alto",Z6)))</formula>
    </cfRule>
    <cfRule type="containsText" dxfId="5998" priority="144" operator="containsText" text="Bajo">
      <formula>NOT(ISERROR(SEARCH("Bajo",Z6)))</formula>
    </cfRule>
    <cfRule type="containsText" dxfId="5997" priority="145" operator="containsText" text="Catastrófico">
      <formula>NOT(ISERROR(SEARCH("Catastrófico",Z6)))</formula>
    </cfRule>
    <cfRule type="containsText" dxfId="5996" priority="146" operator="containsText" text="Mayor">
      <formula>NOT(ISERROR(SEARCH("Mayor",Z6)))</formula>
    </cfRule>
    <cfRule type="containsText" dxfId="5995" priority="147" operator="containsText" text="Moderado">
      <formula>NOT(ISERROR(SEARCH("Moderado",Z6)))</formula>
    </cfRule>
    <cfRule type="containsText" dxfId="5994" priority="148" operator="containsText" text="Menor">
      <formula>NOT(ISERROR(SEARCH("Menor",Z6)))</formula>
    </cfRule>
    <cfRule type="containsText" dxfId="5993" priority="149" operator="containsText" text="Leve">
      <formula>NOT(ISERROR(SEARCH("Leve",Z6)))</formula>
    </cfRule>
    <cfRule type="containsText" dxfId="5992" priority="150" operator="containsText" text="Muy a">
      <formula>NOT(ISERROR(SEARCH("Muy a",Z6)))</formula>
    </cfRule>
    <cfRule type="containsText" dxfId="5991" priority="151" operator="containsText" text="Muy b">
      <formula>NOT(ISERROR(SEARCH("Muy b",Z6)))</formula>
    </cfRule>
    <cfRule type="containsText" dxfId="5990" priority="152" operator="containsText" text="Baja">
      <formula>NOT(ISERROR(SEARCH("Baja",Z6)))</formula>
    </cfRule>
    <cfRule type="containsText" dxfId="5989" priority="153" operator="containsText" text="Media">
      <formula>NOT(ISERROR(SEARCH("Media",Z6)))</formula>
    </cfRule>
    <cfRule type="containsText" dxfId="5988" priority="154" operator="containsText" text="Alta">
      <formula>NOT(ISERROR(SEARCH("Alta",Z6)))</formula>
    </cfRule>
  </conditionalFormatting>
  <conditionalFormatting sqref="W6">
    <cfRule type="cellIs" dxfId="5987" priority="119" operator="equal">
      <formula>100%</formula>
    </cfRule>
    <cfRule type="cellIs" dxfId="5986" priority="120" operator="equal">
      <formula>80%</formula>
    </cfRule>
    <cfRule type="cellIs" dxfId="5985" priority="121" operator="equal">
      <formula>60%</formula>
    </cfRule>
    <cfRule type="cellIs" dxfId="5984" priority="122" operator="equal">
      <formula>40%</formula>
    </cfRule>
    <cfRule type="cellIs" dxfId="5983" priority="123" operator="equal">
      <formula>0.2</formula>
    </cfRule>
    <cfRule type="containsText" dxfId="5982" priority="124" operator="containsText" text="Extremo">
      <formula>NOT(ISERROR(SEARCH("Extremo",W6)))</formula>
    </cfRule>
    <cfRule type="containsText" dxfId="5981" priority="125" operator="containsText" text="Alto">
      <formula>NOT(ISERROR(SEARCH("Alto",W6)))</formula>
    </cfRule>
    <cfRule type="containsText" dxfId="5980" priority="126" operator="containsText" text="Bajo">
      <formula>NOT(ISERROR(SEARCH("Bajo",W6)))</formula>
    </cfRule>
    <cfRule type="containsText" dxfId="5979" priority="127" operator="containsText" text="Catastrófico">
      <formula>NOT(ISERROR(SEARCH("Catastrófico",W6)))</formula>
    </cfRule>
    <cfRule type="containsText" dxfId="5978" priority="128" operator="containsText" text="Mayor">
      <formula>NOT(ISERROR(SEARCH("Mayor",W6)))</formula>
    </cfRule>
    <cfRule type="containsText" dxfId="5977" priority="129" operator="containsText" text="Moderado">
      <formula>NOT(ISERROR(SEARCH("Moderado",W6)))</formula>
    </cfRule>
    <cfRule type="containsText" dxfId="5976" priority="130" operator="containsText" text="Menor">
      <formula>NOT(ISERROR(SEARCH("Menor",W6)))</formula>
    </cfRule>
    <cfRule type="containsText" dxfId="5975" priority="131" operator="containsText" text="Leve">
      <formula>NOT(ISERROR(SEARCH("Leve",W6)))</formula>
    </cfRule>
    <cfRule type="containsText" dxfId="5974" priority="132" operator="containsText" text="Muy a">
      <formula>NOT(ISERROR(SEARCH("Muy a",W6)))</formula>
    </cfRule>
    <cfRule type="containsText" dxfId="5973" priority="133" operator="containsText" text="Muy b">
      <formula>NOT(ISERROR(SEARCH("Muy b",W6)))</formula>
    </cfRule>
    <cfRule type="containsText" dxfId="5972" priority="134" operator="containsText" text="Baja">
      <formula>NOT(ISERROR(SEARCH("Baja",W6)))</formula>
    </cfRule>
    <cfRule type="containsText" dxfId="5971" priority="135" operator="containsText" text="Media">
      <formula>NOT(ISERROR(SEARCH("Media",W6)))</formula>
    </cfRule>
    <cfRule type="containsText" dxfId="5970" priority="136" operator="containsText" text="Alta">
      <formula>NOT(ISERROR(SEARCH("Alta",W6)))</formula>
    </cfRule>
  </conditionalFormatting>
  <conditionalFormatting sqref="AA6:AB6">
    <cfRule type="cellIs" dxfId="5969" priority="102" operator="equal">
      <formula>100%</formula>
    </cfRule>
    <cfRule type="cellIs" dxfId="5968" priority="103" operator="equal">
      <formula>75%</formula>
    </cfRule>
    <cfRule type="cellIs" dxfId="5967" priority="104" operator="equal">
      <formula>50%</formula>
    </cfRule>
    <cfRule type="cellIs" dxfId="5966" priority="105" operator="equal">
      <formula>25%</formula>
    </cfRule>
    <cfRule type="containsText" dxfId="5965" priority="106" operator="containsText" text="Extremo">
      <formula>NOT(ISERROR(SEARCH("Extremo",AA6)))</formula>
    </cfRule>
    <cfRule type="containsText" dxfId="5964" priority="107" operator="containsText" text="Alto">
      <formula>NOT(ISERROR(SEARCH("Alto",AA6)))</formula>
    </cfRule>
    <cfRule type="containsText" dxfId="5963" priority="108" operator="containsText" text="Bajo">
      <formula>NOT(ISERROR(SEARCH("Bajo",AA6)))</formula>
    </cfRule>
    <cfRule type="containsText" dxfId="5962" priority="109" operator="containsText" text="Catastrófico">
      <formula>NOT(ISERROR(SEARCH("Catastrófico",AA6)))</formula>
    </cfRule>
    <cfRule type="containsText" dxfId="5961" priority="110" operator="containsText" text="Mayor">
      <formula>NOT(ISERROR(SEARCH("Mayor",AA6)))</formula>
    </cfRule>
    <cfRule type="containsText" dxfId="5960" priority="111" operator="containsText" text="Moderado">
      <formula>NOT(ISERROR(SEARCH("Moderado",AA6)))</formula>
    </cfRule>
    <cfRule type="containsText" dxfId="5959" priority="112" operator="containsText" text="Menor">
      <formula>NOT(ISERROR(SEARCH("Menor",AA6)))</formula>
    </cfRule>
    <cfRule type="containsText" dxfId="5958" priority="113" operator="containsText" text="Leve">
      <formula>NOT(ISERROR(SEARCH("Leve",AA6)))</formula>
    </cfRule>
    <cfRule type="containsText" dxfId="5957" priority="114" operator="containsText" text="Muy a">
      <formula>NOT(ISERROR(SEARCH("Muy a",AA6)))</formula>
    </cfRule>
    <cfRule type="containsText" dxfId="5956" priority="115" operator="containsText" text="Muy b">
      <formula>NOT(ISERROR(SEARCH("Muy b",AA6)))</formula>
    </cfRule>
    <cfRule type="containsText" dxfId="5955" priority="116" operator="containsText" text="Baja">
      <formula>NOT(ISERROR(SEARCH("Baja",AA6)))</formula>
    </cfRule>
    <cfRule type="containsText" dxfId="5954" priority="117" operator="containsText" text="Media">
      <formula>NOT(ISERROR(SEARCH("Media",AA6)))</formula>
    </cfRule>
    <cfRule type="containsText" dxfId="5953" priority="118" operator="containsText" text="Alta">
      <formula>NOT(ISERROR(SEARCH("Alta",AA6)))</formula>
    </cfRule>
  </conditionalFormatting>
  <conditionalFormatting sqref="AU6">
    <cfRule type="containsText" dxfId="5952" priority="99" operator="containsText" text="BAJA">
      <formula>NOT(ISERROR(SEARCH("BAJA",AU6)))</formula>
    </cfRule>
    <cfRule type="containsText" dxfId="5951" priority="100" operator="containsText" text="MEDIA">
      <formula>NOT(ISERROR(SEARCH("MEDIA",AU6)))</formula>
    </cfRule>
    <cfRule type="containsText" dxfId="5950" priority="101" operator="containsText" text="ALTA">
      <formula>NOT(ISERROR(SEARCH("ALTA",AU6)))</formula>
    </cfRule>
  </conditionalFormatting>
  <conditionalFormatting sqref="AW6">
    <cfRule type="cellIs" dxfId="5949" priority="78" operator="equal">
      <formula>100%</formula>
    </cfRule>
    <cfRule type="cellIs" dxfId="5948" priority="79" operator="equal">
      <formula>80%</formula>
    </cfRule>
    <cfRule type="cellIs" dxfId="5947" priority="80" operator="equal">
      <formula>60%</formula>
    </cfRule>
    <cfRule type="cellIs" dxfId="5946" priority="81" operator="equal">
      <formula>40%</formula>
    </cfRule>
    <cfRule type="cellIs" dxfId="5945" priority="82" operator="equal">
      <formula>0.2</formula>
    </cfRule>
    <cfRule type="containsText" dxfId="5944" priority="83" operator="containsText" text="Extremo">
      <formula>NOT(ISERROR(SEARCH("Extremo",AW6)))</formula>
    </cfRule>
    <cfRule type="containsText" dxfId="5943" priority="84" operator="containsText" text="Alto">
      <formula>NOT(ISERROR(SEARCH("Alto",AW6)))</formula>
    </cfRule>
    <cfRule type="containsText" dxfId="5942" priority="85" operator="containsText" text="Bajo">
      <formula>NOT(ISERROR(SEARCH("Bajo",AW6)))</formula>
    </cfRule>
    <cfRule type="containsText" dxfId="5941" priority="86" operator="containsText" text="Catastrófico">
      <formula>NOT(ISERROR(SEARCH("Catastrófico",AW6)))</formula>
    </cfRule>
    <cfRule type="containsText" dxfId="5940" priority="87" operator="containsText" text="Mayor">
      <formula>NOT(ISERROR(SEARCH("Mayor",AW6)))</formula>
    </cfRule>
    <cfRule type="containsText" dxfId="5939" priority="88" operator="containsText" text="Moderado">
      <formula>NOT(ISERROR(SEARCH("Moderado",AW6)))</formula>
    </cfRule>
    <cfRule type="containsText" dxfId="5938" priority="89" operator="containsText" text="Menor">
      <formula>NOT(ISERROR(SEARCH("Menor",AW6)))</formula>
    </cfRule>
    <cfRule type="containsText" dxfId="5937" priority="90" operator="containsText" text="Leve">
      <formula>NOT(ISERROR(SEARCH("Leve",AW6)))</formula>
    </cfRule>
    <cfRule type="containsText" dxfId="5936" priority="91" operator="containsText" text="Muy a">
      <formula>NOT(ISERROR(SEARCH("Muy a",AW6)))</formula>
    </cfRule>
    <cfRule type="containsText" dxfId="5935" priority="92" operator="containsText" text="Muy b">
      <formula>NOT(ISERROR(SEARCH("Muy b",AW6)))</formula>
    </cfRule>
    <cfRule type="containsText" dxfId="5934" priority="93" operator="containsText" text="Baja">
      <formula>NOT(ISERROR(SEARCH("Baja",AW6)))</formula>
    </cfRule>
    <cfRule type="containsText" dxfId="5933" priority="94" operator="containsText" text="Media">
      <formula>NOT(ISERROR(SEARCH("Media",AW6)))</formula>
    </cfRule>
    <cfRule type="containsText" dxfId="5932" priority="95" operator="containsText" text="Alta">
      <formula>NOT(ISERROR(SEARCH("Alta",AW6)))</formula>
    </cfRule>
  </conditionalFormatting>
  <conditionalFormatting sqref="AV6">
    <cfRule type="cellIs" dxfId="5931" priority="71" operator="greaterThan">
      <formula>75%</formula>
    </cfRule>
    <cfRule type="cellIs" dxfId="5930" priority="72" operator="between">
      <formula>51%</formula>
      <formula>75%</formula>
    </cfRule>
    <cfRule type="cellIs" dxfId="5929" priority="73" operator="between">
      <formula>26%</formula>
      <formula>50%</formula>
    </cfRule>
    <cfRule type="cellIs" dxfId="5928" priority="74" operator="between">
      <formula>0%</formula>
      <formula>25%</formula>
    </cfRule>
    <cfRule type="containsText" dxfId="5927" priority="75" operator="containsText" text="BAJA">
      <formula>NOT(ISERROR(SEARCH("BAJA",AV6)))</formula>
    </cfRule>
    <cfRule type="containsText" dxfId="5926" priority="76" operator="containsText" text="MEDIA">
      <formula>NOT(ISERROR(SEARCH("MEDIA",AV6)))</formula>
    </cfRule>
    <cfRule type="containsText" dxfId="5925" priority="77" operator="containsText" text="ALTA">
      <formula>NOT(ISERROR(SEARCH("ALTA",AV6)))</formula>
    </cfRule>
  </conditionalFormatting>
  <conditionalFormatting sqref="S6">
    <cfRule type="cellIs" dxfId="5924" priority="46" operator="equal">
      <formula>100%</formula>
    </cfRule>
    <cfRule type="cellIs" dxfId="5923" priority="47" operator="equal">
      <formula>80%</formula>
    </cfRule>
    <cfRule type="cellIs" dxfId="5922" priority="48" operator="equal">
      <formula>60%</formula>
    </cfRule>
    <cfRule type="cellIs" dxfId="5921" priority="49" operator="equal">
      <formula>40%</formula>
    </cfRule>
    <cfRule type="cellIs" dxfId="5920" priority="50" operator="equal">
      <formula>0.2</formula>
    </cfRule>
    <cfRule type="containsText" dxfId="5919" priority="51" operator="containsText" text="Extremo">
      <formula>NOT(ISERROR(SEARCH("Extremo",S6)))</formula>
    </cfRule>
    <cfRule type="containsText" dxfId="5918" priority="52" operator="containsText" text="Alto">
      <formula>NOT(ISERROR(SEARCH("Alto",S6)))</formula>
    </cfRule>
    <cfRule type="containsText" dxfId="5917" priority="53" operator="containsText" text="Bajo">
      <formula>NOT(ISERROR(SEARCH("Bajo",S6)))</formula>
    </cfRule>
    <cfRule type="containsText" dxfId="5916" priority="54" operator="containsText" text="Catastrófico">
      <formula>NOT(ISERROR(SEARCH("Catastrófico",S6)))</formula>
    </cfRule>
    <cfRule type="containsText" dxfId="5915" priority="55" operator="containsText" text="Mayor">
      <formula>NOT(ISERROR(SEARCH("Mayor",S6)))</formula>
    </cfRule>
    <cfRule type="containsText" dxfId="5914" priority="56" operator="containsText" text="Moderado">
      <formula>NOT(ISERROR(SEARCH("Moderado",S6)))</formula>
    </cfRule>
    <cfRule type="containsText" dxfId="5913" priority="57" operator="containsText" text="Menor">
      <formula>NOT(ISERROR(SEARCH("Menor",S6)))</formula>
    </cfRule>
    <cfRule type="containsText" dxfId="5912" priority="58" operator="containsText" text="Leve">
      <formula>NOT(ISERROR(SEARCH("Leve",S6)))</formula>
    </cfRule>
    <cfRule type="containsText" dxfId="5911" priority="59" operator="containsText" text="Muy a">
      <formula>NOT(ISERROR(SEARCH("Muy a",S6)))</formula>
    </cfRule>
    <cfRule type="containsText" dxfId="5910" priority="60" operator="containsText" text="Muy b">
      <formula>NOT(ISERROR(SEARCH("Muy b",S6)))</formula>
    </cfRule>
    <cfRule type="containsText" dxfId="5909" priority="61" operator="containsText" text="Baja">
      <formula>NOT(ISERROR(SEARCH("Baja",S6)))</formula>
    </cfRule>
    <cfRule type="containsText" dxfId="5908" priority="62" operator="containsText" text="Media">
      <formula>NOT(ISERROR(SEARCH("Media",S6)))</formula>
    </cfRule>
    <cfRule type="containsText" dxfId="5907" priority="63" operator="containsText" text="Alta">
      <formula>NOT(ISERROR(SEARCH("Alta",S6)))</formula>
    </cfRule>
  </conditionalFormatting>
  <conditionalFormatting sqref="T6">
    <cfRule type="cellIs" dxfId="5906" priority="28" operator="equal">
      <formula>100%</formula>
    </cfRule>
    <cfRule type="cellIs" dxfId="5905" priority="29" operator="equal">
      <formula>80%</formula>
    </cfRule>
    <cfRule type="cellIs" dxfId="5904" priority="30" operator="equal">
      <formula>60%</formula>
    </cfRule>
    <cfRule type="cellIs" dxfId="5903" priority="31" operator="equal">
      <formula>40%</formula>
    </cfRule>
    <cfRule type="cellIs" dxfId="5902" priority="32" operator="equal">
      <formula>0.2</formula>
    </cfRule>
    <cfRule type="containsText" dxfId="5901" priority="33" operator="containsText" text="Extremo">
      <formula>NOT(ISERROR(SEARCH("Extremo",T6)))</formula>
    </cfRule>
    <cfRule type="containsText" dxfId="5900" priority="34" operator="containsText" text="Alto">
      <formula>NOT(ISERROR(SEARCH("Alto",T6)))</formula>
    </cfRule>
    <cfRule type="containsText" dxfId="5899" priority="35" operator="containsText" text="Bajo">
      <formula>NOT(ISERROR(SEARCH("Bajo",T6)))</formula>
    </cfRule>
    <cfRule type="containsText" dxfId="5898" priority="36" operator="containsText" text="Catastrófico">
      <formula>NOT(ISERROR(SEARCH("Catastrófico",T6)))</formula>
    </cfRule>
    <cfRule type="containsText" dxfId="5897" priority="37" operator="containsText" text="Mayor">
      <formula>NOT(ISERROR(SEARCH("Mayor",T6)))</formula>
    </cfRule>
    <cfRule type="containsText" dxfId="5896" priority="38" operator="containsText" text="Moderado">
      <formula>NOT(ISERROR(SEARCH("Moderado",T6)))</formula>
    </cfRule>
    <cfRule type="containsText" dxfId="5895" priority="39" operator="containsText" text="Menor">
      <formula>NOT(ISERROR(SEARCH("Menor",T6)))</formula>
    </cfRule>
    <cfRule type="containsText" dxfId="5894" priority="40" operator="containsText" text="Leve">
      <formula>NOT(ISERROR(SEARCH("Leve",T6)))</formula>
    </cfRule>
    <cfRule type="containsText" dxfId="5893" priority="41" operator="containsText" text="Muy a">
      <formula>NOT(ISERROR(SEARCH("Muy a",T6)))</formula>
    </cfRule>
    <cfRule type="containsText" dxfId="5892" priority="42" operator="containsText" text="Muy b">
      <formula>NOT(ISERROR(SEARCH("Muy b",T6)))</formula>
    </cfRule>
    <cfRule type="containsText" dxfId="5891" priority="43" operator="containsText" text="Baja">
      <formula>NOT(ISERROR(SEARCH("Baja",T6)))</formula>
    </cfRule>
    <cfRule type="containsText" dxfId="5890" priority="44" operator="containsText" text="Media">
      <formula>NOT(ISERROR(SEARCH("Media",T6)))</formula>
    </cfRule>
    <cfRule type="containsText" dxfId="5889" priority="45" operator="containsText" text="Alta">
      <formula>NOT(ISERROR(SEARCH("Alta",T6)))</formula>
    </cfRule>
  </conditionalFormatting>
  <conditionalFormatting sqref="AC6">
    <cfRule type="containsText" dxfId="5888" priority="25" operator="containsText" text="BAJA">
      <formula>NOT(ISERROR(SEARCH("BAJA",AC6)))</formula>
    </cfRule>
    <cfRule type="containsText" dxfId="5887" priority="26" operator="containsText" text="MEDIA">
      <formula>NOT(ISERROR(SEARCH("MEDIA",AC6)))</formula>
    </cfRule>
    <cfRule type="containsText" dxfId="5886" priority="27" operator="containsText" text="ALTA">
      <formula>NOT(ISERROR(SEARCH("ALTA",AC6)))</formula>
    </cfRule>
  </conditionalFormatting>
  <conditionalFormatting sqref="AS6">
    <cfRule type="containsText" dxfId="5885" priority="22" operator="containsText" text="BAJA">
      <formula>NOT(ISERROR(SEARCH("BAJA",AS6)))</formula>
    </cfRule>
    <cfRule type="containsText" dxfId="5884" priority="23" operator="containsText" text="MEDIA">
      <formula>NOT(ISERROR(SEARCH("MEDIA",AS6)))</formula>
    </cfRule>
    <cfRule type="containsText" dxfId="5883" priority="24" operator="containsText" text="ALTA">
      <formula>NOT(ISERROR(SEARCH("ALTA",AS6)))</formula>
    </cfRule>
  </conditionalFormatting>
  <conditionalFormatting sqref="U6">
    <cfRule type="cellIs" dxfId="5882" priority="4" operator="equal">
      <formula>100%</formula>
    </cfRule>
    <cfRule type="cellIs" dxfId="5881" priority="5" operator="equal">
      <formula>80%</formula>
    </cfRule>
    <cfRule type="cellIs" dxfId="5880" priority="6" operator="equal">
      <formula>60%</formula>
    </cfRule>
    <cfRule type="cellIs" dxfId="5879" priority="7" operator="equal">
      <formula>40%</formula>
    </cfRule>
    <cfRule type="cellIs" dxfId="5878" priority="8" operator="equal">
      <formula>0.2</formula>
    </cfRule>
    <cfRule type="containsText" dxfId="5877" priority="9" operator="containsText" text="Extremo">
      <formula>NOT(ISERROR(SEARCH("Extremo",U6)))</formula>
    </cfRule>
    <cfRule type="containsText" dxfId="5876" priority="10" operator="containsText" text="Alto">
      <formula>NOT(ISERROR(SEARCH("Alto",U6)))</formula>
    </cfRule>
    <cfRule type="containsText" dxfId="5875" priority="11" operator="containsText" text="Bajo">
      <formula>NOT(ISERROR(SEARCH("Bajo",U6)))</formula>
    </cfRule>
    <cfRule type="containsText" dxfId="5874" priority="12" operator="containsText" text="Catastrófico">
      <formula>NOT(ISERROR(SEARCH("Catastrófico",U6)))</formula>
    </cfRule>
    <cfRule type="containsText" dxfId="5873" priority="13" operator="containsText" text="Mayor">
      <formula>NOT(ISERROR(SEARCH("Mayor",U6)))</formula>
    </cfRule>
    <cfRule type="containsText" dxfId="5872" priority="14" operator="containsText" text="Moderado">
      <formula>NOT(ISERROR(SEARCH("Moderado",U6)))</formula>
    </cfRule>
    <cfRule type="containsText" dxfId="5871" priority="15" operator="containsText" text="Menor">
      <formula>NOT(ISERROR(SEARCH("Menor",U6)))</formula>
    </cfRule>
    <cfRule type="containsText" dxfId="5870" priority="16" operator="containsText" text="Leve">
      <formula>NOT(ISERROR(SEARCH("Leve",U6)))</formula>
    </cfRule>
    <cfRule type="containsText" dxfId="5869" priority="17" operator="containsText" text="Muy a">
      <formula>NOT(ISERROR(SEARCH("Muy a",U6)))</formula>
    </cfRule>
    <cfRule type="containsText" dxfId="5868" priority="18" operator="containsText" text="Muy b">
      <formula>NOT(ISERROR(SEARCH("Muy b",U6)))</formula>
    </cfRule>
    <cfRule type="containsText" dxfId="5867" priority="19" operator="containsText" text="Baja">
      <formula>NOT(ISERROR(SEARCH("Baja",U6)))</formula>
    </cfRule>
    <cfRule type="containsText" dxfId="5866" priority="20" operator="containsText" text="Media">
      <formula>NOT(ISERROR(SEARCH("Media",U6)))</formula>
    </cfRule>
    <cfRule type="containsText" dxfId="5865" priority="21" operator="containsText" text="Alta">
      <formula>NOT(ISERROR(SEARCH("Alta",U6)))</formula>
    </cfRule>
  </conditionalFormatting>
  <dataValidations count="5">
    <dataValidation type="list" allowBlank="1" showInputMessage="1" showErrorMessage="1" sqref="A4 AK4:AK6 A6" xr:uid="{00000000-0002-0000-0A00-000000000000}">
      <formula1>"SI,NO"</formula1>
    </dataValidation>
    <dataValidation type="list" allowBlank="1" showInputMessage="1" showErrorMessage="1" sqref="AR4:AR6" xr:uid="{00000000-0002-0000-0A00-000001000000}">
      <formula1>"Asignado,No Asignado"</formula1>
    </dataValidation>
    <dataValidation type="list" allowBlank="1" showInputMessage="1" showErrorMessage="1" sqref="AT4:AT6" xr:uid="{00000000-0002-0000-0A00-000002000000}">
      <formula1>"Adecuado,Inadecuado"</formula1>
    </dataValidation>
    <dataValidation type="list" allowBlank="1" showInputMessage="1" showErrorMessage="1" sqref="AJ4:AJ6" xr:uid="{00000000-0002-0000-0A00-000003000000}">
      <formula1>"Confiable,No confiable"</formula1>
    </dataValidation>
    <dataValidation type="list" allowBlank="1" showInputMessage="1" showErrorMessage="1" sqref="AG4:AG6" xr:uid="{00000000-0002-0000-0A00-000004000000}">
      <formula1>"Manual,Automático"</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4">
        <x14:dataValidation type="list" allowBlank="1" showInputMessage="1" showErrorMessage="1" xr:uid="{00000000-0002-0000-0A00-000005000000}">
          <x14:formula1>
            <xm:f>Listas!$K$2:$K$5</xm:f>
          </x14:formula1>
          <xm:sqref>S4 S6</xm:sqref>
        </x14:dataValidation>
        <x14:dataValidation type="list" allowBlank="1" showInputMessage="1" showErrorMessage="1" xr:uid="{00000000-0002-0000-0A00-000006000000}">
          <x14:formula1>
            <xm:f>Listas!$C$2:$C$8</xm:f>
          </x14:formula1>
          <xm:sqref>E4 E6</xm:sqref>
        </x14:dataValidation>
        <x14:dataValidation type="list" allowBlank="1" showInputMessage="1" showErrorMessage="1" xr:uid="{00000000-0002-0000-0A00-000007000000}">
          <x14:formula1>
            <xm:f>Listas!$J$2:$J$6</xm:f>
          </x14:formula1>
          <xm:sqref>AX4 AX6</xm:sqref>
        </x14:dataValidation>
        <x14:dataValidation type="list" allowBlank="1" showInputMessage="1" showErrorMessage="1" xr:uid="{00000000-0002-0000-0A00-000008000000}">
          <x14:formula1>
            <xm:f>Listas!$B$2:$B$7</xm:f>
          </x14:formula1>
          <xm:sqref>D4 D6</xm:sqref>
        </x14:dataValidation>
        <x14:dataValidation type="list" allowBlank="1" showInputMessage="1" showErrorMessage="1" xr:uid="{00000000-0002-0000-0A00-000009000000}">
          <x14:formula1>
            <xm:f>Listas!$M$2:$M$14</xm:f>
          </x14:formula1>
          <xm:sqref>B4 B6</xm:sqref>
        </x14:dataValidation>
        <x14:dataValidation type="list" allowBlank="1" showInputMessage="1" showErrorMessage="1" xr:uid="{00000000-0002-0000-0A00-00000A000000}">
          <x14:formula1>
            <xm:f>Listas!$Q$2:$Q$8</xm:f>
          </x14:formula1>
          <xm:sqref>J4:J6</xm:sqref>
        </x14:dataValidation>
        <x14:dataValidation type="list" allowBlank="1" showInputMessage="1" showErrorMessage="1" xr:uid="{00000000-0002-0000-0A00-00000B000000}">
          <x14:formula1>
            <xm:f>Listas!$L$2:$L$5</xm:f>
          </x14:formula1>
          <xm:sqref>T4:T6</xm:sqref>
        </x14:dataValidation>
        <x14:dataValidation type="list" allowBlank="1" showInputMessage="1" showErrorMessage="1" xr:uid="{00000000-0002-0000-0A00-00000C000000}">
          <x14:formula1>
            <xm:f>Listas!$G$2:$G$11</xm:f>
          </x14:formula1>
          <xm:sqref>C4:C6</xm:sqref>
        </x14:dataValidation>
        <x14:dataValidation type="list" allowBlank="1" showInputMessage="1" showErrorMessage="1" xr:uid="{00000000-0002-0000-0A00-00000D000000}">
          <x14:formula1>
            <xm:f>Listas!$F$2:$F$4</xm:f>
          </x14:formula1>
          <xm:sqref>AE4:AE6</xm:sqref>
        </x14:dataValidation>
        <x14:dataValidation type="list" allowBlank="1" showInputMessage="1" showErrorMessage="1" xr:uid="{00000000-0002-0000-0A00-00000E000000}">
          <x14:formula1>
            <xm:f>Listas!$H$2:$H$3</xm:f>
          </x14:formula1>
          <xm:sqref>AM4:AM6</xm:sqref>
        </x14:dataValidation>
        <x14:dataValidation type="list" allowBlank="1" showInputMessage="1" showErrorMessage="1" xr:uid="{00000000-0002-0000-0A00-00000F000000}">
          <x14:formula1>
            <xm:f>Listas!$I$2:$I$3</xm:f>
          </x14:formula1>
          <xm:sqref>AO4:AO6</xm:sqref>
        </x14:dataValidation>
        <x14:dataValidation type="list" allowBlank="1" showInputMessage="1" showErrorMessage="1" xr:uid="{00000000-0002-0000-0A00-000010000000}">
          <x14:formula1>
            <xm:f>Listas!$P$2:$P$7</xm:f>
          </x14:formula1>
          <xm:sqref>Q4:Q6</xm:sqref>
        </x14:dataValidation>
        <x14:dataValidation type="list" allowBlank="1" showInputMessage="1" showErrorMessage="1" xr:uid="{00000000-0002-0000-0A00-000011000000}">
          <x14:formula1>
            <xm:f>Listas!$O$2:$O$7</xm:f>
          </x14:formula1>
          <xm:sqref>O4:O6</xm:sqref>
        </x14:dataValidation>
        <x14:dataValidation type="list" allowBlank="1" showInputMessage="1" showErrorMessage="1" xr:uid="{00000000-0002-0000-0A00-000012000000}">
          <x14:formula1>
            <xm:f>Listas!$N$2:$N$7</xm:f>
          </x14:formula1>
          <xm:sqref>M4:M6</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BQ318"/>
  <sheetViews>
    <sheetView zoomScale="70" zoomScaleNormal="70" workbookViewId="0">
      <pane ySplit="3" topLeftCell="A14" activePane="bottomLeft" state="frozen"/>
      <selection activeCell="G4" sqref="G4:G13"/>
      <selection pane="bottomLeft" activeCell="BH16" sqref="BH16"/>
    </sheetView>
  </sheetViews>
  <sheetFormatPr baseColWidth="10" defaultColWidth="11.44140625" defaultRowHeight="14.4" x14ac:dyDescent="0.3"/>
  <cols>
    <col min="1" max="1" width="14.109375" style="1" customWidth="1"/>
    <col min="2" max="2" width="16.5546875" style="6" customWidth="1"/>
    <col min="3" max="3" width="17.33203125" style="6" customWidth="1"/>
    <col min="4" max="4" width="15.44140625" style="6" customWidth="1"/>
    <col min="5" max="5" width="19.5546875" style="6" customWidth="1"/>
    <col min="6" max="6" width="44.109375" style="2" customWidth="1"/>
    <col min="7" max="7" width="9.6640625" style="2" customWidth="1"/>
    <col min="8" max="8" width="20" style="2" customWidth="1"/>
    <col min="9" max="9" width="32.44140625" style="2" customWidth="1"/>
    <col min="10" max="10" width="14.6640625" style="2" bestFit="1" customWidth="1"/>
    <col min="11" max="11" width="24.109375" style="2" customWidth="1"/>
    <col min="12" max="12" width="17.5546875" style="2" customWidth="1"/>
    <col min="13" max="13" width="17.88671875" style="2" customWidth="1"/>
    <col min="14" max="14" width="3.44140625" style="2" hidden="1" customWidth="1"/>
    <col min="15" max="15" width="18.109375" style="2" customWidth="1"/>
    <col min="16" max="16" width="3.44140625" style="2" hidden="1" customWidth="1"/>
    <col min="17" max="17" width="19.88671875" style="2" customWidth="1"/>
    <col min="18" max="18" width="3" style="2" hidden="1" customWidth="1"/>
    <col min="19" max="20" width="21.88671875" style="2" customWidth="1"/>
    <col min="21" max="21" width="21.88671875" style="2" hidden="1" customWidth="1"/>
    <col min="22" max="22" width="15" style="2" bestFit="1" customWidth="1"/>
    <col min="23" max="23" width="5.6640625" style="26" hidden="1" customWidth="1"/>
    <col min="24" max="24" width="13.6640625" style="2" customWidth="1"/>
    <col min="25" max="25" width="5.6640625" style="26" hidden="1" customWidth="1"/>
    <col min="26" max="26" width="16.88671875" style="2" bestFit="1" customWidth="1"/>
    <col min="27" max="27" width="5.44140625" style="2" hidden="1" customWidth="1"/>
    <col min="28" max="28" width="19.5546875" style="2" customWidth="1"/>
    <col min="29" max="29" width="28" style="2" customWidth="1"/>
    <col min="30" max="30" width="86.33203125" style="2" customWidth="1"/>
    <col min="31" max="31" width="10" style="2" hidden="1" customWidth="1"/>
    <col min="32" max="32" width="8.44140625" style="26" hidden="1" customWidth="1"/>
    <col min="33" max="33" width="20.33203125" style="26" hidden="1" customWidth="1"/>
    <col min="34" max="34" width="9" style="26" hidden="1" customWidth="1"/>
    <col min="35" max="35" width="14.109375" style="26" hidden="1" customWidth="1"/>
    <col min="36" max="36" width="16.44140625" style="2" hidden="1" customWidth="1"/>
    <col min="37" max="37" width="6.6640625" style="2" hidden="1" customWidth="1"/>
    <col min="38" max="38" width="63.6640625" style="2" hidden="1" customWidth="1"/>
    <col min="39" max="39" width="14.6640625" style="6" hidden="1" customWidth="1"/>
    <col min="40" max="40" width="20.6640625" style="2" hidden="1" customWidth="1"/>
    <col min="41" max="41" width="8.88671875" style="2" hidden="1" customWidth="1"/>
    <col min="42" max="42" width="12.109375" style="2" hidden="1" customWidth="1"/>
    <col min="43" max="43" width="14.88671875" style="2" hidden="1" customWidth="1"/>
    <col min="44" max="44" width="9.109375" style="2" hidden="1" customWidth="1"/>
    <col min="45" max="45" width="33.6640625" style="2" hidden="1" customWidth="1"/>
    <col min="46" max="47" width="13.6640625" style="2" hidden="1" customWidth="1"/>
    <col min="48" max="48" width="13.6640625" style="30" hidden="1" customWidth="1"/>
    <col min="49" max="49" width="13.6640625" style="2" hidden="1" customWidth="1"/>
    <col min="50" max="50" width="15.33203125" style="2" hidden="1" customWidth="1"/>
    <col min="51" max="51" width="2.33203125" style="5" customWidth="1"/>
    <col min="52" max="52" width="36.6640625" style="5" customWidth="1"/>
    <col min="53" max="53" width="17" style="4" customWidth="1"/>
    <col min="54" max="55" width="11.5546875" style="3" customWidth="1"/>
    <col min="56" max="56" width="21.88671875" style="2" customWidth="1"/>
    <col min="57" max="57" width="14.88671875" style="1" customWidth="1"/>
    <col min="58" max="58" width="69.6640625" style="1" customWidth="1"/>
    <col min="59" max="59" width="14.88671875" style="1" customWidth="1"/>
    <col min="60" max="60" width="56.6640625" style="1" customWidth="1"/>
    <col min="61" max="61" width="31.6640625" style="1" customWidth="1"/>
    <col min="62" max="63" width="14.88671875" style="1" customWidth="1"/>
    <col min="64" max="249" width="11.5546875" style="1"/>
    <col min="250" max="250" width="21.88671875" style="1" customWidth="1"/>
    <col min="251" max="251" width="13.88671875" style="1" customWidth="1"/>
    <col min="252" max="252" width="38.6640625" style="1" customWidth="1"/>
    <col min="253" max="253" width="3" style="1" bestFit="1" customWidth="1"/>
    <col min="254" max="254" width="32.33203125" style="1" customWidth="1"/>
    <col min="255" max="255" width="46.33203125" style="1" customWidth="1"/>
    <col min="256" max="256" width="19" style="1" customWidth="1"/>
    <col min="257" max="257" width="0" style="1" hidden="1" customWidth="1"/>
    <col min="258" max="258" width="17.6640625" style="1" customWidth="1"/>
    <col min="259" max="259" width="0" style="1" hidden="1" customWidth="1"/>
    <col min="260" max="260" width="22.33203125" style="1" customWidth="1"/>
    <col min="261" max="261" width="5.33203125" style="1" customWidth="1"/>
    <col min="262" max="262" width="36.33203125" style="1" customWidth="1"/>
    <col min="263" max="263" width="5.6640625" style="1" customWidth="1"/>
    <col min="264" max="264" width="0" style="1" hidden="1" customWidth="1"/>
    <col min="265" max="265" width="20.6640625" style="1" customWidth="1"/>
    <col min="266" max="266" width="4.88671875" style="1" customWidth="1"/>
    <col min="267" max="267" width="0" style="1" hidden="1" customWidth="1"/>
    <col min="268" max="268" width="24.6640625" style="1" customWidth="1"/>
    <col min="269" max="269" width="12.33203125" style="1" customWidth="1"/>
    <col min="270" max="270" width="0" style="1" hidden="1" customWidth="1"/>
    <col min="271" max="271" width="3.44140625" style="1" customWidth="1"/>
    <col min="272" max="272" width="0" style="1" hidden="1" customWidth="1"/>
    <col min="273" max="273" width="17.6640625" style="1" customWidth="1"/>
    <col min="274" max="274" width="3.44140625" style="1" customWidth="1"/>
    <col min="275" max="275" width="0" style="1" hidden="1" customWidth="1"/>
    <col min="276" max="276" width="23.6640625" style="1" customWidth="1"/>
    <col min="277" max="277" width="10" style="1" customWidth="1"/>
    <col min="278" max="278" width="0" style="1" hidden="1" customWidth="1"/>
    <col min="279" max="280" width="14.6640625" style="1" customWidth="1"/>
    <col min="281" max="281" width="12.88671875" style="1" customWidth="1"/>
    <col min="282" max="282" width="3.33203125" style="1" customWidth="1"/>
    <col min="283" max="283" width="30.33203125" style="1" customWidth="1"/>
    <col min="284" max="284" width="5" style="1" customWidth="1"/>
    <col min="285" max="285" width="0" style="1" hidden="1" customWidth="1"/>
    <col min="286" max="286" width="14.33203125" style="1" customWidth="1"/>
    <col min="287" max="287" width="5.6640625" style="1" customWidth="1"/>
    <col min="288" max="288" width="0" style="1" hidden="1" customWidth="1"/>
    <col min="289" max="289" width="17.33203125" style="1" customWidth="1"/>
    <col min="290" max="290" width="12.6640625" style="1" customWidth="1"/>
    <col min="291" max="291" width="0" style="1" hidden="1" customWidth="1"/>
    <col min="292" max="292" width="5.33203125" style="1" customWidth="1"/>
    <col min="293" max="293" width="0" style="1" hidden="1" customWidth="1"/>
    <col min="294" max="294" width="17" style="1" customWidth="1"/>
    <col min="295" max="295" width="6.33203125" style="1" customWidth="1"/>
    <col min="296" max="296" width="0" style="1" hidden="1" customWidth="1"/>
    <col min="297" max="297" width="14.33203125" style="1" customWidth="1"/>
    <col min="298" max="298" width="7.5546875" style="1" customWidth="1"/>
    <col min="299" max="299" width="0" style="1" hidden="1" customWidth="1"/>
    <col min="300" max="301" width="14.33203125" style="1" customWidth="1"/>
    <col min="302" max="302" width="20.88671875" style="1" customWidth="1"/>
    <col min="303" max="303" width="14.44140625" style="1" customWidth="1"/>
    <col min="304" max="304" width="15" style="1" customWidth="1"/>
    <col min="305" max="305" width="2.6640625" style="1" customWidth="1"/>
    <col min="306" max="306" width="11.6640625" style="1" customWidth="1"/>
    <col min="307" max="307" width="11.5546875" style="1" customWidth="1"/>
    <col min="308" max="308" width="2.33203125" style="1" customWidth="1"/>
    <col min="309" max="309" width="41" style="1" customWidth="1"/>
    <col min="310" max="310" width="14.33203125" style="1" customWidth="1"/>
    <col min="311" max="312" width="11.5546875" style="1" customWidth="1"/>
    <col min="313" max="313" width="21.88671875" style="1" customWidth="1"/>
    <col min="314" max="505" width="11.5546875" style="1"/>
    <col min="506" max="506" width="21.88671875" style="1" customWidth="1"/>
    <col min="507" max="507" width="13.88671875" style="1" customWidth="1"/>
    <col min="508" max="508" width="38.6640625" style="1" customWidth="1"/>
    <col min="509" max="509" width="3" style="1" bestFit="1" customWidth="1"/>
    <col min="510" max="510" width="32.33203125" style="1" customWidth="1"/>
    <col min="511" max="511" width="46.33203125" style="1" customWidth="1"/>
    <col min="512" max="512" width="19" style="1" customWidth="1"/>
    <col min="513" max="513" width="0" style="1" hidden="1" customWidth="1"/>
    <col min="514" max="514" width="17.6640625" style="1" customWidth="1"/>
    <col min="515" max="515" width="0" style="1" hidden="1" customWidth="1"/>
    <col min="516" max="516" width="22.33203125" style="1" customWidth="1"/>
    <col min="517" max="517" width="5.33203125" style="1" customWidth="1"/>
    <col min="518" max="518" width="36.33203125" style="1" customWidth="1"/>
    <col min="519" max="519" width="5.6640625" style="1" customWidth="1"/>
    <col min="520" max="520" width="0" style="1" hidden="1" customWidth="1"/>
    <col min="521" max="521" width="20.6640625" style="1" customWidth="1"/>
    <col min="522" max="522" width="4.88671875" style="1" customWidth="1"/>
    <col min="523" max="523" width="0" style="1" hidden="1" customWidth="1"/>
    <col min="524" max="524" width="24.6640625" style="1" customWidth="1"/>
    <col min="525" max="525" width="12.33203125" style="1" customWidth="1"/>
    <col min="526" max="526" width="0" style="1" hidden="1" customWidth="1"/>
    <col min="527" max="527" width="3.44140625" style="1" customWidth="1"/>
    <col min="528" max="528" width="0" style="1" hidden="1" customWidth="1"/>
    <col min="529" max="529" width="17.6640625" style="1" customWidth="1"/>
    <col min="530" max="530" width="3.44140625" style="1" customWidth="1"/>
    <col min="531" max="531" width="0" style="1" hidden="1" customWidth="1"/>
    <col min="532" max="532" width="23.6640625" style="1" customWidth="1"/>
    <col min="533" max="533" width="10" style="1" customWidth="1"/>
    <col min="534" max="534" width="0" style="1" hidden="1" customWidth="1"/>
    <col min="535" max="536" width="14.6640625" style="1" customWidth="1"/>
    <col min="537" max="537" width="12.88671875" style="1" customWidth="1"/>
    <col min="538" max="538" width="3.33203125" style="1" customWidth="1"/>
    <col min="539" max="539" width="30.33203125" style="1" customWidth="1"/>
    <col min="540" max="540" width="5" style="1" customWidth="1"/>
    <col min="541" max="541" width="0" style="1" hidden="1" customWidth="1"/>
    <col min="542" max="542" width="14.33203125" style="1" customWidth="1"/>
    <col min="543" max="543" width="5.6640625" style="1" customWidth="1"/>
    <col min="544" max="544" width="0" style="1" hidden="1" customWidth="1"/>
    <col min="545" max="545" width="17.33203125" style="1" customWidth="1"/>
    <col min="546" max="546" width="12.6640625" style="1" customWidth="1"/>
    <col min="547" max="547" width="0" style="1" hidden="1" customWidth="1"/>
    <col min="548" max="548" width="5.33203125" style="1" customWidth="1"/>
    <col min="549" max="549" width="0" style="1" hidden="1" customWidth="1"/>
    <col min="550" max="550" width="17" style="1" customWidth="1"/>
    <col min="551" max="551" width="6.33203125" style="1" customWidth="1"/>
    <col min="552" max="552" width="0" style="1" hidden="1" customWidth="1"/>
    <col min="553" max="553" width="14.33203125" style="1" customWidth="1"/>
    <col min="554" max="554" width="7.5546875" style="1" customWidth="1"/>
    <col min="555" max="555" width="0" style="1" hidden="1" customWidth="1"/>
    <col min="556" max="557" width="14.33203125" style="1" customWidth="1"/>
    <col min="558" max="558" width="20.88671875" style="1" customWidth="1"/>
    <col min="559" max="559" width="14.44140625" style="1" customWidth="1"/>
    <col min="560" max="560" width="15" style="1" customWidth="1"/>
    <col min="561" max="561" width="2.6640625" style="1" customWidth="1"/>
    <col min="562" max="562" width="11.6640625" style="1" customWidth="1"/>
    <col min="563" max="563" width="11.5546875" style="1" customWidth="1"/>
    <col min="564" max="564" width="2.33203125" style="1" customWidth="1"/>
    <col min="565" max="565" width="41" style="1" customWidth="1"/>
    <col min="566" max="566" width="14.33203125" style="1" customWidth="1"/>
    <col min="567" max="568" width="11.5546875" style="1" customWidth="1"/>
    <col min="569" max="569" width="21.88671875" style="1" customWidth="1"/>
    <col min="570" max="761" width="11.5546875" style="1"/>
    <col min="762" max="762" width="21.88671875" style="1" customWidth="1"/>
    <col min="763" max="763" width="13.88671875" style="1" customWidth="1"/>
    <col min="764" max="764" width="38.6640625" style="1" customWidth="1"/>
    <col min="765" max="765" width="3" style="1" bestFit="1" customWidth="1"/>
    <col min="766" max="766" width="32.33203125" style="1" customWidth="1"/>
    <col min="767" max="767" width="46.33203125" style="1" customWidth="1"/>
    <col min="768" max="768" width="19" style="1" customWidth="1"/>
    <col min="769" max="769" width="0" style="1" hidden="1" customWidth="1"/>
    <col min="770" max="770" width="17.6640625" style="1" customWidth="1"/>
    <col min="771" max="771" width="0" style="1" hidden="1" customWidth="1"/>
    <col min="772" max="772" width="22.33203125" style="1" customWidth="1"/>
    <col min="773" max="773" width="5.33203125" style="1" customWidth="1"/>
    <col min="774" max="774" width="36.33203125" style="1" customWidth="1"/>
    <col min="775" max="775" width="5.6640625" style="1" customWidth="1"/>
    <col min="776" max="776" width="0" style="1" hidden="1" customWidth="1"/>
    <col min="777" max="777" width="20.6640625" style="1" customWidth="1"/>
    <col min="778" max="778" width="4.88671875" style="1" customWidth="1"/>
    <col min="779" max="779" width="0" style="1" hidden="1" customWidth="1"/>
    <col min="780" max="780" width="24.6640625" style="1" customWidth="1"/>
    <col min="781" max="781" width="12.33203125" style="1" customWidth="1"/>
    <col min="782" max="782" width="0" style="1" hidden="1" customWidth="1"/>
    <col min="783" max="783" width="3.44140625" style="1" customWidth="1"/>
    <col min="784" max="784" width="0" style="1" hidden="1" customWidth="1"/>
    <col min="785" max="785" width="17.6640625" style="1" customWidth="1"/>
    <col min="786" max="786" width="3.44140625" style="1" customWidth="1"/>
    <col min="787" max="787" width="0" style="1" hidden="1" customWidth="1"/>
    <col min="788" max="788" width="23.6640625" style="1" customWidth="1"/>
    <col min="789" max="789" width="10" style="1" customWidth="1"/>
    <col min="790" max="790" width="0" style="1" hidden="1" customWidth="1"/>
    <col min="791" max="792" width="14.6640625" style="1" customWidth="1"/>
    <col min="793" max="793" width="12.88671875" style="1" customWidth="1"/>
    <col min="794" max="794" width="3.33203125" style="1" customWidth="1"/>
    <col min="795" max="795" width="30.33203125" style="1" customWidth="1"/>
    <col min="796" max="796" width="5" style="1" customWidth="1"/>
    <col min="797" max="797" width="0" style="1" hidden="1" customWidth="1"/>
    <col min="798" max="798" width="14.33203125" style="1" customWidth="1"/>
    <col min="799" max="799" width="5.6640625" style="1" customWidth="1"/>
    <col min="800" max="800" width="0" style="1" hidden="1" customWidth="1"/>
    <col min="801" max="801" width="17.33203125" style="1" customWidth="1"/>
    <col min="802" max="802" width="12.6640625" style="1" customWidth="1"/>
    <col min="803" max="803" width="0" style="1" hidden="1" customWidth="1"/>
    <col min="804" max="804" width="5.33203125" style="1" customWidth="1"/>
    <col min="805" max="805" width="0" style="1" hidden="1" customWidth="1"/>
    <col min="806" max="806" width="17" style="1" customWidth="1"/>
    <col min="807" max="807" width="6.33203125" style="1" customWidth="1"/>
    <col min="808" max="808" width="0" style="1" hidden="1" customWidth="1"/>
    <col min="809" max="809" width="14.33203125" style="1" customWidth="1"/>
    <col min="810" max="810" width="7.5546875" style="1" customWidth="1"/>
    <col min="811" max="811" width="0" style="1" hidden="1" customWidth="1"/>
    <col min="812" max="813" width="14.33203125" style="1" customWidth="1"/>
    <col min="814" max="814" width="20.88671875" style="1" customWidth="1"/>
    <col min="815" max="815" width="14.44140625" style="1" customWidth="1"/>
    <col min="816" max="816" width="15" style="1" customWidth="1"/>
    <col min="817" max="817" width="2.6640625" style="1" customWidth="1"/>
    <col min="818" max="818" width="11.6640625" style="1" customWidth="1"/>
    <col min="819" max="819" width="11.5546875" style="1" customWidth="1"/>
    <col min="820" max="820" width="2.33203125" style="1" customWidth="1"/>
    <col min="821" max="821" width="41" style="1" customWidth="1"/>
    <col min="822" max="822" width="14.33203125" style="1" customWidth="1"/>
    <col min="823" max="824" width="11.5546875" style="1" customWidth="1"/>
    <col min="825" max="825" width="21.88671875" style="1" customWidth="1"/>
    <col min="826" max="1017" width="11.5546875" style="1"/>
    <col min="1018" max="1018" width="21.88671875" style="1" customWidth="1"/>
    <col min="1019" max="1019" width="13.88671875" style="1" customWidth="1"/>
    <col min="1020" max="1020" width="38.6640625" style="1" customWidth="1"/>
    <col min="1021" max="1021" width="3" style="1" bestFit="1" customWidth="1"/>
    <col min="1022" max="1022" width="32.33203125" style="1" customWidth="1"/>
    <col min="1023" max="1023" width="46.33203125" style="1" customWidth="1"/>
    <col min="1024" max="1024" width="19" style="1" customWidth="1"/>
    <col min="1025" max="1025" width="0" style="1" hidden="1" customWidth="1"/>
    <col min="1026" max="1026" width="17.6640625" style="1" customWidth="1"/>
    <col min="1027" max="1027" width="0" style="1" hidden="1" customWidth="1"/>
    <col min="1028" max="1028" width="22.33203125" style="1" customWidth="1"/>
    <col min="1029" max="1029" width="5.33203125" style="1" customWidth="1"/>
    <col min="1030" max="1030" width="36.33203125" style="1" customWidth="1"/>
    <col min="1031" max="1031" width="5.6640625" style="1" customWidth="1"/>
    <col min="1032" max="1032" width="0" style="1" hidden="1" customWidth="1"/>
    <col min="1033" max="1033" width="20.6640625" style="1" customWidth="1"/>
    <col min="1034" max="1034" width="4.88671875" style="1" customWidth="1"/>
    <col min="1035" max="1035" width="0" style="1" hidden="1" customWidth="1"/>
    <col min="1036" max="1036" width="24.6640625" style="1" customWidth="1"/>
    <col min="1037" max="1037" width="12.33203125" style="1" customWidth="1"/>
    <col min="1038" max="1038" width="0" style="1" hidden="1" customWidth="1"/>
    <col min="1039" max="1039" width="3.44140625" style="1" customWidth="1"/>
    <col min="1040" max="1040" width="0" style="1" hidden="1" customWidth="1"/>
    <col min="1041" max="1041" width="17.6640625" style="1" customWidth="1"/>
    <col min="1042" max="1042" width="3.44140625" style="1" customWidth="1"/>
    <col min="1043" max="1043" width="0" style="1" hidden="1" customWidth="1"/>
    <col min="1044" max="1044" width="23.6640625" style="1" customWidth="1"/>
    <col min="1045" max="1045" width="10" style="1" customWidth="1"/>
    <col min="1046" max="1046" width="0" style="1" hidden="1" customWidth="1"/>
    <col min="1047" max="1048" width="14.6640625" style="1" customWidth="1"/>
    <col min="1049" max="1049" width="12.88671875" style="1" customWidth="1"/>
    <col min="1050" max="1050" width="3.33203125" style="1" customWidth="1"/>
    <col min="1051" max="1051" width="30.33203125" style="1" customWidth="1"/>
    <col min="1052" max="1052" width="5" style="1" customWidth="1"/>
    <col min="1053" max="1053" width="0" style="1" hidden="1" customWidth="1"/>
    <col min="1054" max="1054" width="14.33203125" style="1" customWidth="1"/>
    <col min="1055" max="1055" width="5.6640625" style="1" customWidth="1"/>
    <col min="1056" max="1056" width="0" style="1" hidden="1" customWidth="1"/>
    <col min="1057" max="1057" width="17.33203125" style="1" customWidth="1"/>
    <col min="1058" max="1058" width="12.6640625" style="1" customWidth="1"/>
    <col min="1059" max="1059" width="0" style="1" hidden="1" customWidth="1"/>
    <col min="1060" max="1060" width="5.33203125" style="1" customWidth="1"/>
    <col min="1061" max="1061" width="0" style="1" hidden="1" customWidth="1"/>
    <col min="1062" max="1062" width="17" style="1" customWidth="1"/>
    <col min="1063" max="1063" width="6.33203125" style="1" customWidth="1"/>
    <col min="1064" max="1064" width="0" style="1" hidden="1" customWidth="1"/>
    <col min="1065" max="1065" width="14.33203125" style="1" customWidth="1"/>
    <col min="1066" max="1066" width="7.5546875" style="1" customWidth="1"/>
    <col min="1067" max="1067" width="0" style="1" hidden="1" customWidth="1"/>
    <col min="1068" max="1069" width="14.33203125" style="1" customWidth="1"/>
    <col min="1070" max="1070" width="20.88671875" style="1" customWidth="1"/>
    <col min="1071" max="1071" width="14.44140625" style="1" customWidth="1"/>
    <col min="1072" max="1072" width="15" style="1" customWidth="1"/>
    <col min="1073" max="1073" width="2.6640625" style="1" customWidth="1"/>
    <col min="1074" max="1074" width="11.6640625" style="1" customWidth="1"/>
    <col min="1075" max="1075" width="11.5546875" style="1" customWidth="1"/>
    <col min="1076" max="1076" width="2.33203125" style="1" customWidth="1"/>
    <col min="1077" max="1077" width="41" style="1" customWidth="1"/>
    <col min="1078" max="1078" width="14.33203125" style="1" customWidth="1"/>
    <col min="1079" max="1080" width="11.5546875" style="1" customWidth="1"/>
    <col min="1081" max="1081" width="21.88671875" style="1" customWidth="1"/>
    <col min="1082" max="1273" width="11.5546875" style="1"/>
    <col min="1274" max="1274" width="21.88671875" style="1" customWidth="1"/>
    <col min="1275" max="1275" width="13.88671875" style="1" customWidth="1"/>
    <col min="1276" max="1276" width="38.6640625" style="1" customWidth="1"/>
    <col min="1277" max="1277" width="3" style="1" bestFit="1" customWidth="1"/>
    <col min="1278" max="1278" width="32.33203125" style="1" customWidth="1"/>
    <col min="1279" max="1279" width="46.33203125" style="1" customWidth="1"/>
    <col min="1280" max="1280" width="19" style="1" customWidth="1"/>
    <col min="1281" max="1281" width="0" style="1" hidden="1" customWidth="1"/>
    <col min="1282" max="1282" width="17.6640625" style="1" customWidth="1"/>
    <col min="1283" max="1283" width="0" style="1" hidden="1" customWidth="1"/>
    <col min="1284" max="1284" width="22.33203125" style="1" customWidth="1"/>
    <col min="1285" max="1285" width="5.33203125" style="1" customWidth="1"/>
    <col min="1286" max="1286" width="36.33203125" style="1" customWidth="1"/>
    <col min="1287" max="1287" width="5.6640625" style="1" customWidth="1"/>
    <col min="1288" max="1288" width="0" style="1" hidden="1" customWidth="1"/>
    <col min="1289" max="1289" width="20.6640625" style="1" customWidth="1"/>
    <col min="1290" max="1290" width="4.88671875" style="1" customWidth="1"/>
    <col min="1291" max="1291" width="0" style="1" hidden="1" customWidth="1"/>
    <col min="1292" max="1292" width="24.6640625" style="1" customWidth="1"/>
    <col min="1293" max="1293" width="12.33203125" style="1" customWidth="1"/>
    <col min="1294" max="1294" width="0" style="1" hidden="1" customWidth="1"/>
    <col min="1295" max="1295" width="3.44140625" style="1" customWidth="1"/>
    <col min="1296" max="1296" width="0" style="1" hidden="1" customWidth="1"/>
    <col min="1297" max="1297" width="17.6640625" style="1" customWidth="1"/>
    <col min="1298" max="1298" width="3.44140625" style="1" customWidth="1"/>
    <col min="1299" max="1299" width="0" style="1" hidden="1" customWidth="1"/>
    <col min="1300" max="1300" width="23.6640625" style="1" customWidth="1"/>
    <col min="1301" max="1301" width="10" style="1" customWidth="1"/>
    <col min="1302" max="1302" width="0" style="1" hidden="1" customWidth="1"/>
    <col min="1303" max="1304" width="14.6640625" style="1" customWidth="1"/>
    <col min="1305" max="1305" width="12.88671875" style="1" customWidth="1"/>
    <col min="1306" max="1306" width="3.33203125" style="1" customWidth="1"/>
    <col min="1307" max="1307" width="30.33203125" style="1" customWidth="1"/>
    <col min="1308" max="1308" width="5" style="1" customWidth="1"/>
    <col min="1309" max="1309" width="0" style="1" hidden="1" customWidth="1"/>
    <col min="1310" max="1310" width="14.33203125" style="1" customWidth="1"/>
    <col min="1311" max="1311" width="5.6640625" style="1" customWidth="1"/>
    <col min="1312" max="1312" width="0" style="1" hidden="1" customWidth="1"/>
    <col min="1313" max="1313" width="17.33203125" style="1" customWidth="1"/>
    <col min="1314" max="1314" width="12.6640625" style="1" customWidth="1"/>
    <col min="1315" max="1315" width="0" style="1" hidden="1" customWidth="1"/>
    <col min="1316" max="1316" width="5.33203125" style="1" customWidth="1"/>
    <col min="1317" max="1317" width="0" style="1" hidden="1" customWidth="1"/>
    <col min="1318" max="1318" width="17" style="1" customWidth="1"/>
    <col min="1319" max="1319" width="6.33203125" style="1" customWidth="1"/>
    <col min="1320" max="1320" width="0" style="1" hidden="1" customWidth="1"/>
    <col min="1321" max="1321" width="14.33203125" style="1" customWidth="1"/>
    <col min="1322" max="1322" width="7.5546875" style="1" customWidth="1"/>
    <col min="1323" max="1323" width="0" style="1" hidden="1" customWidth="1"/>
    <col min="1324" max="1325" width="14.33203125" style="1" customWidth="1"/>
    <col min="1326" max="1326" width="20.88671875" style="1" customWidth="1"/>
    <col min="1327" max="1327" width="14.44140625" style="1" customWidth="1"/>
    <col min="1328" max="1328" width="15" style="1" customWidth="1"/>
    <col min="1329" max="1329" width="2.6640625" style="1" customWidth="1"/>
    <col min="1330" max="1330" width="11.6640625" style="1" customWidth="1"/>
    <col min="1331" max="1331" width="11.5546875" style="1" customWidth="1"/>
    <col min="1332" max="1332" width="2.33203125" style="1" customWidth="1"/>
    <col min="1333" max="1333" width="41" style="1" customWidth="1"/>
    <col min="1334" max="1334" width="14.33203125" style="1" customWidth="1"/>
    <col min="1335" max="1336" width="11.5546875" style="1" customWidth="1"/>
    <col min="1337" max="1337" width="21.88671875" style="1" customWidth="1"/>
    <col min="1338" max="1529" width="11.5546875" style="1"/>
    <col min="1530" max="1530" width="21.88671875" style="1" customWidth="1"/>
    <col min="1531" max="1531" width="13.88671875" style="1" customWidth="1"/>
    <col min="1532" max="1532" width="38.6640625" style="1" customWidth="1"/>
    <col min="1533" max="1533" width="3" style="1" bestFit="1" customWidth="1"/>
    <col min="1534" max="1534" width="32.33203125" style="1" customWidth="1"/>
    <col min="1535" max="1535" width="46.33203125" style="1" customWidth="1"/>
    <col min="1536" max="1536" width="19" style="1" customWidth="1"/>
    <col min="1537" max="1537" width="0" style="1" hidden="1" customWidth="1"/>
    <col min="1538" max="1538" width="17.6640625" style="1" customWidth="1"/>
    <col min="1539" max="1539" width="0" style="1" hidden="1" customWidth="1"/>
    <col min="1540" max="1540" width="22.33203125" style="1" customWidth="1"/>
    <col min="1541" max="1541" width="5.33203125" style="1" customWidth="1"/>
    <col min="1542" max="1542" width="36.33203125" style="1" customWidth="1"/>
    <col min="1543" max="1543" width="5.6640625" style="1" customWidth="1"/>
    <col min="1544" max="1544" width="0" style="1" hidden="1" customWidth="1"/>
    <col min="1545" max="1545" width="20.6640625" style="1" customWidth="1"/>
    <col min="1546" max="1546" width="4.88671875" style="1" customWidth="1"/>
    <col min="1547" max="1547" width="0" style="1" hidden="1" customWidth="1"/>
    <col min="1548" max="1548" width="24.6640625" style="1" customWidth="1"/>
    <col min="1549" max="1549" width="12.33203125" style="1" customWidth="1"/>
    <col min="1550" max="1550" width="0" style="1" hidden="1" customWidth="1"/>
    <col min="1551" max="1551" width="3.44140625" style="1" customWidth="1"/>
    <col min="1552" max="1552" width="0" style="1" hidden="1" customWidth="1"/>
    <col min="1553" max="1553" width="17.6640625" style="1" customWidth="1"/>
    <col min="1554" max="1554" width="3.44140625" style="1" customWidth="1"/>
    <col min="1555" max="1555" width="0" style="1" hidden="1" customWidth="1"/>
    <col min="1556" max="1556" width="23.6640625" style="1" customWidth="1"/>
    <col min="1557" max="1557" width="10" style="1" customWidth="1"/>
    <col min="1558" max="1558" width="0" style="1" hidden="1" customWidth="1"/>
    <col min="1559" max="1560" width="14.6640625" style="1" customWidth="1"/>
    <col min="1561" max="1561" width="12.88671875" style="1" customWidth="1"/>
    <col min="1562" max="1562" width="3.33203125" style="1" customWidth="1"/>
    <col min="1563" max="1563" width="30.33203125" style="1" customWidth="1"/>
    <col min="1564" max="1564" width="5" style="1" customWidth="1"/>
    <col min="1565" max="1565" width="0" style="1" hidden="1" customWidth="1"/>
    <col min="1566" max="1566" width="14.33203125" style="1" customWidth="1"/>
    <col min="1567" max="1567" width="5.6640625" style="1" customWidth="1"/>
    <col min="1568" max="1568" width="0" style="1" hidden="1" customWidth="1"/>
    <col min="1569" max="1569" width="17.33203125" style="1" customWidth="1"/>
    <col min="1570" max="1570" width="12.6640625" style="1" customWidth="1"/>
    <col min="1571" max="1571" width="0" style="1" hidden="1" customWidth="1"/>
    <col min="1572" max="1572" width="5.33203125" style="1" customWidth="1"/>
    <col min="1573" max="1573" width="0" style="1" hidden="1" customWidth="1"/>
    <col min="1574" max="1574" width="17" style="1" customWidth="1"/>
    <col min="1575" max="1575" width="6.33203125" style="1" customWidth="1"/>
    <col min="1576" max="1576" width="0" style="1" hidden="1" customWidth="1"/>
    <col min="1577" max="1577" width="14.33203125" style="1" customWidth="1"/>
    <col min="1578" max="1578" width="7.5546875" style="1" customWidth="1"/>
    <col min="1579" max="1579" width="0" style="1" hidden="1" customWidth="1"/>
    <col min="1580" max="1581" width="14.33203125" style="1" customWidth="1"/>
    <col min="1582" max="1582" width="20.88671875" style="1" customWidth="1"/>
    <col min="1583" max="1583" width="14.44140625" style="1" customWidth="1"/>
    <col min="1584" max="1584" width="15" style="1" customWidth="1"/>
    <col min="1585" max="1585" width="2.6640625" style="1" customWidth="1"/>
    <col min="1586" max="1586" width="11.6640625" style="1" customWidth="1"/>
    <col min="1587" max="1587" width="11.5546875" style="1" customWidth="1"/>
    <col min="1588" max="1588" width="2.33203125" style="1" customWidth="1"/>
    <col min="1589" max="1589" width="41" style="1" customWidth="1"/>
    <col min="1590" max="1590" width="14.33203125" style="1" customWidth="1"/>
    <col min="1591" max="1592" width="11.5546875" style="1" customWidth="1"/>
    <col min="1593" max="1593" width="21.88671875" style="1" customWidth="1"/>
    <col min="1594" max="1785" width="11.5546875" style="1"/>
    <col min="1786" max="1786" width="21.88671875" style="1" customWidth="1"/>
    <col min="1787" max="1787" width="13.88671875" style="1" customWidth="1"/>
    <col min="1788" max="1788" width="38.6640625" style="1" customWidth="1"/>
    <col min="1789" max="1789" width="3" style="1" bestFit="1" customWidth="1"/>
    <col min="1790" max="1790" width="32.33203125" style="1" customWidth="1"/>
    <col min="1791" max="1791" width="46.33203125" style="1" customWidth="1"/>
    <col min="1792" max="1792" width="19" style="1" customWidth="1"/>
    <col min="1793" max="1793" width="0" style="1" hidden="1" customWidth="1"/>
    <col min="1794" max="1794" width="17.6640625" style="1" customWidth="1"/>
    <col min="1795" max="1795" width="0" style="1" hidden="1" customWidth="1"/>
    <col min="1796" max="1796" width="22.33203125" style="1" customWidth="1"/>
    <col min="1797" max="1797" width="5.33203125" style="1" customWidth="1"/>
    <col min="1798" max="1798" width="36.33203125" style="1" customWidth="1"/>
    <col min="1799" max="1799" width="5.6640625" style="1" customWidth="1"/>
    <col min="1800" max="1800" width="0" style="1" hidden="1" customWidth="1"/>
    <col min="1801" max="1801" width="20.6640625" style="1" customWidth="1"/>
    <col min="1802" max="1802" width="4.88671875" style="1" customWidth="1"/>
    <col min="1803" max="1803" width="0" style="1" hidden="1" customWidth="1"/>
    <col min="1804" max="1804" width="24.6640625" style="1" customWidth="1"/>
    <col min="1805" max="1805" width="12.33203125" style="1" customWidth="1"/>
    <col min="1806" max="1806" width="0" style="1" hidden="1" customWidth="1"/>
    <col min="1807" max="1807" width="3.44140625" style="1" customWidth="1"/>
    <col min="1808" max="1808" width="0" style="1" hidden="1" customWidth="1"/>
    <col min="1809" max="1809" width="17.6640625" style="1" customWidth="1"/>
    <col min="1810" max="1810" width="3.44140625" style="1" customWidth="1"/>
    <col min="1811" max="1811" width="0" style="1" hidden="1" customWidth="1"/>
    <col min="1812" max="1812" width="23.6640625" style="1" customWidth="1"/>
    <col min="1813" max="1813" width="10" style="1" customWidth="1"/>
    <col min="1814" max="1814" width="0" style="1" hidden="1" customWidth="1"/>
    <col min="1815" max="1816" width="14.6640625" style="1" customWidth="1"/>
    <col min="1817" max="1817" width="12.88671875" style="1" customWidth="1"/>
    <col min="1818" max="1818" width="3.33203125" style="1" customWidth="1"/>
    <col min="1819" max="1819" width="30.33203125" style="1" customWidth="1"/>
    <col min="1820" max="1820" width="5" style="1" customWidth="1"/>
    <col min="1821" max="1821" width="0" style="1" hidden="1" customWidth="1"/>
    <col min="1822" max="1822" width="14.33203125" style="1" customWidth="1"/>
    <col min="1823" max="1823" width="5.6640625" style="1" customWidth="1"/>
    <col min="1824" max="1824" width="0" style="1" hidden="1" customWidth="1"/>
    <col min="1825" max="1825" width="17.33203125" style="1" customWidth="1"/>
    <col min="1826" max="1826" width="12.6640625" style="1" customWidth="1"/>
    <col min="1827" max="1827" width="0" style="1" hidden="1" customWidth="1"/>
    <col min="1828" max="1828" width="5.33203125" style="1" customWidth="1"/>
    <col min="1829" max="1829" width="0" style="1" hidden="1" customWidth="1"/>
    <col min="1830" max="1830" width="17" style="1" customWidth="1"/>
    <col min="1831" max="1831" width="6.33203125" style="1" customWidth="1"/>
    <col min="1832" max="1832" width="0" style="1" hidden="1" customWidth="1"/>
    <col min="1833" max="1833" width="14.33203125" style="1" customWidth="1"/>
    <col min="1834" max="1834" width="7.5546875" style="1" customWidth="1"/>
    <col min="1835" max="1835" width="0" style="1" hidden="1" customWidth="1"/>
    <col min="1836" max="1837" width="14.33203125" style="1" customWidth="1"/>
    <col min="1838" max="1838" width="20.88671875" style="1" customWidth="1"/>
    <col min="1839" max="1839" width="14.44140625" style="1" customWidth="1"/>
    <col min="1840" max="1840" width="15" style="1" customWidth="1"/>
    <col min="1841" max="1841" width="2.6640625" style="1" customWidth="1"/>
    <col min="1842" max="1842" width="11.6640625" style="1" customWidth="1"/>
    <col min="1843" max="1843" width="11.5546875" style="1" customWidth="1"/>
    <col min="1844" max="1844" width="2.33203125" style="1" customWidth="1"/>
    <col min="1845" max="1845" width="41" style="1" customWidth="1"/>
    <col min="1846" max="1846" width="14.33203125" style="1" customWidth="1"/>
    <col min="1847" max="1848" width="11.5546875" style="1" customWidth="1"/>
    <col min="1849" max="1849" width="21.88671875" style="1" customWidth="1"/>
    <col min="1850" max="2041" width="11.5546875" style="1"/>
    <col min="2042" max="2042" width="21.88671875" style="1" customWidth="1"/>
    <col min="2043" max="2043" width="13.88671875" style="1" customWidth="1"/>
    <col min="2044" max="2044" width="38.6640625" style="1" customWidth="1"/>
    <col min="2045" max="2045" width="3" style="1" bestFit="1" customWidth="1"/>
    <col min="2046" max="2046" width="32.33203125" style="1" customWidth="1"/>
    <col min="2047" max="2047" width="46.33203125" style="1" customWidth="1"/>
    <col min="2048" max="2048" width="19" style="1" customWidth="1"/>
    <col min="2049" max="2049" width="0" style="1" hidden="1" customWidth="1"/>
    <col min="2050" max="2050" width="17.6640625" style="1" customWidth="1"/>
    <col min="2051" max="2051" width="0" style="1" hidden="1" customWidth="1"/>
    <col min="2052" max="2052" width="22.33203125" style="1" customWidth="1"/>
    <col min="2053" max="2053" width="5.33203125" style="1" customWidth="1"/>
    <col min="2054" max="2054" width="36.33203125" style="1" customWidth="1"/>
    <col min="2055" max="2055" width="5.6640625" style="1" customWidth="1"/>
    <col min="2056" max="2056" width="0" style="1" hidden="1" customWidth="1"/>
    <col min="2057" max="2057" width="20.6640625" style="1" customWidth="1"/>
    <col min="2058" max="2058" width="4.88671875" style="1" customWidth="1"/>
    <col min="2059" max="2059" width="0" style="1" hidden="1" customWidth="1"/>
    <col min="2060" max="2060" width="24.6640625" style="1" customWidth="1"/>
    <col min="2061" max="2061" width="12.33203125" style="1" customWidth="1"/>
    <col min="2062" max="2062" width="0" style="1" hidden="1" customWidth="1"/>
    <col min="2063" max="2063" width="3.44140625" style="1" customWidth="1"/>
    <col min="2064" max="2064" width="0" style="1" hidden="1" customWidth="1"/>
    <col min="2065" max="2065" width="17.6640625" style="1" customWidth="1"/>
    <col min="2066" max="2066" width="3.44140625" style="1" customWidth="1"/>
    <col min="2067" max="2067" width="0" style="1" hidden="1" customWidth="1"/>
    <col min="2068" max="2068" width="23.6640625" style="1" customWidth="1"/>
    <col min="2069" max="2069" width="10" style="1" customWidth="1"/>
    <col min="2070" max="2070" width="0" style="1" hidden="1" customWidth="1"/>
    <col min="2071" max="2072" width="14.6640625" style="1" customWidth="1"/>
    <col min="2073" max="2073" width="12.88671875" style="1" customWidth="1"/>
    <col min="2074" max="2074" width="3.33203125" style="1" customWidth="1"/>
    <col min="2075" max="2075" width="30.33203125" style="1" customWidth="1"/>
    <col min="2076" max="2076" width="5" style="1" customWidth="1"/>
    <col min="2077" max="2077" width="0" style="1" hidden="1" customWidth="1"/>
    <col min="2078" max="2078" width="14.33203125" style="1" customWidth="1"/>
    <col min="2079" max="2079" width="5.6640625" style="1" customWidth="1"/>
    <col min="2080" max="2080" width="0" style="1" hidden="1" customWidth="1"/>
    <col min="2081" max="2081" width="17.33203125" style="1" customWidth="1"/>
    <col min="2082" max="2082" width="12.6640625" style="1" customWidth="1"/>
    <col min="2083" max="2083" width="0" style="1" hidden="1" customWidth="1"/>
    <col min="2084" max="2084" width="5.33203125" style="1" customWidth="1"/>
    <col min="2085" max="2085" width="0" style="1" hidden="1" customWidth="1"/>
    <col min="2086" max="2086" width="17" style="1" customWidth="1"/>
    <col min="2087" max="2087" width="6.33203125" style="1" customWidth="1"/>
    <col min="2088" max="2088" width="0" style="1" hidden="1" customWidth="1"/>
    <col min="2089" max="2089" width="14.33203125" style="1" customWidth="1"/>
    <col min="2090" max="2090" width="7.5546875" style="1" customWidth="1"/>
    <col min="2091" max="2091" width="0" style="1" hidden="1" customWidth="1"/>
    <col min="2092" max="2093" width="14.33203125" style="1" customWidth="1"/>
    <col min="2094" max="2094" width="20.88671875" style="1" customWidth="1"/>
    <col min="2095" max="2095" width="14.44140625" style="1" customWidth="1"/>
    <col min="2096" max="2096" width="15" style="1" customWidth="1"/>
    <col min="2097" max="2097" width="2.6640625" style="1" customWidth="1"/>
    <col min="2098" max="2098" width="11.6640625" style="1" customWidth="1"/>
    <col min="2099" max="2099" width="11.5546875" style="1" customWidth="1"/>
    <col min="2100" max="2100" width="2.33203125" style="1" customWidth="1"/>
    <col min="2101" max="2101" width="41" style="1" customWidth="1"/>
    <col min="2102" max="2102" width="14.33203125" style="1" customWidth="1"/>
    <col min="2103" max="2104" width="11.5546875" style="1" customWidth="1"/>
    <col min="2105" max="2105" width="21.88671875" style="1" customWidth="1"/>
    <col min="2106" max="2297" width="11.5546875" style="1"/>
    <col min="2298" max="2298" width="21.88671875" style="1" customWidth="1"/>
    <col min="2299" max="2299" width="13.88671875" style="1" customWidth="1"/>
    <col min="2300" max="2300" width="38.6640625" style="1" customWidth="1"/>
    <col min="2301" max="2301" width="3" style="1" bestFit="1" customWidth="1"/>
    <col min="2302" max="2302" width="32.33203125" style="1" customWidth="1"/>
    <col min="2303" max="2303" width="46.33203125" style="1" customWidth="1"/>
    <col min="2304" max="2304" width="19" style="1" customWidth="1"/>
    <col min="2305" max="2305" width="0" style="1" hidden="1" customWidth="1"/>
    <col min="2306" max="2306" width="17.6640625" style="1" customWidth="1"/>
    <col min="2307" max="2307" width="0" style="1" hidden="1" customWidth="1"/>
    <col min="2308" max="2308" width="22.33203125" style="1" customWidth="1"/>
    <col min="2309" max="2309" width="5.33203125" style="1" customWidth="1"/>
    <col min="2310" max="2310" width="36.33203125" style="1" customWidth="1"/>
    <col min="2311" max="2311" width="5.6640625" style="1" customWidth="1"/>
    <col min="2312" max="2312" width="0" style="1" hidden="1" customWidth="1"/>
    <col min="2313" max="2313" width="20.6640625" style="1" customWidth="1"/>
    <col min="2314" max="2314" width="4.88671875" style="1" customWidth="1"/>
    <col min="2315" max="2315" width="0" style="1" hidden="1" customWidth="1"/>
    <col min="2316" max="2316" width="24.6640625" style="1" customWidth="1"/>
    <col min="2317" max="2317" width="12.33203125" style="1" customWidth="1"/>
    <col min="2318" max="2318" width="0" style="1" hidden="1" customWidth="1"/>
    <col min="2319" max="2319" width="3.44140625" style="1" customWidth="1"/>
    <col min="2320" max="2320" width="0" style="1" hidden="1" customWidth="1"/>
    <col min="2321" max="2321" width="17.6640625" style="1" customWidth="1"/>
    <col min="2322" max="2322" width="3.44140625" style="1" customWidth="1"/>
    <col min="2323" max="2323" width="0" style="1" hidden="1" customWidth="1"/>
    <col min="2324" max="2324" width="23.6640625" style="1" customWidth="1"/>
    <col min="2325" max="2325" width="10" style="1" customWidth="1"/>
    <col min="2326" max="2326" width="0" style="1" hidden="1" customWidth="1"/>
    <col min="2327" max="2328" width="14.6640625" style="1" customWidth="1"/>
    <col min="2329" max="2329" width="12.88671875" style="1" customWidth="1"/>
    <col min="2330" max="2330" width="3.33203125" style="1" customWidth="1"/>
    <col min="2331" max="2331" width="30.33203125" style="1" customWidth="1"/>
    <col min="2332" max="2332" width="5" style="1" customWidth="1"/>
    <col min="2333" max="2333" width="0" style="1" hidden="1" customWidth="1"/>
    <col min="2334" max="2334" width="14.33203125" style="1" customWidth="1"/>
    <col min="2335" max="2335" width="5.6640625" style="1" customWidth="1"/>
    <col min="2336" max="2336" width="0" style="1" hidden="1" customWidth="1"/>
    <col min="2337" max="2337" width="17.33203125" style="1" customWidth="1"/>
    <col min="2338" max="2338" width="12.6640625" style="1" customWidth="1"/>
    <col min="2339" max="2339" width="0" style="1" hidden="1" customWidth="1"/>
    <col min="2340" max="2340" width="5.33203125" style="1" customWidth="1"/>
    <col min="2341" max="2341" width="0" style="1" hidden="1" customWidth="1"/>
    <col min="2342" max="2342" width="17" style="1" customWidth="1"/>
    <col min="2343" max="2343" width="6.33203125" style="1" customWidth="1"/>
    <col min="2344" max="2344" width="0" style="1" hidden="1" customWidth="1"/>
    <col min="2345" max="2345" width="14.33203125" style="1" customWidth="1"/>
    <col min="2346" max="2346" width="7.5546875" style="1" customWidth="1"/>
    <col min="2347" max="2347" width="0" style="1" hidden="1" customWidth="1"/>
    <col min="2348" max="2349" width="14.33203125" style="1" customWidth="1"/>
    <col min="2350" max="2350" width="20.88671875" style="1" customWidth="1"/>
    <col min="2351" max="2351" width="14.44140625" style="1" customWidth="1"/>
    <col min="2352" max="2352" width="15" style="1" customWidth="1"/>
    <col min="2353" max="2353" width="2.6640625" style="1" customWidth="1"/>
    <col min="2354" max="2354" width="11.6640625" style="1" customWidth="1"/>
    <col min="2355" max="2355" width="11.5546875" style="1" customWidth="1"/>
    <col min="2356" max="2356" width="2.33203125" style="1" customWidth="1"/>
    <col min="2357" max="2357" width="41" style="1" customWidth="1"/>
    <col min="2358" max="2358" width="14.33203125" style="1" customWidth="1"/>
    <col min="2359" max="2360" width="11.5546875" style="1" customWidth="1"/>
    <col min="2361" max="2361" width="21.88671875" style="1" customWidth="1"/>
    <col min="2362" max="2553" width="11.5546875" style="1"/>
    <col min="2554" max="2554" width="21.88671875" style="1" customWidth="1"/>
    <col min="2555" max="2555" width="13.88671875" style="1" customWidth="1"/>
    <col min="2556" max="2556" width="38.6640625" style="1" customWidth="1"/>
    <col min="2557" max="2557" width="3" style="1" bestFit="1" customWidth="1"/>
    <col min="2558" max="2558" width="32.33203125" style="1" customWidth="1"/>
    <col min="2559" max="2559" width="46.33203125" style="1" customWidth="1"/>
    <col min="2560" max="2560" width="19" style="1" customWidth="1"/>
    <col min="2561" max="2561" width="0" style="1" hidden="1" customWidth="1"/>
    <col min="2562" max="2562" width="17.6640625" style="1" customWidth="1"/>
    <col min="2563" max="2563" width="0" style="1" hidden="1" customWidth="1"/>
    <col min="2564" max="2564" width="22.33203125" style="1" customWidth="1"/>
    <col min="2565" max="2565" width="5.33203125" style="1" customWidth="1"/>
    <col min="2566" max="2566" width="36.33203125" style="1" customWidth="1"/>
    <col min="2567" max="2567" width="5.6640625" style="1" customWidth="1"/>
    <col min="2568" max="2568" width="0" style="1" hidden="1" customWidth="1"/>
    <col min="2569" max="2569" width="20.6640625" style="1" customWidth="1"/>
    <col min="2570" max="2570" width="4.88671875" style="1" customWidth="1"/>
    <col min="2571" max="2571" width="0" style="1" hidden="1" customWidth="1"/>
    <col min="2572" max="2572" width="24.6640625" style="1" customWidth="1"/>
    <col min="2573" max="2573" width="12.33203125" style="1" customWidth="1"/>
    <col min="2574" max="2574" width="0" style="1" hidden="1" customWidth="1"/>
    <col min="2575" max="2575" width="3.44140625" style="1" customWidth="1"/>
    <col min="2576" max="2576" width="0" style="1" hidden="1" customWidth="1"/>
    <col min="2577" max="2577" width="17.6640625" style="1" customWidth="1"/>
    <col min="2578" max="2578" width="3.44140625" style="1" customWidth="1"/>
    <col min="2579" max="2579" width="0" style="1" hidden="1" customWidth="1"/>
    <col min="2580" max="2580" width="23.6640625" style="1" customWidth="1"/>
    <col min="2581" max="2581" width="10" style="1" customWidth="1"/>
    <col min="2582" max="2582" width="0" style="1" hidden="1" customWidth="1"/>
    <col min="2583" max="2584" width="14.6640625" style="1" customWidth="1"/>
    <col min="2585" max="2585" width="12.88671875" style="1" customWidth="1"/>
    <col min="2586" max="2586" width="3.33203125" style="1" customWidth="1"/>
    <col min="2587" max="2587" width="30.33203125" style="1" customWidth="1"/>
    <col min="2588" max="2588" width="5" style="1" customWidth="1"/>
    <col min="2589" max="2589" width="0" style="1" hidden="1" customWidth="1"/>
    <col min="2590" max="2590" width="14.33203125" style="1" customWidth="1"/>
    <col min="2591" max="2591" width="5.6640625" style="1" customWidth="1"/>
    <col min="2592" max="2592" width="0" style="1" hidden="1" customWidth="1"/>
    <col min="2593" max="2593" width="17.33203125" style="1" customWidth="1"/>
    <col min="2594" max="2594" width="12.6640625" style="1" customWidth="1"/>
    <col min="2595" max="2595" width="0" style="1" hidden="1" customWidth="1"/>
    <col min="2596" max="2596" width="5.33203125" style="1" customWidth="1"/>
    <col min="2597" max="2597" width="0" style="1" hidden="1" customWidth="1"/>
    <col min="2598" max="2598" width="17" style="1" customWidth="1"/>
    <col min="2599" max="2599" width="6.33203125" style="1" customWidth="1"/>
    <col min="2600" max="2600" width="0" style="1" hidden="1" customWidth="1"/>
    <col min="2601" max="2601" width="14.33203125" style="1" customWidth="1"/>
    <col min="2602" max="2602" width="7.5546875" style="1" customWidth="1"/>
    <col min="2603" max="2603" width="0" style="1" hidden="1" customWidth="1"/>
    <col min="2604" max="2605" width="14.33203125" style="1" customWidth="1"/>
    <col min="2606" max="2606" width="20.88671875" style="1" customWidth="1"/>
    <col min="2607" max="2607" width="14.44140625" style="1" customWidth="1"/>
    <col min="2608" max="2608" width="15" style="1" customWidth="1"/>
    <col min="2609" max="2609" width="2.6640625" style="1" customWidth="1"/>
    <col min="2610" max="2610" width="11.6640625" style="1" customWidth="1"/>
    <col min="2611" max="2611" width="11.5546875" style="1" customWidth="1"/>
    <col min="2612" max="2612" width="2.33203125" style="1" customWidth="1"/>
    <col min="2613" max="2613" width="41" style="1" customWidth="1"/>
    <col min="2614" max="2614" width="14.33203125" style="1" customWidth="1"/>
    <col min="2615" max="2616" width="11.5546875" style="1" customWidth="1"/>
    <col min="2617" max="2617" width="21.88671875" style="1" customWidth="1"/>
    <col min="2618" max="2809" width="11.5546875" style="1"/>
    <col min="2810" max="2810" width="21.88671875" style="1" customWidth="1"/>
    <col min="2811" max="2811" width="13.88671875" style="1" customWidth="1"/>
    <col min="2812" max="2812" width="38.6640625" style="1" customWidth="1"/>
    <col min="2813" max="2813" width="3" style="1" bestFit="1" customWidth="1"/>
    <col min="2814" max="2814" width="32.33203125" style="1" customWidth="1"/>
    <col min="2815" max="2815" width="46.33203125" style="1" customWidth="1"/>
    <col min="2816" max="2816" width="19" style="1" customWidth="1"/>
    <col min="2817" max="2817" width="0" style="1" hidden="1" customWidth="1"/>
    <col min="2818" max="2818" width="17.6640625" style="1" customWidth="1"/>
    <col min="2819" max="2819" width="0" style="1" hidden="1" customWidth="1"/>
    <col min="2820" max="2820" width="22.33203125" style="1" customWidth="1"/>
    <col min="2821" max="2821" width="5.33203125" style="1" customWidth="1"/>
    <col min="2822" max="2822" width="36.33203125" style="1" customWidth="1"/>
    <col min="2823" max="2823" width="5.6640625" style="1" customWidth="1"/>
    <col min="2824" max="2824" width="0" style="1" hidden="1" customWidth="1"/>
    <col min="2825" max="2825" width="20.6640625" style="1" customWidth="1"/>
    <col min="2826" max="2826" width="4.88671875" style="1" customWidth="1"/>
    <col min="2827" max="2827" width="0" style="1" hidden="1" customWidth="1"/>
    <col min="2828" max="2828" width="24.6640625" style="1" customWidth="1"/>
    <col min="2829" max="2829" width="12.33203125" style="1" customWidth="1"/>
    <col min="2830" max="2830" width="0" style="1" hidden="1" customWidth="1"/>
    <col min="2831" max="2831" width="3.44140625" style="1" customWidth="1"/>
    <col min="2832" max="2832" width="0" style="1" hidden="1" customWidth="1"/>
    <col min="2833" max="2833" width="17.6640625" style="1" customWidth="1"/>
    <col min="2834" max="2834" width="3.44140625" style="1" customWidth="1"/>
    <col min="2835" max="2835" width="0" style="1" hidden="1" customWidth="1"/>
    <col min="2836" max="2836" width="23.6640625" style="1" customWidth="1"/>
    <col min="2837" max="2837" width="10" style="1" customWidth="1"/>
    <col min="2838" max="2838" width="0" style="1" hidden="1" customWidth="1"/>
    <col min="2839" max="2840" width="14.6640625" style="1" customWidth="1"/>
    <col min="2841" max="2841" width="12.88671875" style="1" customWidth="1"/>
    <col min="2842" max="2842" width="3.33203125" style="1" customWidth="1"/>
    <col min="2843" max="2843" width="30.33203125" style="1" customWidth="1"/>
    <col min="2844" max="2844" width="5" style="1" customWidth="1"/>
    <col min="2845" max="2845" width="0" style="1" hidden="1" customWidth="1"/>
    <col min="2846" max="2846" width="14.33203125" style="1" customWidth="1"/>
    <col min="2847" max="2847" width="5.6640625" style="1" customWidth="1"/>
    <col min="2848" max="2848" width="0" style="1" hidden="1" customWidth="1"/>
    <col min="2849" max="2849" width="17.33203125" style="1" customWidth="1"/>
    <col min="2850" max="2850" width="12.6640625" style="1" customWidth="1"/>
    <col min="2851" max="2851" width="0" style="1" hidden="1" customWidth="1"/>
    <col min="2852" max="2852" width="5.33203125" style="1" customWidth="1"/>
    <col min="2853" max="2853" width="0" style="1" hidden="1" customWidth="1"/>
    <col min="2854" max="2854" width="17" style="1" customWidth="1"/>
    <col min="2855" max="2855" width="6.33203125" style="1" customWidth="1"/>
    <col min="2856" max="2856" width="0" style="1" hidden="1" customWidth="1"/>
    <col min="2857" max="2857" width="14.33203125" style="1" customWidth="1"/>
    <col min="2858" max="2858" width="7.5546875" style="1" customWidth="1"/>
    <col min="2859" max="2859" width="0" style="1" hidden="1" customWidth="1"/>
    <col min="2860" max="2861" width="14.33203125" style="1" customWidth="1"/>
    <col min="2862" max="2862" width="20.88671875" style="1" customWidth="1"/>
    <col min="2863" max="2863" width="14.44140625" style="1" customWidth="1"/>
    <col min="2864" max="2864" width="15" style="1" customWidth="1"/>
    <col min="2865" max="2865" width="2.6640625" style="1" customWidth="1"/>
    <col min="2866" max="2866" width="11.6640625" style="1" customWidth="1"/>
    <col min="2867" max="2867" width="11.5546875" style="1" customWidth="1"/>
    <col min="2868" max="2868" width="2.33203125" style="1" customWidth="1"/>
    <col min="2869" max="2869" width="41" style="1" customWidth="1"/>
    <col min="2870" max="2870" width="14.33203125" style="1" customWidth="1"/>
    <col min="2871" max="2872" width="11.5546875" style="1" customWidth="1"/>
    <col min="2873" max="2873" width="21.88671875" style="1" customWidth="1"/>
    <col min="2874" max="3065" width="11.5546875" style="1"/>
    <col min="3066" max="3066" width="21.88671875" style="1" customWidth="1"/>
    <col min="3067" max="3067" width="13.88671875" style="1" customWidth="1"/>
    <col min="3068" max="3068" width="38.6640625" style="1" customWidth="1"/>
    <col min="3069" max="3069" width="3" style="1" bestFit="1" customWidth="1"/>
    <col min="3070" max="3070" width="32.33203125" style="1" customWidth="1"/>
    <col min="3071" max="3071" width="46.33203125" style="1" customWidth="1"/>
    <col min="3072" max="3072" width="19" style="1" customWidth="1"/>
    <col min="3073" max="3073" width="0" style="1" hidden="1" customWidth="1"/>
    <col min="3074" max="3074" width="17.6640625" style="1" customWidth="1"/>
    <col min="3075" max="3075" width="0" style="1" hidden="1" customWidth="1"/>
    <col min="3076" max="3076" width="22.33203125" style="1" customWidth="1"/>
    <col min="3077" max="3077" width="5.33203125" style="1" customWidth="1"/>
    <col min="3078" max="3078" width="36.33203125" style="1" customWidth="1"/>
    <col min="3079" max="3079" width="5.6640625" style="1" customWidth="1"/>
    <col min="3080" max="3080" width="0" style="1" hidden="1" customWidth="1"/>
    <col min="3081" max="3081" width="20.6640625" style="1" customWidth="1"/>
    <col min="3082" max="3082" width="4.88671875" style="1" customWidth="1"/>
    <col min="3083" max="3083" width="0" style="1" hidden="1" customWidth="1"/>
    <col min="3084" max="3084" width="24.6640625" style="1" customWidth="1"/>
    <col min="3085" max="3085" width="12.33203125" style="1" customWidth="1"/>
    <col min="3086" max="3086" width="0" style="1" hidden="1" customWidth="1"/>
    <col min="3087" max="3087" width="3.44140625" style="1" customWidth="1"/>
    <col min="3088" max="3088" width="0" style="1" hidden="1" customWidth="1"/>
    <col min="3089" max="3089" width="17.6640625" style="1" customWidth="1"/>
    <col min="3090" max="3090" width="3.44140625" style="1" customWidth="1"/>
    <col min="3091" max="3091" width="0" style="1" hidden="1" customWidth="1"/>
    <col min="3092" max="3092" width="23.6640625" style="1" customWidth="1"/>
    <col min="3093" max="3093" width="10" style="1" customWidth="1"/>
    <col min="3094" max="3094" width="0" style="1" hidden="1" customWidth="1"/>
    <col min="3095" max="3096" width="14.6640625" style="1" customWidth="1"/>
    <col min="3097" max="3097" width="12.88671875" style="1" customWidth="1"/>
    <col min="3098" max="3098" width="3.33203125" style="1" customWidth="1"/>
    <col min="3099" max="3099" width="30.33203125" style="1" customWidth="1"/>
    <col min="3100" max="3100" width="5" style="1" customWidth="1"/>
    <col min="3101" max="3101" width="0" style="1" hidden="1" customWidth="1"/>
    <col min="3102" max="3102" width="14.33203125" style="1" customWidth="1"/>
    <col min="3103" max="3103" width="5.6640625" style="1" customWidth="1"/>
    <col min="3104" max="3104" width="0" style="1" hidden="1" customWidth="1"/>
    <col min="3105" max="3105" width="17.33203125" style="1" customWidth="1"/>
    <col min="3106" max="3106" width="12.6640625" style="1" customWidth="1"/>
    <col min="3107" max="3107" width="0" style="1" hidden="1" customWidth="1"/>
    <col min="3108" max="3108" width="5.33203125" style="1" customWidth="1"/>
    <col min="3109" max="3109" width="0" style="1" hidden="1" customWidth="1"/>
    <col min="3110" max="3110" width="17" style="1" customWidth="1"/>
    <col min="3111" max="3111" width="6.33203125" style="1" customWidth="1"/>
    <col min="3112" max="3112" width="0" style="1" hidden="1" customWidth="1"/>
    <col min="3113" max="3113" width="14.33203125" style="1" customWidth="1"/>
    <col min="3114" max="3114" width="7.5546875" style="1" customWidth="1"/>
    <col min="3115" max="3115" width="0" style="1" hidden="1" customWidth="1"/>
    <col min="3116" max="3117" width="14.33203125" style="1" customWidth="1"/>
    <col min="3118" max="3118" width="20.88671875" style="1" customWidth="1"/>
    <col min="3119" max="3119" width="14.44140625" style="1" customWidth="1"/>
    <col min="3120" max="3120" width="15" style="1" customWidth="1"/>
    <col min="3121" max="3121" width="2.6640625" style="1" customWidth="1"/>
    <col min="3122" max="3122" width="11.6640625" style="1" customWidth="1"/>
    <col min="3123" max="3123" width="11.5546875" style="1" customWidth="1"/>
    <col min="3124" max="3124" width="2.33203125" style="1" customWidth="1"/>
    <col min="3125" max="3125" width="41" style="1" customWidth="1"/>
    <col min="3126" max="3126" width="14.33203125" style="1" customWidth="1"/>
    <col min="3127" max="3128" width="11.5546875" style="1" customWidth="1"/>
    <col min="3129" max="3129" width="21.88671875" style="1" customWidth="1"/>
    <col min="3130" max="3321" width="11.5546875" style="1"/>
    <col min="3322" max="3322" width="21.88671875" style="1" customWidth="1"/>
    <col min="3323" max="3323" width="13.88671875" style="1" customWidth="1"/>
    <col min="3324" max="3324" width="38.6640625" style="1" customWidth="1"/>
    <col min="3325" max="3325" width="3" style="1" bestFit="1" customWidth="1"/>
    <col min="3326" max="3326" width="32.33203125" style="1" customWidth="1"/>
    <col min="3327" max="3327" width="46.33203125" style="1" customWidth="1"/>
    <col min="3328" max="3328" width="19" style="1" customWidth="1"/>
    <col min="3329" max="3329" width="0" style="1" hidden="1" customWidth="1"/>
    <col min="3330" max="3330" width="17.6640625" style="1" customWidth="1"/>
    <col min="3331" max="3331" width="0" style="1" hidden="1" customWidth="1"/>
    <col min="3332" max="3332" width="22.33203125" style="1" customWidth="1"/>
    <col min="3333" max="3333" width="5.33203125" style="1" customWidth="1"/>
    <col min="3334" max="3334" width="36.33203125" style="1" customWidth="1"/>
    <col min="3335" max="3335" width="5.6640625" style="1" customWidth="1"/>
    <col min="3336" max="3336" width="0" style="1" hidden="1" customWidth="1"/>
    <col min="3337" max="3337" width="20.6640625" style="1" customWidth="1"/>
    <col min="3338" max="3338" width="4.88671875" style="1" customWidth="1"/>
    <col min="3339" max="3339" width="0" style="1" hidden="1" customWidth="1"/>
    <col min="3340" max="3340" width="24.6640625" style="1" customWidth="1"/>
    <col min="3341" max="3341" width="12.33203125" style="1" customWidth="1"/>
    <col min="3342" max="3342" width="0" style="1" hidden="1" customWidth="1"/>
    <col min="3343" max="3343" width="3.44140625" style="1" customWidth="1"/>
    <col min="3344" max="3344" width="0" style="1" hidden="1" customWidth="1"/>
    <col min="3345" max="3345" width="17.6640625" style="1" customWidth="1"/>
    <col min="3346" max="3346" width="3.44140625" style="1" customWidth="1"/>
    <col min="3347" max="3347" width="0" style="1" hidden="1" customWidth="1"/>
    <col min="3348" max="3348" width="23.6640625" style="1" customWidth="1"/>
    <col min="3349" max="3349" width="10" style="1" customWidth="1"/>
    <col min="3350" max="3350" width="0" style="1" hidden="1" customWidth="1"/>
    <col min="3351" max="3352" width="14.6640625" style="1" customWidth="1"/>
    <col min="3353" max="3353" width="12.88671875" style="1" customWidth="1"/>
    <col min="3354" max="3354" width="3.33203125" style="1" customWidth="1"/>
    <col min="3355" max="3355" width="30.33203125" style="1" customWidth="1"/>
    <col min="3356" max="3356" width="5" style="1" customWidth="1"/>
    <col min="3357" max="3357" width="0" style="1" hidden="1" customWidth="1"/>
    <col min="3358" max="3358" width="14.33203125" style="1" customWidth="1"/>
    <col min="3359" max="3359" width="5.6640625" style="1" customWidth="1"/>
    <col min="3360" max="3360" width="0" style="1" hidden="1" customWidth="1"/>
    <col min="3361" max="3361" width="17.33203125" style="1" customWidth="1"/>
    <col min="3362" max="3362" width="12.6640625" style="1" customWidth="1"/>
    <col min="3363" max="3363" width="0" style="1" hidden="1" customWidth="1"/>
    <col min="3364" max="3364" width="5.33203125" style="1" customWidth="1"/>
    <col min="3365" max="3365" width="0" style="1" hidden="1" customWidth="1"/>
    <col min="3366" max="3366" width="17" style="1" customWidth="1"/>
    <col min="3367" max="3367" width="6.33203125" style="1" customWidth="1"/>
    <col min="3368" max="3368" width="0" style="1" hidden="1" customWidth="1"/>
    <col min="3369" max="3369" width="14.33203125" style="1" customWidth="1"/>
    <col min="3370" max="3370" width="7.5546875" style="1" customWidth="1"/>
    <col min="3371" max="3371" width="0" style="1" hidden="1" customWidth="1"/>
    <col min="3372" max="3373" width="14.33203125" style="1" customWidth="1"/>
    <col min="3374" max="3374" width="20.88671875" style="1" customWidth="1"/>
    <col min="3375" max="3375" width="14.44140625" style="1" customWidth="1"/>
    <col min="3376" max="3376" width="15" style="1" customWidth="1"/>
    <col min="3377" max="3377" width="2.6640625" style="1" customWidth="1"/>
    <col min="3378" max="3378" width="11.6640625" style="1" customWidth="1"/>
    <col min="3379" max="3379" width="11.5546875" style="1" customWidth="1"/>
    <col min="3380" max="3380" width="2.33203125" style="1" customWidth="1"/>
    <col min="3381" max="3381" width="41" style="1" customWidth="1"/>
    <col min="3382" max="3382" width="14.33203125" style="1" customWidth="1"/>
    <col min="3383" max="3384" width="11.5546875" style="1" customWidth="1"/>
    <col min="3385" max="3385" width="21.88671875" style="1" customWidth="1"/>
    <col min="3386" max="3577" width="11.5546875" style="1"/>
    <col min="3578" max="3578" width="21.88671875" style="1" customWidth="1"/>
    <col min="3579" max="3579" width="13.88671875" style="1" customWidth="1"/>
    <col min="3580" max="3580" width="38.6640625" style="1" customWidth="1"/>
    <col min="3581" max="3581" width="3" style="1" bestFit="1" customWidth="1"/>
    <col min="3582" max="3582" width="32.33203125" style="1" customWidth="1"/>
    <col min="3583" max="3583" width="46.33203125" style="1" customWidth="1"/>
    <col min="3584" max="3584" width="19" style="1" customWidth="1"/>
    <col min="3585" max="3585" width="0" style="1" hidden="1" customWidth="1"/>
    <col min="3586" max="3586" width="17.6640625" style="1" customWidth="1"/>
    <col min="3587" max="3587" width="0" style="1" hidden="1" customWidth="1"/>
    <col min="3588" max="3588" width="22.33203125" style="1" customWidth="1"/>
    <col min="3589" max="3589" width="5.33203125" style="1" customWidth="1"/>
    <col min="3590" max="3590" width="36.33203125" style="1" customWidth="1"/>
    <col min="3591" max="3591" width="5.6640625" style="1" customWidth="1"/>
    <col min="3592" max="3592" width="0" style="1" hidden="1" customWidth="1"/>
    <col min="3593" max="3593" width="20.6640625" style="1" customWidth="1"/>
    <col min="3594" max="3594" width="4.88671875" style="1" customWidth="1"/>
    <col min="3595" max="3595" width="0" style="1" hidden="1" customWidth="1"/>
    <col min="3596" max="3596" width="24.6640625" style="1" customWidth="1"/>
    <col min="3597" max="3597" width="12.33203125" style="1" customWidth="1"/>
    <col min="3598" max="3598" width="0" style="1" hidden="1" customWidth="1"/>
    <col min="3599" max="3599" width="3.44140625" style="1" customWidth="1"/>
    <col min="3600" max="3600" width="0" style="1" hidden="1" customWidth="1"/>
    <col min="3601" max="3601" width="17.6640625" style="1" customWidth="1"/>
    <col min="3602" max="3602" width="3.44140625" style="1" customWidth="1"/>
    <col min="3603" max="3603" width="0" style="1" hidden="1" customWidth="1"/>
    <col min="3604" max="3604" width="23.6640625" style="1" customWidth="1"/>
    <col min="3605" max="3605" width="10" style="1" customWidth="1"/>
    <col min="3606" max="3606" width="0" style="1" hidden="1" customWidth="1"/>
    <col min="3607" max="3608" width="14.6640625" style="1" customWidth="1"/>
    <col min="3609" max="3609" width="12.88671875" style="1" customWidth="1"/>
    <col min="3610" max="3610" width="3.33203125" style="1" customWidth="1"/>
    <col min="3611" max="3611" width="30.33203125" style="1" customWidth="1"/>
    <col min="3612" max="3612" width="5" style="1" customWidth="1"/>
    <col min="3613" max="3613" width="0" style="1" hidden="1" customWidth="1"/>
    <col min="3614" max="3614" width="14.33203125" style="1" customWidth="1"/>
    <col min="3615" max="3615" width="5.6640625" style="1" customWidth="1"/>
    <col min="3616" max="3616" width="0" style="1" hidden="1" customWidth="1"/>
    <col min="3617" max="3617" width="17.33203125" style="1" customWidth="1"/>
    <col min="3618" max="3618" width="12.6640625" style="1" customWidth="1"/>
    <col min="3619" max="3619" width="0" style="1" hidden="1" customWidth="1"/>
    <col min="3620" max="3620" width="5.33203125" style="1" customWidth="1"/>
    <col min="3621" max="3621" width="0" style="1" hidden="1" customWidth="1"/>
    <col min="3622" max="3622" width="17" style="1" customWidth="1"/>
    <col min="3623" max="3623" width="6.33203125" style="1" customWidth="1"/>
    <col min="3624" max="3624" width="0" style="1" hidden="1" customWidth="1"/>
    <col min="3625" max="3625" width="14.33203125" style="1" customWidth="1"/>
    <col min="3626" max="3626" width="7.5546875" style="1" customWidth="1"/>
    <col min="3627" max="3627" width="0" style="1" hidden="1" customWidth="1"/>
    <col min="3628" max="3629" width="14.33203125" style="1" customWidth="1"/>
    <col min="3630" max="3630" width="20.88671875" style="1" customWidth="1"/>
    <col min="3631" max="3631" width="14.44140625" style="1" customWidth="1"/>
    <col min="3632" max="3632" width="15" style="1" customWidth="1"/>
    <col min="3633" max="3633" width="2.6640625" style="1" customWidth="1"/>
    <col min="3634" max="3634" width="11.6640625" style="1" customWidth="1"/>
    <col min="3635" max="3635" width="11.5546875" style="1" customWidth="1"/>
    <col min="3636" max="3636" width="2.33203125" style="1" customWidth="1"/>
    <col min="3637" max="3637" width="41" style="1" customWidth="1"/>
    <col min="3638" max="3638" width="14.33203125" style="1" customWidth="1"/>
    <col min="3639" max="3640" width="11.5546875" style="1" customWidth="1"/>
    <col min="3641" max="3641" width="21.88671875" style="1" customWidth="1"/>
    <col min="3642" max="3833" width="11.5546875" style="1"/>
    <col min="3834" max="3834" width="21.88671875" style="1" customWidth="1"/>
    <col min="3835" max="3835" width="13.88671875" style="1" customWidth="1"/>
    <col min="3836" max="3836" width="38.6640625" style="1" customWidth="1"/>
    <col min="3837" max="3837" width="3" style="1" bestFit="1" customWidth="1"/>
    <col min="3838" max="3838" width="32.33203125" style="1" customWidth="1"/>
    <col min="3839" max="3839" width="46.33203125" style="1" customWidth="1"/>
    <col min="3840" max="3840" width="19" style="1" customWidth="1"/>
    <col min="3841" max="3841" width="0" style="1" hidden="1" customWidth="1"/>
    <col min="3842" max="3842" width="17.6640625" style="1" customWidth="1"/>
    <col min="3843" max="3843" width="0" style="1" hidden="1" customWidth="1"/>
    <col min="3844" max="3844" width="22.33203125" style="1" customWidth="1"/>
    <col min="3845" max="3845" width="5.33203125" style="1" customWidth="1"/>
    <col min="3846" max="3846" width="36.33203125" style="1" customWidth="1"/>
    <col min="3847" max="3847" width="5.6640625" style="1" customWidth="1"/>
    <col min="3848" max="3848" width="0" style="1" hidden="1" customWidth="1"/>
    <col min="3849" max="3849" width="20.6640625" style="1" customWidth="1"/>
    <col min="3850" max="3850" width="4.88671875" style="1" customWidth="1"/>
    <col min="3851" max="3851" width="0" style="1" hidden="1" customWidth="1"/>
    <col min="3852" max="3852" width="24.6640625" style="1" customWidth="1"/>
    <col min="3853" max="3853" width="12.33203125" style="1" customWidth="1"/>
    <col min="3854" max="3854" width="0" style="1" hidden="1" customWidth="1"/>
    <col min="3855" max="3855" width="3.44140625" style="1" customWidth="1"/>
    <col min="3856" max="3856" width="0" style="1" hidden="1" customWidth="1"/>
    <col min="3857" max="3857" width="17.6640625" style="1" customWidth="1"/>
    <col min="3858" max="3858" width="3.44140625" style="1" customWidth="1"/>
    <col min="3859" max="3859" width="0" style="1" hidden="1" customWidth="1"/>
    <col min="3860" max="3860" width="23.6640625" style="1" customWidth="1"/>
    <col min="3861" max="3861" width="10" style="1" customWidth="1"/>
    <col min="3862" max="3862" width="0" style="1" hidden="1" customWidth="1"/>
    <col min="3863" max="3864" width="14.6640625" style="1" customWidth="1"/>
    <col min="3865" max="3865" width="12.88671875" style="1" customWidth="1"/>
    <col min="3866" max="3866" width="3.33203125" style="1" customWidth="1"/>
    <col min="3867" max="3867" width="30.33203125" style="1" customWidth="1"/>
    <col min="3868" max="3868" width="5" style="1" customWidth="1"/>
    <col min="3869" max="3869" width="0" style="1" hidden="1" customWidth="1"/>
    <col min="3870" max="3870" width="14.33203125" style="1" customWidth="1"/>
    <col min="3871" max="3871" width="5.6640625" style="1" customWidth="1"/>
    <col min="3872" max="3872" width="0" style="1" hidden="1" customWidth="1"/>
    <col min="3873" max="3873" width="17.33203125" style="1" customWidth="1"/>
    <col min="3874" max="3874" width="12.6640625" style="1" customWidth="1"/>
    <col min="3875" max="3875" width="0" style="1" hidden="1" customWidth="1"/>
    <col min="3876" max="3876" width="5.33203125" style="1" customWidth="1"/>
    <col min="3877" max="3877" width="0" style="1" hidden="1" customWidth="1"/>
    <col min="3878" max="3878" width="17" style="1" customWidth="1"/>
    <col min="3879" max="3879" width="6.33203125" style="1" customWidth="1"/>
    <col min="3880" max="3880" width="0" style="1" hidden="1" customWidth="1"/>
    <col min="3881" max="3881" width="14.33203125" style="1" customWidth="1"/>
    <col min="3882" max="3882" width="7.5546875" style="1" customWidth="1"/>
    <col min="3883" max="3883" width="0" style="1" hidden="1" customWidth="1"/>
    <col min="3884" max="3885" width="14.33203125" style="1" customWidth="1"/>
    <col min="3886" max="3886" width="20.88671875" style="1" customWidth="1"/>
    <col min="3887" max="3887" width="14.44140625" style="1" customWidth="1"/>
    <col min="3888" max="3888" width="15" style="1" customWidth="1"/>
    <col min="3889" max="3889" width="2.6640625" style="1" customWidth="1"/>
    <col min="3890" max="3890" width="11.6640625" style="1" customWidth="1"/>
    <col min="3891" max="3891" width="11.5546875" style="1" customWidth="1"/>
    <col min="3892" max="3892" width="2.33203125" style="1" customWidth="1"/>
    <col min="3893" max="3893" width="41" style="1" customWidth="1"/>
    <col min="3894" max="3894" width="14.33203125" style="1" customWidth="1"/>
    <col min="3895" max="3896" width="11.5546875" style="1" customWidth="1"/>
    <col min="3897" max="3897" width="21.88671875" style="1" customWidth="1"/>
    <col min="3898" max="4089" width="11.5546875" style="1"/>
    <col min="4090" max="4090" width="21.88671875" style="1" customWidth="1"/>
    <col min="4091" max="4091" width="13.88671875" style="1" customWidth="1"/>
    <col min="4092" max="4092" width="38.6640625" style="1" customWidth="1"/>
    <col min="4093" max="4093" width="3" style="1" bestFit="1" customWidth="1"/>
    <col min="4094" max="4094" width="32.33203125" style="1" customWidth="1"/>
    <col min="4095" max="4095" width="46.33203125" style="1" customWidth="1"/>
    <col min="4096" max="4096" width="19" style="1" customWidth="1"/>
    <col min="4097" max="4097" width="0" style="1" hidden="1" customWidth="1"/>
    <col min="4098" max="4098" width="17.6640625" style="1" customWidth="1"/>
    <col min="4099" max="4099" width="0" style="1" hidden="1" customWidth="1"/>
    <col min="4100" max="4100" width="22.33203125" style="1" customWidth="1"/>
    <col min="4101" max="4101" width="5.33203125" style="1" customWidth="1"/>
    <col min="4102" max="4102" width="36.33203125" style="1" customWidth="1"/>
    <col min="4103" max="4103" width="5.6640625" style="1" customWidth="1"/>
    <col min="4104" max="4104" width="0" style="1" hidden="1" customWidth="1"/>
    <col min="4105" max="4105" width="20.6640625" style="1" customWidth="1"/>
    <col min="4106" max="4106" width="4.88671875" style="1" customWidth="1"/>
    <col min="4107" max="4107" width="0" style="1" hidden="1" customWidth="1"/>
    <col min="4108" max="4108" width="24.6640625" style="1" customWidth="1"/>
    <col min="4109" max="4109" width="12.33203125" style="1" customWidth="1"/>
    <col min="4110" max="4110" width="0" style="1" hidden="1" customWidth="1"/>
    <col min="4111" max="4111" width="3.44140625" style="1" customWidth="1"/>
    <col min="4112" max="4112" width="0" style="1" hidden="1" customWidth="1"/>
    <col min="4113" max="4113" width="17.6640625" style="1" customWidth="1"/>
    <col min="4114" max="4114" width="3.44140625" style="1" customWidth="1"/>
    <col min="4115" max="4115" width="0" style="1" hidden="1" customWidth="1"/>
    <col min="4116" max="4116" width="23.6640625" style="1" customWidth="1"/>
    <col min="4117" max="4117" width="10" style="1" customWidth="1"/>
    <col min="4118" max="4118" width="0" style="1" hidden="1" customWidth="1"/>
    <col min="4119" max="4120" width="14.6640625" style="1" customWidth="1"/>
    <col min="4121" max="4121" width="12.88671875" style="1" customWidth="1"/>
    <col min="4122" max="4122" width="3.33203125" style="1" customWidth="1"/>
    <col min="4123" max="4123" width="30.33203125" style="1" customWidth="1"/>
    <col min="4124" max="4124" width="5" style="1" customWidth="1"/>
    <col min="4125" max="4125" width="0" style="1" hidden="1" customWidth="1"/>
    <col min="4126" max="4126" width="14.33203125" style="1" customWidth="1"/>
    <col min="4127" max="4127" width="5.6640625" style="1" customWidth="1"/>
    <col min="4128" max="4128" width="0" style="1" hidden="1" customWidth="1"/>
    <col min="4129" max="4129" width="17.33203125" style="1" customWidth="1"/>
    <col min="4130" max="4130" width="12.6640625" style="1" customWidth="1"/>
    <col min="4131" max="4131" width="0" style="1" hidden="1" customWidth="1"/>
    <col min="4132" max="4132" width="5.33203125" style="1" customWidth="1"/>
    <col min="4133" max="4133" width="0" style="1" hidden="1" customWidth="1"/>
    <col min="4134" max="4134" width="17" style="1" customWidth="1"/>
    <col min="4135" max="4135" width="6.33203125" style="1" customWidth="1"/>
    <col min="4136" max="4136" width="0" style="1" hidden="1" customWidth="1"/>
    <col min="4137" max="4137" width="14.33203125" style="1" customWidth="1"/>
    <col min="4138" max="4138" width="7.5546875" style="1" customWidth="1"/>
    <col min="4139" max="4139" width="0" style="1" hidden="1" customWidth="1"/>
    <col min="4140" max="4141" width="14.33203125" style="1" customWidth="1"/>
    <col min="4142" max="4142" width="20.88671875" style="1" customWidth="1"/>
    <col min="4143" max="4143" width="14.44140625" style="1" customWidth="1"/>
    <col min="4144" max="4144" width="15" style="1" customWidth="1"/>
    <col min="4145" max="4145" width="2.6640625" style="1" customWidth="1"/>
    <col min="4146" max="4146" width="11.6640625" style="1" customWidth="1"/>
    <col min="4147" max="4147" width="11.5546875" style="1" customWidth="1"/>
    <col min="4148" max="4148" width="2.33203125" style="1" customWidth="1"/>
    <col min="4149" max="4149" width="41" style="1" customWidth="1"/>
    <col min="4150" max="4150" width="14.33203125" style="1" customWidth="1"/>
    <col min="4151" max="4152" width="11.5546875" style="1" customWidth="1"/>
    <col min="4153" max="4153" width="21.88671875" style="1" customWidth="1"/>
    <col min="4154" max="4345" width="11.5546875" style="1"/>
    <col min="4346" max="4346" width="21.88671875" style="1" customWidth="1"/>
    <col min="4347" max="4347" width="13.88671875" style="1" customWidth="1"/>
    <col min="4348" max="4348" width="38.6640625" style="1" customWidth="1"/>
    <col min="4349" max="4349" width="3" style="1" bestFit="1" customWidth="1"/>
    <col min="4350" max="4350" width="32.33203125" style="1" customWidth="1"/>
    <col min="4351" max="4351" width="46.33203125" style="1" customWidth="1"/>
    <col min="4352" max="4352" width="19" style="1" customWidth="1"/>
    <col min="4353" max="4353" width="0" style="1" hidden="1" customWidth="1"/>
    <col min="4354" max="4354" width="17.6640625" style="1" customWidth="1"/>
    <col min="4355" max="4355" width="0" style="1" hidden="1" customWidth="1"/>
    <col min="4356" max="4356" width="22.33203125" style="1" customWidth="1"/>
    <col min="4357" max="4357" width="5.33203125" style="1" customWidth="1"/>
    <col min="4358" max="4358" width="36.33203125" style="1" customWidth="1"/>
    <col min="4359" max="4359" width="5.6640625" style="1" customWidth="1"/>
    <col min="4360" max="4360" width="0" style="1" hidden="1" customWidth="1"/>
    <col min="4361" max="4361" width="20.6640625" style="1" customWidth="1"/>
    <col min="4362" max="4362" width="4.88671875" style="1" customWidth="1"/>
    <col min="4363" max="4363" width="0" style="1" hidden="1" customWidth="1"/>
    <col min="4364" max="4364" width="24.6640625" style="1" customWidth="1"/>
    <col min="4365" max="4365" width="12.33203125" style="1" customWidth="1"/>
    <col min="4366" max="4366" width="0" style="1" hidden="1" customWidth="1"/>
    <col min="4367" max="4367" width="3.44140625" style="1" customWidth="1"/>
    <col min="4368" max="4368" width="0" style="1" hidden="1" customWidth="1"/>
    <col min="4369" max="4369" width="17.6640625" style="1" customWidth="1"/>
    <col min="4370" max="4370" width="3.44140625" style="1" customWidth="1"/>
    <col min="4371" max="4371" width="0" style="1" hidden="1" customWidth="1"/>
    <col min="4372" max="4372" width="23.6640625" style="1" customWidth="1"/>
    <col min="4373" max="4373" width="10" style="1" customWidth="1"/>
    <col min="4374" max="4374" width="0" style="1" hidden="1" customWidth="1"/>
    <col min="4375" max="4376" width="14.6640625" style="1" customWidth="1"/>
    <col min="4377" max="4377" width="12.88671875" style="1" customWidth="1"/>
    <col min="4378" max="4378" width="3.33203125" style="1" customWidth="1"/>
    <col min="4379" max="4379" width="30.33203125" style="1" customWidth="1"/>
    <col min="4380" max="4380" width="5" style="1" customWidth="1"/>
    <col min="4381" max="4381" width="0" style="1" hidden="1" customWidth="1"/>
    <col min="4382" max="4382" width="14.33203125" style="1" customWidth="1"/>
    <col min="4383" max="4383" width="5.6640625" style="1" customWidth="1"/>
    <col min="4384" max="4384" width="0" style="1" hidden="1" customWidth="1"/>
    <col min="4385" max="4385" width="17.33203125" style="1" customWidth="1"/>
    <col min="4386" max="4386" width="12.6640625" style="1" customWidth="1"/>
    <col min="4387" max="4387" width="0" style="1" hidden="1" customWidth="1"/>
    <col min="4388" max="4388" width="5.33203125" style="1" customWidth="1"/>
    <col min="4389" max="4389" width="0" style="1" hidden="1" customWidth="1"/>
    <col min="4390" max="4390" width="17" style="1" customWidth="1"/>
    <col min="4391" max="4391" width="6.33203125" style="1" customWidth="1"/>
    <col min="4392" max="4392" width="0" style="1" hidden="1" customWidth="1"/>
    <col min="4393" max="4393" width="14.33203125" style="1" customWidth="1"/>
    <col min="4394" max="4394" width="7.5546875" style="1" customWidth="1"/>
    <col min="4395" max="4395" width="0" style="1" hidden="1" customWidth="1"/>
    <col min="4396" max="4397" width="14.33203125" style="1" customWidth="1"/>
    <col min="4398" max="4398" width="20.88671875" style="1" customWidth="1"/>
    <col min="4399" max="4399" width="14.44140625" style="1" customWidth="1"/>
    <col min="4400" max="4400" width="15" style="1" customWidth="1"/>
    <col min="4401" max="4401" width="2.6640625" style="1" customWidth="1"/>
    <col min="4402" max="4402" width="11.6640625" style="1" customWidth="1"/>
    <col min="4403" max="4403" width="11.5546875" style="1" customWidth="1"/>
    <col min="4404" max="4404" width="2.33203125" style="1" customWidth="1"/>
    <col min="4405" max="4405" width="41" style="1" customWidth="1"/>
    <col min="4406" max="4406" width="14.33203125" style="1" customWidth="1"/>
    <col min="4407" max="4408" width="11.5546875" style="1" customWidth="1"/>
    <col min="4409" max="4409" width="21.88671875" style="1" customWidth="1"/>
    <col min="4410" max="4601" width="11.5546875" style="1"/>
    <col min="4602" max="4602" width="21.88671875" style="1" customWidth="1"/>
    <col min="4603" max="4603" width="13.88671875" style="1" customWidth="1"/>
    <col min="4604" max="4604" width="38.6640625" style="1" customWidth="1"/>
    <col min="4605" max="4605" width="3" style="1" bestFit="1" customWidth="1"/>
    <col min="4606" max="4606" width="32.33203125" style="1" customWidth="1"/>
    <col min="4607" max="4607" width="46.33203125" style="1" customWidth="1"/>
    <col min="4608" max="4608" width="19" style="1" customWidth="1"/>
    <col min="4609" max="4609" width="0" style="1" hidden="1" customWidth="1"/>
    <col min="4610" max="4610" width="17.6640625" style="1" customWidth="1"/>
    <col min="4611" max="4611" width="0" style="1" hidden="1" customWidth="1"/>
    <col min="4612" max="4612" width="22.33203125" style="1" customWidth="1"/>
    <col min="4613" max="4613" width="5.33203125" style="1" customWidth="1"/>
    <col min="4614" max="4614" width="36.33203125" style="1" customWidth="1"/>
    <col min="4615" max="4615" width="5.6640625" style="1" customWidth="1"/>
    <col min="4616" max="4616" width="0" style="1" hidden="1" customWidth="1"/>
    <col min="4617" max="4617" width="20.6640625" style="1" customWidth="1"/>
    <col min="4618" max="4618" width="4.88671875" style="1" customWidth="1"/>
    <col min="4619" max="4619" width="0" style="1" hidden="1" customWidth="1"/>
    <col min="4620" max="4620" width="24.6640625" style="1" customWidth="1"/>
    <col min="4621" max="4621" width="12.33203125" style="1" customWidth="1"/>
    <col min="4622" max="4622" width="0" style="1" hidden="1" customWidth="1"/>
    <col min="4623" max="4623" width="3.44140625" style="1" customWidth="1"/>
    <col min="4624" max="4624" width="0" style="1" hidden="1" customWidth="1"/>
    <col min="4625" max="4625" width="17.6640625" style="1" customWidth="1"/>
    <col min="4626" max="4626" width="3.44140625" style="1" customWidth="1"/>
    <col min="4627" max="4627" width="0" style="1" hidden="1" customWidth="1"/>
    <col min="4628" max="4628" width="23.6640625" style="1" customWidth="1"/>
    <col min="4629" max="4629" width="10" style="1" customWidth="1"/>
    <col min="4630" max="4630" width="0" style="1" hidden="1" customWidth="1"/>
    <col min="4631" max="4632" width="14.6640625" style="1" customWidth="1"/>
    <col min="4633" max="4633" width="12.88671875" style="1" customWidth="1"/>
    <col min="4634" max="4634" width="3.33203125" style="1" customWidth="1"/>
    <col min="4635" max="4635" width="30.33203125" style="1" customWidth="1"/>
    <col min="4636" max="4636" width="5" style="1" customWidth="1"/>
    <col min="4637" max="4637" width="0" style="1" hidden="1" customWidth="1"/>
    <col min="4638" max="4638" width="14.33203125" style="1" customWidth="1"/>
    <col min="4639" max="4639" width="5.6640625" style="1" customWidth="1"/>
    <col min="4640" max="4640" width="0" style="1" hidden="1" customWidth="1"/>
    <col min="4641" max="4641" width="17.33203125" style="1" customWidth="1"/>
    <col min="4642" max="4642" width="12.6640625" style="1" customWidth="1"/>
    <col min="4643" max="4643" width="0" style="1" hidden="1" customWidth="1"/>
    <col min="4644" max="4644" width="5.33203125" style="1" customWidth="1"/>
    <col min="4645" max="4645" width="0" style="1" hidden="1" customWidth="1"/>
    <col min="4646" max="4646" width="17" style="1" customWidth="1"/>
    <col min="4647" max="4647" width="6.33203125" style="1" customWidth="1"/>
    <col min="4648" max="4648" width="0" style="1" hidden="1" customWidth="1"/>
    <col min="4649" max="4649" width="14.33203125" style="1" customWidth="1"/>
    <col min="4650" max="4650" width="7.5546875" style="1" customWidth="1"/>
    <col min="4651" max="4651" width="0" style="1" hidden="1" customWidth="1"/>
    <col min="4652" max="4653" width="14.33203125" style="1" customWidth="1"/>
    <col min="4654" max="4654" width="20.88671875" style="1" customWidth="1"/>
    <col min="4655" max="4655" width="14.44140625" style="1" customWidth="1"/>
    <col min="4656" max="4656" width="15" style="1" customWidth="1"/>
    <col min="4657" max="4657" width="2.6640625" style="1" customWidth="1"/>
    <col min="4658" max="4658" width="11.6640625" style="1" customWidth="1"/>
    <col min="4659" max="4659" width="11.5546875" style="1" customWidth="1"/>
    <col min="4660" max="4660" width="2.33203125" style="1" customWidth="1"/>
    <col min="4661" max="4661" width="41" style="1" customWidth="1"/>
    <col min="4662" max="4662" width="14.33203125" style="1" customWidth="1"/>
    <col min="4663" max="4664" width="11.5546875" style="1" customWidth="1"/>
    <col min="4665" max="4665" width="21.88671875" style="1" customWidth="1"/>
    <col min="4666" max="4857" width="11.5546875" style="1"/>
    <col min="4858" max="4858" width="21.88671875" style="1" customWidth="1"/>
    <col min="4859" max="4859" width="13.88671875" style="1" customWidth="1"/>
    <col min="4860" max="4860" width="38.6640625" style="1" customWidth="1"/>
    <col min="4861" max="4861" width="3" style="1" bestFit="1" customWidth="1"/>
    <col min="4862" max="4862" width="32.33203125" style="1" customWidth="1"/>
    <col min="4863" max="4863" width="46.33203125" style="1" customWidth="1"/>
    <col min="4864" max="4864" width="19" style="1" customWidth="1"/>
    <col min="4865" max="4865" width="0" style="1" hidden="1" customWidth="1"/>
    <col min="4866" max="4866" width="17.6640625" style="1" customWidth="1"/>
    <col min="4867" max="4867" width="0" style="1" hidden="1" customWidth="1"/>
    <col min="4868" max="4868" width="22.33203125" style="1" customWidth="1"/>
    <col min="4869" max="4869" width="5.33203125" style="1" customWidth="1"/>
    <col min="4870" max="4870" width="36.33203125" style="1" customWidth="1"/>
    <col min="4871" max="4871" width="5.6640625" style="1" customWidth="1"/>
    <col min="4872" max="4872" width="0" style="1" hidden="1" customWidth="1"/>
    <col min="4873" max="4873" width="20.6640625" style="1" customWidth="1"/>
    <col min="4874" max="4874" width="4.88671875" style="1" customWidth="1"/>
    <col min="4875" max="4875" width="0" style="1" hidden="1" customWidth="1"/>
    <col min="4876" max="4876" width="24.6640625" style="1" customWidth="1"/>
    <col min="4877" max="4877" width="12.33203125" style="1" customWidth="1"/>
    <col min="4878" max="4878" width="0" style="1" hidden="1" customWidth="1"/>
    <col min="4879" max="4879" width="3.44140625" style="1" customWidth="1"/>
    <col min="4880" max="4880" width="0" style="1" hidden="1" customWidth="1"/>
    <col min="4881" max="4881" width="17.6640625" style="1" customWidth="1"/>
    <col min="4882" max="4882" width="3.44140625" style="1" customWidth="1"/>
    <col min="4883" max="4883" width="0" style="1" hidden="1" customWidth="1"/>
    <col min="4884" max="4884" width="23.6640625" style="1" customWidth="1"/>
    <col min="4885" max="4885" width="10" style="1" customWidth="1"/>
    <col min="4886" max="4886" width="0" style="1" hidden="1" customWidth="1"/>
    <col min="4887" max="4888" width="14.6640625" style="1" customWidth="1"/>
    <col min="4889" max="4889" width="12.88671875" style="1" customWidth="1"/>
    <col min="4890" max="4890" width="3.33203125" style="1" customWidth="1"/>
    <col min="4891" max="4891" width="30.33203125" style="1" customWidth="1"/>
    <col min="4892" max="4892" width="5" style="1" customWidth="1"/>
    <col min="4893" max="4893" width="0" style="1" hidden="1" customWidth="1"/>
    <col min="4894" max="4894" width="14.33203125" style="1" customWidth="1"/>
    <col min="4895" max="4895" width="5.6640625" style="1" customWidth="1"/>
    <col min="4896" max="4896" width="0" style="1" hidden="1" customWidth="1"/>
    <col min="4897" max="4897" width="17.33203125" style="1" customWidth="1"/>
    <col min="4898" max="4898" width="12.6640625" style="1" customWidth="1"/>
    <col min="4899" max="4899" width="0" style="1" hidden="1" customWidth="1"/>
    <col min="4900" max="4900" width="5.33203125" style="1" customWidth="1"/>
    <col min="4901" max="4901" width="0" style="1" hidden="1" customWidth="1"/>
    <col min="4902" max="4902" width="17" style="1" customWidth="1"/>
    <col min="4903" max="4903" width="6.33203125" style="1" customWidth="1"/>
    <col min="4904" max="4904" width="0" style="1" hidden="1" customWidth="1"/>
    <col min="4905" max="4905" width="14.33203125" style="1" customWidth="1"/>
    <col min="4906" max="4906" width="7.5546875" style="1" customWidth="1"/>
    <col min="4907" max="4907" width="0" style="1" hidden="1" customWidth="1"/>
    <col min="4908" max="4909" width="14.33203125" style="1" customWidth="1"/>
    <col min="4910" max="4910" width="20.88671875" style="1" customWidth="1"/>
    <col min="4911" max="4911" width="14.44140625" style="1" customWidth="1"/>
    <col min="4912" max="4912" width="15" style="1" customWidth="1"/>
    <col min="4913" max="4913" width="2.6640625" style="1" customWidth="1"/>
    <col min="4914" max="4914" width="11.6640625" style="1" customWidth="1"/>
    <col min="4915" max="4915" width="11.5546875" style="1" customWidth="1"/>
    <col min="4916" max="4916" width="2.33203125" style="1" customWidth="1"/>
    <col min="4917" max="4917" width="41" style="1" customWidth="1"/>
    <col min="4918" max="4918" width="14.33203125" style="1" customWidth="1"/>
    <col min="4919" max="4920" width="11.5546875" style="1" customWidth="1"/>
    <col min="4921" max="4921" width="21.88671875" style="1" customWidth="1"/>
    <col min="4922" max="5113" width="11.5546875" style="1"/>
    <col min="5114" max="5114" width="21.88671875" style="1" customWidth="1"/>
    <col min="5115" max="5115" width="13.88671875" style="1" customWidth="1"/>
    <col min="5116" max="5116" width="38.6640625" style="1" customWidth="1"/>
    <col min="5117" max="5117" width="3" style="1" bestFit="1" customWidth="1"/>
    <col min="5118" max="5118" width="32.33203125" style="1" customWidth="1"/>
    <col min="5119" max="5119" width="46.33203125" style="1" customWidth="1"/>
    <col min="5120" max="5120" width="19" style="1" customWidth="1"/>
    <col min="5121" max="5121" width="0" style="1" hidden="1" customWidth="1"/>
    <col min="5122" max="5122" width="17.6640625" style="1" customWidth="1"/>
    <col min="5123" max="5123" width="0" style="1" hidden="1" customWidth="1"/>
    <col min="5124" max="5124" width="22.33203125" style="1" customWidth="1"/>
    <col min="5125" max="5125" width="5.33203125" style="1" customWidth="1"/>
    <col min="5126" max="5126" width="36.33203125" style="1" customWidth="1"/>
    <col min="5127" max="5127" width="5.6640625" style="1" customWidth="1"/>
    <col min="5128" max="5128" width="0" style="1" hidden="1" customWidth="1"/>
    <col min="5129" max="5129" width="20.6640625" style="1" customWidth="1"/>
    <col min="5130" max="5130" width="4.88671875" style="1" customWidth="1"/>
    <col min="5131" max="5131" width="0" style="1" hidden="1" customWidth="1"/>
    <col min="5132" max="5132" width="24.6640625" style="1" customWidth="1"/>
    <col min="5133" max="5133" width="12.33203125" style="1" customWidth="1"/>
    <col min="5134" max="5134" width="0" style="1" hidden="1" customWidth="1"/>
    <col min="5135" max="5135" width="3.44140625" style="1" customWidth="1"/>
    <col min="5136" max="5136" width="0" style="1" hidden="1" customWidth="1"/>
    <col min="5137" max="5137" width="17.6640625" style="1" customWidth="1"/>
    <col min="5138" max="5138" width="3.44140625" style="1" customWidth="1"/>
    <col min="5139" max="5139" width="0" style="1" hidden="1" customWidth="1"/>
    <col min="5140" max="5140" width="23.6640625" style="1" customWidth="1"/>
    <col min="5141" max="5141" width="10" style="1" customWidth="1"/>
    <col min="5142" max="5142" width="0" style="1" hidden="1" customWidth="1"/>
    <col min="5143" max="5144" width="14.6640625" style="1" customWidth="1"/>
    <col min="5145" max="5145" width="12.88671875" style="1" customWidth="1"/>
    <col min="5146" max="5146" width="3.33203125" style="1" customWidth="1"/>
    <col min="5147" max="5147" width="30.33203125" style="1" customWidth="1"/>
    <col min="5148" max="5148" width="5" style="1" customWidth="1"/>
    <col min="5149" max="5149" width="0" style="1" hidden="1" customWidth="1"/>
    <col min="5150" max="5150" width="14.33203125" style="1" customWidth="1"/>
    <col min="5151" max="5151" width="5.6640625" style="1" customWidth="1"/>
    <col min="5152" max="5152" width="0" style="1" hidden="1" customWidth="1"/>
    <col min="5153" max="5153" width="17.33203125" style="1" customWidth="1"/>
    <col min="5154" max="5154" width="12.6640625" style="1" customWidth="1"/>
    <col min="5155" max="5155" width="0" style="1" hidden="1" customWidth="1"/>
    <col min="5156" max="5156" width="5.33203125" style="1" customWidth="1"/>
    <col min="5157" max="5157" width="0" style="1" hidden="1" customWidth="1"/>
    <col min="5158" max="5158" width="17" style="1" customWidth="1"/>
    <col min="5159" max="5159" width="6.33203125" style="1" customWidth="1"/>
    <col min="5160" max="5160" width="0" style="1" hidden="1" customWidth="1"/>
    <col min="5161" max="5161" width="14.33203125" style="1" customWidth="1"/>
    <col min="5162" max="5162" width="7.5546875" style="1" customWidth="1"/>
    <col min="5163" max="5163" width="0" style="1" hidden="1" customWidth="1"/>
    <col min="5164" max="5165" width="14.33203125" style="1" customWidth="1"/>
    <col min="5166" max="5166" width="20.88671875" style="1" customWidth="1"/>
    <col min="5167" max="5167" width="14.44140625" style="1" customWidth="1"/>
    <col min="5168" max="5168" width="15" style="1" customWidth="1"/>
    <col min="5169" max="5169" width="2.6640625" style="1" customWidth="1"/>
    <col min="5170" max="5170" width="11.6640625" style="1" customWidth="1"/>
    <col min="5171" max="5171" width="11.5546875" style="1" customWidth="1"/>
    <col min="5172" max="5172" width="2.33203125" style="1" customWidth="1"/>
    <col min="5173" max="5173" width="41" style="1" customWidth="1"/>
    <col min="5174" max="5174" width="14.33203125" style="1" customWidth="1"/>
    <col min="5175" max="5176" width="11.5546875" style="1" customWidth="1"/>
    <col min="5177" max="5177" width="21.88671875" style="1" customWidth="1"/>
    <col min="5178" max="5369" width="11.5546875" style="1"/>
    <col min="5370" max="5370" width="21.88671875" style="1" customWidth="1"/>
    <col min="5371" max="5371" width="13.88671875" style="1" customWidth="1"/>
    <col min="5372" max="5372" width="38.6640625" style="1" customWidth="1"/>
    <col min="5373" max="5373" width="3" style="1" bestFit="1" customWidth="1"/>
    <col min="5374" max="5374" width="32.33203125" style="1" customWidth="1"/>
    <col min="5375" max="5375" width="46.33203125" style="1" customWidth="1"/>
    <col min="5376" max="5376" width="19" style="1" customWidth="1"/>
    <col min="5377" max="5377" width="0" style="1" hidden="1" customWidth="1"/>
    <col min="5378" max="5378" width="17.6640625" style="1" customWidth="1"/>
    <col min="5379" max="5379" width="0" style="1" hidden="1" customWidth="1"/>
    <col min="5380" max="5380" width="22.33203125" style="1" customWidth="1"/>
    <col min="5381" max="5381" width="5.33203125" style="1" customWidth="1"/>
    <col min="5382" max="5382" width="36.33203125" style="1" customWidth="1"/>
    <col min="5383" max="5383" width="5.6640625" style="1" customWidth="1"/>
    <col min="5384" max="5384" width="0" style="1" hidden="1" customWidth="1"/>
    <col min="5385" max="5385" width="20.6640625" style="1" customWidth="1"/>
    <col min="5386" max="5386" width="4.88671875" style="1" customWidth="1"/>
    <col min="5387" max="5387" width="0" style="1" hidden="1" customWidth="1"/>
    <col min="5388" max="5388" width="24.6640625" style="1" customWidth="1"/>
    <col min="5389" max="5389" width="12.33203125" style="1" customWidth="1"/>
    <col min="5390" max="5390" width="0" style="1" hidden="1" customWidth="1"/>
    <col min="5391" max="5391" width="3.44140625" style="1" customWidth="1"/>
    <col min="5392" max="5392" width="0" style="1" hidden="1" customWidth="1"/>
    <col min="5393" max="5393" width="17.6640625" style="1" customWidth="1"/>
    <col min="5394" max="5394" width="3.44140625" style="1" customWidth="1"/>
    <col min="5395" max="5395" width="0" style="1" hidden="1" customWidth="1"/>
    <col min="5396" max="5396" width="23.6640625" style="1" customWidth="1"/>
    <col min="5397" max="5397" width="10" style="1" customWidth="1"/>
    <col min="5398" max="5398" width="0" style="1" hidden="1" customWidth="1"/>
    <col min="5399" max="5400" width="14.6640625" style="1" customWidth="1"/>
    <col min="5401" max="5401" width="12.88671875" style="1" customWidth="1"/>
    <col min="5402" max="5402" width="3.33203125" style="1" customWidth="1"/>
    <col min="5403" max="5403" width="30.33203125" style="1" customWidth="1"/>
    <col min="5404" max="5404" width="5" style="1" customWidth="1"/>
    <col min="5405" max="5405" width="0" style="1" hidden="1" customWidth="1"/>
    <col min="5406" max="5406" width="14.33203125" style="1" customWidth="1"/>
    <col min="5407" max="5407" width="5.6640625" style="1" customWidth="1"/>
    <col min="5408" max="5408" width="0" style="1" hidden="1" customWidth="1"/>
    <col min="5409" max="5409" width="17.33203125" style="1" customWidth="1"/>
    <col min="5410" max="5410" width="12.6640625" style="1" customWidth="1"/>
    <col min="5411" max="5411" width="0" style="1" hidden="1" customWidth="1"/>
    <col min="5412" max="5412" width="5.33203125" style="1" customWidth="1"/>
    <col min="5413" max="5413" width="0" style="1" hidden="1" customWidth="1"/>
    <col min="5414" max="5414" width="17" style="1" customWidth="1"/>
    <col min="5415" max="5415" width="6.33203125" style="1" customWidth="1"/>
    <col min="5416" max="5416" width="0" style="1" hidden="1" customWidth="1"/>
    <col min="5417" max="5417" width="14.33203125" style="1" customWidth="1"/>
    <col min="5418" max="5418" width="7.5546875" style="1" customWidth="1"/>
    <col min="5419" max="5419" width="0" style="1" hidden="1" customWidth="1"/>
    <col min="5420" max="5421" width="14.33203125" style="1" customWidth="1"/>
    <col min="5422" max="5422" width="20.88671875" style="1" customWidth="1"/>
    <col min="5423" max="5423" width="14.44140625" style="1" customWidth="1"/>
    <col min="5424" max="5424" width="15" style="1" customWidth="1"/>
    <col min="5425" max="5425" width="2.6640625" style="1" customWidth="1"/>
    <col min="5426" max="5426" width="11.6640625" style="1" customWidth="1"/>
    <col min="5427" max="5427" width="11.5546875" style="1" customWidth="1"/>
    <col min="5428" max="5428" width="2.33203125" style="1" customWidth="1"/>
    <col min="5429" max="5429" width="41" style="1" customWidth="1"/>
    <col min="5430" max="5430" width="14.33203125" style="1" customWidth="1"/>
    <col min="5431" max="5432" width="11.5546875" style="1" customWidth="1"/>
    <col min="5433" max="5433" width="21.88671875" style="1" customWidth="1"/>
    <col min="5434" max="5625" width="11.5546875" style="1"/>
    <col min="5626" max="5626" width="21.88671875" style="1" customWidth="1"/>
    <col min="5627" max="5627" width="13.88671875" style="1" customWidth="1"/>
    <col min="5628" max="5628" width="38.6640625" style="1" customWidth="1"/>
    <col min="5629" max="5629" width="3" style="1" bestFit="1" customWidth="1"/>
    <col min="5630" max="5630" width="32.33203125" style="1" customWidth="1"/>
    <col min="5631" max="5631" width="46.33203125" style="1" customWidth="1"/>
    <col min="5632" max="5632" width="19" style="1" customWidth="1"/>
    <col min="5633" max="5633" width="0" style="1" hidden="1" customWidth="1"/>
    <col min="5634" max="5634" width="17.6640625" style="1" customWidth="1"/>
    <col min="5635" max="5635" width="0" style="1" hidden="1" customWidth="1"/>
    <col min="5636" max="5636" width="22.33203125" style="1" customWidth="1"/>
    <col min="5637" max="5637" width="5.33203125" style="1" customWidth="1"/>
    <col min="5638" max="5638" width="36.33203125" style="1" customWidth="1"/>
    <col min="5639" max="5639" width="5.6640625" style="1" customWidth="1"/>
    <col min="5640" max="5640" width="0" style="1" hidden="1" customWidth="1"/>
    <col min="5641" max="5641" width="20.6640625" style="1" customWidth="1"/>
    <col min="5642" max="5642" width="4.88671875" style="1" customWidth="1"/>
    <col min="5643" max="5643" width="0" style="1" hidden="1" customWidth="1"/>
    <col min="5644" max="5644" width="24.6640625" style="1" customWidth="1"/>
    <col min="5645" max="5645" width="12.33203125" style="1" customWidth="1"/>
    <col min="5646" max="5646" width="0" style="1" hidden="1" customWidth="1"/>
    <col min="5647" max="5647" width="3.44140625" style="1" customWidth="1"/>
    <col min="5648" max="5648" width="0" style="1" hidden="1" customWidth="1"/>
    <col min="5649" max="5649" width="17.6640625" style="1" customWidth="1"/>
    <col min="5650" max="5650" width="3.44140625" style="1" customWidth="1"/>
    <col min="5651" max="5651" width="0" style="1" hidden="1" customWidth="1"/>
    <col min="5652" max="5652" width="23.6640625" style="1" customWidth="1"/>
    <col min="5653" max="5653" width="10" style="1" customWidth="1"/>
    <col min="5654" max="5654" width="0" style="1" hidden="1" customWidth="1"/>
    <col min="5655" max="5656" width="14.6640625" style="1" customWidth="1"/>
    <col min="5657" max="5657" width="12.88671875" style="1" customWidth="1"/>
    <col min="5658" max="5658" width="3.33203125" style="1" customWidth="1"/>
    <col min="5659" max="5659" width="30.33203125" style="1" customWidth="1"/>
    <col min="5660" max="5660" width="5" style="1" customWidth="1"/>
    <col min="5661" max="5661" width="0" style="1" hidden="1" customWidth="1"/>
    <col min="5662" max="5662" width="14.33203125" style="1" customWidth="1"/>
    <col min="5663" max="5663" width="5.6640625" style="1" customWidth="1"/>
    <col min="5664" max="5664" width="0" style="1" hidden="1" customWidth="1"/>
    <col min="5665" max="5665" width="17.33203125" style="1" customWidth="1"/>
    <col min="5666" max="5666" width="12.6640625" style="1" customWidth="1"/>
    <col min="5667" max="5667" width="0" style="1" hidden="1" customWidth="1"/>
    <col min="5668" max="5668" width="5.33203125" style="1" customWidth="1"/>
    <col min="5669" max="5669" width="0" style="1" hidden="1" customWidth="1"/>
    <col min="5670" max="5670" width="17" style="1" customWidth="1"/>
    <col min="5671" max="5671" width="6.33203125" style="1" customWidth="1"/>
    <col min="5672" max="5672" width="0" style="1" hidden="1" customWidth="1"/>
    <col min="5673" max="5673" width="14.33203125" style="1" customWidth="1"/>
    <col min="5674" max="5674" width="7.5546875" style="1" customWidth="1"/>
    <col min="5675" max="5675" width="0" style="1" hidden="1" customWidth="1"/>
    <col min="5676" max="5677" width="14.33203125" style="1" customWidth="1"/>
    <col min="5678" max="5678" width="20.88671875" style="1" customWidth="1"/>
    <col min="5679" max="5679" width="14.44140625" style="1" customWidth="1"/>
    <col min="5680" max="5680" width="15" style="1" customWidth="1"/>
    <col min="5681" max="5681" width="2.6640625" style="1" customWidth="1"/>
    <col min="5682" max="5682" width="11.6640625" style="1" customWidth="1"/>
    <col min="5683" max="5683" width="11.5546875" style="1" customWidth="1"/>
    <col min="5684" max="5684" width="2.33203125" style="1" customWidth="1"/>
    <col min="5685" max="5685" width="41" style="1" customWidth="1"/>
    <col min="5686" max="5686" width="14.33203125" style="1" customWidth="1"/>
    <col min="5687" max="5688" width="11.5546875" style="1" customWidth="1"/>
    <col min="5689" max="5689" width="21.88671875" style="1" customWidth="1"/>
    <col min="5690" max="5881" width="11.5546875" style="1"/>
    <col min="5882" max="5882" width="21.88671875" style="1" customWidth="1"/>
    <col min="5883" max="5883" width="13.88671875" style="1" customWidth="1"/>
    <col min="5884" max="5884" width="38.6640625" style="1" customWidth="1"/>
    <col min="5885" max="5885" width="3" style="1" bestFit="1" customWidth="1"/>
    <col min="5886" max="5886" width="32.33203125" style="1" customWidth="1"/>
    <col min="5887" max="5887" width="46.33203125" style="1" customWidth="1"/>
    <col min="5888" max="5888" width="19" style="1" customWidth="1"/>
    <col min="5889" max="5889" width="0" style="1" hidden="1" customWidth="1"/>
    <col min="5890" max="5890" width="17.6640625" style="1" customWidth="1"/>
    <col min="5891" max="5891" width="0" style="1" hidden="1" customWidth="1"/>
    <col min="5892" max="5892" width="22.33203125" style="1" customWidth="1"/>
    <col min="5893" max="5893" width="5.33203125" style="1" customWidth="1"/>
    <col min="5894" max="5894" width="36.33203125" style="1" customWidth="1"/>
    <col min="5895" max="5895" width="5.6640625" style="1" customWidth="1"/>
    <col min="5896" max="5896" width="0" style="1" hidden="1" customWidth="1"/>
    <col min="5897" max="5897" width="20.6640625" style="1" customWidth="1"/>
    <col min="5898" max="5898" width="4.88671875" style="1" customWidth="1"/>
    <col min="5899" max="5899" width="0" style="1" hidden="1" customWidth="1"/>
    <col min="5900" max="5900" width="24.6640625" style="1" customWidth="1"/>
    <col min="5901" max="5901" width="12.33203125" style="1" customWidth="1"/>
    <col min="5902" max="5902" width="0" style="1" hidden="1" customWidth="1"/>
    <col min="5903" max="5903" width="3.44140625" style="1" customWidth="1"/>
    <col min="5904" max="5904" width="0" style="1" hidden="1" customWidth="1"/>
    <col min="5905" max="5905" width="17.6640625" style="1" customWidth="1"/>
    <col min="5906" max="5906" width="3.44140625" style="1" customWidth="1"/>
    <col min="5907" max="5907" width="0" style="1" hidden="1" customWidth="1"/>
    <col min="5908" max="5908" width="23.6640625" style="1" customWidth="1"/>
    <col min="5909" max="5909" width="10" style="1" customWidth="1"/>
    <col min="5910" max="5910" width="0" style="1" hidden="1" customWidth="1"/>
    <col min="5911" max="5912" width="14.6640625" style="1" customWidth="1"/>
    <col min="5913" max="5913" width="12.88671875" style="1" customWidth="1"/>
    <col min="5914" max="5914" width="3.33203125" style="1" customWidth="1"/>
    <col min="5915" max="5915" width="30.33203125" style="1" customWidth="1"/>
    <col min="5916" max="5916" width="5" style="1" customWidth="1"/>
    <col min="5917" max="5917" width="0" style="1" hidden="1" customWidth="1"/>
    <col min="5918" max="5918" width="14.33203125" style="1" customWidth="1"/>
    <col min="5919" max="5919" width="5.6640625" style="1" customWidth="1"/>
    <col min="5920" max="5920" width="0" style="1" hidden="1" customWidth="1"/>
    <col min="5921" max="5921" width="17.33203125" style="1" customWidth="1"/>
    <col min="5922" max="5922" width="12.6640625" style="1" customWidth="1"/>
    <col min="5923" max="5923" width="0" style="1" hidden="1" customWidth="1"/>
    <col min="5924" max="5924" width="5.33203125" style="1" customWidth="1"/>
    <col min="5925" max="5925" width="0" style="1" hidden="1" customWidth="1"/>
    <col min="5926" max="5926" width="17" style="1" customWidth="1"/>
    <col min="5927" max="5927" width="6.33203125" style="1" customWidth="1"/>
    <col min="5928" max="5928" width="0" style="1" hidden="1" customWidth="1"/>
    <col min="5929" max="5929" width="14.33203125" style="1" customWidth="1"/>
    <col min="5930" max="5930" width="7.5546875" style="1" customWidth="1"/>
    <col min="5931" max="5931" width="0" style="1" hidden="1" customWidth="1"/>
    <col min="5932" max="5933" width="14.33203125" style="1" customWidth="1"/>
    <col min="5934" max="5934" width="20.88671875" style="1" customWidth="1"/>
    <col min="5935" max="5935" width="14.44140625" style="1" customWidth="1"/>
    <col min="5936" max="5936" width="15" style="1" customWidth="1"/>
    <col min="5937" max="5937" width="2.6640625" style="1" customWidth="1"/>
    <col min="5938" max="5938" width="11.6640625" style="1" customWidth="1"/>
    <col min="5939" max="5939" width="11.5546875" style="1" customWidth="1"/>
    <col min="5940" max="5940" width="2.33203125" style="1" customWidth="1"/>
    <col min="5941" max="5941" width="41" style="1" customWidth="1"/>
    <col min="5942" max="5942" width="14.33203125" style="1" customWidth="1"/>
    <col min="5943" max="5944" width="11.5546875" style="1" customWidth="1"/>
    <col min="5945" max="5945" width="21.88671875" style="1" customWidth="1"/>
    <col min="5946" max="6137" width="11.5546875" style="1"/>
    <col min="6138" max="6138" width="21.88671875" style="1" customWidth="1"/>
    <col min="6139" max="6139" width="13.88671875" style="1" customWidth="1"/>
    <col min="6140" max="6140" width="38.6640625" style="1" customWidth="1"/>
    <col min="6141" max="6141" width="3" style="1" bestFit="1" customWidth="1"/>
    <col min="6142" max="6142" width="32.33203125" style="1" customWidth="1"/>
    <col min="6143" max="6143" width="46.33203125" style="1" customWidth="1"/>
    <col min="6144" max="6144" width="19" style="1" customWidth="1"/>
    <col min="6145" max="6145" width="0" style="1" hidden="1" customWidth="1"/>
    <col min="6146" max="6146" width="17.6640625" style="1" customWidth="1"/>
    <col min="6147" max="6147" width="0" style="1" hidden="1" customWidth="1"/>
    <col min="6148" max="6148" width="22.33203125" style="1" customWidth="1"/>
    <col min="6149" max="6149" width="5.33203125" style="1" customWidth="1"/>
    <col min="6150" max="6150" width="36.33203125" style="1" customWidth="1"/>
    <col min="6151" max="6151" width="5.6640625" style="1" customWidth="1"/>
    <col min="6152" max="6152" width="0" style="1" hidden="1" customWidth="1"/>
    <col min="6153" max="6153" width="20.6640625" style="1" customWidth="1"/>
    <col min="6154" max="6154" width="4.88671875" style="1" customWidth="1"/>
    <col min="6155" max="6155" width="0" style="1" hidden="1" customWidth="1"/>
    <col min="6156" max="6156" width="24.6640625" style="1" customWidth="1"/>
    <col min="6157" max="6157" width="12.33203125" style="1" customWidth="1"/>
    <col min="6158" max="6158" width="0" style="1" hidden="1" customWidth="1"/>
    <col min="6159" max="6159" width="3.44140625" style="1" customWidth="1"/>
    <col min="6160" max="6160" width="0" style="1" hidden="1" customWidth="1"/>
    <col min="6161" max="6161" width="17.6640625" style="1" customWidth="1"/>
    <col min="6162" max="6162" width="3.44140625" style="1" customWidth="1"/>
    <col min="6163" max="6163" width="0" style="1" hidden="1" customWidth="1"/>
    <col min="6164" max="6164" width="23.6640625" style="1" customWidth="1"/>
    <col min="6165" max="6165" width="10" style="1" customWidth="1"/>
    <col min="6166" max="6166" width="0" style="1" hidden="1" customWidth="1"/>
    <col min="6167" max="6168" width="14.6640625" style="1" customWidth="1"/>
    <col min="6169" max="6169" width="12.88671875" style="1" customWidth="1"/>
    <col min="6170" max="6170" width="3.33203125" style="1" customWidth="1"/>
    <col min="6171" max="6171" width="30.33203125" style="1" customWidth="1"/>
    <col min="6172" max="6172" width="5" style="1" customWidth="1"/>
    <col min="6173" max="6173" width="0" style="1" hidden="1" customWidth="1"/>
    <col min="6174" max="6174" width="14.33203125" style="1" customWidth="1"/>
    <col min="6175" max="6175" width="5.6640625" style="1" customWidth="1"/>
    <col min="6176" max="6176" width="0" style="1" hidden="1" customWidth="1"/>
    <col min="6177" max="6177" width="17.33203125" style="1" customWidth="1"/>
    <col min="6178" max="6178" width="12.6640625" style="1" customWidth="1"/>
    <col min="6179" max="6179" width="0" style="1" hidden="1" customWidth="1"/>
    <col min="6180" max="6180" width="5.33203125" style="1" customWidth="1"/>
    <col min="6181" max="6181" width="0" style="1" hidden="1" customWidth="1"/>
    <col min="6182" max="6182" width="17" style="1" customWidth="1"/>
    <col min="6183" max="6183" width="6.33203125" style="1" customWidth="1"/>
    <col min="6184" max="6184" width="0" style="1" hidden="1" customWidth="1"/>
    <col min="6185" max="6185" width="14.33203125" style="1" customWidth="1"/>
    <col min="6186" max="6186" width="7.5546875" style="1" customWidth="1"/>
    <col min="6187" max="6187" width="0" style="1" hidden="1" customWidth="1"/>
    <col min="6188" max="6189" width="14.33203125" style="1" customWidth="1"/>
    <col min="6190" max="6190" width="20.88671875" style="1" customWidth="1"/>
    <col min="6191" max="6191" width="14.44140625" style="1" customWidth="1"/>
    <col min="6192" max="6192" width="15" style="1" customWidth="1"/>
    <col min="6193" max="6193" width="2.6640625" style="1" customWidth="1"/>
    <col min="6194" max="6194" width="11.6640625" style="1" customWidth="1"/>
    <col min="6195" max="6195" width="11.5546875" style="1" customWidth="1"/>
    <col min="6196" max="6196" width="2.33203125" style="1" customWidth="1"/>
    <col min="6197" max="6197" width="41" style="1" customWidth="1"/>
    <col min="6198" max="6198" width="14.33203125" style="1" customWidth="1"/>
    <col min="6199" max="6200" width="11.5546875" style="1" customWidth="1"/>
    <col min="6201" max="6201" width="21.88671875" style="1" customWidth="1"/>
    <col min="6202" max="6393" width="11.5546875" style="1"/>
    <col min="6394" max="6394" width="21.88671875" style="1" customWidth="1"/>
    <col min="6395" max="6395" width="13.88671875" style="1" customWidth="1"/>
    <col min="6396" max="6396" width="38.6640625" style="1" customWidth="1"/>
    <col min="6397" max="6397" width="3" style="1" bestFit="1" customWidth="1"/>
    <col min="6398" max="6398" width="32.33203125" style="1" customWidth="1"/>
    <col min="6399" max="6399" width="46.33203125" style="1" customWidth="1"/>
    <col min="6400" max="6400" width="19" style="1" customWidth="1"/>
    <col min="6401" max="6401" width="0" style="1" hidden="1" customWidth="1"/>
    <col min="6402" max="6402" width="17.6640625" style="1" customWidth="1"/>
    <col min="6403" max="6403" width="0" style="1" hidden="1" customWidth="1"/>
    <col min="6404" max="6404" width="22.33203125" style="1" customWidth="1"/>
    <col min="6405" max="6405" width="5.33203125" style="1" customWidth="1"/>
    <col min="6406" max="6406" width="36.33203125" style="1" customWidth="1"/>
    <col min="6407" max="6407" width="5.6640625" style="1" customWidth="1"/>
    <col min="6408" max="6408" width="0" style="1" hidden="1" customWidth="1"/>
    <col min="6409" max="6409" width="20.6640625" style="1" customWidth="1"/>
    <col min="6410" max="6410" width="4.88671875" style="1" customWidth="1"/>
    <col min="6411" max="6411" width="0" style="1" hidden="1" customWidth="1"/>
    <col min="6412" max="6412" width="24.6640625" style="1" customWidth="1"/>
    <col min="6413" max="6413" width="12.33203125" style="1" customWidth="1"/>
    <col min="6414" max="6414" width="0" style="1" hidden="1" customWidth="1"/>
    <col min="6415" max="6415" width="3.44140625" style="1" customWidth="1"/>
    <col min="6416" max="6416" width="0" style="1" hidden="1" customWidth="1"/>
    <col min="6417" max="6417" width="17.6640625" style="1" customWidth="1"/>
    <col min="6418" max="6418" width="3.44140625" style="1" customWidth="1"/>
    <col min="6419" max="6419" width="0" style="1" hidden="1" customWidth="1"/>
    <col min="6420" max="6420" width="23.6640625" style="1" customWidth="1"/>
    <col min="6421" max="6421" width="10" style="1" customWidth="1"/>
    <col min="6422" max="6422" width="0" style="1" hidden="1" customWidth="1"/>
    <col min="6423" max="6424" width="14.6640625" style="1" customWidth="1"/>
    <col min="6425" max="6425" width="12.88671875" style="1" customWidth="1"/>
    <col min="6426" max="6426" width="3.33203125" style="1" customWidth="1"/>
    <col min="6427" max="6427" width="30.33203125" style="1" customWidth="1"/>
    <col min="6428" max="6428" width="5" style="1" customWidth="1"/>
    <col min="6429" max="6429" width="0" style="1" hidden="1" customWidth="1"/>
    <col min="6430" max="6430" width="14.33203125" style="1" customWidth="1"/>
    <col min="6431" max="6431" width="5.6640625" style="1" customWidth="1"/>
    <col min="6432" max="6432" width="0" style="1" hidden="1" customWidth="1"/>
    <col min="6433" max="6433" width="17.33203125" style="1" customWidth="1"/>
    <col min="6434" max="6434" width="12.6640625" style="1" customWidth="1"/>
    <col min="6435" max="6435" width="0" style="1" hidden="1" customWidth="1"/>
    <col min="6436" max="6436" width="5.33203125" style="1" customWidth="1"/>
    <col min="6437" max="6437" width="0" style="1" hidden="1" customWidth="1"/>
    <col min="6438" max="6438" width="17" style="1" customWidth="1"/>
    <col min="6439" max="6439" width="6.33203125" style="1" customWidth="1"/>
    <col min="6440" max="6440" width="0" style="1" hidden="1" customWidth="1"/>
    <col min="6441" max="6441" width="14.33203125" style="1" customWidth="1"/>
    <col min="6442" max="6442" width="7.5546875" style="1" customWidth="1"/>
    <col min="6443" max="6443" width="0" style="1" hidden="1" customWidth="1"/>
    <col min="6444" max="6445" width="14.33203125" style="1" customWidth="1"/>
    <col min="6446" max="6446" width="20.88671875" style="1" customWidth="1"/>
    <col min="6447" max="6447" width="14.44140625" style="1" customWidth="1"/>
    <col min="6448" max="6448" width="15" style="1" customWidth="1"/>
    <col min="6449" max="6449" width="2.6640625" style="1" customWidth="1"/>
    <col min="6450" max="6450" width="11.6640625" style="1" customWidth="1"/>
    <col min="6451" max="6451" width="11.5546875" style="1" customWidth="1"/>
    <col min="6452" max="6452" width="2.33203125" style="1" customWidth="1"/>
    <col min="6453" max="6453" width="41" style="1" customWidth="1"/>
    <col min="6454" max="6454" width="14.33203125" style="1" customWidth="1"/>
    <col min="6455" max="6456" width="11.5546875" style="1" customWidth="1"/>
    <col min="6457" max="6457" width="21.88671875" style="1" customWidth="1"/>
    <col min="6458" max="6649" width="11.5546875" style="1"/>
    <col min="6650" max="6650" width="21.88671875" style="1" customWidth="1"/>
    <col min="6651" max="6651" width="13.88671875" style="1" customWidth="1"/>
    <col min="6652" max="6652" width="38.6640625" style="1" customWidth="1"/>
    <col min="6653" max="6653" width="3" style="1" bestFit="1" customWidth="1"/>
    <col min="6654" max="6654" width="32.33203125" style="1" customWidth="1"/>
    <col min="6655" max="6655" width="46.33203125" style="1" customWidth="1"/>
    <col min="6656" max="6656" width="19" style="1" customWidth="1"/>
    <col min="6657" max="6657" width="0" style="1" hidden="1" customWidth="1"/>
    <col min="6658" max="6658" width="17.6640625" style="1" customWidth="1"/>
    <col min="6659" max="6659" width="0" style="1" hidden="1" customWidth="1"/>
    <col min="6660" max="6660" width="22.33203125" style="1" customWidth="1"/>
    <col min="6661" max="6661" width="5.33203125" style="1" customWidth="1"/>
    <col min="6662" max="6662" width="36.33203125" style="1" customWidth="1"/>
    <col min="6663" max="6663" width="5.6640625" style="1" customWidth="1"/>
    <col min="6664" max="6664" width="0" style="1" hidden="1" customWidth="1"/>
    <col min="6665" max="6665" width="20.6640625" style="1" customWidth="1"/>
    <col min="6666" max="6666" width="4.88671875" style="1" customWidth="1"/>
    <col min="6667" max="6667" width="0" style="1" hidden="1" customWidth="1"/>
    <col min="6668" max="6668" width="24.6640625" style="1" customWidth="1"/>
    <col min="6669" max="6669" width="12.33203125" style="1" customWidth="1"/>
    <col min="6670" max="6670" width="0" style="1" hidden="1" customWidth="1"/>
    <col min="6671" max="6671" width="3.44140625" style="1" customWidth="1"/>
    <col min="6672" max="6672" width="0" style="1" hidden="1" customWidth="1"/>
    <col min="6673" max="6673" width="17.6640625" style="1" customWidth="1"/>
    <col min="6674" max="6674" width="3.44140625" style="1" customWidth="1"/>
    <col min="6675" max="6675" width="0" style="1" hidden="1" customWidth="1"/>
    <col min="6676" max="6676" width="23.6640625" style="1" customWidth="1"/>
    <col min="6677" max="6677" width="10" style="1" customWidth="1"/>
    <col min="6678" max="6678" width="0" style="1" hidden="1" customWidth="1"/>
    <col min="6679" max="6680" width="14.6640625" style="1" customWidth="1"/>
    <col min="6681" max="6681" width="12.88671875" style="1" customWidth="1"/>
    <col min="6682" max="6682" width="3.33203125" style="1" customWidth="1"/>
    <col min="6683" max="6683" width="30.33203125" style="1" customWidth="1"/>
    <col min="6684" max="6684" width="5" style="1" customWidth="1"/>
    <col min="6685" max="6685" width="0" style="1" hidden="1" customWidth="1"/>
    <col min="6686" max="6686" width="14.33203125" style="1" customWidth="1"/>
    <col min="6687" max="6687" width="5.6640625" style="1" customWidth="1"/>
    <col min="6688" max="6688" width="0" style="1" hidden="1" customWidth="1"/>
    <col min="6689" max="6689" width="17.33203125" style="1" customWidth="1"/>
    <col min="6690" max="6690" width="12.6640625" style="1" customWidth="1"/>
    <col min="6691" max="6691" width="0" style="1" hidden="1" customWidth="1"/>
    <col min="6692" max="6692" width="5.33203125" style="1" customWidth="1"/>
    <col min="6693" max="6693" width="0" style="1" hidden="1" customWidth="1"/>
    <col min="6694" max="6694" width="17" style="1" customWidth="1"/>
    <col min="6695" max="6695" width="6.33203125" style="1" customWidth="1"/>
    <col min="6696" max="6696" width="0" style="1" hidden="1" customWidth="1"/>
    <col min="6697" max="6697" width="14.33203125" style="1" customWidth="1"/>
    <col min="6698" max="6698" width="7.5546875" style="1" customWidth="1"/>
    <col min="6699" max="6699" width="0" style="1" hidden="1" customWidth="1"/>
    <col min="6700" max="6701" width="14.33203125" style="1" customWidth="1"/>
    <col min="6702" max="6702" width="20.88671875" style="1" customWidth="1"/>
    <col min="6703" max="6703" width="14.44140625" style="1" customWidth="1"/>
    <col min="6704" max="6704" width="15" style="1" customWidth="1"/>
    <col min="6705" max="6705" width="2.6640625" style="1" customWidth="1"/>
    <col min="6706" max="6706" width="11.6640625" style="1" customWidth="1"/>
    <col min="6707" max="6707" width="11.5546875" style="1" customWidth="1"/>
    <col min="6708" max="6708" width="2.33203125" style="1" customWidth="1"/>
    <col min="6709" max="6709" width="41" style="1" customWidth="1"/>
    <col min="6710" max="6710" width="14.33203125" style="1" customWidth="1"/>
    <col min="6711" max="6712" width="11.5546875" style="1" customWidth="1"/>
    <col min="6713" max="6713" width="21.88671875" style="1" customWidth="1"/>
    <col min="6714" max="6905" width="11.5546875" style="1"/>
    <col min="6906" max="6906" width="21.88671875" style="1" customWidth="1"/>
    <col min="6907" max="6907" width="13.88671875" style="1" customWidth="1"/>
    <col min="6908" max="6908" width="38.6640625" style="1" customWidth="1"/>
    <col min="6909" max="6909" width="3" style="1" bestFit="1" customWidth="1"/>
    <col min="6910" max="6910" width="32.33203125" style="1" customWidth="1"/>
    <col min="6911" max="6911" width="46.33203125" style="1" customWidth="1"/>
    <col min="6912" max="6912" width="19" style="1" customWidth="1"/>
    <col min="6913" max="6913" width="0" style="1" hidden="1" customWidth="1"/>
    <col min="6914" max="6914" width="17.6640625" style="1" customWidth="1"/>
    <col min="6915" max="6915" width="0" style="1" hidden="1" customWidth="1"/>
    <col min="6916" max="6916" width="22.33203125" style="1" customWidth="1"/>
    <col min="6917" max="6917" width="5.33203125" style="1" customWidth="1"/>
    <col min="6918" max="6918" width="36.33203125" style="1" customWidth="1"/>
    <col min="6919" max="6919" width="5.6640625" style="1" customWidth="1"/>
    <col min="6920" max="6920" width="0" style="1" hidden="1" customWidth="1"/>
    <col min="6921" max="6921" width="20.6640625" style="1" customWidth="1"/>
    <col min="6922" max="6922" width="4.88671875" style="1" customWidth="1"/>
    <col min="6923" max="6923" width="0" style="1" hidden="1" customWidth="1"/>
    <col min="6924" max="6924" width="24.6640625" style="1" customWidth="1"/>
    <col min="6925" max="6925" width="12.33203125" style="1" customWidth="1"/>
    <col min="6926" max="6926" width="0" style="1" hidden="1" customWidth="1"/>
    <col min="6927" max="6927" width="3.44140625" style="1" customWidth="1"/>
    <col min="6928" max="6928" width="0" style="1" hidden="1" customWidth="1"/>
    <col min="6929" max="6929" width="17.6640625" style="1" customWidth="1"/>
    <col min="6930" max="6930" width="3.44140625" style="1" customWidth="1"/>
    <col min="6931" max="6931" width="0" style="1" hidden="1" customWidth="1"/>
    <col min="6932" max="6932" width="23.6640625" style="1" customWidth="1"/>
    <col min="6933" max="6933" width="10" style="1" customWidth="1"/>
    <col min="6934" max="6934" width="0" style="1" hidden="1" customWidth="1"/>
    <col min="6935" max="6936" width="14.6640625" style="1" customWidth="1"/>
    <col min="6937" max="6937" width="12.88671875" style="1" customWidth="1"/>
    <col min="6938" max="6938" width="3.33203125" style="1" customWidth="1"/>
    <col min="6939" max="6939" width="30.33203125" style="1" customWidth="1"/>
    <col min="6940" max="6940" width="5" style="1" customWidth="1"/>
    <col min="6941" max="6941" width="0" style="1" hidden="1" customWidth="1"/>
    <col min="6942" max="6942" width="14.33203125" style="1" customWidth="1"/>
    <col min="6943" max="6943" width="5.6640625" style="1" customWidth="1"/>
    <col min="6944" max="6944" width="0" style="1" hidden="1" customWidth="1"/>
    <col min="6945" max="6945" width="17.33203125" style="1" customWidth="1"/>
    <col min="6946" max="6946" width="12.6640625" style="1" customWidth="1"/>
    <col min="6947" max="6947" width="0" style="1" hidden="1" customWidth="1"/>
    <col min="6948" max="6948" width="5.33203125" style="1" customWidth="1"/>
    <col min="6949" max="6949" width="0" style="1" hidden="1" customWidth="1"/>
    <col min="6950" max="6950" width="17" style="1" customWidth="1"/>
    <col min="6951" max="6951" width="6.33203125" style="1" customWidth="1"/>
    <col min="6952" max="6952" width="0" style="1" hidden="1" customWidth="1"/>
    <col min="6953" max="6953" width="14.33203125" style="1" customWidth="1"/>
    <col min="6954" max="6954" width="7.5546875" style="1" customWidth="1"/>
    <col min="6955" max="6955" width="0" style="1" hidden="1" customWidth="1"/>
    <col min="6956" max="6957" width="14.33203125" style="1" customWidth="1"/>
    <col min="6958" max="6958" width="20.88671875" style="1" customWidth="1"/>
    <col min="6959" max="6959" width="14.44140625" style="1" customWidth="1"/>
    <col min="6960" max="6960" width="15" style="1" customWidth="1"/>
    <col min="6961" max="6961" width="2.6640625" style="1" customWidth="1"/>
    <col min="6962" max="6962" width="11.6640625" style="1" customWidth="1"/>
    <col min="6963" max="6963" width="11.5546875" style="1" customWidth="1"/>
    <col min="6964" max="6964" width="2.33203125" style="1" customWidth="1"/>
    <col min="6965" max="6965" width="41" style="1" customWidth="1"/>
    <col min="6966" max="6966" width="14.33203125" style="1" customWidth="1"/>
    <col min="6967" max="6968" width="11.5546875" style="1" customWidth="1"/>
    <col min="6969" max="6969" width="21.88671875" style="1" customWidth="1"/>
    <col min="6970" max="7161" width="11.5546875" style="1"/>
    <col min="7162" max="7162" width="21.88671875" style="1" customWidth="1"/>
    <col min="7163" max="7163" width="13.88671875" style="1" customWidth="1"/>
    <col min="7164" max="7164" width="38.6640625" style="1" customWidth="1"/>
    <col min="7165" max="7165" width="3" style="1" bestFit="1" customWidth="1"/>
    <col min="7166" max="7166" width="32.33203125" style="1" customWidth="1"/>
    <col min="7167" max="7167" width="46.33203125" style="1" customWidth="1"/>
    <col min="7168" max="7168" width="19" style="1" customWidth="1"/>
    <col min="7169" max="7169" width="0" style="1" hidden="1" customWidth="1"/>
    <col min="7170" max="7170" width="17.6640625" style="1" customWidth="1"/>
    <col min="7171" max="7171" width="0" style="1" hidden="1" customWidth="1"/>
    <col min="7172" max="7172" width="22.33203125" style="1" customWidth="1"/>
    <col min="7173" max="7173" width="5.33203125" style="1" customWidth="1"/>
    <col min="7174" max="7174" width="36.33203125" style="1" customWidth="1"/>
    <col min="7175" max="7175" width="5.6640625" style="1" customWidth="1"/>
    <col min="7176" max="7176" width="0" style="1" hidden="1" customWidth="1"/>
    <col min="7177" max="7177" width="20.6640625" style="1" customWidth="1"/>
    <col min="7178" max="7178" width="4.88671875" style="1" customWidth="1"/>
    <col min="7179" max="7179" width="0" style="1" hidden="1" customWidth="1"/>
    <col min="7180" max="7180" width="24.6640625" style="1" customWidth="1"/>
    <col min="7181" max="7181" width="12.33203125" style="1" customWidth="1"/>
    <col min="7182" max="7182" width="0" style="1" hidden="1" customWidth="1"/>
    <col min="7183" max="7183" width="3.44140625" style="1" customWidth="1"/>
    <col min="7184" max="7184" width="0" style="1" hidden="1" customWidth="1"/>
    <col min="7185" max="7185" width="17.6640625" style="1" customWidth="1"/>
    <col min="7186" max="7186" width="3.44140625" style="1" customWidth="1"/>
    <col min="7187" max="7187" width="0" style="1" hidden="1" customWidth="1"/>
    <col min="7188" max="7188" width="23.6640625" style="1" customWidth="1"/>
    <col min="7189" max="7189" width="10" style="1" customWidth="1"/>
    <col min="7190" max="7190" width="0" style="1" hidden="1" customWidth="1"/>
    <col min="7191" max="7192" width="14.6640625" style="1" customWidth="1"/>
    <col min="7193" max="7193" width="12.88671875" style="1" customWidth="1"/>
    <col min="7194" max="7194" width="3.33203125" style="1" customWidth="1"/>
    <col min="7195" max="7195" width="30.33203125" style="1" customWidth="1"/>
    <col min="7196" max="7196" width="5" style="1" customWidth="1"/>
    <col min="7197" max="7197" width="0" style="1" hidden="1" customWidth="1"/>
    <col min="7198" max="7198" width="14.33203125" style="1" customWidth="1"/>
    <col min="7199" max="7199" width="5.6640625" style="1" customWidth="1"/>
    <col min="7200" max="7200" width="0" style="1" hidden="1" customWidth="1"/>
    <col min="7201" max="7201" width="17.33203125" style="1" customWidth="1"/>
    <col min="7202" max="7202" width="12.6640625" style="1" customWidth="1"/>
    <col min="7203" max="7203" width="0" style="1" hidden="1" customWidth="1"/>
    <col min="7204" max="7204" width="5.33203125" style="1" customWidth="1"/>
    <col min="7205" max="7205" width="0" style="1" hidden="1" customWidth="1"/>
    <col min="7206" max="7206" width="17" style="1" customWidth="1"/>
    <col min="7207" max="7207" width="6.33203125" style="1" customWidth="1"/>
    <col min="7208" max="7208" width="0" style="1" hidden="1" customWidth="1"/>
    <col min="7209" max="7209" width="14.33203125" style="1" customWidth="1"/>
    <col min="7210" max="7210" width="7.5546875" style="1" customWidth="1"/>
    <col min="7211" max="7211" width="0" style="1" hidden="1" customWidth="1"/>
    <col min="7212" max="7213" width="14.33203125" style="1" customWidth="1"/>
    <col min="7214" max="7214" width="20.88671875" style="1" customWidth="1"/>
    <col min="7215" max="7215" width="14.44140625" style="1" customWidth="1"/>
    <col min="7216" max="7216" width="15" style="1" customWidth="1"/>
    <col min="7217" max="7217" width="2.6640625" style="1" customWidth="1"/>
    <col min="7218" max="7218" width="11.6640625" style="1" customWidth="1"/>
    <col min="7219" max="7219" width="11.5546875" style="1" customWidth="1"/>
    <col min="7220" max="7220" width="2.33203125" style="1" customWidth="1"/>
    <col min="7221" max="7221" width="41" style="1" customWidth="1"/>
    <col min="7222" max="7222" width="14.33203125" style="1" customWidth="1"/>
    <col min="7223" max="7224" width="11.5546875" style="1" customWidth="1"/>
    <col min="7225" max="7225" width="21.88671875" style="1" customWidth="1"/>
    <col min="7226" max="7417" width="11.5546875" style="1"/>
    <col min="7418" max="7418" width="21.88671875" style="1" customWidth="1"/>
    <col min="7419" max="7419" width="13.88671875" style="1" customWidth="1"/>
    <col min="7420" max="7420" width="38.6640625" style="1" customWidth="1"/>
    <col min="7421" max="7421" width="3" style="1" bestFit="1" customWidth="1"/>
    <col min="7422" max="7422" width="32.33203125" style="1" customWidth="1"/>
    <col min="7423" max="7423" width="46.33203125" style="1" customWidth="1"/>
    <col min="7424" max="7424" width="19" style="1" customWidth="1"/>
    <col min="7425" max="7425" width="0" style="1" hidden="1" customWidth="1"/>
    <col min="7426" max="7426" width="17.6640625" style="1" customWidth="1"/>
    <col min="7427" max="7427" width="0" style="1" hidden="1" customWidth="1"/>
    <col min="7428" max="7428" width="22.33203125" style="1" customWidth="1"/>
    <col min="7429" max="7429" width="5.33203125" style="1" customWidth="1"/>
    <col min="7430" max="7430" width="36.33203125" style="1" customWidth="1"/>
    <col min="7431" max="7431" width="5.6640625" style="1" customWidth="1"/>
    <col min="7432" max="7432" width="0" style="1" hidden="1" customWidth="1"/>
    <col min="7433" max="7433" width="20.6640625" style="1" customWidth="1"/>
    <col min="7434" max="7434" width="4.88671875" style="1" customWidth="1"/>
    <col min="7435" max="7435" width="0" style="1" hidden="1" customWidth="1"/>
    <col min="7436" max="7436" width="24.6640625" style="1" customWidth="1"/>
    <col min="7437" max="7437" width="12.33203125" style="1" customWidth="1"/>
    <col min="7438" max="7438" width="0" style="1" hidden="1" customWidth="1"/>
    <col min="7439" max="7439" width="3.44140625" style="1" customWidth="1"/>
    <col min="7440" max="7440" width="0" style="1" hidden="1" customWidth="1"/>
    <col min="7441" max="7441" width="17.6640625" style="1" customWidth="1"/>
    <col min="7442" max="7442" width="3.44140625" style="1" customWidth="1"/>
    <col min="7443" max="7443" width="0" style="1" hidden="1" customWidth="1"/>
    <col min="7444" max="7444" width="23.6640625" style="1" customWidth="1"/>
    <col min="7445" max="7445" width="10" style="1" customWidth="1"/>
    <col min="7446" max="7446" width="0" style="1" hidden="1" customWidth="1"/>
    <col min="7447" max="7448" width="14.6640625" style="1" customWidth="1"/>
    <col min="7449" max="7449" width="12.88671875" style="1" customWidth="1"/>
    <col min="7450" max="7450" width="3.33203125" style="1" customWidth="1"/>
    <col min="7451" max="7451" width="30.33203125" style="1" customWidth="1"/>
    <col min="7452" max="7452" width="5" style="1" customWidth="1"/>
    <col min="7453" max="7453" width="0" style="1" hidden="1" customWidth="1"/>
    <col min="7454" max="7454" width="14.33203125" style="1" customWidth="1"/>
    <col min="7455" max="7455" width="5.6640625" style="1" customWidth="1"/>
    <col min="7456" max="7456" width="0" style="1" hidden="1" customWidth="1"/>
    <col min="7457" max="7457" width="17.33203125" style="1" customWidth="1"/>
    <col min="7458" max="7458" width="12.6640625" style="1" customWidth="1"/>
    <col min="7459" max="7459" width="0" style="1" hidden="1" customWidth="1"/>
    <col min="7460" max="7460" width="5.33203125" style="1" customWidth="1"/>
    <col min="7461" max="7461" width="0" style="1" hidden="1" customWidth="1"/>
    <col min="7462" max="7462" width="17" style="1" customWidth="1"/>
    <col min="7463" max="7463" width="6.33203125" style="1" customWidth="1"/>
    <col min="7464" max="7464" width="0" style="1" hidden="1" customWidth="1"/>
    <col min="7465" max="7465" width="14.33203125" style="1" customWidth="1"/>
    <col min="7466" max="7466" width="7.5546875" style="1" customWidth="1"/>
    <col min="7467" max="7467" width="0" style="1" hidden="1" customWidth="1"/>
    <col min="7468" max="7469" width="14.33203125" style="1" customWidth="1"/>
    <col min="7470" max="7470" width="20.88671875" style="1" customWidth="1"/>
    <col min="7471" max="7471" width="14.44140625" style="1" customWidth="1"/>
    <col min="7472" max="7472" width="15" style="1" customWidth="1"/>
    <col min="7473" max="7473" width="2.6640625" style="1" customWidth="1"/>
    <col min="7474" max="7474" width="11.6640625" style="1" customWidth="1"/>
    <col min="7475" max="7475" width="11.5546875" style="1" customWidth="1"/>
    <col min="7476" max="7476" width="2.33203125" style="1" customWidth="1"/>
    <col min="7477" max="7477" width="41" style="1" customWidth="1"/>
    <col min="7478" max="7478" width="14.33203125" style="1" customWidth="1"/>
    <col min="7479" max="7480" width="11.5546875" style="1" customWidth="1"/>
    <col min="7481" max="7481" width="21.88671875" style="1" customWidth="1"/>
    <col min="7482" max="7673" width="11.5546875" style="1"/>
    <col min="7674" max="7674" width="21.88671875" style="1" customWidth="1"/>
    <col min="7675" max="7675" width="13.88671875" style="1" customWidth="1"/>
    <col min="7676" max="7676" width="38.6640625" style="1" customWidth="1"/>
    <col min="7677" max="7677" width="3" style="1" bestFit="1" customWidth="1"/>
    <col min="7678" max="7678" width="32.33203125" style="1" customWidth="1"/>
    <col min="7679" max="7679" width="46.33203125" style="1" customWidth="1"/>
    <col min="7680" max="7680" width="19" style="1" customWidth="1"/>
    <col min="7681" max="7681" width="0" style="1" hidden="1" customWidth="1"/>
    <col min="7682" max="7682" width="17.6640625" style="1" customWidth="1"/>
    <col min="7683" max="7683" width="0" style="1" hidden="1" customWidth="1"/>
    <col min="7684" max="7684" width="22.33203125" style="1" customWidth="1"/>
    <col min="7685" max="7685" width="5.33203125" style="1" customWidth="1"/>
    <col min="7686" max="7686" width="36.33203125" style="1" customWidth="1"/>
    <col min="7687" max="7687" width="5.6640625" style="1" customWidth="1"/>
    <col min="7688" max="7688" width="0" style="1" hidden="1" customWidth="1"/>
    <col min="7689" max="7689" width="20.6640625" style="1" customWidth="1"/>
    <col min="7690" max="7690" width="4.88671875" style="1" customWidth="1"/>
    <col min="7691" max="7691" width="0" style="1" hidden="1" customWidth="1"/>
    <col min="7692" max="7692" width="24.6640625" style="1" customWidth="1"/>
    <col min="7693" max="7693" width="12.33203125" style="1" customWidth="1"/>
    <col min="7694" max="7694" width="0" style="1" hidden="1" customWidth="1"/>
    <col min="7695" max="7695" width="3.44140625" style="1" customWidth="1"/>
    <col min="7696" max="7696" width="0" style="1" hidden="1" customWidth="1"/>
    <col min="7697" max="7697" width="17.6640625" style="1" customWidth="1"/>
    <col min="7698" max="7698" width="3.44140625" style="1" customWidth="1"/>
    <col min="7699" max="7699" width="0" style="1" hidden="1" customWidth="1"/>
    <col min="7700" max="7700" width="23.6640625" style="1" customWidth="1"/>
    <col min="7701" max="7701" width="10" style="1" customWidth="1"/>
    <col min="7702" max="7702" width="0" style="1" hidden="1" customWidth="1"/>
    <col min="7703" max="7704" width="14.6640625" style="1" customWidth="1"/>
    <col min="7705" max="7705" width="12.88671875" style="1" customWidth="1"/>
    <col min="7706" max="7706" width="3.33203125" style="1" customWidth="1"/>
    <col min="7707" max="7707" width="30.33203125" style="1" customWidth="1"/>
    <col min="7708" max="7708" width="5" style="1" customWidth="1"/>
    <col min="7709" max="7709" width="0" style="1" hidden="1" customWidth="1"/>
    <col min="7710" max="7710" width="14.33203125" style="1" customWidth="1"/>
    <col min="7711" max="7711" width="5.6640625" style="1" customWidth="1"/>
    <col min="7712" max="7712" width="0" style="1" hidden="1" customWidth="1"/>
    <col min="7713" max="7713" width="17.33203125" style="1" customWidth="1"/>
    <col min="7714" max="7714" width="12.6640625" style="1" customWidth="1"/>
    <col min="7715" max="7715" width="0" style="1" hidden="1" customWidth="1"/>
    <col min="7716" max="7716" width="5.33203125" style="1" customWidth="1"/>
    <col min="7717" max="7717" width="0" style="1" hidden="1" customWidth="1"/>
    <col min="7718" max="7718" width="17" style="1" customWidth="1"/>
    <col min="7719" max="7719" width="6.33203125" style="1" customWidth="1"/>
    <col min="7720" max="7720" width="0" style="1" hidden="1" customWidth="1"/>
    <col min="7721" max="7721" width="14.33203125" style="1" customWidth="1"/>
    <col min="7722" max="7722" width="7.5546875" style="1" customWidth="1"/>
    <col min="7723" max="7723" width="0" style="1" hidden="1" customWidth="1"/>
    <col min="7724" max="7725" width="14.33203125" style="1" customWidth="1"/>
    <col min="7726" max="7726" width="20.88671875" style="1" customWidth="1"/>
    <col min="7727" max="7727" width="14.44140625" style="1" customWidth="1"/>
    <col min="7728" max="7728" width="15" style="1" customWidth="1"/>
    <col min="7729" max="7729" width="2.6640625" style="1" customWidth="1"/>
    <col min="7730" max="7730" width="11.6640625" style="1" customWidth="1"/>
    <col min="7731" max="7731" width="11.5546875" style="1" customWidth="1"/>
    <col min="7732" max="7732" width="2.33203125" style="1" customWidth="1"/>
    <col min="7733" max="7733" width="41" style="1" customWidth="1"/>
    <col min="7734" max="7734" width="14.33203125" style="1" customWidth="1"/>
    <col min="7735" max="7736" width="11.5546875" style="1" customWidth="1"/>
    <col min="7737" max="7737" width="21.88671875" style="1" customWidth="1"/>
    <col min="7738" max="7929" width="11.5546875" style="1"/>
    <col min="7930" max="7930" width="21.88671875" style="1" customWidth="1"/>
    <col min="7931" max="7931" width="13.88671875" style="1" customWidth="1"/>
    <col min="7932" max="7932" width="38.6640625" style="1" customWidth="1"/>
    <col min="7933" max="7933" width="3" style="1" bestFit="1" customWidth="1"/>
    <col min="7934" max="7934" width="32.33203125" style="1" customWidth="1"/>
    <col min="7935" max="7935" width="46.33203125" style="1" customWidth="1"/>
    <col min="7936" max="7936" width="19" style="1" customWidth="1"/>
    <col min="7937" max="7937" width="0" style="1" hidden="1" customWidth="1"/>
    <col min="7938" max="7938" width="17.6640625" style="1" customWidth="1"/>
    <col min="7939" max="7939" width="0" style="1" hidden="1" customWidth="1"/>
    <col min="7940" max="7940" width="22.33203125" style="1" customWidth="1"/>
    <col min="7941" max="7941" width="5.33203125" style="1" customWidth="1"/>
    <col min="7942" max="7942" width="36.33203125" style="1" customWidth="1"/>
    <col min="7943" max="7943" width="5.6640625" style="1" customWidth="1"/>
    <col min="7944" max="7944" width="0" style="1" hidden="1" customWidth="1"/>
    <col min="7945" max="7945" width="20.6640625" style="1" customWidth="1"/>
    <col min="7946" max="7946" width="4.88671875" style="1" customWidth="1"/>
    <col min="7947" max="7947" width="0" style="1" hidden="1" customWidth="1"/>
    <col min="7948" max="7948" width="24.6640625" style="1" customWidth="1"/>
    <col min="7949" max="7949" width="12.33203125" style="1" customWidth="1"/>
    <col min="7950" max="7950" width="0" style="1" hidden="1" customWidth="1"/>
    <col min="7951" max="7951" width="3.44140625" style="1" customWidth="1"/>
    <col min="7952" max="7952" width="0" style="1" hidden="1" customWidth="1"/>
    <col min="7953" max="7953" width="17.6640625" style="1" customWidth="1"/>
    <col min="7954" max="7954" width="3.44140625" style="1" customWidth="1"/>
    <col min="7955" max="7955" width="0" style="1" hidden="1" customWidth="1"/>
    <col min="7956" max="7956" width="23.6640625" style="1" customWidth="1"/>
    <col min="7957" max="7957" width="10" style="1" customWidth="1"/>
    <col min="7958" max="7958" width="0" style="1" hidden="1" customWidth="1"/>
    <col min="7959" max="7960" width="14.6640625" style="1" customWidth="1"/>
    <col min="7961" max="7961" width="12.88671875" style="1" customWidth="1"/>
    <col min="7962" max="7962" width="3.33203125" style="1" customWidth="1"/>
    <col min="7963" max="7963" width="30.33203125" style="1" customWidth="1"/>
    <col min="7964" max="7964" width="5" style="1" customWidth="1"/>
    <col min="7965" max="7965" width="0" style="1" hidden="1" customWidth="1"/>
    <col min="7966" max="7966" width="14.33203125" style="1" customWidth="1"/>
    <col min="7967" max="7967" width="5.6640625" style="1" customWidth="1"/>
    <col min="7968" max="7968" width="0" style="1" hidden="1" customWidth="1"/>
    <col min="7969" max="7969" width="17.33203125" style="1" customWidth="1"/>
    <col min="7970" max="7970" width="12.6640625" style="1" customWidth="1"/>
    <col min="7971" max="7971" width="0" style="1" hidden="1" customWidth="1"/>
    <col min="7972" max="7972" width="5.33203125" style="1" customWidth="1"/>
    <col min="7973" max="7973" width="0" style="1" hidden="1" customWidth="1"/>
    <col min="7974" max="7974" width="17" style="1" customWidth="1"/>
    <col min="7975" max="7975" width="6.33203125" style="1" customWidth="1"/>
    <col min="7976" max="7976" width="0" style="1" hidden="1" customWidth="1"/>
    <col min="7977" max="7977" width="14.33203125" style="1" customWidth="1"/>
    <col min="7978" max="7978" width="7.5546875" style="1" customWidth="1"/>
    <col min="7979" max="7979" width="0" style="1" hidden="1" customWidth="1"/>
    <col min="7980" max="7981" width="14.33203125" style="1" customWidth="1"/>
    <col min="7982" max="7982" width="20.88671875" style="1" customWidth="1"/>
    <col min="7983" max="7983" width="14.44140625" style="1" customWidth="1"/>
    <col min="7984" max="7984" width="15" style="1" customWidth="1"/>
    <col min="7985" max="7985" width="2.6640625" style="1" customWidth="1"/>
    <col min="7986" max="7986" width="11.6640625" style="1" customWidth="1"/>
    <col min="7987" max="7987" width="11.5546875" style="1" customWidth="1"/>
    <col min="7988" max="7988" width="2.33203125" style="1" customWidth="1"/>
    <col min="7989" max="7989" width="41" style="1" customWidth="1"/>
    <col min="7990" max="7990" width="14.33203125" style="1" customWidth="1"/>
    <col min="7991" max="7992" width="11.5546875" style="1" customWidth="1"/>
    <col min="7993" max="7993" width="21.88671875" style="1" customWidth="1"/>
    <col min="7994" max="8185" width="11.5546875" style="1"/>
    <col min="8186" max="8186" width="21.88671875" style="1" customWidth="1"/>
    <col min="8187" max="8187" width="13.88671875" style="1" customWidth="1"/>
    <col min="8188" max="8188" width="38.6640625" style="1" customWidth="1"/>
    <col min="8189" max="8189" width="3" style="1" bestFit="1" customWidth="1"/>
    <col min="8190" max="8190" width="32.33203125" style="1" customWidth="1"/>
    <col min="8191" max="8191" width="46.33203125" style="1" customWidth="1"/>
    <col min="8192" max="8192" width="19" style="1" customWidth="1"/>
    <col min="8193" max="8193" width="0" style="1" hidden="1" customWidth="1"/>
    <col min="8194" max="8194" width="17.6640625" style="1" customWidth="1"/>
    <col min="8195" max="8195" width="0" style="1" hidden="1" customWidth="1"/>
    <col min="8196" max="8196" width="22.33203125" style="1" customWidth="1"/>
    <col min="8197" max="8197" width="5.33203125" style="1" customWidth="1"/>
    <col min="8198" max="8198" width="36.33203125" style="1" customWidth="1"/>
    <col min="8199" max="8199" width="5.6640625" style="1" customWidth="1"/>
    <col min="8200" max="8200" width="0" style="1" hidden="1" customWidth="1"/>
    <col min="8201" max="8201" width="20.6640625" style="1" customWidth="1"/>
    <col min="8202" max="8202" width="4.88671875" style="1" customWidth="1"/>
    <col min="8203" max="8203" width="0" style="1" hidden="1" customWidth="1"/>
    <col min="8204" max="8204" width="24.6640625" style="1" customWidth="1"/>
    <col min="8205" max="8205" width="12.33203125" style="1" customWidth="1"/>
    <col min="8206" max="8206" width="0" style="1" hidden="1" customWidth="1"/>
    <col min="8207" max="8207" width="3.44140625" style="1" customWidth="1"/>
    <col min="8208" max="8208" width="0" style="1" hidden="1" customWidth="1"/>
    <col min="8209" max="8209" width="17.6640625" style="1" customWidth="1"/>
    <col min="8210" max="8210" width="3.44140625" style="1" customWidth="1"/>
    <col min="8211" max="8211" width="0" style="1" hidden="1" customWidth="1"/>
    <col min="8212" max="8212" width="23.6640625" style="1" customWidth="1"/>
    <col min="8213" max="8213" width="10" style="1" customWidth="1"/>
    <col min="8214" max="8214" width="0" style="1" hidden="1" customWidth="1"/>
    <col min="8215" max="8216" width="14.6640625" style="1" customWidth="1"/>
    <col min="8217" max="8217" width="12.88671875" style="1" customWidth="1"/>
    <col min="8218" max="8218" width="3.33203125" style="1" customWidth="1"/>
    <col min="8219" max="8219" width="30.33203125" style="1" customWidth="1"/>
    <col min="8220" max="8220" width="5" style="1" customWidth="1"/>
    <col min="8221" max="8221" width="0" style="1" hidden="1" customWidth="1"/>
    <col min="8222" max="8222" width="14.33203125" style="1" customWidth="1"/>
    <col min="8223" max="8223" width="5.6640625" style="1" customWidth="1"/>
    <col min="8224" max="8224" width="0" style="1" hidden="1" customWidth="1"/>
    <col min="8225" max="8225" width="17.33203125" style="1" customWidth="1"/>
    <col min="8226" max="8226" width="12.6640625" style="1" customWidth="1"/>
    <col min="8227" max="8227" width="0" style="1" hidden="1" customWidth="1"/>
    <col min="8228" max="8228" width="5.33203125" style="1" customWidth="1"/>
    <col min="8229" max="8229" width="0" style="1" hidden="1" customWidth="1"/>
    <col min="8230" max="8230" width="17" style="1" customWidth="1"/>
    <col min="8231" max="8231" width="6.33203125" style="1" customWidth="1"/>
    <col min="8232" max="8232" width="0" style="1" hidden="1" customWidth="1"/>
    <col min="8233" max="8233" width="14.33203125" style="1" customWidth="1"/>
    <col min="8234" max="8234" width="7.5546875" style="1" customWidth="1"/>
    <col min="8235" max="8235" width="0" style="1" hidden="1" customWidth="1"/>
    <col min="8236" max="8237" width="14.33203125" style="1" customWidth="1"/>
    <col min="8238" max="8238" width="20.88671875" style="1" customWidth="1"/>
    <col min="8239" max="8239" width="14.44140625" style="1" customWidth="1"/>
    <col min="8240" max="8240" width="15" style="1" customWidth="1"/>
    <col min="8241" max="8241" width="2.6640625" style="1" customWidth="1"/>
    <col min="8242" max="8242" width="11.6640625" style="1" customWidth="1"/>
    <col min="8243" max="8243" width="11.5546875" style="1" customWidth="1"/>
    <col min="8244" max="8244" width="2.33203125" style="1" customWidth="1"/>
    <col min="8245" max="8245" width="41" style="1" customWidth="1"/>
    <col min="8246" max="8246" width="14.33203125" style="1" customWidth="1"/>
    <col min="8247" max="8248" width="11.5546875" style="1" customWidth="1"/>
    <col min="8249" max="8249" width="21.88671875" style="1" customWidth="1"/>
    <col min="8250" max="8441" width="11.5546875" style="1"/>
    <col min="8442" max="8442" width="21.88671875" style="1" customWidth="1"/>
    <col min="8443" max="8443" width="13.88671875" style="1" customWidth="1"/>
    <col min="8444" max="8444" width="38.6640625" style="1" customWidth="1"/>
    <col min="8445" max="8445" width="3" style="1" bestFit="1" customWidth="1"/>
    <col min="8446" max="8446" width="32.33203125" style="1" customWidth="1"/>
    <col min="8447" max="8447" width="46.33203125" style="1" customWidth="1"/>
    <col min="8448" max="8448" width="19" style="1" customWidth="1"/>
    <col min="8449" max="8449" width="0" style="1" hidden="1" customWidth="1"/>
    <col min="8450" max="8450" width="17.6640625" style="1" customWidth="1"/>
    <col min="8451" max="8451" width="0" style="1" hidden="1" customWidth="1"/>
    <col min="8452" max="8452" width="22.33203125" style="1" customWidth="1"/>
    <col min="8453" max="8453" width="5.33203125" style="1" customWidth="1"/>
    <col min="8454" max="8454" width="36.33203125" style="1" customWidth="1"/>
    <col min="8455" max="8455" width="5.6640625" style="1" customWidth="1"/>
    <col min="8456" max="8456" width="0" style="1" hidden="1" customWidth="1"/>
    <col min="8457" max="8457" width="20.6640625" style="1" customWidth="1"/>
    <col min="8458" max="8458" width="4.88671875" style="1" customWidth="1"/>
    <col min="8459" max="8459" width="0" style="1" hidden="1" customWidth="1"/>
    <col min="8460" max="8460" width="24.6640625" style="1" customWidth="1"/>
    <col min="8461" max="8461" width="12.33203125" style="1" customWidth="1"/>
    <col min="8462" max="8462" width="0" style="1" hidden="1" customWidth="1"/>
    <col min="8463" max="8463" width="3.44140625" style="1" customWidth="1"/>
    <col min="8464" max="8464" width="0" style="1" hidden="1" customWidth="1"/>
    <col min="8465" max="8465" width="17.6640625" style="1" customWidth="1"/>
    <col min="8466" max="8466" width="3.44140625" style="1" customWidth="1"/>
    <col min="8467" max="8467" width="0" style="1" hidden="1" customWidth="1"/>
    <col min="8468" max="8468" width="23.6640625" style="1" customWidth="1"/>
    <col min="8469" max="8469" width="10" style="1" customWidth="1"/>
    <col min="8470" max="8470" width="0" style="1" hidden="1" customWidth="1"/>
    <col min="8471" max="8472" width="14.6640625" style="1" customWidth="1"/>
    <col min="8473" max="8473" width="12.88671875" style="1" customWidth="1"/>
    <col min="8474" max="8474" width="3.33203125" style="1" customWidth="1"/>
    <col min="8475" max="8475" width="30.33203125" style="1" customWidth="1"/>
    <col min="8476" max="8476" width="5" style="1" customWidth="1"/>
    <col min="8477" max="8477" width="0" style="1" hidden="1" customWidth="1"/>
    <col min="8478" max="8478" width="14.33203125" style="1" customWidth="1"/>
    <col min="8479" max="8479" width="5.6640625" style="1" customWidth="1"/>
    <col min="8480" max="8480" width="0" style="1" hidden="1" customWidth="1"/>
    <col min="8481" max="8481" width="17.33203125" style="1" customWidth="1"/>
    <col min="8482" max="8482" width="12.6640625" style="1" customWidth="1"/>
    <col min="8483" max="8483" width="0" style="1" hidden="1" customWidth="1"/>
    <col min="8484" max="8484" width="5.33203125" style="1" customWidth="1"/>
    <col min="8485" max="8485" width="0" style="1" hidden="1" customWidth="1"/>
    <col min="8486" max="8486" width="17" style="1" customWidth="1"/>
    <col min="8487" max="8487" width="6.33203125" style="1" customWidth="1"/>
    <col min="8488" max="8488" width="0" style="1" hidden="1" customWidth="1"/>
    <col min="8489" max="8489" width="14.33203125" style="1" customWidth="1"/>
    <col min="8490" max="8490" width="7.5546875" style="1" customWidth="1"/>
    <col min="8491" max="8491" width="0" style="1" hidden="1" customWidth="1"/>
    <col min="8492" max="8493" width="14.33203125" style="1" customWidth="1"/>
    <col min="8494" max="8494" width="20.88671875" style="1" customWidth="1"/>
    <col min="8495" max="8495" width="14.44140625" style="1" customWidth="1"/>
    <col min="8496" max="8496" width="15" style="1" customWidth="1"/>
    <col min="8497" max="8497" width="2.6640625" style="1" customWidth="1"/>
    <col min="8498" max="8498" width="11.6640625" style="1" customWidth="1"/>
    <col min="8499" max="8499" width="11.5546875" style="1" customWidth="1"/>
    <col min="8500" max="8500" width="2.33203125" style="1" customWidth="1"/>
    <col min="8501" max="8501" width="41" style="1" customWidth="1"/>
    <col min="8502" max="8502" width="14.33203125" style="1" customWidth="1"/>
    <col min="8503" max="8504" width="11.5546875" style="1" customWidth="1"/>
    <col min="8505" max="8505" width="21.88671875" style="1" customWidth="1"/>
    <col min="8506" max="8697" width="11.5546875" style="1"/>
    <col min="8698" max="8698" width="21.88671875" style="1" customWidth="1"/>
    <col min="8699" max="8699" width="13.88671875" style="1" customWidth="1"/>
    <col min="8700" max="8700" width="38.6640625" style="1" customWidth="1"/>
    <col min="8701" max="8701" width="3" style="1" bestFit="1" customWidth="1"/>
    <col min="8702" max="8702" width="32.33203125" style="1" customWidth="1"/>
    <col min="8703" max="8703" width="46.33203125" style="1" customWidth="1"/>
    <col min="8704" max="8704" width="19" style="1" customWidth="1"/>
    <col min="8705" max="8705" width="0" style="1" hidden="1" customWidth="1"/>
    <col min="8706" max="8706" width="17.6640625" style="1" customWidth="1"/>
    <col min="8707" max="8707" width="0" style="1" hidden="1" customWidth="1"/>
    <col min="8708" max="8708" width="22.33203125" style="1" customWidth="1"/>
    <col min="8709" max="8709" width="5.33203125" style="1" customWidth="1"/>
    <col min="8710" max="8710" width="36.33203125" style="1" customWidth="1"/>
    <col min="8711" max="8711" width="5.6640625" style="1" customWidth="1"/>
    <col min="8712" max="8712" width="0" style="1" hidden="1" customWidth="1"/>
    <col min="8713" max="8713" width="20.6640625" style="1" customWidth="1"/>
    <col min="8714" max="8714" width="4.88671875" style="1" customWidth="1"/>
    <col min="8715" max="8715" width="0" style="1" hidden="1" customWidth="1"/>
    <col min="8716" max="8716" width="24.6640625" style="1" customWidth="1"/>
    <col min="8717" max="8717" width="12.33203125" style="1" customWidth="1"/>
    <col min="8718" max="8718" width="0" style="1" hidden="1" customWidth="1"/>
    <col min="8719" max="8719" width="3.44140625" style="1" customWidth="1"/>
    <col min="8720" max="8720" width="0" style="1" hidden="1" customWidth="1"/>
    <col min="8721" max="8721" width="17.6640625" style="1" customWidth="1"/>
    <col min="8722" max="8722" width="3.44140625" style="1" customWidth="1"/>
    <col min="8723" max="8723" width="0" style="1" hidden="1" customWidth="1"/>
    <col min="8724" max="8724" width="23.6640625" style="1" customWidth="1"/>
    <col min="8725" max="8725" width="10" style="1" customWidth="1"/>
    <col min="8726" max="8726" width="0" style="1" hidden="1" customWidth="1"/>
    <col min="8727" max="8728" width="14.6640625" style="1" customWidth="1"/>
    <col min="8729" max="8729" width="12.88671875" style="1" customWidth="1"/>
    <col min="8730" max="8730" width="3.33203125" style="1" customWidth="1"/>
    <col min="8731" max="8731" width="30.33203125" style="1" customWidth="1"/>
    <col min="8732" max="8732" width="5" style="1" customWidth="1"/>
    <col min="8733" max="8733" width="0" style="1" hidden="1" customWidth="1"/>
    <col min="8734" max="8734" width="14.33203125" style="1" customWidth="1"/>
    <col min="8735" max="8735" width="5.6640625" style="1" customWidth="1"/>
    <col min="8736" max="8736" width="0" style="1" hidden="1" customWidth="1"/>
    <col min="8737" max="8737" width="17.33203125" style="1" customWidth="1"/>
    <col min="8738" max="8738" width="12.6640625" style="1" customWidth="1"/>
    <col min="8739" max="8739" width="0" style="1" hidden="1" customWidth="1"/>
    <col min="8740" max="8740" width="5.33203125" style="1" customWidth="1"/>
    <col min="8741" max="8741" width="0" style="1" hidden="1" customWidth="1"/>
    <col min="8742" max="8742" width="17" style="1" customWidth="1"/>
    <col min="8743" max="8743" width="6.33203125" style="1" customWidth="1"/>
    <col min="8744" max="8744" width="0" style="1" hidden="1" customWidth="1"/>
    <col min="8745" max="8745" width="14.33203125" style="1" customWidth="1"/>
    <col min="8746" max="8746" width="7.5546875" style="1" customWidth="1"/>
    <col min="8747" max="8747" width="0" style="1" hidden="1" customWidth="1"/>
    <col min="8748" max="8749" width="14.33203125" style="1" customWidth="1"/>
    <col min="8750" max="8750" width="20.88671875" style="1" customWidth="1"/>
    <col min="8751" max="8751" width="14.44140625" style="1" customWidth="1"/>
    <col min="8752" max="8752" width="15" style="1" customWidth="1"/>
    <col min="8753" max="8753" width="2.6640625" style="1" customWidth="1"/>
    <col min="8754" max="8754" width="11.6640625" style="1" customWidth="1"/>
    <col min="8755" max="8755" width="11.5546875" style="1" customWidth="1"/>
    <col min="8756" max="8756" width="2.33203125" style="1" customWidth="1"/>
    <col min="8757" max="8757" width="41" style="1" customWidth="1"/>
    <col min="8758" max="8758" width="14.33203125" style="1" customWidth="1"/>
    <col min="8759" max="8760" width="11.5546875" style="1" customWidth="1"/>
    <col min="8761" max="8761" width="21.88671875" style="1" customWidth="1"/>
    <col min="8762" max="8953" width="11.5546875" style="1"/>
    <col min="8954" max="8954" width="21.88671875" style="1" customWidth="1"/>
    <col min="8955" max="8955" width="13.88671875" style="1" customWidth="1"/>
    <col min="8956" max="8956" width="38.6640625" style="1" customWidth="1"/>
    <col min="8957" max="8957" width="3" style="1" bestFit="1" customWidth="1"/>
    <col min="8958" max="8958" width="32.33203125" style="1" customWidth="1"/>
    <col min="8959" max="8959" width="46.33203125" style="1" customWidth="1"/>
    <col min="8960" max="8960" width="19" style="1" customWidth="1"/>
    <col min="8961" max="8961" width="0" style="1" hidden="1" customWidth="1"/>
    <col min="8962" max="8962" width="17.6640625" style="1" customWidth="1"/>
    <col min="8963" max="8963" width="0" style="1" hidden="1" customWidth="1"/>
    <col min="8964" max="8964" width="22.33203125" style="1" customWidth="1"/>
    <col min="8965" max="8965" width="5.33203125" style="1" customWidth="1"/>
    <col min="8966" max="8966" width="36.33203125" style="1" customWidth="1"/>
    <col min="8967" max="8967" width="5.6640625" style="1" customWidth="1"/>
    <col min="8968" max="8968" width="0" style="1" hidden="1" customWidth="1"/>
    <col min="8969" max="8969" width="20.6640625" style="1" customWidth="1"/>
    <col min="8970" max="8970" width="4.88671875" style="1" customWidth="1"/>
    <col min="8971" max="8971" width="0" style="1" hidden="1" customWidth="1"/>
    <col min="8972" max="8972" width="24.6640625" style="1" customWidth="1"/>
    <col min="8973" max="8973" width="12.33203125" style="1" customWidth="1"/>
    <col min="8974" max="8974" width="0" style="1" hidden="1" customWidth="1"/>
    <col min="8975" max="8975" width="3.44140625" style="1" customWidth="1"/>
    <col min="8976" max="8976" width="0" style="1" hidden="1" customWidth="1"/>
    <col min="8977" max="8977" width="17.6640625" style="1" customWidth="1"/>
    <col min="8978" max="8978" width="3.44140625" style="1" customWidth="1"/>
    <col min="8979" max="8979" width="0" style="1" hidden="1" customWidth="1"/>
    <col min="8980" max="8980" width="23.6640625" style="1" customWidth="1"/>
    <col min="8981" max="8981" width="10" style="1" customWidth="1"/>
    <col min="8982" max="8982" width="0" style="1" hidden="1" customWidth="1"/>
    <col min="8983" max="8984" width="14.6640625" style="1" customWidth="1"/>
    <col min="8985" max="8985" width="12.88671875" style="1" customWidth="1"/>
    <col min="8986" max="8986" width="3.33203125" style="1" customWidth="1"/>
    <col min="8987" max="8987" width="30.33203125" style="1" customWidth="1"/>
    <col min="8988" max="8988" width="5" style="1" customWidth="1"/>
    <col min="8989" max="8989" width="0" style="1" hidden="1" customWidth="1"/>
    <col min="8990" max="8990" width="14.33203125" style="1" customWidth="1"/>
    <col min="8991" max="8991" width="5.6640625" style="1" customWidth="1"/>
    <col min="8992" max="8992" width="0" style="1" hidden="1" customWidth="1"/>
    <col min="8993" max="8993" width="17.33203125" style="1" customWidth="1"/>
    <col min="8994" max="8994" width="12.6640625" style="1" customWidth="1"/>
    <col min="8995" max="8995" width="0" style="1" hidden="1" customWidth="1"/>
    <col min="8996" max="8996" width="5.33203125" style="1" customWidth="1"/>
    <col min="8997" max="8997" width="0" style="1" hidden="1" customWidth="1"/>
    <col min="8998" max="8998" width="17" style="1" customWidth="1"/>
    <col min="8999" max="8999" width="6.33203125" style="1" customWidth="1"/>
    <col min="9000" max="9000" width="0" style="1" hidden="1" customWidth="1"/>
    <col min="9001" max="9001" width="14.33203125" style="1" customWidth="1"/>
    <col min="9002" max="9002" width="7.5546875" style="1" customWidth="1"/>
    <col min="9003" max="9003" width="0" style="1" hidden="1" customWidth="1"/>
    <col min="9004" max="9005" width="14.33203125" style="1" customWidth="1"/>
    <col min="9006" max="9006" width="20.88671875" style="1" customWidth="1"/>
    <col min="9007" max="9007" width="14.44140625" style="1" customWidth="1"/>
    <col min="9008" max="9008" width="15" style="1" customWidth="1"/>
    <col min="9009" max="9009" width="2.6640625" style="1" customWidth="1"/>
    <col min="9010" max="9010" width="11.6640625" style="1" customWidth="1"/>
    <col min="9011" max="9011" width="11.5546875" style="1" customWidth="1"/>
    <col min="9012" max="9012" width="2.33203125" style="1" customWidth="1"/>
    <col min="9013" max="9013" width="41" style="1" customWidth="1"/>
    <col min="9014" max="9014" width="14.33203125" style="1" customWidth="1"/>
    <col min="9015" max="9016" width="11.5546875" style="1" customWidth="1"/>
    <col min="9017" max="9017" width="21.88671875" style="1" customWidth="1"/>
    <col min="9018" max="9209" width="11.5546875" style="1"/>
    <col min="9210" max="9210" width="21.88671875" style="1" customWidth="1"/>
    <col min="9211" max="9211" width="13.88671875" style="1" customWidth="1"/>
    <col min="9212" max="9212" width="38.6640625" style="1" customWidth="1"/>
    <col min="9213" max="9213" width="3" style="1" bestFit="1" customWidth="1"/>
    <col min="9214" max="9214" width="32.33203125" style="1" customWidth="1"/>
    <col min="9215" max="9215" width="46.33203125" style="1" customWidth="1"/>
    <col min="9216" max="9216" width="19" style="1" customWidth="1"/>
    <col min="9217" max="9217" width="0" style="1" hidden="1" customWidth="1"/>
    <col min="9218" max="9218" width="17.6640625" style="1" customWidth="1"/>
    <col min="9219" max="9219" width="0" style="1" hidden="1" customWidth="1"/>
    <col min="9220" max="9220" width="22.33203125" style="1" customWidth="1"/>
    <col min="9221" max="9221" width="5.33203125" style="1" customWidth="1"/>
    <col min="9222" max="9222" width="36.33203125" style="1" customWidth="1"/>
    <col min="9223" max="9223" width="5.6640625" style="1" customWidth="1"/>
    <col min="9224" max="9224" width="0" style="1" hidden="1" customWidth="1"/>
    <col min="9225" max="9225" width="20.6640625" style="1" customWidth="1"/>
    <col min="9226" max="9226" width="4.88671875" style="1" customWidth="1"/>
    <col min="9227" max="9227" width="0" style="1" hidden="1" customWidth="1"/>
    <col min="9228" max="9228" width="24.6640625" style="1" customWidth="1"/>
    <col min="9229" max="9229" width="12.33203125" style="1" customWidth="1"/>
    <col min="9230" max="9230" width="0" style="1" hidden="1" customWidth="1"/>
    <col min="9231" max="9231" width="3.44140625" style="1" customWidth="1"/>
    <col min="9232" max="9232" width="0" style="1" hidden="1" customWidth="1"/>
    <col min="9233" max="9233" width="17.6640625" style="1" customWidth="1"/>
    <col min="9234" max="9234" width="3.44140625" style="1" customWidth="1"/>
    <col min="9235" max="9235" width="0" style="1" hidden="1" customWidth="1"/>
    <col min="9236" max="9236" width="23.6640625" style="1" customWidth="1"/>
    <col min="9237" max="9237" width="10" style="1" customWidth="1"/>
    <col min="9238" max="9238" width="0" style="1" hidden="1" customWidth="1"/>
    <col min="9239" max="9240" width="14.6640625" style="1" customWidth="1"/>
    <col min="9241" max="9241" width="12.88671875" style="1" customWidth="1"/>
    <col min="9242" max="9242" width="3.33203125" style="1" customWidth="1"/>
    <col min="9243" max="9243" width="30.33203125" style="1" customWidth="1"/>
    <col min="9244" max="9244" width="5" style="1" customWidth="1"/>
    <col min="9245" max="9245" width="0" style="1" hidden="1" customWidth="1"/>
    <col min="9246" max="9246" width="14.33203125" style="1" customWidth="1"/>
    <col min="9247" max="9247" width="5.6640625" style="1" customWidth="1"/>
    <col min="9248" max="9248" width="0" style="1" hidden="1" customWidth="1"/>
    <col min="9249" max="9249" width="17.33203125" style="1" customWidth="1"/>
    <col min="9250" max="9250" width="12.6640625" style="1" customWidth="1"/>
    <col min="9251" max="9251" width="0" style="1" hidden="1" customWidth="1"/>
    <col min="9252" max="9252" width="5.33203125" style="1" customWidth="1"/>
    <col min="9253" max="9253" width="0" style="1" hidden="1" customWidth="1"/>
    <col min="9254" max="9254" width="17" style="1" customWidth="1"/>
    <col min="9255" max="9255" width="6.33203125" style="1" customWidth="1"/>
    <col min="9256" max="9256" width="0" style="1" hidden="1" customWidth="1"/>
    <col min="9257" max="9257" width="14.33203125" style="1" customWidth="1"/>
    <col min="9258" max="9258" width="7.5546875" style="1" customWidth="1"/>
    <col min="9259" max="9259" width="0" style="1" hidden="1" customWidth="1"/>
    <col min="9260" max="9261" width="14.33203125" style="1" customWidth="1"/>
    <col min="9262" max="9262" width="20.88671875" style="1" customWidth="1"/>
    <col min="9263" max="9263" width="14.44140625" style="1" customWidth="1"/>
    <col min="9264" max="9264" width="15" style="1" customWidth="1"/>
    <col min="9265" max="9265" width="2.6640625" style="1" customWidth="1"/>
    <col min="9266" max="9266" width="11.6640625" style="1" customWidth="1"/>
    <col min="9267" max="9267" width="11.5546875" style="1" customWidth="1"/>
    <col min="9268" max="9268" width="2.33203125" style="1" customWidth="1"/>
    <col min="9269" max="9269" width="41" style="1" customWidth="1"/>
    <col min="9270" max="9270" width="14.33203125" style="1" customWidth="1"/>
    <col min="9271" max="9272" width="11.5546875" style="1" customWidth="1"/>
    <col min="9273" max="9273" width="21.88671875" style="1" customWidth="1"/>
    <col min="9274" max="9465" width="11.5546875" style="1"/>
    <col min="9466" max="9466" width="21.88671875" style="1" customWidth="1"/>
    <col min="9467" max="9467" width="13.88671875" style="1" customWidth="1"/>
    <col min="9468" max="9468" width="38.6640625" style="1" customWidth="1"/>
    <col min="9469" max="9469" width="3" style="1" bestFit="1" customWidth="1"/>
    <col min="9470" max="9470" width="32.33203125" style="1" customWidth="1"/>
    <col min="9471" max="9471" width="46.33203125" style="1" customWidth="1"/>
    <col min="9472" max="9472" width="19" style="1" customWidth="1"/>
    <col min="9473" max="9473" width="0" style="1" hidden="1" customWidth="1"/>
    <col min="9474" max="9474" width="17.6640625" style="1" customWidth="1"/>
    <col min="9475" max="9475" width="0" style="1" hidden="1" customWidth="1"/>
    <col min="9476" max="9476" width="22.33203125" style="1" customWidth="1"/>
    <col min="9477" max="9477" width="5.33203125" style="1" customWidth="1"/>
    <col min="9478" max="9478" width="36.33203125" style="1" customWidth="1"/>
    <col min="9479" max="9479" width="5.6640625" style="1" customWidth="1"/>
    <col min="9480" max="9480" width="0" style="1" hidden="1" customWidth="1"/>
    <col min="9481" max="9481" width="20.6640625" style="1" customWidth="1"/>
    <col min="9482" max="9482" width="4.88671875" style="1" customWidth="1"/>
    <col min="9483" max="9483" width="0" style="1" hidden="1" customWidth="1"/>
    <col min="9484" max="9484" width="24.6640625" style="1" customWidth="1"/>
    <col min="9485" max="9485" width="12.33203125" style="1" customWidth="1"/>
    <col min="9486" max="9486" width="0" style="1" hidden="1" customWidth="1"/>
    <col min="9487" max="9487" width="3.44140625" style="1" customWidth="1"/>
    <col min="9488" max="9488" width="0" style="1" hidden="1" customWidth="1"/>
    <col min="9489" max="9489" width="17.6640625" style="1" customWidth="1"/>
    <col min="9490" max="9490" width="3.44140625" style="1" customWidth="1"/>
    <col min="9491" max="9491" width="0" style="1" hidden="1" customWidth="1"/>
    <col min="9492" max="9492" width="23.6640625" style="1" customWidth="1"/>
    <col min="9493" max="9493" width="10" style="1" customWidth="1"/>
    <col min="9494" max="9494" width="0" style="1" hidden="1" customWidth="1"/>
    <col min="9495" max="9496" width="14.6640625" style="1" customWidth="1"/>
    <col min="9497" max="9497" width="12.88671875" style="1" customWidth="1"/>
    <col min="9498" max="9498" width="3.33203125" style="1" customWidth="1"/>
    <col min="9499" max="9499" width="30.33203125" style="1" customWidth="1"/>
    <col min="9500" max="9500" width="5" style="1" customWidth="1"/>
    <col min="9501" max="9501" width="0" style="1" hidden="1" customWidth="1"/>
    <col min="9502" max="9502" width="14.33203125" style="1" customWidth="1"/>
    <col min="9503" max="9503" width="5.6640625" style="1" customWidth="1"/>
    <col min="9504" max="9504" width="0" style="1" hidden="1" customWidth="1"/>
    <col min="9505" max="9505" width="17.33203125" style="1" customWidth="1"/>
    <col min="9506" max="9506" width="12.6640625" style="1" customWidth="1"/>
    <col min="9507" max="9507" width="0" style="1" hidden="1" customWidth="1"/>
    <col min="9508" max="9508" width="5.33203125" style="1" customWidth="1"/>
    <col min="9509" max="9509" width="0" style="1" hidden="1" customWidth="1"/>
    <col min="9510" max="9510" width="17" style="1" customWidth="1"/>
    <col min="9511" max="9511" width="6.33203125" style="1" customWidth="1"/>
    <col min="9512" max="9512" width="0" style="1" hidden="1" customWidth="1"/>
    <col min="9513" max="9513" width="14.33203125" style="1" customWidth="1"/>
    <col min="9514" max="9514" width="7.5546875" style="1" customWidth="1"/>
    <col min="9515" max="9515" width="0" style="1" hidden="1" customWidth="1"/>
    <col min="9516" max="9517" width="14.33203125" style="1" customWidth="1"/>
    <col min="9518" max="9518" width="20.88671875" style="1" customWidth="1"/>
    <col min="9519" max="9519" width="14.44140625" style="1" customWidth="1"/>
    <col min="9520" max="9520" width="15" style="1" customWidth="1"/>
    <col min="9521" max="9521" width="2.6640625" style="1" customWidth="1"/>
    <col min="9522" max="9522" width="11.6640625" style="1" customWidth="1"/>
    <col min="9523" max="9523" width="11.5546875" style="1" customWidth="1"/>
    <col min="9524" max="9524" width="2.33203125" style="1" customWidth="1"/>
    <col min="9525" max="9525" width="41" style="1" customWidth="1"/>
    <col min="9526" max="9526" width="14.33203125" style="1" customWidth="1"/>
    <col min="9527" max="9528" width="11.5546875" style="1" customWidth="1"/>
    <col min="9529" max="9529" width="21.88671875" style="1" customWidth="1"/>
    <col min="9530" max="9721" width="11.5546875" style="1"/>
    <col min="9722" max="9722" width="21.88671875" style="1" customWidth="1"/>
    <col min="9723" max="9723" width="13.88671875" style="1" customWidth="1"/>
    <col min="9724" max="9724" width="38.6640625" style="1" customWidth="1"/>
    <col min="9725" max="9725" width="3" style="1" bestFit="1" customWidth="1"/>
    <col min="9726" max="9726" width="32.33203125" style="1" customWidth="1"/>
    <col min="9727" max="9727" width="46.33203125" style="1" customWidth="1"/>
    <col min="9728" max="9728" width="19" style="1" customWidth="1"/>
    <col min="9729" max="9729" width="0" style="1" hidden="1" customWidth="1"/>
    <col min="9730" max="9730" width="17.6640625" style="1" customWidth="1"/>
    <col min="9731" max="9731" width="0" style="1" hidden="1" customWidth="1"/>
    <col min="9732" max="9732" width="22.33203125" style="1" customWidth="1"/>
    <col min="9733" max="9733" width="5.33203125" style="1" customWidth="1"/>
    <col min="9734" max="9734" width="36.33203125" style="1" customWidth="1"/>
    <col min="9735" max="9735" width="5.6640625" style="1" customWidth="1"/>
    <col min="9736" max="9736" width="0" style="1" hidden="1" customWidth="1"/>
    <col min="9737" max="9737" width="20.6640625" style="1" customWidth="1"/>
    <col min="9738" max="9738" width="4.88671875" style="1" customWidth="1"/>
    <col min="9739" max="9739" width="0" style="1" hidden="1" customWidth="1"/>
    <col min="9740" max="9740" width="24.6640625" style="1" customWidth="1"/>
    <col min="9741" max="9741" width="12.33203125" style="1" customWidth="1"/>
    <col min="9742" max="9742" width="0" style="1" hidden="1" customWidth="1"/>
    <col min="9743" max="9743" width="3.44140625" style="1" customWidth="1"/>
    <col min="9744" max="9744" width="0" style="1" hidden="1" customWidth="1"/>
    <col min="9745" max="9745" width="17.6640625" style="1" customWidth="1"/>
    <col min="9746" max="9746" width="3.44140625" style="1" customWidth="1"/>
    <col min="9747" max="9747" width="0" style="1" hidden="1" customWidth="1"/>
    <col min="9748" max="9748" width="23.6640625" style="1" customWidth="1"/>
    <col min="9749" max="9749" width="10" style="1" customWidth="1"/>
    <col min="9750" max="9750" width="0" style="1" hidden="1" customWidth="1"/>
    <col min="9751" max="9752" width="14.6640625" style="1" customWidth="1"/>
    <col min="9753" max="9753" width="12.88671875" style="1" customWidth="1"/>
    <col min="9754" max="9754" width="3.33203125" style="1" customWidth="1"/>
    <col min="9755" max="9755" width="30.33203125" style="1" customWidth="1"/>
    <col min="9756" max="9756" width="5" style="1" customWidth="1"/>
    <col min="9757" max="9757" width="0" style="1" hidden="1" customWidth="1"/>
    <col min="9758" max="9758" width="14.33203125" style="1" customWidth="1"/>
    <col min="9759" max="9759" width="5.6640625" style="1" customWidth="1"/>
    <col min="9760" max="9760" width="0" style="1" hidden="1" customWidth="1"/>
    <col min="9761" max="9761" width="17.33203125" style="1" customWidth="1"/>
    <col min="9762" max="9762" width="12.6640625" style="1" customWidth="1"/>
    <col min="9763" max="9763" width="0" style="1" hidden="1" customWidth="1"/>
    <col min="9764" max="9764" width="5.33203125" style="1" customWidth="1"/>
    <col min="9765" max="9765" width="0" style="1" hidden="1" customWidth="1"/>
    <col min="9766" max="9766" width="17" style="1" customWidth="1"/>
    <col min="9767" max="9767" width="6.33203125" style="1" customWidth="1"/>
    <col min="9768" max="9768" width="0" style="1" hidden="1" customWidth="1"/>
    <col min="9769" max="9769" width="14.33203125" style="1" customWidth="1"/>
    <col min="9770" max="9770" width="7.5546875" style="1" customWidth="1"/>
    <col min="9771" max="9771" width="0" style="1" hidden="1" customWidth="1"/>
    <col min="9772" max="9773" width="14.33203125" style="1" customWidth="1"/>
    <col min="9774" max="9774" width="20.88671875" style="1" customWidth="1"/>
    <col min="9775" max="9775" width="14.44140625" style="1" customWidth="1"/>
    <col min="9776" max="9776" width="15" style="1" customWidth="1"/>
    <col min="9777" max="9777" width="2.6640625" style="1" customWidth="1"/>
    <col min="9778" max="9778" width="11.6640625" style="1" customWidth="1"/>
    <col min="9779" max="9779" width="11.5546875" style="1" customWidth="1"/>
    <col min="9780" max="9780" width="2.33203125" style="1" customWidth="1"/>
    <col min="9781" max="9781" width="41" style="1" customWidth="1"/>
    <col min="9782" max="9782" width="14.33203125" style="1" customWidth="1"/>
    <col min="9783" max="9784" width="11.5546875" style="1" customWidth="1"/>
    <col min="9785" max="9785" width="21.88671875" style="1" customWidth="1"/>
    <col min="9786" max="9977" width="11.5546875" style="1"/>
    <col min="9978" max="9978" width="21.88671875" style="1" customWidth="1"/>
    <col min="9979" max="9979" width="13.88671875" style="1" customWidth="1"/>
    <col min="9980" max="9980" width="38.6640625" style="1" customWidth="1"/>
    <col min="9981" max="9981" width="3" style="1" bestFit="1" customWidth="1"/>
    <col min="9982" max="9982" width="32.33203125" style="1" customWidth="1"/>
    <col min="9983" max="9983" width="46.33203125" style="1" customWidth="1"/>
    <col min="9984" max="9984" width="19" style="1" customWidth="1"/>
    <col min="9985" max="9985" width="0" style="1" hidden="1" customWidth="1"/>
    <col min="9986" max="9986" width="17.6640625" style="1" customWidth="1"/>
    <col min="9987" max="9987" width="0" style="1" hidden="1" customWidth="1"/>
    <col min="9988" max="9988" width="22.33203125" style="1" customWidth="1"/>
    <col min="9989" max="9989" width="5.33203125" style="1" customWidth="1"/>
    <col min="9990" max="9990" width="36.33203125" style="1" customWidth="1"/>
    <col min="9991" max="9991" width="5.6640625" style="1" customWidth="1"/>
    <col min="9992" max="9992" width="0" style="1" hidden="1" customWidth="1"/>
    <col min="9993" max="9993" width="20.6640625" style="1" customWidth="1"/>
    <col min="9994" max="9994" width="4.88671875" style="1" customWidth="1"/>
    <col min="9995" max="9995" width="0" style="1" hidden="1" customWidth="1"/>
    <col min="9996" max="9996" width="24.6640625" style="1" customWidth="1"/>
    <col min="9997" max="9997" width="12.33203125" style="1" customWidth="1"/>
    <col min="9998" max="9998" width="0" style="1" hidden="1" customWidth="1"/>
    <col min="9999" max="9999" width="3.44140625" style="1" customWidth="1"/>
    <col min="10000" max="10000" width="0" style="1" hidden="1" customWidth="1"/>
    <col min="10001" max="10001" width="17.6640625" style="1" customWidth="1"/>
    <col min="10002" max="10002" width="3.44140625" style="1" customWidth="1"/>
    <col min="10003" max="10003" width="0" style="1" hidden="1" customWidth="1"/>
    <col min="10004" max="10004" width="23.6640625" style="1" customWidth="1"/>
    <col min="10005" max="10005" width="10" style="1" customWidth="1"/>
    <col min="10006" max="10006" width="0" style="1" hidden="1" customWidth="1"/>
    <col min="10007" max="10008" width="14.6640625" style="1" customWidth="1"/>
    <col min="10009" max="10009" width="12.88671875" style="1" customWidth="1"/>
    <col min="10010" max="10010" width="3.33203125" style="1" customWidth="1"/>
    <col min="10011" max="10011" width="30.33203125" style="1" customWidth="1"/>
    <col min="10012" max="10012" width="5" style="1" customWidth="1"/>
    <col min="10013" max="10013" width="0" style="1" hidden="1" customWidth="1"/>
    <col min="10014" max="10014" width="14.33203125" style="1" customWidth="1"/>
    <col min="10015" max="10015" width="5.6640625" style="1" customWidth="1"/>
    <col min="10016" max="10016" width="0" style="1" hidden="1" customWidth="1"/>
    <col min="10017" max="10017" width="17.33203125" style="1" customWidth="1"/>
    <col min="10018" max="10018" width="12.6640625" style="1" customWidth="1"/>
    <col min="10019" max="10019" width="0" style="1" hidden="1" customWidth="1"/>
    <col min="10020" max="10020" width="5.33203125" style="1" customWidth="1"/>
    <col min="10021" max="10021" width="0" style="1" hidden="1" customWidth="1"/>
    <col min="10022" max="10022" width="17" style="1" customWidth="1"/>
    <col min="10023" max="10023" width="6.33203125" style="1" customWidth="1"/>
    <col min="10024" max="10024" width="0" style="1" hidden="1" customWidth="1"/>
    <col min="10025" max="10025" width="14.33203125" style="1" customWidth="1"/>
    <col min="10026" max="10026" width="7.5546875" style="1" customWidth="1"/>
    <col min="10027" max="10027" width="0" style="1" hidden="1" customWidth="1"/>
    <col min="10028" max="10029" width="14.33203125" style="1" customWidth="1"/>
    <col min="10030" max="10030" width="20.88671875" style="1" customWidth="1"/>
    <col min="10031" max="10031" width="14.44140625" style="1" customWidth="1"/>
    <col min="10032" max="10032" width="15" style="1" customWidth="1"/>
    <col min="10033" max="10033" width="2.6640625" style="1" customWidth="1"/>
    <col min="10034" max="10034" width="11.6640625" style="1" customWidth="1"/>
    <col min="10035" max="10035" width="11.5546875" style="1" customWidth="1"/>
    <col min="10036" max="10036" width="2.33203125" style="1" customWidth="1"/>
    <col min="10037" max="10037" width="41" style="1" customWidth="1"/>
    <col min="10038" max="10038" width="14.33203125" style="1" customWidth="1"/>
    <col min="10039" max="10040" width="11.5546875" style="1" customWidth="1"/>
    <col min="10041" max="10041" width="21.88671875" style="1" customWidth="1"/>
    <col min="10042" max="10233" width="11.5546875" style="1"/>
    <col min="10234" max="10234" width="21.88671875" style="1" customWidth="1"/>
    <col min="10235" max="10235" width="13.88671875" style="1" customWidth="1"/>
    <col min="10236" max="10236" width="38.6640625" style="1" customWidth="1"/>
    <col min="10237" max="10237" width="3" style="1" bestFit="1" customWidth="1"/>
    <col min="10238" max="10238" width="32.33203125" style="1" customWidth="1"/>
    <col min="10239" max="10239" width="46.33203125" style="1" customWidth="1"/>
    <col min="10240" max="10240" width="19" style="1" customWidth="1"/>
    <col min="10241" max="10241" width="0" style="1" hidden="1" customWidth="1"/>
    <col min="10242" max="10242" width="17.6640625" style="1" customWidth="1"/>
    <col min="10243" max="10243" width="0" style="1" hidden="1" customWidth="1"/>
    <col min="10244" max="10244" width="22.33203125" style="1" customWidth="1"/>
    <col min="10245" max="10245" width="5.33203125" style="1" customWidth="1"/>
    <col min="10246" max="10246" width="36.33203125" style="1" customWidth="1"/>
    <col min="10247" max="10247" width="5.6640625" style="1" customWidth="1"/>
    <col min="10248" max="10248" width="0" style="1" hidden="1" customWidth="1"/>
    <col min="10249" max="10249" width="20.6640625" style="1" customWidth="1"/>
    <col min="10250" max="10250" width="4.88671875" style="1" customWidth="1"/>
    <col min="10251" max="10251" width="0" style="1" hidden="1" customWidth="1"/>
    <col min="10252" max="10252" width="24.6640625" style="1" customWidth="1"/>
    <col min="10253" max="10253" width="12.33203125" style="1" customWidth="1"/>
    <col min="10254" max="10254" width="0" style="1" hidden="1" customWidth="1"/>
    <col min="10255" max="10255" width="3.44140625" style="1" customWidth="1"/>
    <col min="10256" max="10256" width="0" style="1" hidden="1" customWidth="1"/>
    <col min="10257" max="10257" width="17.6640625" style="1" customWidth="1"/>
    <col min="10258" max="10258" width="3.44140625" style="1" customWidth="1"/>
    <col min="10259" max="10259" width="0" style="1" hidden="1" customWidth="1"/>
    <col min="10260" max="10260" width="23.6640625" style="1" customWidth="1"/>
    <col min="10261" max="10261" width="10" style="1" customWidth="1"/>
    <col min="10262" max="10262" width="0" style="1" hidden="1" customWidth="1"/>
    <col min="10263" max="10264" width="14.6640625" style="1" customWidth="1"/>
    <col min="10265" max="10265" width="12.88671875" style="1" customWidth="1"/>
    <col min="10266" max="10266" width="3.33203125" style="1" customWidth="1"/>
    <col min="10267" max="10267" width="30.33203125" style="1" customWidth="1"/>
    <col min="10268" max="10268" width="5" style="1" customWidth="1"/>
    <col min="10269" max="10269" width="0" style="1" hidden="1" customWidth="1"/>
    <col min="10270" max="10270" width="14.33203125" style="1" customWidth="1"/>
    <col min="10271" max="10271" width="5.6640625" style="1" customWidth="1"/>
    <col min="10272" max="10272" width="0" style="1" hidden="1" customWidth="1"/>
    <col min="10273" max="10273" width="17.33203125" style="1" customWidth="1"/>
    <col min="10274" max="10274" width="12.6640625" style="1" customWidth="1"/>
    <col min="10275" max="10275" width="0" style="1" hidden="1" customWidth="1"/>
    <col min="10276" max="10276" width="5.33203125" style="1" customWidth="1"/>
    <col min="10277" max="10277" width="0" style="1" hidden="1" customWidth="1"/>
    <col min="10278" max="10278" width="17" style="1" customWidth="1"/>
    <col min="10279" max="10279" width="6.33203125" style="1" customWidth="1"/>
    <col min="10280" max="10280" width="0" style="1" hidden="1" customWidth="1"/>
    <col min="10281" max="10281" width="14.33203125" style="1" customWidth="1"/>
    <col min="10282" max="10282" width="7.5546875" style="1" customWidth="1"/>
    <col min="10283" max="10283" width="0" style="1" hidden="1" customWidth="1"/>
    <col min="10284" max="10285" width="14.33203125" style="1" customWidth="1"/>
    <col min="10286" max="10286" width="20.88671875" style="1" customWidth="1"/>
    <col min="10287" max="10287" width="14.44140625" style="1" customWidth="1"/>
    <col min="10288" max="10288" width="15" style="1" customWidth="1"/>
    <col min="10289" max="10289" width="2.6640625" style="1" customWidth="1"/>
    <col min="10290" max="10290" width="11.6640625" style="1" customWidth="1"/>
    <col min="10291" max="10291" width="11.5546875" style="1" customWidth="1"/>
    <col min="10292" max="10292" width="2.33203125" style="1" customWidth="1"/>
    <col min="10293" max="10293" width="41" style="1" customWidth="1"/>
    <col min="10294" max="10294" width="14.33203125" style="1" customWidth="1"/>
    <col min="10295" max="10296" width="11.5546875" style="1" customWidth="1"/>
    <col min="10297" max="10297" width="21.88671875" style="1" customWidth="1"/>
    <col min="10298" max="10489" width="11.5546875" style="1"/>
    <col min="10490" max="10490" width="21.88671875" style="1" customWidth="1"/>
    <col min="10491" max="10491" width="13.88671875" style="1" customWidth="1"/>
    <col min="10492" max="10492" width="38.6640625" style="1" customWidth="1"/>
    <col min="10493" max="10493" width="3" style="1" bestFit="1" customWidth="1"/>
    <col min="10494" max="10494" width="32.33203125" style="1" customWidth="1"/>
    <col min="10495" max="10495" width="46.33203125" style="1" customWidth="1"/>
    <col min="10496" max="10496" width="19" style="1" customWidth="1"/>
    <col min="10497" max="10497" width="0" style="1" hidden="1" customWidth="1"/>
    <col min="10498" max="10498" width="17.6640625" style="1" customWidth="1"/>
    <col min="10499" max="10499" width="0" style="1" hidden="1" customWidth="1"/>
    <col min="10500" max="10500" width="22.33203125" style="1" customWidth="1"/>
    <col min="10501" max="10501" width="5.33203125" style="1" customWidth="1"/>
    <col min="10502" max="10502" width="36.33203125" style="1" customWidth="1"/>
    <col min="10503" max="10503" width="5.6640625" style="1" customWidth="1"/>
    <col min="10504" max="10504" width="0" style="1" hidden="1" customWidth="1"/>
    <col min="10505" max="10505" width="20.6640625" style="1" customWidth="1"/>
    <col min="10506" max="10506" width="4.88671875" style="1" customWidth="1"/>
    <col min="10507" max="10507" width="0" style="1" hidden="1" customWidth="1"/>
    <col min="10508" max="10508" width="24.6640625" style="1" customWidth="1"/>
    <col min="10509" max="10509" width="12.33203125" style="1" customWidth="1"/>
    <col min="10510" max="10510" width="0" style="1" hidden="1" customWidth="1"/>
    <col min="10511" max="10511" width="3.44140625" style="1" customWidth="1"/>
    <col min="10512" max="10512" width="0" style="1" hidden="1" customWidth="1"/>
    <col min="10513" max="10513" width="17.6640625" style="1" customWidth="1"/>
    <col min="10514" max="10514" width="3.44140625" style="1" customWidth="1"/>
    <col min="10515" max="10515" width="0" style="1" hidden="1" customWidth="1"/>
    <col min="10516" max="10516" width="23.6640625" style="1" customWidth="1"/>
    <col min="10517" max="10517" width="10" style="1" customWidth="1"/>
    <col min="10518" max="10518" width="0" style="1" hidden="1" customWidth="1"/>
    <col min="10519" max="10520" width="14.6640625" style="1" customWidth="1"/>
    <col min="10521" max="10521" width="12.88671875" style="1" customWidth="1"/>
    <col min="10522" max="10522" width="3.33203125" style="1" customWidth="1"/>
    <col min="10523" max="10523" width="30.33203125" style="1" customWidth="1"/>
    <col min="10524" max="10524" width="5" style="1" customWidth="1"/>
    <col min="10525" max="10525" width="0" style="1" hidden="1" customWidth="1"/>
    <col min="10526" max="10526" width="14.33203125" style="1" customWidth="1"/>
    <col min="10527" max="10527" width="5.6640625" style="1" customWidth="1"/>
    <col min="10528" max="10528" width="0" style="1" hidden="1" customWidth="1"/>
    <col min="10529" max="10529" width="17.33203125" style="1" customWidth="1"/>
    <col min="10530" max="10530" width="12.6640625" style="1" customWidth="1"/>
    <col min="10531" max="10531" width="0" style="1" hidden="1" customWidth="1"/>
    <col min="10532" max="10532" width="5.33203125" style="1" customWidth="1"/>
    <col min="10533" max="10533" width="0" style="1" hidden="1" customWidth="1"/>
    <col min="10534" max="10534" width="17" style="1" customWidth="1"/>
    <col min="10535" max="10535" width="6.33203125" style="1" customWidth="1"/>
    <col min="10536" max="10536" width="0" style="1" hidden="1" customWidth="1"/>
    <col min="10537" max="10537" width="14.33203125" style="1" customWidth="1"/>
    <col min="10538" max="10538" width="7.5546875" style="1" customWidth="1"/>
    <col min="10539" max="10539" width="0" style="1" hidden="1" customWidth="1"/>
    <col min="10540" max="10541" width="14.33203125" style="1" customWidth="1"/>
    <col min="10542" max="10542" width="20.88671875" style="1" customWidth="1"/>
    <col min="10543" max="10543" width="14.44140625" style="1" customWidth="1"/>
    <col min="10544" max="10544" width="15" style="1" customWidth="1"/>
    <col min="10545" max="10545" width="2.6640625" style="1" customWidth="1"/>
    <col min="10546" max="10546" width="11.6640625" style="1" customWidth="1"/>
    <col min="10547" max="10547" width="11.5546875" style="1" customWidth="1"/>
    <col min="10548" max="10548" width="2.33203125" style="1" customWidth="1"/>
    <col min="10549" max="10549" width="41" style="1" customWidth="1"/>
    <col min="10550" max="10550" width="14.33203125" style="1" customWidth="1"/>
    <col min="10551" max="10552" width="11.5546875" style="1" customWidth="1"/>
    <col min="10553" max="10553" width="21.88671875" style="1" customWidth="1"/>
    <col min="10554" max="10745" width="11.5546875" style="1"/>
    <col min="10746" max="10746" width="21.88671875" style="1" customWidth="1"/>
    <col min="10747" max="10747" width="13.88671875" style="1" customWidth="1"/>
    <col min="10748" max="10748" width="38.6640625" style="1" customWidth="1"/>
    <col min="10749" max="10749" width="3" style="1" bestFit="1" customWidth="1"/>
    <col min="10750" max="10750" width="32.33203125" style="1" customWidth="1"/>
    <col min="10751" max="10751" width="46.33203125" style="1" customWidth="1"/>
    <col min="10752" max="10752" width="19" style="1" customWidth="1"/>
    <col min="10753" max="10753" width="0" style="1" hidden="1" customWidth="1"/>
    <col min="10754" max="10754" width="17.6640625" style="1" customWidth="1"/>
    <col min="10755" max="10755" width="0" style="1" hidden="1" customWidth="1"/>
    <col min="10756" max="10756" width="22.33203125" style="1" customWidth="1"/>
    <col min="10757" max="10757" width="5.33203125" style="1" customWidth="1"/>
    <col min="10758" max="10758" width="36.33203125" style="1" customWidth="1"/>
    <col min="10759" max="10759" width="5.6640625" style="1" customWidth="1"/>
    <col min="10760" max="10760" width="0" style="1" hidden="1" customWidth="1"/>
    <col min="10761" max="10761" width="20.6640625" style="1" customWidth="1"/>
    <col min="10762" max="10762" width="4.88671875" style="1" customWidth="1"/>
    <col min="10763" max="10763" width="0" style="1" hidden="1" customWidth="1"/>
    <col min="10764" max="10764" width="24.6640625" style="1" customWidth="1"/>
    <col min="10765" max="10765" width="12.33203125" style="1" customWidth="1"/>
    <col min="10766" max="10766" width="0" style="1" hidden="1" customWidth="1"/>
    <col min="10767" max="10767" width="3.44140625" style="1" customWidth="1"/>
    <col min="10768" max="10768" width="0" style="1" hidden="1" customWidth="1"/>
    <col min="10769" max="10769" width="17.6640625" style="1" customWidth="1"/>
    <col min="10770" max="10770" width="3.44140625" style="1" customWidth="1"/>
    <col min="10771" max="10771" width="0" style="1" hidden="1" customWidth="1"/>
    <col min="10772" max="10772" width="23.6640625" style="1" customWidth="1"/>
    <col min="10773" max="10773" width="10" style="1" customWidth="1"/>
    <col min="10774" max="10774" width="0" style="1" hidden="1" customWidth="1"/>
    <col min="10775" max="10776" width="14.6640625" style="1" customWidth="1"/>
    <col min="10777" max="10777" width="12.88671875" style="1" customWidth="1"/>
    <col min="10778" max="10778" width="3.33203125" style="1" customWidth="1"/>
    <col min="10779" max="10779" width="30.33203125" style="1" customWidth="1"/>
    <col min="10780" max="10780" width="5" style="1" customWidth="1"/>
    <col min="10781" max="10781" width="0" style="1" hidden="1" customWidth="1"/>
    <col min="10782" max="10782" width="14.33203125" style="1" customWidth="1"/>
    <col min="10783" max="10783" width="5.6640625" style="1" customWidth="1"/>
    <col min="10784" max="10784" width="0" style="1" hidden="1" customWidth="1"/>
    <col min="10785" max="10785" width="17.33203125" style="1" customWidth="1"/>
    <col min="10786" max="10786" width="12.6640625" style="1" customWidth="1"/>
    <col min="10787" max="10787" width="0" style="1" hidden="1" customWidth="1"/>
    <col min="10788" max="10788" width="5.33203125" style="1" customWidth="1"/>
    <col min="10789" max="10789" width="0" style="1" hidden="1" customWidth="1"/>
    <col min="10790" max="10790" width="17" style="1" customWidth="1"/>
    <col min="10791" max="10791" width="6.33203125" style="1" customWidth="1"/>
    <col min="10792" max="10792" width="0" style="1" hidden="1" customWidth="1"/>
    <col min="10793" max="10793" width="14.33203125" style="1" customWidth="1"/>
    <col min="10794" max="10794" width="7.5546875" style="1" customWidth="1"/>
    <col min="10795" max="10795" width="0" style="1" hidden="1" customWidth="1"/>
    <col min="10796" max="10797" width="14.33203125" style="1" customWidth="1"/>
    <col min="10798" max="10798" width="20.88671875" style="1" customWidth="1"/>
    <col min="10799" max="10799" width="14.44140625" style="1" customWidth="1"/>
    <col min="10800" max="10800" width="15" style="1" customWidth="1"/>
    <col min="10801" max="10801" width="2.6640625" style="1" customWidth="1"/>
    <col min="10802" max="10802" width="11.6640625" style="1" customWidth="1"/>
    <col min="10803" max="10803" width="11.5546875" style="1" customWidth="1"/>
    <col min="10804" max="10804" width="2.33203125" style="1" customWidth="1"/>
    <col min="10805" max="10805" width="41" style="1" customWidth="1"/>
    <col min="10806" max="10806" width="14.33203125" style="1" customWidth="1"/>
    <col min="10807" max="10808" width="11.5546875" style="1" customWidth="1"/>
    <col min="10809" max="10809" width="21.88671875" style="1" customWidth="1"/>
    <col min="10810" max="11001" width="11.5546875" style="1"/>
    <col min="11002" max="11002" width="21.88671875" style="1" customWidth="1"/>
    <col min="11003" max="11003" width="13.88671875" style="1" customWidth="1"/>
    <col min="11004" max="11004" width="38.6640625" style="1" customWidth="1"/>
    <col min="11005" max="11005" width="3" style="1" bestFit="1" customWidth="1"/>
    <col min="11006" max="11006" width="32.33203125" style="1" customWidth="1"/>
    <col min="11007" max="11007" width="46.33203125" style="1" customWidth="1"/>
    <col min="11008" max="11008" width="19" style="1" customWidth="1"/>
    <col min="11009" max="11009" width="0" style="1" hidden="1" customWidth="1"/>
    <col min="11010" max="11010" width="17.6640625" style="1" customWidth="1"/>
    <col min="11011" max="11011" width="0" style="1" hidden="1" customWidth="1"/>
    <col min="11012" max="11012" width="22.33203125" style="1" customWidth="1"/>
    <col min="11013" max="11013" width="5.33203125" style="1" customWidth="1"/>
    <col min="11014" max="11014" width="36.33203125" style="1" customWidth="1"/>
    <col min="11015" max="11015" width="5.6640625" style="1" customWidth="1"/>
    <col min="11016" max="11016" width="0" style="1" hidden="1" customWidth="1"/>
    <col min="11017" max="11017" width="20.6640625" style="1" customWidth="1"/>
    <col min="11018" max="11018" width="4.88671875" style="1" customWidth="1"/>
    <col min="11019" max="11019" width="0" style="1" hidden="1" customWidth="1"/>
    <col min="11020" max="11020" width="24.6640625" style="1" customWidth="1"/>
    <col min="11021" max="11021" width="12.33203125" style="1" customWidth="1"/>
    <col min="11022" max="11022" width="0" style="1" hidden="1" customWidth="1"/>
    <col min="11023" max="11023" width="3.44140625" style="1" customWidth="1"/>
    <col min="11024" max="11024" width="0" style="1" hidden="1" customWidth="1"/>
    <col min="11025" max="11025" width="17.6640625" style="1" customWidth="1"/>
    <col min="11026" max="11026" width="3.44140625" style="1" customWidth="1"/>
    <col min="11027" max="11027" width="0" style="1" hidden="1" customWidth="1"/>
    <col min="11028" max="11028" width="23.6640625" style="1" customWidth="1"/>
    <col min="11029" max="11029" width="10" style="1" customWidth="1"/>
    <col min="11030" max="11030" width="0" style="1" hidden="1" customWidth="1"/>
    <col min="11031" max="11032" width="14.6640625" style="1" customWidth="1"/>
    <col min="11033" max="11033" width="12.88671875" style="1" customWidth="1"/>
    <col min="11034" max="11034" width="3.33203125" style="1" customWidth="1"/>
    <col min="11035" max="11035" width="30.33203125" style="1" customWidth="1"/>
    <col min="11036" max="11036" width="5" style="1" customWidth="1"/>
    <col min="11037" max="11037" width="0" style="1" hidden="1" customWidth="1"/>
    <col min="11038" max="11038" width="14.33203125" style="1" customWidth="1"/>
    <col min="11039" max="11039" width="5.6640625" style="1" customWidth="1"/>
    <col min="11040" max="11040" width="0" style="1" hidden="1" customWidth="1"/>
    <col min="11041" max="11041" width="17.33203125" style="1" customWidth="1"/>
    <col min="11042" max="11042" width="12.6640625" style="1" customWidth="1"/>
    <col min="11043" max="11043" width="0" style="1" hidden="1" customWidth="1"/>
    <col min="11044" max="11044" width="5.33203125" style="1" customWidth="1"/>
    <col min="11045" max="11045" width="0" style="1" hidden="1" customWidth="1"/>
    <col min="11046" max="11046" width="17" style="1" customWidth="1"/>
    <col min="11047" max="11047" width="6.33203125" style="1" customWidth="1"/>
    <col min="11048" max="11048" width="0" style="1" hidden="1" customWidth="1"/>
    <col min="11049" max="11049" width="14.33203125" style="1" customWidth="1"/>
    <col min="11050" max="11050" width="7.5546875" style="1" customWidth="1"/>
    <col min="11051" max="11051" width="0" style="1" hidden="1" customWidth="1"/>
    <col min="11052" max="11053" width="14.33203125" style="1" customWidth="1"/>
    <col min="11054" max="11054" width="20.88671875" style="1" customWidth="1"/>
    <col min="11055" max="11055" width="14.44140625" style="1" customWidth="1"/>
    <col min="11056" max="11056" width="15" style="1" customWidth="1"/>
    <col min="11057" max="11057" width="2.6640625" style="1" customWidth="1"/>
    <col min="11058" max="11058" width="11.6640625" style="1" customWidth="1"/>
    <col min="11059" max="11059" width="11.5546875" style="1" customWidth="1"/>
    <col min="11060" max="11060" width="2.33203125" style="1" customWidth="1"/>
    <col min="11061" max="11061" width="41" style="1" customWidth="1"/>
    <col min="11062" max="11062" width="14.33203125" style="1" customWidth="1"/>
    <col min="11063" max="11064" width="11.5546875" style="1" customWidth="1"/>
    <col min="11065" max="11065" width="21.88671875" style="1" customWidth="1"/>
    <col min="11066" max="11257" width="11.5546875" style="1"/>
    <col min="11258" max="11258" width="21.88671875" style="1" customWidth="1"/>
    <col min="11259" max="11259" width="13.88671875" style="1" customWidth="1"/>
    <col min="11260" max="11260" width="38.6640625" style="1" customWidth="1"/>
    <col min="11261" max="11261" width="3" style="1" bestFit="1" customWidth="1"/>
    <col min="11262" max="11262" width="32.33203125" style="1" customWidth="1"/>
    <col min="11263" max="11263" width="46.33203125" style="1" customWidth="1"/>
    <col min="11264" max="11264" width="19" style="1" customWidth="1"/>
    <col min="11265" max="11265" width="0" style="1" hidden="1" customWidth="1"/>
    <col min="11266" max="11266" width="17.6640625" style="1" customWidth="1"/>
    <col min="11267" max="11267" width="0" style="1" hidden="1" customWidth="1"/>
    <col min="11268" max="11268" width="22.33203125" style="1" customWidth="1"/>
    <col min="11269" max="11269" width="5.33203125" style="1" customWidth="1"/>
    <col min="11270" max="11270" width="36.33203125" style="1" customWidth="1"/>
    <col min="11271" max="11271" width="5.6640625" style="1" customWidth="1"/>
    <col min="11272" max="11272" width="0" style="1" hidden="1" customWidth="1"/>
    <col min="11273" max="11273" width="20.6640625" style="1" customWidth="1"/>
    <col min="11274" max="11274" width="4.88671875" style="1" customWidth="1"/>
    <col min="11275" max="11275" width="0" style="1" hidden="1" customWidth="1"/>
    <col min="11276" max="11276" width="24.6640625" style="1" customWidth="1"/>
    <col min="11277" max="11277" width="12.33203125" style="1" customWidth="1"/>
    <col min="11278" max="11278" width="0" style="1" hidden="1" customWidth="1"/>
    <col min="11279" max="11279" width="3.44140625" style="1" customWidth="1"/>
    <col min="11280" max="11280" width="0" style="1" hidden="1" customWidth="1"/>
    <col min="11281" max="11281" width="17.6640625" style="1" customWidth="1"/>
    <col min="11282" max="11282" width="3.44140625" style="1" customWidth="1"/>
    <col min="11283" max="11283" width="0" style="1" hidden="1" customWidth="1"/>
    <col min="11284" max="11284" width="23.6640625" style="1" customWidth="1"/>
    <col min="11285" max="11285" width="10" style="1" customWidth="1"/>
    <col min="11286" max="11286" width="0" style="1" hidden="1" customWidth="1"/>
    <col min="11287" max="11288" width="14.6640625" style="1" customWidth="1"/>
    <col min="11289" max="11289" width="12.88671875" style="1" customWidth="1"/>
    <col min="11290" max="11290" width="3.33203125" style="1" customWidth="1"/>
    <col min="11291" max="11291" width="30.33203125" style="1" customWidth="1"/>
    <col min="11292" max="11292" width="5" style="1" customWidth="1"/>
    <col min="11293" max="11293" width="0" style="1" hidden="1" customWidth="1"/>
    <col min="11294" max="11294" width="14.33203125" style="1" customWidth="1"/>
    <col min="11295" max="11295" width="5.6640625" style="1" customWidth="1"/>
    <col min="11296" max="11296" width="0" style="1" hidden="1" customWidth="1"/>
    <col min="11297" max="11297" width="17.33203125" style="1" customWidth="1"/>
    <col min="11298" max="11298" width="12.6640625" style="1" customWidth="1"/>
    <col min="11299" max="11299" width="0" style="1" hidden="1" customWidth="1"/>
    <col min="11300" max="11300" width="5.33203125" style="1" customWidth="1"/>
    <col min="11301" max="11301" width="0" style="1" hidden="1" customWidth="1"/>
    <col min="11302" max="11302" width="17" style="1" customWidth="1"/>
    <col min="11303" max="11303" width="6.33203125" style="1" customWidth="1"/>
    <col min="11304" max="11304" width="0" style="1" hidden="1" customWidth="1"/>
    <col min="11305" max="11305" width="14.33203125" style="1" customWidth="1"/>
    <col min="11306" max="11306" width="7.5546875" style="1" customWidth="1"/>
    <col min="11307" max="11307" width="0" style="1" hidden="1" customWidth="1"/>
    <col min="11308" max="11309" width="14.33203125" style="1" customWidth="1"/>
    <col min="11310" max="11310" width="20.88671875" style="1" customWidth="1"/>
    <col min="11311" max="11311" width="14.44140625" style="1" customWidth="1"/>
    <col min="11312" max="11312" width="15" style="1" customWidth="1"/>
    <col min="11313" max="11313" width="2.6640625" style="1" customWidth="1"/>
    <col min="11314" max="11314" width="11.6640625" style="1" customWidth="1"/>
    <col min="11315" max="11315" width="11.5546875" style="1" customWidth="1"/>
    <col min="11316" max="11316" width="2.33203125" style="1" customWidth="1"/>
    <col min="11317" max="11317" width="41" style="1" customWidth="1"/>
    <col min="11318" max="11318" width="14.33203125" style="1" customWidth="1"/>
    <col min="11319" max="11320" width="11.5546875" style="1" customWidth="1"/>
    <col min="11321" max="11321" width="21.88671875" style="1" customWidth="1"/>
    <col min="11322" max="11513" width="11.5546875" style="1"/>
    <col min="11514" max="11514" width="21.88671875" style="1" customWidth="1"/>
    <col min="11515" max="11515" width="13.88671875" style="1" customWidth="1"/>
    <col min="11516" max="11516" width="38.6640625" style="1" customWidth="1"/>
    <col min="11517" max="11517" width="3" style="1" bestFit="1" customWidth="1"/>
    <col min="11518" max="11518" width="32.33203125" style="1" customWidth="1"/>
    <col min="11519" max="11519" width="46.33203125" style="1" customWidth="1"/>
    <col min="11520" max="11520" width="19" style="1" customWidth="1"/>
    <col min="11521" max="11521" width="0" style="1" hidden="1" customWidth="1"/>
    <col min="11522" max="11522" width="17.6640625" style="1" customWidth="1"/>
    <col min="11523" max="11523" width="0" style="1" hidden="1" customWidth="1"/>
    <col min="11524" max="11524" width="22.33203125" style="1" customWidth="1"/>
    <col min="11525" max="11525" width="5.33203125" style="1" customWidth="1"/>
    <col min="11526" max="11526" width="36.33203125" style="1" customWidth="1"/>
    <col min="11527" max="11527" width="5.6640625" style="1" customWidth="1"/>
    <col min="11528" max="11528" width="0" style="1" hidden="1" customWidth="1"/>
    <col min="11529" max="11529" width="20.6640625" style="1" customWidth="1"/>
    <col min="11530" max="11530" width="4.88671875" style="1" customWidth="1"/>
    <col min="11531" max="11531" width="0" style="1" hidden="1" customWidth="1"/>
    <col min="11532" max="11532" width="24.6640625" style="1" customWidth="1"/>
    <col min="11533" max="11533" width="12.33203125" style="1" customWidth="1"/>
    <col min="11534" max="11534" width="0" style="1" hidden="1" customWidth="1"/>
    <col min="11535" max="11535" width="3.44140625" style="1" customWidth="1"/>
    <col min="11536" max="11536" width="0" style="1" hidden="1" customWidth="1"/>
    <col min="11537" max="11537" width="17.6640625" style="1" customWidth="1"/>
    <col min="11538" max="11538" width="3.44140625" style="1" customWidth="1"/>
    <col min="11539" max="11539" width="0" style="1" hidden="1" customWidth="1"/>
    <col min="11540" max="11540" width="23.6640625" style="1" customWidth="1"/>
    <col min="11541" max="11541" width="10" style="1" customWidth="1"/>
    <col min="11542" max="11542" width="0" style="1" hidden="1" customWidth="1"/>
    <col min="11543" max="11544" width="14.6640625" style="1" customWidth="1"/>
    <col min="11545" max="11545" width="12.88671875" style="1" customWidth="1"/>
    <col min="11546" max="11546" width="3.33203125" style="1" customWidth="1"/>
    <col min="11547" max="11547" width="30.33203125" style="1" customWidth="1"/>
    <col min="11548" max="11548" width="5" style="1" customWidth="1"/>
    <col min="11549" max="11549" width="0" style="1" hidden="1" customWidth="1"/>
    <col min="11550" max="11550" width="14.33203125" style="1" customWidth="1"/>
    <col min="11551" max="11551" width="5.6640625" style="1" customWidth="1"/>
    <col min="11552" max="11552" width="0" style="1" hidden="1" customWidth="1"/>
    <col min="11553" max="11553" width="17.33203125" style="1" customWidth="1"/>
    <col min="11554" max="11554" width="12.6640625" style="1" customWidth="1"/>
    <col min="11555" max="11555" width="0" style="1" hidden="1" customWidth="1"/>
    <col min="11556" max="11556" width="5.33203125" style="1" customWidth="1"/>
    <col min="11557" max="11557" width="0" style="1" hidden="1" customWidth="1"/>
    <col min="11558" max="11558" width="17" style="1" customWidth="1"/>
    <col min="11559" max="11559" width="6.33203125" style="1" customWidth="1"/>
    <col min="11560" max="11560" width="0" style="1" hidden="1" customWidth="1"/>
    <col min="11561" max="11561" width="14.33203125" style="1" customWidth="1"/>
    <col min="11562" max="11562" width="7.5546875" style="1" customWidth="1"/>
    <col min="11563" max="11563" width="0" style="1" hidden="1" customWidth="1"/>
    <col min="11564" max="11565" width="14.33203125" style="1" customWidth="1"/>
    <col min="11566" max="11566" width="20.88671875" style="1" customWidth="1"/>
    <col min="11567" max="11567" width="14.44140625" style="1" customWidth="1"/>
    <col min="11568" max="11568" width="15" style="1" customWidth="1"/>
    <col min="11569" max="11569" width="2.6640625" style="1" customWidth="1"/>
    <col min="11570" max="11570" width="11.6640625" style="1" customWidth="1"/>
    <col min="11571" max="11571" width="11.5546875" style="1" customWidth="1"/>
    <col min="11572" max="11572" width="2.33203125" style="1" customWidth="1"/>
    <col min="11573" max="11573" width="41" style="1" customWidth="1"/>
    <col min="11574" max="11574" width="14.33203125" style="1" customWidth="1"/>
    <col min="11575" max="11576" width="11.5546875" style="1" customWidth="1"/>
    <col min="11577" max="11577" width="21.88671875" style="1" customWidth="1"/>
    <col min="11578" max="11769" width="11.5546875" style="1"/>
    <col min="11770" max="11770" width="21.88671875" style="1" customWidth="1"/>
    <col min="11771" max="11771" width="13.88671875" style="1" customWidth="1"/>
    <col min="11772" max="11772" width="38.6640625" style="1" customWidth="1"/>
    <col min="11773" max="11773" width="3" style="1" bestFit="1" customWidth="1"/>
    <col min="11774" max="11774" width="32.33203125" style="1" customWidth="1"/>
    <col min="11775" max="11775" width="46.33203125" style="1" customWidth="1"/>
    <col min="11776" max="11776" width="19" style="1" customWidth="1"/>
    <col min="11777" max="11777" width="0" style="1" hidden="1" customWidth="1"/>
    <col min="11778" max="11778" width="17.6640625" style="1" customWidth="1"/>
    <col min="11779" max="11779" width="0" style="1" hidden="1" customWidth="1"/>
    <col min="11780" max="11780" width="22.33203125" style="1" customWidth="1"/>
    <col min="11781" max="11781" width="5.33203125" style="1" customWidth="1"/>
    <col min="11782" max="11782" width="36.33203125" style="1" customWidth="1"/>
    <col min="11783" max="11783" width="5.6640625" style="1" customWidth="1"/>
    <col min="11784" max="11784" width="0" style="1" hidden="1" customWidth="1"/>
    <col min="11785" max="11785" width="20.6640625" style="1" customWidth="1"/>
    <col min="11786" max="11786" width="4.88671875" style="1" customWidth="1"/>
    <col min="11787" max="11787" width="0" style="1" hidden="1" customWidth="1"/>
    <col min="11788" max="11788" width="24.6640625" style="1" customWidth="1"/>
    <col min="11789" max="11789" width="12.33203125" style="1" customWidth="1"/>
    <col min="11790" max="11790" width="0" style="1" hidden="1" customWidth="1"/>
    <col min="11791" max="11791" width="3.44140625" style="1" customWidth="1"/>
    <col min="11792" max="11792" width="0" style="1" hidden="1" customWidth="1"/>
    <col min="11793" max="11793" width="17.6640625" style="1" customWidth="1"/>
    <col min="11794" max="11794" width="3.44140625" style="1" customWidth="1"/>
    <col min="11795" max="11795" width="0" style="1" hidden="1" customWidth="1"/>
    <col min="11796" max="11796" width="23.6640625" style="1" customWidth="1"/>
    <col min="11797" max="11797" width="10" style="1" customWidth="1"/>
    <col min="11798" max="11798" width="0" style="1" hidden="1" customWidth="1"/>
    <col min="11799" max="11800" width="14.6640625" style="1" customWidth="1"/>
    <col min="11801" max="11801" width="12.88671875" style="1" customWidth="1"/>
    <col min="11802" max="11802" width="3.33203125" style="1" customWidth="1"/>
    <col min="11803" max="11803" width="30.33203125" style="1" customWidth="1"/>
    <col min="11804" max="11804" width="5" style="1" customWidth="1"/>
    <col min="11805" max="11805" width="0" style="1" hidden="1" customWidth="1"/>
    <col min="11806" max="11806" width="14.33203125" style="1" customWidth="1"/>
    <col min="11807" max="11807" width="5.6640625" style="1" customWidth="1"/>
    <col min="11808" max="11808" width="0" style="1" hidden="1" customWidth="1"/>
    <col min="11809" max="11809" width="17.33203125" style="1" customWidth="1"/>
    <col min="11810" max="11810" width="12.6640625" style="1" customWidth="1"/>
    <col min="11811" max="11811" width="0" style="1" hidden="1" customWidth="1"/>
    <col min="11812" max="11812" width="5.33203125" style="1" customWidth="1"/>
    <col min="11813" max="11813" width="0" style="1" hidden="1" customWidth="1"/>
    <col min="11814" max="11814" width="17" style="1" customWidth="1"/>
    <col min="11815" max="11815" width="6.33203125" style="1" customWidth="1"/>
    <col min="11816" max="11816" width="0" style="1" hidden="1" customWidth="1"/>
    <col min="11817" max="11817" width="14.33203125" style="1" customWidth="1"/>
    <col min="11818" max="11818" width="7.5546875" style="1" customWidth="1"/>
    <col min="11819" max="11819" width="0" style="1" hidden="1" customWidth="1"/>
    <col min="11820" max="11821" width="14.33203125" style="1" customWidth="1"/>
    <col min="11822" max="11822" width="20.88671875" style="1" customWidth="1"/>
    <col min="11823" max="11823" width="14.44140625" style="1" customWidth="1"/>
    <col min="11824" max="11824" width="15" style="1" customWidth="1"/>
    <col min="11825" max="11825" width="2.6640625" style="1" customWidth="1"/>
    <col min="11826" max="11826" width="11.6640625" style="1" customWidth="1"/>
    <col min="11827" max="11827" width="11.5546875" style="1" customWidth="1"/>
    <col min="11828" max="11828" width="2.33203125" style="1" customWidth="1"/>
    <col min="11829" max="11829" width="41" style="1" customWidth="1"/>
    <col min="11830" max="11830" width="14.33203125" style="1" customWidth="1"/>
    <col min="11831" max="11832" width="11.5546875" style="1" customWidth="1"/>
    <col min="11833" max="11833" width="21.88671875" style="1" customWidth="1"/>
    <col min="11834" max="12025" width="11.5546875" style="1"/>
    <col min="12026" max="12026" width="21.88671875" style="1" customWidth="1"/>
    <col min="12027" max="12027" width="13.88671875" style="1" customWidth="1"/>
    <col min="12028" max="12028" width="38.6640625" style="1" customWidth="1"/>
    <col min="12029" max="12029" width="3" style="1" bestFit="1" customWidth="1"/>
    <col min="12030" max="12030" width="32.33203125" style="1" customWidth="1"/>
    <col min="12031" max="12031" width="46.33203125" style="1" customWidth="1"/>
    <col min="12032" max="12032" width="19" style="1" customWidth="1"/>
    <col min="12033" max="12033" width="0" style="1" hidden="1" customWidth="1"/>
    <col min="12034" max="12034" width="17.6640625" style="1" customWidth="1"/>
    <col min="12035" max="12035" width="0" style="1" hidden="1" customWidth="1"/>
    <col min="12036" max="12036" width="22.33203125" style="1" customWidth="1"/>
    <col min="12037" max="12037" width="5.33203125" style="1" customWidth="1"/>
    <col min="12038" max="12038" width="36.33203125" style="1" customWidth="1"/>
    <col min="12039" max="12039" width="5.6640625" style="1" customWidth="1"/>
    <col min="12040" max="12040" width="0" style="1" hidden="1" customWidth="1"/>
    <col min="12041" max="12041" width="20.6640625" style="1" customWidth="1"/>
    <col min="12042" max="12042" width="4.88671875" style="1" customWidth="1"/>
    <col min="12043" max="12043" width="0" style="1" hidden="1" customWidth="1"/>
    <col min="12044" max="12044" width="24.6640625" style="1" customWidth="1"/>
    <col min="12045" max="12045" width="12.33203125" style="1" customWidth="1"/>
    <col min="12046" max="12046" width="0" style="1" hidden="1" customWidth="1"/>
    <col min="12047" max="12047" width="3.44140625" style="1" customWidth="1"/>
    <col min="12048" max="12048" width="0" style="1" hidden="1" customWidth="1"/>
    <col min="12049" max="12049" width="17.6640625" style="1" customWidth="1"/>
    <col min="12050" max="12050" width="3.44140625" style="1" customWidth="1"/>
    <col min="12051" max="12051" width="0" style="1" hidden="1" customWidth="1"/>
    <col min="12052" max="12052" width="23.6640625" style="1" customWidth="1"/>
    <col min="12053" max="12053" width="10" style="1" customWidth="1"/>
    <col min="12054" max="12054" width="0" style="1" hidden="1" customWidth="1"/>
    <col min="12055" max="12056" width="14.6640625" style="1" customWidth="1"/>
    <col min="12057" max="12057" width="12.88671875" style="1" customWidth="1"/>
    <col min="12058" max="12058" width="3.33203125" style="1" customWidth="1"/>
    <col min="12059" max="12059" width="30.33203125" style="1" customWidth="1"/>
    <col min="12060" max="12060" width="5" style="1" customWidth="1"/>
    <col min="12061" max="12061" width="0" style="1" hidden="1" customWidth="1"/>
    <col min="12062" max="12062" width="14.33203125" style="1" customWidth="1"/>
    <col min="12063" max="12063" width="5.6640625" style="1" customWidth="1"/>
    <col min="12064" max="12064" width="0" style="1" hidden="1" customWidth="1"/>
    <col min="12065" max="12065" width="17.33203125" style="1" customWidth="1"/>
    <col min="12066" max="12066" width="12.6640625" style="1" customWidth="1"/>
    <col min="12067" max="12067" width="0" style="1" hidden="1" customWidth="1"/>
    <col min="12068" max="12068" width="5.33203125" style="1" customWidth="1"/>
    <col min="12069" max="12069" width="0" style="1" hidden="1" customWidth="1"/>
    <col min="12070" max="12070" width="17" style="1" customWidth="1"/>
    <col min="12071" max="12071" width="6.33203125" style="1" customWidth="1"/>
    <col min="12072" max="12072" width="0" style="1" hidden="1" customWidth="1"/>
    <col min="12073" max="12073" width="14.33203125" style="1" customWidth="1"/>
    <col min="12074" max="12074" width="7.5546875" style="1" customWidth="1"/>
    <col min="12075" max="12075" width="0" style="1" hidden="1" customWidth="1"/>
    <col min="12076" max="12077" width="14.33203125" style="1" customWidth="1"/>
    <col min="12078" max="12078" width="20.88671875" style="1" customWidth="1"/>
    <col min="12079" max="12079" width="14.44140625" style="1" customWidth="1"/>
    <col min="12080" max="12080" width="15" style="1" customWidth="1"/>
    <col min="12081" max="12081" width="2.6640625" style="1" customWidth="1"/>
    <col min="12082" max="12082" width="11.6640625" style="1" customWidth="1"/>
    <col min="12083" max="12083" width="11.5546875" style="1" customWidth="1"/>
    <col min="12084" max="12084" width="2.33203125" style="1" customWidth="1"/>
    <col min="12085" max="12085" width="41" style="1" customWidth="1"/>
    <col min="12086" max="12086" width="14.33203125" style="1" customWidth="1"/>
    <col min="12087" max="12088" width="11.5546875" style="1" customWidth="1"/>
    <col min="12089" max="12089" width="21.88671875" style="1" customWidth="1"/>
    <col min="12090" max="12281" width="11.5546875" style="1"/>
    <col min="12282" max="12282" width="21.88671875" style="1" customWidth="1"/>
    <col min="12283" max="12283" width="13.88671875" style="1" customWidth="1"/>
    <col min="12284" max="12284" width="38.6640625" style="1" customWidth="1"/>
    <col min="12285" max="12285" width="3" style="1" bestFit="1" customWidth="1"/>
    <col min="12286" max="12286" width="32.33203125" style="1" customWidth="1"/>
    <col min="12287" max="12287" width="46.33203125" style="1" customWidth="1"/>
    <col min="12288" max="12288" width="19" style="1" customWidth="1"/>
    <col min="12289" max="12289" width="0" style="1" hidden="1" customWidth="1"/>
    <col min="12290" max="12290" width="17.6640625" style="1" customWidth="1"/>
    <col min="12291" max="12291" width="0" style="1" hidden="1" customWidth="1"/>
    <col min="12292" max="12292" width="22.33203125" style="1" customWidth="1"/>
    <col min="12293" max="12293" width="5.33203125" style="1" customWidth="1"/>
    <col min="12294" max="12294" width="36.33203125" style="1" customWidth="1"/>
    <col min="12295" max="12295" width="5.6640625" style="1" customWidth="1"/>
    <col min="12296" max="12296" width="0" style="1" hidden="1" customWidth="1"/>
    <col min="12297" max="12297" width="20.6640625" style="1" customWidth="1"/>
    <col min="12298" max="12298" width="4.88671875" style="1" customWidth="1"/>
    <col min="12299" max="12299" width="0" style="1" hidden="1" customWidth="1"/>
    <col min="12300" max="12300" width="24.6640625" style="1" customWidth="1"/>
    <col min="12301" max="12301" width="12.33203125" style="1" customWidth="1"/>
    <col min="12302" max="12302" width="0" style="1" hidden="1" customWidth="1"/>
    <col min="12303" max="12303" width="3.44140625" style="1" customWidth="1"/>
    <col min="12304" max="12304" width="0" style="1" hidden="1" customWidth="1"/>
    <col min="12305" max="12305" width="17.6640625" style="1" customWidth="1"/>
    <col min="12306" max="12306" width="3.44140625" style="1" customWidth="1"/>
    <col min="12307" max="12307" width="0" style="1" hidden="1" customWidth="1"/>
    <col min="12308" max="12308" width="23.6640625" style="1" customWidth="1"/>
    <col min="12309" max="12309" width="10" style="1" customWidth="1"/>
    <col min="12310" max="12310" width="0" style="1" hidden="1" customWidth="1"/>
    <col min="12311" max="12312" width="14.6640625" style="1" customWidth="1"/>
    <col min="12313" max="12313" width="12.88671875" style="1" customWidth="1"/>
    <col min="12314" max="12314" width="3.33203125" style="1" customWidth="1"/>
    <col min="12315" max="12315" width="30.33203125" style="1" customWidth="1"/>
    <col min="12316" max="12316" width="5" style="1" customWidth="1"/>
    <col min="12317" max="12317" width="0" style="1" hidden="1" customWidth="1"/>
    <col min="12318" max="12318" width="14.33203125" style="1" customWidth="1"/>
    <col min="12319" max="12319" width="5.6640625" style="1" customWidth="1"/>
    <col min="12320" max="12320" width="0" style="1" hidden="1" customWidth="1"/>
    <col min="12321" max="12321" width="17.33203125" style="1" customWidth="1"/>
    <col min="12322" max="12322" width="12.6640625" style="1" customWidth="1"/>
    <col min="12323" max="12323" width="0" style="1" hidden="1" customWidth="1"/>
    <col min="12324" max="12324" width="5.33203125" style="1" customWidth="1"/>
    <col min="12325" max="12325" width="0" style="1" hidden="1" customWidth="1"/>
    <col min="12326" max="12326" width="17" style="1" customWidth="1"/>
    <col min="12327" max="12327" width="6.33203125" style="1" customWidth="1"/>
    <col min="12328" max="12328" width="0" style="1" hidden="1" customWidth="1"/>
    <col min="12329" max="12329" width="14.33203125" style="1" customWidth="1"/>
    <col min="12330" max="12330" width="7.5546875" style="1" customWidth="1"/>
    <col min="12331" max="12331" width="0" style="1" hidden="1" customWidth="1"/>
    <col min="12332" max="12333" width="14.33203125" style="1" customWidth="1"/>
    <col min="12334" max="12334" width="20.88671875" style="1" customWidth="1"/>
    <col min="12335" max="12335" width="14.44140625" style="1" customWidth="1"/>
    <col min="12336" max="12336" width="15" style="1" customWidth="1"/>
    <col min="12337" max="12337" width="2.6640625" style="1" customWidth="1"/>
    <col min="12338" max="12338" width="11.6640625" style="1" customWidth="1"/>
    <col min="12339" max="12339" width="11.5546875" style="1" customWidth="1"/>
    <col min="12340" max="12340" width="2.33203125" style="1" customWidth="1"/>
    <col min="12341" max="12341" width="41" style="1" customWidth="1"/>
    <col min="12342" max="12342" width="14.33203125" style="1" customWidth="1"/>
    <col min="12343" max="12344" width="11.5546875" style="1" customWidth="1"/>
    <col min="12345" max="12345" width="21.88671875" style="1" customWidth="1"/>
    <col min="12346" max="12537" width="11.5546875" style="1"/>
    <col min="12538" max="12538" width="21.88671875" style="1" customWidth="1"/>
    <col min="12539" max="12539" width="13.88671875" style="1" customWidth="1"/>
    <col min="12540" max="12540" width="38.6640625" style="1" customWidth="1"/>
    <col min="12541" max="12541" width="3" style="1" bestFit="1" customWidth="1"/>
    <col min="12542" max="12542" width="32.33203125" style="1" customWidth="1"/>
    <col min="12543" max="12543" width="46.33203125" style="1" customWidth="1"/>
    <col min="12544" max="12544" width="19" style="1" customWidth="1"/>
    <col min="12545" max="12545" width="0" style="1" hidden="1" customWidth="1"/>
    <col min="12546" max="12546" width="17.6640625" style="1" customWidth="1"/>
    <col min="12547" max="12547" width="0" style="1" hidden="1" customWidth="1"/>
    <col min="12548" max="12548" width="22.33203125" style="1" customWidth="1"/>
    <col min="12549" max="12549" width="5.33203125" style="1" customWidth="1"/>
    <col min="12550" max="12550" width="36.33203125" style="1" customWidth="1"/>
    <col min="12551" max="12551" width="5.6640625" style="1" customWidth="1"/>
    <col min="12552" max="12552" width="0" style="1" hidden="1" customWidth="1"/>
    <col min="12553" max="12553" width="20.6640625" style="1" customWidth="1"/>
    <col min="12554" max="12554" width="4.88671875" style="1" customWidth="1"/>
    <col min="12555" max="12555" width="0" style="1" hidden="1" customWidth="1"/>
    <col min="12556" max="12556" width="24.6640625" style="1" customWidth="1"/>
    <col min="12557" max="12557" width="12.33203125" style="1" customWidth="1"/>
    <col min="12558" max="12558" width="0" style="1" hidden="1" customWidth="1"/>
    <col min="12559" max="12559" width="3.44140625" style="1" customWidth="1"/>
    <col min="12560" max="12560" width="0" style="1" hidden="1" customWidth="1"/>
    <col min="12561" max="12561" width="17.6640625" style="1" customWidth="1"/>
    <col min="12562" max="12562" width="3.44140625" style="1" customWidth="1"/>
    <col min="12563" max="12563" width="0" style="1" hidden="1" customWidth="1"/>
    <col min="12564" max="12564" width="23.6640625" style="1" customWidth="1"/>
    <col min="12565" max="12565" width="10" style="1" customWidth="1"/>
    <col min="12566" max="12566" width="0" style="1" hidden="1" customWidth="1"/>
    <col min="12567" max="12568" width="14.6640625" style="1" customWidth="1"/>
    <col min="12569" max="12569" width="12.88671875" style="1" customWidth="1"/>
    <col min="12570" max="12570" width="3.33203125" style="1" customWidth="1"/>
    <col min="12571" max="12571" width="30.33203125" style="1" customWidth="1"/>
    <col min="12572" max="12572" width="5" style="1" customWidth="1"/>
    <col min="12573" max="12573" width="0" style="1" hidden="1" customWidth="1"/>
    <col min="12574" max="12574" width="14.33203125" style="1" customWidth="1"/>
    <col min="12575" max="12575" width="5.6640625" style="1" customWidth="1"/>
    <col min="12576" max="12576" width="0" style="1" hidden="1" customWidth="1"/>
    <col min="12577" max="12577" width="17.33203125" style="1" customWidth="1"/>
    <col min="12578" max="12578" width="12.6640625" style="1" customWidth="1"/>
    <col min="12579" max="12579" width="0" style="1" hidden="1" customWidth="1"/>
    <col min="12580" max="12580" width="5.33203125" style="1" customWidth="1"/>
    <col min="12581" max="12581" width="0" style="1" hidden="1" customWidth="1"/>
    <col min="12582" max="12582" width="17" style="1" customWidth="1"/>
    <col min="12583" max="12583" width="6.33203125" style="1" customWidth="1"/>
    <col min="12584" max="12584" width="0" style="1" hidden="1" customWidth="1"/>
    <col min="12585" max="12585" width="14.33203125" style="1" customWidth="1"/>
    <col min="12586" max="12586" width="7.5546875" style="1" customWidth="1"/>
    <col min="12587" max="12587" width="0" style="1" hidden="1" customWidth="1"/>
    <col min="12588" max="12589" width="14.33203125" style="1" customWidth="1"/>
    <col min="12590" max="12590" width="20.88671875" style="1" customWidth="1"/>
    <col min="12591" max="12591" width="14.44140625" style="1" customWidth="1"/>
    <col min="12592" max="12592" width="15" style="1" customWidth="1"/>
    <col min="12593" max="12593" width="2.6640625" style="1" customWidth="1"/>
    <col min="12594" max="12594" width="11.6640625" style="1" customWidth="1"/>
    <col min="12595" max="12595" width="11.5546875" style="1" customWidth="1"/>
    <col min="12596" max="12596" width="2.33203125" style="1" customWidth="1"/>
    <col min="12597" max="12597" width="41" style="1" customWidth="1"/>
    <col min="12598" max="12598" width="14.33203125" style="1" customWidth="1"/>
    <col min="12599" max="12600" width="11.5546875" style="1" customWidth="1"/>
    <col min="12601" max="12601" width="21.88671875" style="1" customWidth="1"/>
    <col min="12602" max="12793" width="11.5546875" style="1"/>
    <col min="12794" max="12794" width="21.88671875" style="1" customWidth="1"/>
    <col min="12795" max="12795" width="13.88671875" style="1" customWidth="1"/>
    <col min="12796" max="12796" width="38.6640625" style="1" customWidth="1"/>
    <col min="12797" max="12797" width="3" style="1" bestFit="1" customWidth="1"/>
    <col min="12798" max="12798" width="32.33203125" style="1" customWidth="1"/>
    <col min="12799" max="12799" width="46.33203125" style="1" customWidth="1"/>
    <col min="12800" max="12800" width="19" style="1" customWidth="1"/>
    <col min="12801" max="12801" width="0" style="1" hidden="1" customWidth="1"/>
    <col min="12802" max="12802" width="17.6640625" style="1" customWidth="1"/>
    <col min="12803" max="12803" width="0" style="1" hidden="1" customWidth="1"/>
    <col min="12804" max="12804" width="22.33203125" style="1" customWidth="1"/>
    <col min="12805" max="12805" width="5.33203125" style="1" customWidth="1"/>
    <col min="12806" max="12806" width="36.33203125" style="1" customWidth="1"/>
    <col min="12807" max="12807" width="5.6640625" style="1" customWidth="1"/>
    <col min="12808" max="12808" width="0" style="1" hidden="1" customWidth="1"/>
    <col min="12809" max="12809" width="20.6640625" style="1" customWidth="1"/>
    <col min="12810" max="12810" width="4.88671875" style="1" customWidth="1"/>
    <col min="12811" max="12811" width="0" style="1" hidden="1" customWidth="1"/>
    <col min="12812" max="12812" width="24.6640625" style="1" customWidth="1"/>
    <col min="12813" max="12813" width="12.33203125" style="1" customWidth="1"/>
    <col min="12814" max="12814" width="0" style="1" hidden="1" customWidth="1"/>
    <col min="12815" max="12815" width="3.44140625" style="1" customWidth="1"/>
    <col min="12816" max="12816" width="0" style="1" hidden="1" customWidth="1"/>
    <col min="12817" max="12817" width="17.6640625" style="1" customWidth="1"/>
    <col min="12818" max="12818" width="3.44140625" style="1" customWidth="1"/>
    <col min="12819" max="12819" width="0" style="1" hidden="1" customWidth="1"/>
    <col min="12820" max="12820" width="23.6640625" style="1" customWidth="1"/>
    <col min="12821" max="12821" width="10" style="1" customWidth="1"/>
    <col min="12822" max="12822" width="0" style="1" hidden="1" customWidth="1"/>
    <col min="12823" max="12824" width="14.6640625" style="1" customWidth="1"/>
    <col min="12825" max="12825" width="12.88671875" style="1" customWidth="1"/>
    <col min="12826" max="12826" width="3.33203125" style="1" customWidth="1"/>
    <col min="12827" max="12827" width="30.33203125" style="1" customWidth="1"/>
    <col min="12828" max="12828" width="5" style="1" customWidth="1"/>
    <col min="12829" max="12829" width="0" style="1" hidden="1" customWidth="1"/>
    <col min="12830" max="12830" width="14.33203125" style="1" customWidth="1"/>
    <col min="12831" max="12831" width="5.6640625" style="1" customWidth="1"/>
    <col min="12832" max="12832" width="0" style="1" hidden="1" customWidth="1"/>
    <col min="12833" max="12833" width="17.33203125" style="1" customWidth="1"/>
    <col min="12834" max="12834" width="12.6640625" style="1" customWidth="1"/>
    <col min="12835" max="12835" width="0" style="1" hidden="1" customWidth="1"/>
    <col min="12836" max="12836" width="5.33203125" style="1" customWidth="1"/>
    <col min="12837" max="12837" width="0" style="1" hidden="1" customWidth="1"/>
    <col min="12838" max="12838" width="17" style="1" customWidth="1"/>
    <col min="12839" max="12839" width="6.33203125" style="1" customWidth="1"/>
    <col min="12840" max="12840" width="0" style="1" hidden="1" customWidth="1"/>
    <col min="12841" max="12841" width="14.33203125" style="1" customWidth="1"/>
    <col min="12842" max="12842" width="7.5546875" style="1" customWidth="1"/>
    <col min="12843" max="12843" width="0" style="1" hidden="1" customWidth="1"/>
    <col min="12844" max="12845" width="14.33203125" style="1" customWidth="1"/>
    <col min="12846" max="12846" width="20.88671875" style="1" customWidth="1"/>
    <col min="12847" max="12847" width="14.44140625" style="1" customWidth="1"/>
    <col min="12848" max="12848" width="15" style="1" customWidth="1"/>
    <col min="12849" max="12849" width="2.6640625" style="1" customWidth="1"/>
    <col min="12850" max="12850" width="11.6640625" style="1" customWidth="1"/>
    <col min="12851" max="12851" width="11.5546875" style="1" customWidth="1"/>
    <col min="12852" max="12852" width="2.33203125" style="1" customWidth="1"/>
    <col min="12853" max="12853" width="41" style="1" customWidth="1"/>
    <col min="12854" max="12854" width="14.33203125" style="1" customWidth="1"/>
    <col min="12855" max="12856" width="11.5546875" style="1" customWidth="1"/>
    <col min="12857" max="12857" width="21.88671875" style="1" customWidth="1"/>
    <col min="12858" max="13049" width="11.5546875" style="1"/>
    <col min="13050" max="13050" width="21.88671875" style="1" customWidth="1"/>
    <col min="13051" max="13051" width="13.88671875" style="1" customWidth="1"/>
    <col min="13052" max="13052" width="38.6640625" style="1" customWidth="1"/>
    <col min="13053" max="13053" width="3" style="1" bestFit="1" customWidth="1"/>
    <col min="13054" max="13054" width="32.33203125" style="1" customWidth="1"/>
    <col min="13055" max="13055" width="46.33203125" style="1" customWidth="1"/>
    <col min="13056" max="13056" width="19" style="1" customWidth="1"/>
    <col min="13057" max="13057" width="0" style="1" hidden="1" customWidth="1"/>
    <col min="13058" max="13058" width="17.6640625" style="1" customWidth="1"/>
    <col min="13059" max="13059" width="0" style="1" hidden="1" customWidth="1"/>
    <col min="13060" max="13060" width="22.33203125" style="1" customWidth="1"/>
    <col min="13061" max="13061" width="5.33203125" style="1" customWidth="1"/>
    <col min="13062" max="13062" width="36.33203125" style="1" customWidth="1"/>
    <col min="13063" max="13063" width="5.6640625" style="1" customWidth="1"/>
    <col min="13064" max="13064" width="0" style="1" hidden="1" customWidth="1"/>
    <col min="13065" max="13065" width="20.6640625" style="1" customWidth="1"/>
    <col min="13066" max="13066" width="4.88671875" style="1" customWidth="1"/>
    <col min="13067" max="13067" width="0" style="1" hidden="1" customWidth="1"/>
    <col min="13068" max="13068" width="24.6640625" style="1" customWidth="1"/>
    <col min="13069" max="13069" width="12.33203125" style="1" customWidth="1"/>
    <col min="13070" max="13070" width="0" style="1" hidden="1" customWidth="1"/>
    <col min="13071" max="13071" width="3.44140625" style="1" customWidth="1"/>
    <col min="13072" max="13072" width="0" style="1" hidden="1" customWidth="1"/>
    <col min="13073" max="13073" width="17.6640625" style="1" customWidth="1"/>
    <col min="13074" max="13074" width="3.44140625" style="1" customWidth="1"/>
    <col min="13075" max="13075" width="0" style="1" hidden="1" customWidth="1"/>
    <col min="13076" max="13076" width="23.6640625" style="1" customWidth="1"/>
    <col min="13077" max="13077" width="10" style="1" customWidth="1"/>
    <col min="13078" max="13078" width="0" style="1" hidden="1" customWidth="1"/>
    <col min="13079" max="13080" width="14.6640625" style="1" customWidth="1"/>
    <col min="13081" max="13081" width="12.88671875" style="1" customWidth="1"/>
    <col min="13082" max="13082" width="3.33203125" style="1" customWidth="1"/>
    <col min="13083" max="13083" width="30.33203125" style="1" customWidth="1"/>
    <col min="13084" max="13084" width="5" style="1" customWidth="1"/>
    <col min="13085" max="13085" width="0" style="1" hidden="1" customWidth="1"/>
    <col min="13086" max="13086" width="14.33203125" style="1" customWidth="1"/>
    <col min="13087" max="13087" width="5.6640625" style="1" customWidth="1"/>
    <col min="13088" max="13088" width="0" style="1" hidden="1" customWidth="1"/>
    <col min="13089" max="13089" width="17.33203125" style="1" customWidth="1"/>
    <col min="13090" max="13090" width="12.6640625" style="1" customWidth="1"/>
    <col min="13091" max="13091" width="0" style="1" hidden="1" customWidth="1"/>
    <col min="13092" max="13092" width="5.33203125" style="1" customWidth="1"/>
    <col min="13093" max="13093" width="0" style="1" hidden="1" customWidth="1"/>
    <col min="13094" max="13094" width="17" style="1" customWidth="1"/>
    <col min="13095" max="13095" width="6.33203125" style="1" customWidth="1"/>
    <col min="13096" max="13096" width="0" style="1" hidden="1" customWidth="1"/>
    <col min="13097" max="13097" width="14.33203125" style="1" customWidth="1"/>
    <col min="13098" max="13098" width="7.5546875" style="1" customWidth="1"/>
    <col min="13099" max="13099" width="0" style="1" hidden="1" customWidth="1"/>
    <col min="13100" max="13101" width="14.33203125" style="1" customWidth="1"/>
    <col min="13102" max="13102" width="20.88671875" style="1" customWidth="1"/>
    <col min="13103" max="13103" width="14.44140625" style="1" customWidth="1"/>
    <col min="13104" max="13104" width="15" style="1" customWidth="1"/>
    <col min="13105" max="13105" width="2.6640625" style="1" customWidth="1"/>
    <col min="13106" max="13106" width="11.6640625" style="1" customWidth="1"/>
    <col min="13107" max="13107" width="11.5546875" style="1" customWidth="1"/>
    <col min="13108" max="13108" width="2.33203125" style="1" customWidth="1"/>
    <col min="13109" max="13109" width="41" style="1" customWidth="1"/>
    <col min="13110" max="13110" width="14.33203125" style="1" customWidth="1"/>
    <col min="13111" max="13112" width="11.5546875" style="1" customWidth="1"/>
    <col min="13113" max="13113" width="21.88671875" style="1" customWidth="1"/>
    <col min="13114" max="13305" width="11.5546875" style="1"/>
    <col min="13306" max="13306" width="21.88671875" style="1" customWidth="1"/>
    <col min="13307" max="13307" width="13.88671875" style="1" customWidth="1"/>
    <col min="13308" max="13308" width="38.6640625" style="1" customWidth="1"/>
    <col min="13309" max="13309" width="3" style="1" bestFit="1" customWidth="1"/>
    <col min="13310" max="13310" width="32.33203125" style="1" customWidth="1"/>
    <col min="13311" max="13311" width="46.33203125" style="1" customWidth="1"/>
    <col min="13312" max="13312" width="19" style="1" customWidth="1"/>
    <col min="13313" max="13313" width="0" style="1" hidden="1" customWidth="1"/>
    <col min="13314" max="13314" width="17.6640625" style="1" customWidth="1"/>
    <col min="13315" max="13315" width="0" style="1" hidden="1" customWidth="1"/>
    <col min="13316" max="13316" width="22.33203125" style="1" customWidth="1"/>
    <col min="13317" max="13317" width="5.33203125" style="1" customWidth="1"/>
    <col min="13318" max="13318" width="36.33203125" style="1" customWidth="1"/>
    <col min="13319" max="13319" width="5.6640625" style="1" customWidth="1"/>
    <col min="13320" max="13320" width="0" style="1" hidden="1" customWidth="1"/>
    <col min="13321" max="13321" width="20.6640625" style="1" customWidth="1"/>
    <col min="13322" max="13322" width="4.88671875" style="1" customWidth="1"/>
    <col min="13323" max="13323" width="0" style="1" hidden="1" customWidth="1"/>
    <col min="13324" max="13324" width="24.6640625" style="1" customWidth="1"/>
    <col min="13325" max="13325" width="12.33203125" style="1" customWidth="1"/>
    <col min="13326" max="13326" width="0" style="1" hidden="1" customWidth="1"/>
    <col min="13327" max="13327" width="3.44140625" style="1" customWidth="1"/>
    <col min="13328" max="13328" width="0" style="1" hidden="1" customWidth="1"/>
    <col min="13329" max="13329" width="17.6640625" style="1" customWidth="1"/>
    <col min="13330" max="13330" width="3.44140625" style="1" customWidth="1"/>
    <col min="13331" max="13331" width="0" style="1" hidden="1" customWidth="1"/>
    <col min="13332" max="13332" width="23.6640625" style="1" customWidth="1"/>
    <col min="13333" max="13333" width="10" style="1" customWidth="1"/>
    <col min="13334" max="13334" width="0" style="1" hidden="1" customWidth="1"/>
    <col min="13335" max="13336" width="14.6640625" style="1" customWidth="1"/>
    <col min="13337" max="13337" width="12.88671875" style="1" customWidth="1"/>
    <col min="13338" max="13338" width="3.33203125" style="1" customWidth="1"/>
    <col min="13339" max="13339" width="30.33203125" style="1" customWidth="1"/>
    <col min="13340" max="13340" width="5" style="1" customWidth="1"/>
    <col min="13341" max="13341" width="0" style="1" hidden="1" customWidth="1"/>
    <col min="13342" max="13342" width="14.33203125" style="1" customWidth="1"/>
    <col min="13343" max="13343" width="5.6640625" style="1" customWidth="1"/>
    <col min="13344" max="13344" width="0" style="1" hidden="1" customWidth="1"/>
    <col min="13345" max="13345" width="17.33203125" style="1" customWidth="1"/>
    <col min="13346" max="13346" width="12.6640625" style="1" customWidth="1"/>
    <col min="13347" max="13347" width="0" style="1" hidden="1" customWidth="1"/>
    <col min="13348" max="13348" width="5.33203125" style="1" customWidth="1"/>
    <col min="13349" max="13349" width="0" style="1" hidden="1" customWidth="1"/>
    <col min="13350" max="13350" width="17" style="1" customWidth="1"/>
    <col min="13351" max="13351" width="6.33203125" style="1" customWidth="1"/>
    <col min="13352" max="13352" width="0" style="1" hidden="1" customWidth="1"/>
    <col min="13353" max="13353" width="14.33203125" style="1" customWidth="1"/>
    <col min="13354" max="13354" width="7.5546875" style="1" customWidth="1"/>
    <col min="13355" max="13355" width="0" style="1" hidden="1" customWidth="1"/>
    <col min="13356" max="13357" width="14.33203125" style="1" customWidth="1"/>
    <col min="13358" max="13358" width="20.88671875" style="1" customWidth="1"/>
    <col min="13359" max="13359" width="14.44140625" style="1" customWidth="1"/>
    <col min="13360" max="13360" width="15" style="1" customWidth="1"/>
    <col min="13361" max="13361" width="2.6640625" style="1" customWidth="1"/>
    <col min="13362" max="13362" width="11.6640625" style="1" customWidth="1"/>
    <col min="13363" max="13363" width="11.5546875" style="1" customWidth="1"/>
    <col min="13364" max="13364" width="2.33203125" style="1" customWidth="1"/>
    <col min="13365" max="13365" width="41" style="1" customWidth="1"/>
    <col min="13366" max="13366" width="14.33203125" style="1" customWidth="1"/>
    <col min="13367" max="13368" width="11.5546875" style="1" customWidth="1"/>
    <col min="13369" max="13369" width="21.88671875" style="1" customWidth="1"/>
    <col min="13370" max="13561" width="11.5546875" style="1"/>
    <col min="13562" max="13562" width="21.88671875" style="1" customWidth="1"/>
    <col min="13563" max="13563" width="13.88671875" style="1" customWidth="1"/>
    <col min="13564" max="13564" width="38.6640625" style="1" customWidth="1"/>
    <col min="13565" max="13565" width="3" style="1" bestFit="1" customWidth="1"/>
    <col min="13566" max="13566" width="32.33203125" style="1" customWidth="1"/>
    <col min="13567" max="13567" width="46.33203125" style="1" customWidth="1"/>
    <col min="13568" max="13568" width="19" style="1" customWidth="1"/>
    <col min="13569" max="13569" width="0" style="1" hidden="1" customWidth="1"/>
    <col min="13570" max="13570" width="17.6640625" style="1" customWidth="1"/>
    <col min="13571" max="13571" width="0" style="1" hidden="1" customWidth="1"/>
    <col min="13572" max="13572" width="22.33203125" style="1" customWidth="1"/>
    <col min="13573" max="13573" width="5.33203125" style="1" customWidth="1"/>
    <col min="13574" max="13574" width="36.33203125" style="1" customWidth="1"/>
    <col min="13575" max="13575" width="5.6640625" style="1" customWidth="1"/>
    <col min="13576" max="13576" width="0" style="1" hidden="1" customWidth="1"/>
    <col min="13577" max="13577" width="20.6640625" style="1" customWidth="1"/>
    <col min="13578" max="13578" width="4.88671875" style="1" customWidth="1"/>
    <col min="13579" max="13579" width="0" style="1" hidden="1" customWidth="1"/>
    <col min="13580" max="13580" width="24.6640625" style="1" customWidth="1"/>
    <col min="13581" max="13581" width="12.33203125" style="1" customWidth="1"/>
    <col min="13582" max="13582" width="0" style="1" hidden="1" customWidth="1"/>
    <col min="13583" max="13583" width="3.44140625" style="1" customWidth="1"/>
    <col min="13584" max="13584" width="0" style="1" hidden="1" customWidth="1"/>
    <col min="13585" max="13585" width="17.6640625" style="1" customWidth="1"/>
    <col min="13586" max="13586" width="3.44140625" style="1" customWidth="1"/>
    <col min="13587" max="13587" width="0" style="1" hidden="1" customWidth="1"/>
    <col min="13588" max="13588" width="23.6640625" style="1" customWidth="1"/>
    <col min="13589" max="13589" width="10" style="1" customWidth="1"/>
    <col min="13590" max="13590" width="0" style="1" hidden="1" customWidth="1"/>
    <col min="13591" max="13592" width="14.6640625" style="1" customWidth="1"/>
    <col min="13593" max="13593" width="12.88671875" style="1" customWidth="1"/>
    <col min="13594" max="13594" width="3.33203125" style="1" customWidth="1"/>
    <col min="13595" max="13595" width="30.33203125" style="1" customWidth="1"/>
    <col min="13596" max="13596" width="5" style="1" customWidth="1"/>
    <col min="13597" max="13597" width="0" style="1" hidden="1" customWidth="1"/>
    <col min="13598" max="13598" width="14.33203125" style="1" customWidth="1"/>
    <col min="13599" max="13599" width="5.6640625" style="1" customWidth="1"/>
    <col min="13600" max="13600" width="0" style="1" hidden="1" customWidth="1"/>
    <col min="13601" max="13601" width="17.33203125" style="1" customWidth="1"/>
    <col min="13602" max="13602" width="12.6640625" style="1" customWidth="1"/>
    <col min="13603" max="13603" width="0" style="1" hidden="1" customWidth="1"/>
    <col min="13604" max="13604" width="5.33203125" style="1" customWidth="1"/>
    <col min="13605" max="13605" width="0" style="1" hidden="1" customWidth="1"/>
    <col min="13606" max="13606" width="17" style="1" customWidth="1"/>
    <col min="13607" max="13607" width="6.33203125" style="1" customWidth="1"/>
    <col min="13608" max="13608" width="0" style="1" hidden="1" customWidth="1"/>
    <col min="13609" max="13609" width="14.33203125" style="1" customWidth="1"/>
    <col min="13610" max="13610" width="7.5546875" style="1" customWidth="1"/>
    <col min="13611" max="13611" width="0" style="1" hidden="1" customWidth="1"/>
    <col min="13612" max="13613" width="14.33203125" style="1" customWidth="1"/>
    <col min="13614" max="13614" width="20.88671875" style="1" customWidth="1"/>
    <col min="13615" max="13615" width="14.44140625" style="1" customWidth="1"/>
    <col min="13616" max="13616" width="15" style="1" customWidth="1"/>
    <col min="13617" max="13617" width="2.6640625" style="1" customWidth="1"/>
    <col min="13618" max="13618" width="11.6640625" style="1" customWidth="1"/>
    <col min="13619" max="13619" width="11.5546875" style="1" customWidth="1"/>
    <col min="13620" max="13620" width="2.33203125" style="1" customWidth="1"/>
    <col min="13621" max="13621" width="41" style="1" customWidth="1"/>
    <col min="13622" max="13622" width="14.33203125" style="1" customWidth="1"/>
    <col min="13623" max="13624" width="11.5546875" style="1" customWidth="1"/>
    <col min="13625" max="13625" width="21.88671875" style="1" customWidth="1"/>
    <col min="13626" max="13817" width="11.5546875" style="1"/>
    <col min="13818" max="13818" width="21.88671875" style="1" customWidth="1"/>
    <col min="13819" max="13819" width="13.88671875" style="1" customWidth="1"/>
    <col min="13820" max="13820" width="38.6640625" style="1" customWidth="1"/>
    <col min="13821" max="13821" width="3" style="1" bestFit="1" customWidth="1"/>
    <col min="13822" max="13822" width="32.33203125" style="1" customWidth="1"/>
    <col min="13823" max="13823" width="46.33203125" style="1" customWidth="1"/>
    <col min="13824" max="13824" width="19" style="1" customWidth="1"/>
    <col min="13825" max="13825" width="0" style="1" hidden="1" customWidth="1"/>
    <col min="13826" max="13826" width="17.6640625" style="1" customWidth="1"/>
    <col min="13827" max="13827" width="0" style="1" hidden="1" customWidth="1"/>
    <col min="13828" max="13828" width="22.33203125" style="1" customWidth="1"/>
    <col min="13829" max="13829" width="5.33203125" style="1" customWidth="1"/>
    <col min="13830" max="13830" width="36.33203125" style="1" customWidth="1"/>
    <col min="13831" max="13831" width="5.6640625" style="1" customWidth="1"/>
    <col min="13832" max="13832" width="0" style="1" hidden="1" customWidth="1"/>
    <col min="13833" max="13833" width="20.6640625" style="1" customWidth="1"/>
    <col min="13834" max="13834" width="4.88671875" style="1" customWidth="1"/>
    <col min="13835" max="13835" width="0" style="1" hidden="1" customWidth="1"/>
    <col min="13836" max="13836" width="24.6640625" style="1" customWidth="1"/>
    <col min="13837" max="13837" width="12.33203125" style="1" customWidth="1"/>
    <col min="13838" max="13838" width="0" style="1" hidden="1" customWidth="1"/>
    <col min="13839" max="13839" width="3.44140625" style="1" customWidth="1"/>
    <col min="13840" max="13840" width="0" style="1" hidden="1" customWidth="1"/>
    <col min="13841" max="13841" width="17.6640625" style="1" customWidth="1"/>
    <col min="13842" max="13842" width="3.44140625" style="1" customWidth="1"/>
    <col min="13843" max="13843" width="0" style="1" hidden="1" customWidth="1"/>
    <col min="13844" max="13844" width="23.6640625" style="1" customWidth="1"/>
    <col min="13845" max="13845" width="10" style="1" customWidth="1"/>
    <col min="13846" max="13846" width="0" style="1" hidden="1" customWidth="1"/>
    <col min="13847" max="13848" width="14.6640625" style="1" customWidth="1"/>
    <col min="13849" max="13849" width="12.88671875" style="1" customWidth="1"/>
    <col min="13850" max="13850" width="3.33203125" style="1" customWidth="1"/>
    <col min="13851" max="13851" width="30.33203125" style="1" customWidth="1"/>
    <col min="13852" max="13852" width="5" style="1" customWidth="1"/>
    <col min="13853" max="13853" width="0" style="1" hidden="1" customWidth="1"/>
    <col min="13854" max="13854" width="14.33203125" style="1" customWidth="1"/>
    <col min="13855" max="13855" width="5.6640625" style="1" customWidth="1"/>
    <col min="13856" max="13856" width="0" style="1" hidden="1" customWidth="1"/>
    <col min="13857" max="13857" width="17.33203125" style="1" customWidth="1"/>
    <col min="13858" max="13858" width="12.6640625" style="1" customWidth="1"/>
    <col min="13859" max="13859" width="0" style="1" hidden="1" customWidth="1"/>
    <col min="13860" max="13860" width="5.33203125" style="1" customWidth="1"/>
    <col min="13861" max="13861" width="0" style="1" hidden="1" customWidth="1"/>
    <col min="13862" max="13862" width="17" style="1" customWidth="1"/>
    <col min="13863" max="13863" width="6.33203125" style="1" customWidth="1"/>
    <col min="13864" max="13864" width="0" style="1" hidden="1" customWidth="1"/>
    <col min="13865" max="13865" width="14.33203125" style="1" customWidth="1"/>
    <col min="13866" max="13866" width="7.5546875" style="1" customWidth="1"/>
    <col min="13867" max="13867" width="0" style="1" hidden="1" customWidth="1"/>
    <col min="13868" max="13869" width="14.33203125" style="1" customWidth="1"/>
    <col min="13870" max="13870" width="20.88671875" style="1" customWidth="1"/>
    <col min="13871" max="13871" width="14.44140625" style="1" customWidth="1"/>
    <col min="13872" max="13872" width="15" style="1" customWidth="1"/>
    <col min="13873" max="13873" width="2.6640625" style="1" customWidth="1"/>
    <col min="13874" max="13874" width="11.6640625" style="1" customWidth="1"/>
    <col min="13875" max="13875" width="11.5546875" style="1" customWidth="1"/>
    <col min="13876" max="13876" width="2.33203125" style="1" customWidth="1"/>
    <col min="13877" max="13877" width="41" style="1" customWidth="1"/>
    <col min="13878" max="13878" width="14.33203125" style="1" customWidth="1"/>
    <col min="13879" max="13880" width="11.5546875" style="1" customWidth="1"/>
    <col min="13881" max="13881" width="21.88671875" style="1" customWidth="1"/>
    <col min="13882" max="14073" width="11.5546875" style="1"/>
    <col min="14074" max="14074" width="21.88671875" style="1" customWidth="1"/>
    <col min="14075" max="14075" width="13.88671875" style="1" customWidth="1"/>
    <col min="14076" max="14076" width="38.6640625" style="1" customWidth="1"/>
    <col min="14077" max="14077" width="3" style="1" bestFit="1" customWidth="1"/>
    <col min="14078" max="14078" width="32.33203125" style="1" customWidth="1"/>
    <col min="14079" max="14079" width="46.33203125" style="1" customWidth="1"/>
    <col min="14080" max="14080" width="19" style="1" customWidth="1"/>
    <col min="14081" max="14081" width="0" style="1" hidden="1" customWidth="1"/>
    <col min="14082" max="14082" width="17.6640625" style="1" customWidth="1"/>
    <col min="14083" max="14083" width="0" style="1" hidden="1" customWidth="1"/>
    <col min="14084" max="14084" width="22.33203125" style="1" customWidth="1"/>
    <col min="14085" max="14085" width="5.33203125" style="1" customWidth="1"/>
    <col min="14086" max="14086" width="36.33203125" style="1" customWidth="1"/>
    <col min="14087" max="14087" width="5.6640625" style="1" customWidth="1"/>
    <col min="14088" max="14088" width="0" style="1" hidden="1" customWidth="1"/>
    <col min="14089" max="14089" width="20.6640625" style="1" customWidth="1"/>
    <col min="14090" max="14090" width="4.88671875" style="1" customWidth="1"/>
    <col min="14091" max="14091" width="0" style="1" hidden="1" customWidth="1"/>
    <col min="14092" max="14092" width="24.6640625" style="1" customWidth="1"/>
    <col min="14093" max="14093" width="12.33203125" style="1" customWidth="1"/>
    <col min="14094" max="14094" width="0" style="1" hidden="1" customWidth="1"/>
    <col min="14095" max="14095" width="3.44140625" style="1" customWidth="1"/>
    <col min="14096" max="14096" width="0" style="1" hidden="1" customWidth="1"/>
    <col min="14097" max="14097" width="17.6640625" style="1" customWidth="1"/>
    <col min="14098" max="14098" width="3.44140625" style="1" customWidth="1"/>
    <col min="14099" max="14099" width="0" style="1" hidden="1" customWidth="1"/>
    <col min="14100" max="14100" width="23.6640625" style="1" customWidth="1"/>
    <col min="14101" max="14101" width="10" style="1" customWidth="1"/>
    <col min="14102" max="14102" width="0" style="1" hidden="1" customWidth="1"/>
    <col min="14103" max="14104" width="14.6640625" style="1" customWidth="1"/>
    <col min="14105" max="14105" width="12.88671875" style="1" customWidth="1"/>
    <col min="14106" max="14106" width="3.33203125" style="1" customWidth="1"/>
    <col min="14107" max="14107" width="30.33203125" style="1" customWidth="1"/>
    <col min="14108" max="14108" width="5" style="1" customWidth="1"/>
    <col min="14109" max="14109" width="0" style="1" hidden="1" customWidth="1"/>
    <col min="14110" max="14110" width="14.33203125" style="1" customWidth="1"/>
    <col min="14111" max="14111" width="5.6640625" style="1" customWidth="1"/>
    <col min="14112" max="14112" width="0" style="1" hidden="1" customWidth="1"/>
    <col min="14113" max="14113" width="17.33203125" style="1" customWidth="1"/>
    <col min="14114" max="14114" width="12.6640625" style="1" customWidth="1"/>
    <col min="14115" max="14115" width="0" style="1" hidden="1" customWidth="1"/>
    <col min="14116" max="14116" width="5.33203125" style="1" customWidth="1"/>
    <col min="14117" max="14117" width="0" style="1" hidden="1" customWidth="1"/>
    <col min="14118" max="14118" width="17" style="1" customWidth="1"/>
    <col min="14119" max="14119" width="6.33203125" style="1" customWidth="1"/>
    <col min="14120" max="14120" width="0" style="1" hidden="1" customWidth="1"/>
    <col min="14121" max="14121" width="14.33203125" style="1" customWidth="1"/>
    <col min="14122" max="14122" width="7.5546875" style="1" customWidth="1"/>
    <col min="14123" max="14123" width="0" style="1" hidden="1" customWidth="1"/>
    <col min="14124" max="14125" width="14.33203125" style="1" customWidth="1"/>
    <col min="14126" max="14126" width="20.88671875" style="1" customWidth="1"/>
    <col min="14127" max="14127" width="14.44140625" style="1" customWidth="1"/>
    <col min="14128" max="14128" width="15" style="1" customWidth="1"/>
    <col min="14129" max="14129" width="2.6640625" style="1" customWidth="1"/>
    <col min="14130" max="14130" width="11.6640625" style="1" customWidth="1"/>
    <col min="14131" max="14131" width="11.5546875" style="1" customWidth="1"/>
    <col min="14132" max="14132" width="2.33203125" style="1" customWidth="1"/>
    <col min="14133" max="14133" width="41" style="1" customWidth="1"/>
    <col min="14134" max="14134" width="14.33203125" style="1" customWidth="1"/>
    <col min="14135" max="14136" width="11.5546875" style="1" customWidth="1"/>
    <col min="14137" max="14137" width="21.88671875" style="1" customWidth="1"/>
    <col min="14138" max="14329" width="11.5546875" style="1"/>
    <col min="14330" max="14330" width="21.88671875" style="1" customWidth="1"/>
    <col min="14331" max="14331" width="13.88671875" style="1" customWidth="1"/>
    <col min="14332" max="14332" width="38.6640625" style="1" customWidth="1"/>
    <col min="14333" max="14333" width="3" style="1" bestFit="1" customWidth="1"/>
    <col min="14334" max="14334" width="32.33203125" style="1" customWidth="1"/>
    <col min="14335" max="14335" width="46.33203125" style="1" customWidth="1"/>
    <col min="14336" max="14336" width="19" style="1" customWidth="1"/>
    <col min="14337" max="14337" width="0" style="1" hidden="1" customWidth="1"/>
    <col min="14338" max="14338" width="17.6640625" style="1" customWidth="1"/>
    <col min="14339" max="14339" width="0" style="1" hidden="1" customWidth="1"/>
    <col min="14340" max="14340" width="22.33203125" style="1" customWidth="1"/>
    <col min="14341" max="14341" width="5.33203125" style="1" customWidth="1"/>
    <col min="14342" max="14342" width="36.33203125" style="1" customWidth="1"/>
    <col min="14343" max="14343" width="5.6640625" style="1" customWidth="1"/>
    <col min="14344" max="14344" width="0" style="1" hidden="1" customWidth="1"/>
    <col min="14345" max="14345" width="20.6640625" style="1" customWidth="1"/>
    <col min="14346" max="14346" width="4.88671875" style="1" customWidth="1"/>
    <col min="14347" max="14347" width="0" style="1" hidden="1" customWidth="1"/>
    <col min="14348" max="14348" width="24.6640625" style="1" customWidth="1"/>
    <col min="14349" max="14349" width="12.33203125" style="1" customWidth="1"/>
    <col min="14350" max="14350" width="0" style="1" hidden="1" customWidth="1"/>
    <col min="14351" max="14351" width="3.44140625" style="1" customWidth="1"/>
    <col min="14352" max="14352" width="0" style="1" hidden="1" customWidth="1"/>
    <col min="14353" max="14353" width="17.6640625" style="1" customWidth="1"/>
    <col min="14354" max="14354" width="3.44140625" style="1" customWidth="1"/>
    <col min="14355" max="14355" width="0" style="1" hidden="1" customWidth="1"/>
    <col min="14356" max="14356" width="23.6640625" style="1" customWidth="1"/>
    <col min="14357" max="14357" width="10" style="1" customWidth="1"/>
    <col min="14358" max="14358" width="0" style="1" hidden="1" customWidth="1"/>
    <col min="14359" max="14360" width="14.6640625" style="1" customWidth="1"/>
    <col min="14361" max="14361" width="12.88671875" style="1" customWidth="1"/>
    <col min="14362" max="14362" width="3.33203125" style="1" customWidth="1"/>
    <col min="14363" max="14363" width="30.33203125" style="1" customWidth="1"/>
    <col min="14364" max="14364" width="5" style="1" customWidth="1"/>
    <col min="14365" max="14365" width="0" style="1" hidden="1" customWidth="1"/>
    <col min="14366" max="14366" width="14.33203125" style="1" customWidth="1"/>
    <col min="14367" max="14367" width="5.6640625" style="1" customWidth="1"/>
    <col min="14368" max="14368" width="0" style="1" hidden="1" customWidth="1"/>
    <col min="14369" max="14369" width="17.33203125" style="1" customWidth="1"/>
    <col min="14370" max="14370" width="12.6640625" style="1" customWidth="1"/>
    <col min="14371" max="14371" width="0" style="1" hidden="1" customWidth="1"/>
    <col min="14372" max="14372" width="5.33203125" style="1" customWidth="1"/>
    <col min="14373" max="14373" width="0" style="1" hidden="1" customWidth="1"/>
    <col min="14374" max="14374" width="17" style="1" customWidth="1"/>
    <col min="14375" max="14375" width="6.33203125" style="1" customWidth="1"/>
    <col min="14376" max="14376" width="0" style="1" hidden="1" customWidth="1"/>
    <col min="14377" max="14377" width="14.33203125" style="1" customWidth="1"/>
    <col min="14378" max="14378" width="7.5546875" style="1" customWidth="1"/>
    <col min="14379" max="14379" width="0" style="1" hidden="1" customWidth="1"/>
    <col min="14380" max="14381" width="14.33203125" style="1" customWidth="1"/>
    <col min="14382" max="14382" width="20.88671875" style="1" customWidth="1"/>
    <col min="14383" max="14383" width="14.44140625" style="1" customWidth="1"/>
    <col min="14384" max="14384" width="15" style="1" customWidth="1"/>
    <col min="14385" max="14385" width="2.6640625" style="1" customWidth="1"/>
    <col min="14386" max="14386" width="11.6640625" style="1" customWidth="1"/>
    <col min="14387" max="14387" width="11.5546875" style="1" customWidth="1"/>
    <col min="14388" max="14388" width="2.33203125" style="1" customWidth="1"/>
    <col min="14389" max="14389" width="41" style="1" customWidth="1"/>
    <col min="14390" max="14390" width="14.33203125" style="1" customWidth="1"/>
    <col min="14391" max="14392" width="11.5546875" style="1" customWidth="1"/>
    <col min="14393" max="14393" width="21.88671875" style="1" customWidth="1"/>
    <col min="14394" max="14585" width="11.5546875" style="1"/>
    <col min="14586" max="14586" width="21.88671875" style="1" customWidth="1"/>
    <col min="14587" max="14587" width="13.88671875" style="1" customWidth="1"/>
    <col min="14588" max="14588" width="38.6640625" style="1" customWidth="1"/>
    <col min="14589" max="14589" width="3" style="1" bestFit="1" customWidth="1"/>
    <col min="14590" max="14590" width="32.33203125" style="1" customWidth="1"/>
    <col min="14591" max="14591" width="46.33203125" style="1" customWidth="1"/>
    <col min="14592" max="14592" width="19" style="1" customWidth="1"/>
    <col min="14593" max="14593" width="0" style="1" hidden="1" customWidth="1"/>
    <col min="14594" max="14594" width="17.6640625" style="1" customWidth="1"/>
    <col min="14595" max="14595" width="0" style="1" hidden="1" customWidth="1"/>
    <col min="14596" max="14596" width="22.33203125" style="1" customWidth="1"/>
    <col min="14597" max="14597" width="5.33203125" style="1" customWidth="1"/>
    <col min="14598" max="14598" width="36.33203125" style="1" customWidth="1"/>
    <col min="14599" max="14599" width="5.6640625" style="1" customWidth="1"/>
    <col min="14600" max="14600" width="0" style="1" hidden="1" customWidth="1"/>
    <col min="14601" max="14601" width="20.6640625" style="1" customWidth="1"/>
    <col min="14602" max="14602" width="4.88671875" style="1" customWidth="1"/>
    <col min="14603" max="14603" width="0" style="1" hidden="1" customWidth="1"/>
    <col min="14604" max="14604" width="24.6640625" style="1" customWidth="1"/>
    <col min="14605" max="14605" width="12.33203125" style="1" customWidth="1"/>
    <col min="14606" max="14606" width="0" style="1" hidden="1" customWidth="1"/>
    <col min="14607" max="14607" width="3.44140625" style="1" customWidth="1"/>
    <col min="14608" max="14608" width="0" style="1" hidden="1" customWidth="1"/>
    <col min="14609" max="14609" width="17.6640625" style="1" customWidth="1"/>
    <col min="14610" max="14610" width="3.44140625" style="1" customWidth="1"/>
    <col min="14611" max="14611" width="0" style="1" hidden="1" customWidth="1"/>
    <col min="14612" max="14612" width="23.6640625" style="1" customWidth="1"/>
    <col min="14613" max="14613" width="10" style="1" customWidth="1"/>
    <col min="14614" max="14614" width="0" style="1" hidden="1" customWidth="1"/>
    <col min="14615" max="14616" width="14.6640625" style="1" customWidth="1"/>
    <col min="14617" max="14617" width="12.88671875" style="1" customWidth="1"/>
    <col min="14618" max="14618" width="3.33203125" style="1" customWidth="1"/>
    <col min="14619" max="14619" width="30.33203125" style="1" customWidth="1"/>
    <col min="14620" max="14620" width="5" style="1" customWidth="1"/>
    <col min="14621" max="14621" width="0" style="1" hidden="1" customWidth="1"/>
    <col min="14622" max="14622" width="14.33203125" style="1" customWidth="1"/>
    <col min="14623" max="14623" width="5.6640625" style="1" customWidth="1"/>
    <col min="14624" max="14624" width="0" style="1" hidden="1" customWidth="1"/>
    <col min="14625" max="14625" width="17.33203125" style="1" customWidth="1"/>
    <col min="14626" max="14626" width="12.6640625" style="1" customWidth="1"/>
    <col min="14627" max="14627" width="0" style="1" hidden="1" customWidth="1"/>
    <col min="14628" max="14628" width="5.33203125" style="1" customWidth="1"/>
    <col min="14629" max="14629" width="0" style="1" hidden="1" customWidth="1"/>
    <col min="14630" max="14630" width="17" style="1" customWidth="1"/>
    <col min="14631" max="14631" width="6.33203125" style="1" customWidth="1"/>
    <col min="14632" max="14632" width="0" style="1" hidden="1" customWidth="1"/>
    <col min="14633" max="14633" width="14.33203125" style="1" customWidth="1"/>
    <col min="14634" max="14634" width="7.5546875" style="1" customWidth="1"/>
    <col min="14635" max="14635" width="0" style="1" hidden="1" customWidth="1"/>
    <col min="14636" max="14637" width="14.33203125" style="1" customWidth="1"/>
    <col min="14638" max="14638" width="20.88671875" style="1" customWidth="1"/>
    <col min="14639" max="14639" width="14.44140625" style="1" customWidth="1"/>
    <col min="14640" max="14640" width="15" style="1" customWidth="1"/>
    <col min="14641" max="14641" width="2.6640625" style="1" customWidth="1"/>
    <col min="14642" max="14642" width="11.6640625" style="1" customWidth="1"/>
    <col min="14643" max="14643" width="11.5546875" style="1" customWidth="1"/>
    <col min="14644" max="14644" width="2.33203125" style="1" customWidth="1"/>
    <col min="14645" max="14645" width="41" style="1" customWidth="1"/>
    <col min="14646" max="14646" width="14.33203125" style="1" customWidth="1"/>
    <col min="14647" max="14648" width="11.5546875" style="1" customWidth="1"/>
    <col min="14649" max="14649" width="21.88671875" style="1" customWidth="1"/>
    <col min="14650" max="14841" width="11.5546875" style="1"/>
    <col min="14842" max="14842" width="21.88671875" style="1" customWidth="1"/>
    <col min="14843" max="14843" width="13.88671875" style="1" customWidth="1"/>
    <col min="14844" max="14844" width="38.6640625" style="1" customWidth="1"/>
    <col min="14845" max="14845" width="3" style="1" bestFit="1" customWidth="1"/>
    <col min="14846" max="14846" width="32.33203125" style="1" customWidth="1"/>
    <col min="14847" max="14847" width="46.33203125" style="1" customWidth="1"/>
    <col min="14848" max="14848" width="19" style="1" customWidth="1"/>
    <col min="14849" max="14849" width="0" style="1" hidden="1" customWidth="1"/>
    <col min="14850" max="14850" width="17.6640625" style="1" customWidth="1"/>
    <col min="14851" max="14851" width="0" style="1" hidden="1" customWidth="1"/>
    <col min="14852" max="14852" width="22.33203125" style="1" customWidth="1"/>
    <col min="14853" max="14853" width="5.33203125" style="1" customWidth="1"/>
    <col min="14854" max="14854" width="36.33203125" style="1" customWidth="1"/>
    <col min="14855" max="14855" width="5.6640625" style="1" customWidth="1"/>
    <col min="14856" max="14856" width="0" style="1" hidden="1" customWidth="1"/>
    <col min="14857" max="14857" width="20.6640625" style="1" customWidth="1"/>
    <col min="14858" max="14858" width="4.88671875" style="1" customWidth="1"/>
    <col min="14859" max="14859" width="0" style="1" hidden="1" customWidth="1"/>
    <col min="14860" max="14860" width="24.6640625" style="1" customWidth="1"/>
    <col min="14861" max="14861" width="12.33203125" style="1" customWidth="1"/>
    <col min="14862" max="14862" width="0" style="1" hidden="1" customWidth="1"/>
    <col min="14863" max="14863" width="3.44140625" style="1" customWidth="1"/>
    <col min="14864" max="14864" width="0" style="1" hidden="1" customWidth="1"/>
    <col min="14865" max="14865" width="17.6640625" style="1" customWidth="1"/>
    <col min="14866" max="14866" width="3.44140625" style="1" customWidth="1"/>
    <col min="14867" max="14867" width="0" style="1" hidden="1" customWidth="1"/>
    <col min="14868" max="14868" width="23.6640625" style="1" customWidth="1"/>
    <col min="14869" max="14869" width="10" style="1" customWidth="1"/>
    <col min="14870" max="14870" width="0" style="1" hidden="1" customWidth="1"/>
    <col min="14871" max="14872" width="14.6640625" style="1" customWidth="1"/>
    <col min="14873" max="14873" width="12.88671875" style="1" customWidth="1"/>
    <col min="14874" max="14874" width="3.33203125" style="1" customWidth="1"/>
    <col min="14875" max="14875" width="30.33203125" style="1" customWidth="1"/>
    <col min="14876" max="14876" width="5" style="1" customWidth="1"/>
    <col min="14877" max="14877" width="0" style="1" hidden="1" customWidth="1"/>
    <col min="14878" max="14878" width="14.33203125" style="1" customWidth="1"/>
    <col min="14879" max="14879" width="5.6640625" style="1" customWidth="1"/>
    <col min="14880" max="14880" width="0" style="1" hidden="1" customWidth="1"/>
    <col min="14881" max="14881" width="17.33203125" style="1" customWidth="1"/>
    <col min="14882" max="14882" width="12.6640625" style="1" customWidth="1"/>
    <col min="14883" max="14883" width="0" style="1" hidden="1" customWidth="1"/>
    <col min="14884" max="14884" width="5.33203125" style="1" customWidth="1"/>
    <col min="14885" max="14885" width="0" style="1" hidden="1" customWidth="1"/>
    <col min="14886" max="14886" width="17" style="1" customWidth="1"/>
    <col min="14887" max="14887" width="6.33203125" style="1" customWidth="1"/>
    <col min="14888" max="14888" width="0" style="1" hidden="1" customWidth="1"/>
    <col min="14889" max="14889" width="14.33203125" style="1" customWidth="1"/>
    <col min="14890" max="14890" width="7.5546875" style="1" customWidth="1"/>
    <col min="14891" max="14891" width="0" style="1" hidden="1" customWidth="1"/>
    <col min="14892" max="14893" width="14.33203125" style="1" customWidth="1"/>
    <col min="14894" max="14894" width="20.88671875" style="1" customWidth="1"/>
    <col min="14895" max="14895" width="14.44140625" style="1" customWidth="1"/>
    <col min="14896" max="14896" width="15" style="1" customWidth="1"/>
    <col min="14897" max="14897" width="2.6640625" style="1" customWidth="1"/>
    <col min="14898" max="14898" width="11.6640625" style="1" customWidth="1"/>
    <col min="14899" max="14899" width="11.5546875" style="1" customWidth="1"/>
    <col min="14900" max="14900" width="2.33203125" style="1" customWidth="1"/>
    <col min="14901" max="14901" width="41" style="1" customWidth="1"/>
    <col min="14902" max="14902" width="14.33203125" style="1" customWidth="1"/>
    <col min="14903" max="14904" width="11.5546875" style="1" customWidth="1"/>
    <col min="14905" max="14905" width="21.88671875" style="1" customWidth="1"/>
    <col min="14906" max="15097" width="11.5546875" style="1"/>
    <col min="15098" max="15098" width="21.88671875" style="1" customWidth="1"/>
    <col min="15099" max="15099" width="13.88671875" style="1" customWidth="1"/>
    <col min="15100" max="15100" width="38.6640625" style="1" customWidth="1"/>
    <col min="15101" max="15101" width="3" style="1" bestFit="1" customWidth="1"/>
    <col min="15102" max="15102" width="32.33203125" style="1" customWidth="1"/>
    <col min="15103" max="15103" width="46.33203125" style="1" customWidth="1"/>
    <col min="15104" max="15104" width="19" style="1" customWidth="1"/>
    <col min="15105" max="15105" width="0" style="1" hidden="1" customWidth="1"/>
    <col min="15106" max="15106" width="17.6640625" style="1" customWidth="1"/>
    <col min="15107" max="15107" width="0" style="1" hidden="1" customWidth="1"/>
    <col min="15108" max="15108" width="22.33203125" style="1" customWidth="1"/>
    <col min="15109" max="15109" width="5.33203125" style="1" customWidth="1"/>
    <col min="15110" max="15110" width="36.33203125" style="1" customWidth="1"/>
    <col min="15111" max="15111" width="5.6640625" style="1" customWidth="1"/>
    <col min="15112" max="15112" width="0" style="1" hidden="1" customWidth="1"/>
    <col min="15113" max="15113" width="20.6640625" style="1" customWidth="1"/>
    <col min="15114" max="15114" width="4.88671875" style="1" customWidth="1"/>
    <col min="15115" max="15115" width="0" style="1" hidden="1" customWidth="1"/>
    <col min="15116" max="15116" width="24.6640625" style="1" customWidth="1"/>
    <col min="15117" max="15117" width="12.33203125" style="1" customWidth="1"/>
    <col min="15118" max="15118" width="0" style="1" hidden="1" customWidth="1"/>
    <col min="15119" max="15119" width="3.44140625" style="1" customWidth="1"/>
    <col min="15120" max="15120" width="0" style="1" hidden="1" customWidth="1"/>
    <col min="15121" max="15121" width="17.6640625" style="1" customWidth="1"/>
    <col min="15122" max="15122" width="3.44140625" style="1" customWidth="1"/>
    <col min="15123" max="15123" width="0" style="1" hidden="1" customWidth="1"/>
    <col min="15124" max="15124" width="23.6640625" style="1" customWidth="1"/>
    <col min="15125" max="15125" width="10" style="1" customWidth="1"/>
    <col min="15126" max="15126" width="0" style="1" hidden="1" customWidth="1"/>
    <col min="15127" max="15128" width="14.6640625" style="1" customWidth="1"/>
    <col min="15129" max="15129" width="12.88671875" style="1" customWidth="1"/>
    <col min="15130" max="15130" width="3.33203125" style="1" customWidth="1"/>
    <col min="15131" max="15131" width="30.33203125" style="1" customWidth="1"/>
    <col min="15132" max="15132" width="5" style="1" customWidth="1"/>
    <col min="15133" max="15133" width="0" style="1" hidden="1" customWidth="1"/>
    <col min="15134" max="15134" width="14.33203125" style="1" customWidth="1"/>
    <col min="15135" max="15135" width="5.6640625" style="1" customWidth="1"/>
    <col min="15136" max="15136" width="0" style="1" hidden="1" customWidth="1"/>
    <col min="15137" max="15137" width="17.33203125" style="1" customWidth="1"/>
    <col min="15138" max="15138" width="12.6640625" style="1" customWidth="1"/>
    <col min="15139" max="15139" width="0" style="1" hidden="1" customWidth="1"/>
    <col min="15140" max="15140" width="5.33203125" style="1" customWidth="1"/>
    <col min="15141" max="15141" width="0" style="1" hidden="1" customWidth="1"/>
    <col min="15142" max="15142" width="17" style="1" customWidth="1"/>
    <col min="15143" max="15143" width="6.33203125" style="1" customWidth="1"/>
    <col min="15144" max="15144" width="0" style="1" hidden="1" customWidth="1"/>
    <col min="15145" max="15145" width="14.33203125" style="1" customWidth="1"/>
    <col min="15146" max="15146" width="7.5546875" style="1" customWidth="1"/>
    <col min="15147" max="15147" width="0" style="1" hidden="1" customWidth="1"/>
    <col min="15148" max="15149" width="14.33203125" style="1" customWidth="1"/>
    <col min="15150" max="15150" width="20.88671875" style="1" customWidth="1"/>
    <col min="15151" max="15151" width="14.44140625" style="1" customWidth="1"/>
    <col min="15152" max="15152" width="15" style="1" customWidth="1"/>
    <col min="15153" max="15153" width="2.6640625" style="1" customWidth="1"/>
    <col min="15154" max="15154" width="11.6640625" style="1" customWidth="1"/>
    <col min="15155" max="15155" width="11.5546875" style="1" customWidth="1"/>
    <col min="15156" max="15156" width="2.33203125" style="1" customWidth="1"/>
    <col min="15157" max="15157" width="41" style="1" customWidth="1"/>
    <col min="15158" max="15158" width="14.33203125" style="1" customWidth="1"/>
    <col min="15159" max="15160" width="11.5546875" style="1" customWidth="1"/>
    <col min="15161" max="15161" width="21.88671875" style="1" customWidth="1"/>
    <col min="15162" max="15353" width="11.5546875" style="1"/>
    <col min="15354" max="15354" width="21.88671875" style="1" customWidth="1"/>
    <col min="15355" max="15355" width="13.88671875" style="1" customWidth="1"/>
    <col min="15356" max="15356" width="38.6640625" style="1" customWidth="1"/>
    <col min="15357" max="15357" width="3" style="1" bestFit="1" customWidth="1"/>
    <col min="15358" max="15358" width="32.33203125" style="1" customWidth="1"/>
    <col min="15359" max="15359" width="46.33203125" style="1" customWidth="1"/>
    <col min="15360" max="15360" width="19" style="1" customWidth="1"/>
    <col min="15361" max="15361" width="0" style="1" hidden="1" customWidth="1"/>
    <col min="15362" max="15362" width="17.6640625" style="1" customWidth="1"/>
    <col min="15363" max="15363" width="0" style="1" hidden="1" customWidth="1"/>
    <col min="15364" max="15364" width="22.33203125" style="1" customWidth="1"/>
    <col min="15365" max="15365" width="5.33203125" style="1" customWidth="1"/>
    <col min="15366" max="15366" width="36.33203125" style="1" customWidth="1"/>
    <col min="15367" max="15367" width="5.6640625" style="1" customWidth="1"/>
    <col min="15368" max="15368" width="0" style="1" hidden="1" customWidth="1"/>
    <col min="15369" max="15369" width="20.6640625" style="1" customWidth="1"/>
    <col min="15370" max="15370" width="4.88671875" style="1" customWidth="1"/>
    <col min="15371" max="15371" width="0" style="1" hidden="1" customWidth="1"/>
    <col min="15372" max="15372" width="24.6640625" style="1" customWidth="1"/>
    <col min="15373" max="15373" width="12.33203125" style="1" customWidth="1"/>
    <col min="15374" max="15374" width="0" style="1" hidden="1" customWidth="1"/>
    <col min="15375" max="15375" width="3.44140625" style="1" customWidth="1"/>
    <col min="15376" max="15376" width="0" style="1" hidden="1" customWidth="1"/>
    <col min="15377" max="15377" width="17.6640625" style="1" customWidth="1"/>
    <col min="15378" max="15378" width="3.44140625" style="1" customWidth="1"/>
    <col min="15379" max="15379" width="0" style="1" hidden="1" customWidth="1"/>
    <col min="15380" max="15380" width="23.6640625" style="1" customWidth="1"/>
    <col min="15381" max="15381" width="10" style="1" customWidth="1"/>
    <col min="15382" max="15382" width="0" style="1" hidden="1" customWidth="1"/>
    <col min="15383" max="15384" width="14.6640625" style="1" customWidth="1"/>
    <col min="15385" max="15385" width="12.88671875" style="1" customWidth="1"/>
    <col min="15386" max="15386" width="3.33203125" style="1" customWidth="1"/>
    <col min="15387" max="15387" width="30.33203125" style="1" customWidth="1"/>
    <col min="15388" max="15388" width="5" style="1" customWidth="1"/>
    <col min="15389" max="15389" width="0" style="1" hidden="1" customWidth="1"/>
    <col min="15390" max="15390" width="14.33203125" style="1" customWidth="1"/>
    <col min="15391" max="15391" width="5.6640625" style="1" customWidth="1"/>
    <col min="15392" max="15392" width="0" style="1" hidden="1" customWidth="1"/>
    <col min="15393" max="15393" width="17.33203125" style="1" customWidth="1"/>
    <col min="15394" max="15394" width="12.6640625" style="1" customWidth="1"/>
    <col min="15395" max="15395" width="0" style="1" hidden="1" customWidth="1"/>
    <col min="15396" max="15396" width="5.33203125" style="1" customWidth="1"/>
    <col min="15397" max="15397" width="0" style="1" hidden="1" customWidth="1"/>
    <col min="15398" max="15398" width="17" style="1" customWidth="1"/>
    <col min="15399" max="15399" width="6.33203125" style="1" customWidth="1"/>
    <col min="15400" max="15400" width="0" style="1" hidden="1" customWidth="1"/>
    <col min="15401" max="15401" width="14.33203125" style="1" customWidth="1"/>
    <col min="15402" max="15402" width="7.5546875" style="1" customWidth="1"/>
    <col min="15403" max="15403" width="0" style="1" hidden="1" customWidth="1"/>
    <col min="15404" max="15405" width="14.33203125" style="1" customWidth="1"/>
    <col min="15406" max="15406" width="20.88671875" style="1" customWidth="1"/>
    <col min="15407" max="15407" width="14.44140625" style="1" customWidth="1"/>
    <col min="15408" max="15408" width="15" style="1" customWidth="1"/>
    <col min="15409" max="15409" width="2.6640625" style="1" customWidth="1"/>
    <col min="15410" max="15410" width="11.6640625" style="1" customWidth="1"/>
    <col min="15411" max="15411" width="11.5546875" style="1" customWidth="1"/>
    <col min="15412" max="15412" width="2.33203125" style="1" customWidth="1"/>
    <col min="15413" max="15413" width="41" style="1" customWidth="1"/>
    <col min="15414" max="15414" width="14.33203125" style="1" customWidth="1"/>
    <col min="15415" max="15416" width="11.5546875" style="1" customWidth="1"/>
    <col min="15417" max="15417" width="21.88671875" style="1" customWidth="1"/>
    <col min="15418" max="15609" width="11.5546875" style="1"/>
    <col min="15610" max="15610" width="21.88671875" style="1" customWidth="1"/>
    <col min="15611" max="15611" width="13.88671875" style="1" customWidth="1"/>
    <col min="15612" max="15612" width="38.6640625" style="1" customWidth="1"/>
    <col min="15613" max="15613" width="3" style="1" bestFit="1" customWidth="1"/>
    <col min="15614" max="15614" width="32.33203125" style="1" customWidth="1"/>
    <col min="15615" max="15615" width="46.33203125" style="1" customWidth="1"/>
    <col min="15616" max="15616" width="19" style="1" customWidth="1"/>
    <col min="15617" max="15617" width="0" style="1" hidden="1" customWidth="1"/>
    <col min="15618" max="15618" width="17.6640625" style="1" customWidth="1"/>
    <col min="15619" max="15619" width="0" style="1" hidden="1" customWidth="1"/>
    <col min="15620" max="15620" width="22.33203125" style="1" customWidth="1"/>
    <col min="15621" max="15621" width="5.33203125" style="1" customWidth="1"/>
    <col min="15622" max="15622" width="36.33203125" style="1" customWidth="1"/>
    <col min="15623" max="15623" width="5.6640625" style="1" customWidth="1"/>
    <col min="15624" max="15624" width="0" style="1" hidden="1" customWidth="1"/>
    <col min="15625" max="15625" width="20.6640625" style="1" customWidth="1"/>
    <col min="15626" max="15626" width="4.88671875" style="1" customWidth="1"/>
    <col min="15627" max="15627" width="0" style="1" hidden="1" customWidth="1"/>
    <col min="15628" max="15628" width="24.6640625" style="1" customWidth="1"/>
    <col min="15629" max="15629" width="12.33203125" style="1" customWidth="1"/>
    <col min="15630" max="15630" width="0" style="1" hidden="1" customWidth="1"/>
    <col min="15631" max="15631" width="3.44140625" style="1" customWidth="1"/>
    <col min="15632" max="15632" width="0" style="1" hidden="1" customWidth="1"/>
    <col min="15633" max="15633" width="17.6640625" style="1" customWidth="1"/>
    <col min="15634" max="15634" width="3.44140625" style="1" customWidth="1"/>
    <col min="15635" max="15635" width="0" style="1" hidden="1" customWidth="1"/>
    <col min="15636" max="15636" width="23.6640625" style="1" customWidth="1"/>
    <col min="15637" max="15637" width="10" style="1" customWidth="1"/>
    <col min="15638" max="15638" width="0" style="1" hidden="1" customWidth="1"/>
    <col min="15639" max="15640" width="14.6640625" style="1" customWidth="1"/>
    <col min="15641" max="15641" width="12.88671875" style="1" customWidth="1"/>
    <col min="15642" max="15642" width="3.33203125" style="1" customWidth="1"/>
    <col min="15643" max="15643" width="30.33203125" style="1" customWidth="1"/>
    <col min="15644" max="15644" width="5" style="1" customWidth="1"/>
    <col min="15645" max="15645" width="0" style="1" hidden="1" customWidth="1"/>
    <col min="15646" max="15646" width="14.33203125" style="1" customWidth="1"/>
    <col min="15647" max="15647" width="5.6640625" style="1" customWidth="1"/>
    <col min="15648" max="15648" width="0" style="1" hidden="1" customWidth="1"/>
    <col min="15649" max="15649" width="17.33203125" style="1" customWidth="1"/>
    <col min="15650" max="15650" width="12.6640625" style="1" customWidth="1"/>
    <col min="15651" max="15651" width="0" style="1" hidden="1" customWidth="1"/>
    <col min="15652" max="15652" width="5.33203125" style="1" customWidth="1"/>
    <col min="15653" max="15653" width="0" style="1" hidden="1" customWidth="1"/>
    <col min="15654" max="15654" width="17" style="1" customWidth="1"/>
    <col min="15655" max="15655" width="6.33203125" style="1" customWidth="1"/>
    <col min="15656" max="15656" width="0" style="1" hidden="1" customWidth="1"/>
    <col min="15657" max="15657" width="14.33203125" style="1" customWidth="1"/>
    <col min="15658" max="15658" width="7.5546875" style="1" customWidth="1"/>
    <col min="15659" max="15659" width="0" style="1" hidden="1" customWidth="1"/>
    <col min="15660" max="15661" width="14.33203125" style="1" customWidth="1"/>
    <col min="15662" max="15662" width="20.88671875" style="1" customWidth="1"/>
    <col min="15663" max="15663" width="14.44140625" style="1" customWidth="1"/>
    <col min="15664" max="15664" width="15" style="1" customWidth="1"/>
    <col min="15665" max="15665" width="2.6640625" style="1" customWidth="1"/>
    <col min="15666" max="15666" width="11.6640625" style="1" customWidth="1"/>
    <col min="15667" max="15667" width="11.5546875" style="1" customWidth="1"/>
    <col min="15668" max="15668" width="2.33203125" style="1" customWidth="1"/>
    <col min="15669" max="15669" width="41" style="1" customWidth="1"/>
    <col min="15670" max="15670" width="14.33203125" style="1" customWidth="1"/>
    <col min="15671" max="15672" width="11.5546875" style="1" customWidth="1"/>
    <col min="15673" max="15673" width="21.88671875" style="1" customWidth="1"/>
    <col min="15674" max="15865" width="11.5546875" style="1"/>
    <col min="15866" max="15866" width="21.88671875" style="1" customWidth="1"/>
    <col min="15867" max="15867" width="13.88671875" style="1" customWidth="1"/>
    <col min="15868" max="15868" width="38.6640625" style="1" customWidth="1"/>
    <col min="15869" max="15869" width="3" style="1" bestFit="1" customWidth="1"/>
    <col min="15870" max="15870" width="32.33203125" style="1" customWidth="1"/>
    <col min="15871" max="15871" width="46.33203125" style="1" customWidth="1"/>
    <col min="15872" max="15872" width="19" style="1" customWidth="1"/>
    <col min="15873" max="15873" width="0" style="1" hidden="1" customWidth="1"/>
    <col min="15874" max="15874" width="17.6640625" style="1" customWidth="1"/>
    <col min="15875" max="15875" width="0" style="1" hidden="1" customWidth="1"/>
    <col min="15876" max="15876" width="22.33203125" style="1" customWidth="1"/>
    <col min="15877" max="15877" width="5.33203125" style="1" customWidth="1"/>
    <col min="15878" max="15878" width="36.33203125" style="1" customWidth="1"/>
    <col min="15879" max="15879" width="5.6640625" style="1" customWidth="1"/>
    <col min="15880" max="15880" width="0" style="1" hidden="1" customWidth="1"/>
    <col min="15881" max="15881" width="20.6640625" style="1" customWidth="1"/>
    <col min="15882" max="15882" width="4.88671875" style="1" customWidth="1"/>
    <col min="15883" max="15883" width="0" style="1" hidden="1" customWidth="1"/>
    <col min="15884" max="15884" width="24.6640625" style="1" customWidth="1"/>
    <col min="15885" max="15885" width="12.33203125" style="1" customWidth="1"/>
    <col min="15886" max="15886" width="0" style="1" hidden="1" customWidth="1"/>
    <col min="15887" max="15887" width="3.44140625" style="1" customWidth="1"/>
    <col min="15888" max="15888" width="0" style="1" hidden="1" customWidth="1"/>
    <col min="15889" max="15889" width="17.6640625" style="1" customWidth="1"/>
    <col min="15890" max="15890" width="3.44140625" style="1" customWidth="1"/>
    <col min="15891" max="15891" width="0" style="1" hidden="1" customWidth="1"/>
    <col min="15892" max="15892" width="23.6640625" style="1" customWidth="1"/>
    <col min="15893" max="15893" width="10" style="1" customWidth="1"/>
    <col min="15894" max="15894" width="0" style="1" hidden="1" customWidth="1"/>
    <col min="15895" max="15896" width="14.6640625" style="1" customWidth="1"/>
    <col min="15897" max="15897" width="12.88671875" style="1" customWidth="1"/>
    <col min="15898" max="15898" width="3.33203125" style="1" customWidth="1"/>
    <col min="15899" max="15899" width="30.33203125" style="1" customWidth="1"/>
    <col min="15900" max="15900" width="5" style="1" customWidth="1"/>
    <col min="15901" max="15901" width="0" style="1" hidden="1" customWidth="1"/>
    <col min="15902" max="15902" width="14.33203125" style="1" customWidth="1"/>
    <col min="15903" max="15903" width="5.6640625" style="1" customWidth="1"/>
    <col min="15904" max="15904" width="0" style="1" hidden="1" customWidth="1"/>
    <col min="15905" max="15905" width="17.33203125" style="1" customWidth="1"/>
    <col min="15906" max="15906" width="12.6640625" style="1" customWidth="1"/>
    <col min="15907" max="15907" width="0" style="1" hidden="1" customWidth="1"/>
    <col min="15908" max="15908" width="5.33203125" style="1" customWidth="1"/>
    <col min="15909" max="15909" width="0" style="1" hidden="1" customWidth="1"/>
    <col min="15910" max="15910" width="17" style="1" customWidth="1"/>
    <col min="15911" max="15911" width="6.33203125" style="1" customWidth="1"/>
    <col min="15912" max="15912" width="0" style="1" hidden="1" customWidth="1"/>
    <col min="15913" max="15913" width="14.33203125" style="1" customWidth="1"/>
    <col min="15914" max="15914" width="7.5546875" style="1" customWidth="1"/>
    <col min="15915" max="15915" width="0" style="1" hidden="1" customWidth="1"/>
    <col min="15916" max="15917" width="14.33203125" style="1" customWidth="1"/>
    <col min="15918" max="15918" width="20.88671875" style="1" customWidth="1"/>
    <col min="15919" max="15919" width="14.44140625" style="1" customWidth="1"/>
    <col min="15920" max="15920" width="15" style="1" customWidth="1"/>
    <col min="15921" max="15921" width="2.6640625" style="1" customWidth="1"/>
    <col min="15922" max="15922" width="11.6640625" style="1" customWidth="1"/>
    <col min="15923" max="15923" width="11.5546875" style="1" customWidth="1"/>
    <col min="15924" max="15924" width="2.33203125" style="1" customWidth="1"/>
    <col min="15925" max="15925" width="41" style="1" customWidth="1"/>
    <col min="15926" max="15926" width="14.33203125" style="1" customWidth="1"/>
    <col min="15927" max="15928" width="11.5546875" style="1" customWidth="1"/>
    <col min="15929" max="15929" width="21.88671875" style="1" customWidth="1"/>
    <col min="15930" max="16121" width="11.5546875" style="1"/>
    <col min="16122" max="16122" width="21.88671875" style="1" customWidth="1"/>
    <col min="16123" max="16123" width="13.88671875" style="1" customWidth="1"/>
    <col min="16124" max="16124" width="38.6640625" style="1" customWidth="1"/>
    <col min="16125" max="16125" width="3" style="1" bestFit="1" customWidth="1"/>
    <col min="16126" max="16126" width="32.33203125" style="1" customWidth="1"/>
    <col min="16127" max="16127" width="46.33203125" style="1" customWidth="1"/>
    <col min="16128" max="16128" width="19" style="1" customWidth="1"/>
    <col min="16129" max="16129" width="0" style="1" hidden="1" customWidth="1"/>
    <col min="16130" max="16130" width="17.6640625" style="1" customWidth="1"/>
    <col min="16131" max="16131" width="0" style="1" hidden="1" customWidth="1"/>
    <col min="16132" max="16132" width="22.33203125" style="1" customWidth="1"/>
    <col min="16133" max="16133" width="5.33203125" style="1" customWidth="1"/>
    <col min="16134" max="16134" width="36.33203125" style="1" customWidth="1"/>
    <col min="16135" max="16135" width="5.6640625" style="1" customWidth="1"/>
    <col min="16136" max="16136" width="0" style="1" hidden="1" customWidth="1"/>
    <col min="16137" max="16137" width="20.6640625" style="1" customWidth="1"/>
    <col min="16138" max="16138" width="4.88671875" style="1" customWidth="1"/>
    <col min="16139" max="16139" width="0" style="1" hidden="1" customWidth="1"/>
    <col min="16140" max="16140" width="24.6640625" style="1" customWidth="1"/>
    <col min="16141" max="16141" width="12.33203125" style="1" customWidth="1"/>
    <col min="16142" max="16142" width="0" style="1" hidden="1" customWidth="1"/>
    <col min="16143" max="16143" width="3.44140625" style="1" customWidth="1"/>
    <col min="16144" max="16144" width="0" style="1" hidden="1" customWidth="1"/>
    <col min="16145" max="16145" width="17.6640625" style="1" customWidth="1"/>
    <col min="16146" max="16146" width="3.44140625" style="1" customWidth="1"/>
    <col min="16147" max="16147" width="0" style="1" hidden="1" customWidth="1"/>
    <col min="16148" max="16148" width="23.6640625" style="1" customWidth="1"/>
    <col min="16149" max="16149" width="10" style="1" customWidth="1"/>
    <col min="16150" max="16150" width="0" style="1" hidden="1" customWidth="1"/>
    <col min="16151" max="16152" width="14.6640625" style="1" customWidth="1"/>
    <col min="16153" max="16153" width="12.88671875" style="1" customWidth="1"/>
    <col min="16154" max="16154" width="3.33203125" style="1" customWidth="1"/>
    <col min="16155" max="16155" width="30.33203125" style="1" customWidth="1"/>
    <col min="16156" max="16156" width="5" style="1" customWidth="1"/>
    <col min="16157" max="16157" width="0" style="1" hidden="1" customWidth="1"/>
    <col min="16158" max="16158" width="14.33203125" style="1" customWidth="1"/>
    <col min="16159" max="16159" width="5.6640625" style="1" customWidth="1"/>
    <col min="16160" max="16160" width="0" style="1" hidden="1" customWidth="1"/>
    <col min="16161" max="16161" width="17.33203125" style="1" customWidth="1"/>
    <col min="16162" max="16162" width="12.6640625" style="1" customWidth="1"/>
    <col min="16163" max="16163" width="0" style="1" hidden="1" customWidth="1"/>
    <col min="16164" max="16164" width="5.33203125" style="1" customWidth="1"/>
    <col min="16165" max="16165" width="0" style="1" hidden="1" customWidth="1"/>
    <col min="16166" max="16166" width="17" style="1" customWidth="1"/>
    <col min="16167" max="16167" width="6.33203125" style="1" customWidth="1"/>
    <col min="16168" max="16168" width="0" style="1" hidden="1" customWidth="1"/>
    <col min="16169" max="16169" width="14.33203125" style="1" customWidth="1"/>
    <col min="16170" max="16170" width="7.5546875" style="1" customWidth="1"/>
    <col min="16171" max="16171" width="0" style="1" hidden="1" customWidth="1"/>
    <col min="16172" max="16173" width="14.33203125" style="1" customWidth="1"/>
    <col min="16174" max="16174" width="20.88671875" style="1" customWidth="1"/>
    <col min="16175" max="16175" width="14.44140625" style="1" customWidth="1"/>
    <col min="16176" max="16176" width="15" style="1" customWidth="1"/>
    <col min="16177" max="16177" width="2.6640625" style="1" customWidth="1"/>
    <col min="16178" max="16178" width="11.6640625" style="1" customWidth="1"/>
    <col min="16179" max="16179" width="11.5546875" style="1" customWidth="1"/>
    <col min="16180" max="16180" width="2.33203125" style="1" customWidth="1"/>
    <col min="16181" max="16181" width="41" style="1" customWidth="1"/>
    <col min="16182" max="16182" width="14.33203125" style="1" customWidth="1"/>
    <col min="16183" max="16184" width="11.5546875" style="1" customWidth="1"/>
    <col min="16185" max="16185" width="21.88671875" style="1" customWidth="1"/>
    <col min="16186" max="16379" width="11.5546875" style="1"/>
    <col min="16380" max="16384" width="11.5546875" style="1" customWidth="1"/>
  </cols>
  <sheetData>
    <row r="1" spans="1:69" ht="18.75" customHeight="1" x14ac:dyDescent="0.3">
      <c r="A1" s="394" t="s">
        <v>154</v>
      </c>
      <c r="B1" s="395"/>
      <c r="C1" s="395"/>
      <c r="D1" s="395"/>
      <c r="E1" s="395"/>
      <c r="F1" s="395"/>
      <c r="G1" s="395"/>
      <c r="H1" s="395"/>
      <c r="I1" s="395"/>
      <c r="J1" s="395"/>
      <c r="K1" s="395"/>
      <c r="L1" s="395"/>
      <c r="M1" s="395"/>
      <c r="N1" s="395"/>
      <c r="O1" s="395"/>
      <c r="P1" s="395"/>
      <c r="Q1" s="395"/>
      <c r="R1" s="395"/>
      <c r="S1" s="395"/>
      <c r="T1" s="395"/>
      <c r="U1" s="398" t="s">
        <v>155</v>
      </c>
      <c r="V1" s="398"/>
      <c r="W1" s="398"/>
      <c r="X1" s="398"/>
      <c r="Y1" s="398"/>
      <c r="Z1" s="398"/>
      <c r="AA1" s="398"/>
      <c r="AB1" s="398"/>
      <c r="AC1" s="406" t="s">
        <v>156</v>
      </c>
      <c r="AD1" s="406"/>
      <c r="AE1" s="406"/>
      <c r="AF1" s="406"/>
      <c r="AG1" s="406"/>
      <c r="AH1" s="406"/>
      <c r="AI1" s="406"/>
      <c r="AJ1" s="406"/>
      <c r="AK1" s="406"/>
      <c r="AL1" s="406"/>
      <c r="AM1" s="406"/>
      <c r="AN1" s="406"/>
      <c r="AO1" s="406"/>
      <c r="AP1" s="406"/>
      <c r="AQ1" s="406"/>
      <c r="AR1" s="406"/>
      <c r="AS1" s="406"/>
      <c r="AT1" s="406"/>
      <c r="AU1" s="124"/>
      <c r="AV1" s="407" t="s">
        <v>157</v>
      </c>
      <c r="AW1" s="407"/>
      <c r="AX1" s="407"/>
      <c r="AY1" s="431" t="s">
        <v>158</v>
      </c>
      <c r="AZ1" s="432"/>
      <c r="BA1" s="432"/>
      <c r="BB1" s="432"/>
      <c r="BC1" s="432"/>
      <c r="BD1" s="432"/>
      <c r="BE1" s="432"/>
      <c r="BF1" s="432"/>
      <c r="BG1" s="432"/>
      <c r="BH1" s="432"/>
      <c r="BI1" s="432"/>
      <c r="BJ1" s="432"/>
      <c r="BK1" s="432"/>
      <c r="BL1" s="432"/>
      <c r="BM1" s="432"/>
      <c r="BN1" s="432"/>
      <c r="BO1" s="432"/>
      <c r="BP1" s="432"/>
      <c r="BQ1" s="432"/>
    </row>
    <row r="2" spans="1:69" ht="17.25" customHeight="1" x14ac:dyDescent="0.3">
      <c r="A2" s="396"/>
      <c r="B2" s="397"/>
      <c r="C2" s="397"/>
      <c r="D2" s="397"/>
      <c r="E2" s="397"/>
      <c r="F2" s="397"/>
      <c r="G2" s="397"/>
      <c r="H2" s="397"/>
      <c r="I2" s="397"/>
      <c r="J2" s="397"/>
      <c r="K2" s="397"/>
      <c r="L2" s="397"/>
      <c r="M2" s="397"/>
      <c r="N2" s="397"/>
      <c r="O2" s="397"/>
      <c r="P2" s="397"/>
      <c r="Q2" s="397"/>
      <c r="R2" s="397"/>
      <c r="S2" s="397"/>
      <c r="T2" s="397"/>
      <c r="U2" s="399"/>
      <c r="V2" s="399"/>
      <c r="W2" s="399"/>
      <c r="X2" s="399"/>
      <c r="Y2" s="399"/>
      <c r="Z2" s="399"/>
      <c r="AA2" s="399"/>
      <c r="AB2" s="399"/>
      <c r="AC2" s="393" t="s">
        <v>159</v>
      </c>
      <c r="AD2" s="393" t="s">
        <v>160</v>
      </c>
      <c r="AE2" s="393" t="s">
        <v>161</v>
      </c>
      <c r="AF2" s="393"/>
      <c r="AG2" s="393"/>
      <c r="AH2" s="393"/>
      <c r="AI2" s="393" t="s">
        <v>162</v>
      </c>
      <c r="AJ2" s="393" t="s">
        <v>163</v>
      </c>
      <c r="AK2" s="393"/>
      <c r="AL2" s="393"/>
      <c r="AM2" s="393"/>
      <c r="AN2" s="393"/>
      <c r="AO2" s="393"/>
      <c r="AP2" s="393"/>
      <c r="AQ2" s="393"/>
      <c r="AR2" s="393"/>
      <c r="AS2" s="393"/>
      <c r="AT2" s="393"/>
      <c r="AU2" s="393" t="s">
        <v>164</v>
      </c>
      <c r="AV2" s="393"/>
      <c r="AW2" s="393"/>
      <c r="AX2" s="393" t="s">
        <v>9</v>
      </c>
      <c r="AY2" s="404" t="s">
        <v>165</v>
      </c>
      <c r="AZ2" s="404"/>
      <c r="BA2" s="404" t="s">
        <v>127</v>
      </c>
      <c r="BB2" s="404" t="s">
        <v>166</v>
      </c>
      <c r="BC2" s="404" t="s">
        <v>167</v>
      </c>
      <c r="BD2" s="404" t="s">
        <v>168</v>
      </c>
      <c r="BE2" s="404" t="s">
        <v>169</v>
      </c>
      <c r="BF2" s="404"/>
      <c r="BG2" s="404"/>
      <c r="BH2" s="404"/>
      <c r="BI2" s="404"/>
      <c r="BJ2" s="404"/>
      <c r="BK2" s="404"/>
      <c r="BL2" s="404"/>
      <c r="BM2" s="404"/>
      <c r="BN2" s="404"/>
      <c r="BO2" s="404"/>
      <c r="BP2" s="404"/>
      <c r="BQ2" s="404"/>
    </row>
    <row r="3" spans="1:69" s="19" customFormat="1" ht="39" customHeight="1" x14ac:dyDescent="0.3">
      <c r="A3" s="110" t="s">
        <v>170</v>
      </c>
      <c r="B3" s="194" t="s">
        <v>125</v>
      </c>
      <c r="C3" s="194" t="s">
        <v>6</v>
      </c>
      <c r="D3" s="194" t="s">
        <v>1</v>
      </c>
      <c r="E3" s="194" t="s">
        <v>2</v>
      </c>
      <c r="F3" s="194" t="s">
        <v>171</v>
      </c>
      <c r="G3" s="414" t="s">
        <v>172</v>
      </c>
      <c r="H3" s="414"/>
      <c r="I3" s="194" t="s">
        <v>173</v>
      </c>
      <c r="J3" s="194" t="s">
        <v>16</v>
      </c>
      <c r="K3" s="194" t="s">
        <v>174</v>
      </c>
      <c r="L3" s="194" t="s">
        <v>175</v>
      </c>
      <c r="M3" s="194" t="s">
        <v>13</v>
      </c>
      <c r="N3" s="194" t="s">
        <v>150</v>
      </c>
      <c r="O3" s="194" t="s">
        <v>14</v>
      </c>
      <c r="P3" s="194" t="s">
        <v>150</v>
      </c>
      <c r="Q3" s="194" t="s">
        <v>15</v>
      </c>
      <c r="R3" s="194" t="s">
        <v>150</v>
      </c>
      <c r="S3" s="194" t="s">
        <v>176</v>
      </c>
      <c r="T3" s="194" t="s">
        <v>11</v>
      </c>
      <c r="U3" s="105" t="s">
        <v>177</v>
      </c>
      <c r="V3" s="106" t="s">
        <v>178</v>
      </c>
      <c r="W3" s="105" t="s">
        <v>150</v>
      </c>
      <c r="X3" s="106" t="s">
        <v>179</v>
      </c>
      <c r="Y3" s="105" t="s">
        <v>150</v>
      </c>
      <c r="Z3" s="106" t="s">
        <v>180</v>
      </c>
      <c r="AA3" s="106" t="s">
        <v>150</v>
      </c>
      <c r="AB3" s="106" t="s">
        <v>181</v>
      </c>
      <c r="AC3" s="393"/>
      <c r="AD3" s="393"/>
      <c r="AE3" s="182" t="s">
        <v>5</v>
      </c>
      <c r="AF3" s="107" t="s">
        <v>182</v>
      </c>
      <c r="AG3" s="182" t="s">
        <v>183</v>
      </c>
      <c r="AH3" s="182" t="s">
        <v>182</v>
      </c>
      <c r="AI3" s="393"/>
      <c r="AJ3" s="182" t="s">
        <v>184</v>
      </c>
      <c r="AK3" s="393" t="s">
        <v>185</v>
      </c>
      <c r="AL3" s="393"/>
      <c r="AM3" s="393" t="s">
        <v>7</v>
      </c>
      <c r="AN3" s="393"/>
      <c r="AO3" s="393" t="s">
        <v>8</v>
      </c>
      <c r="AP3" s="393"/>
      <c r="AQ3" s="182" t="s">
        <v>186</v>
      </c>
      <c r="AR3" s="393" t="s">
        <v>127</v>
      </c>
      <c r="AS3" s="393"/>
      <c r="AT3" s="182" t="s">
        <v>187</v>
      </c>
      <c r="AU3" s="393"/>
      <c r="AV3" s="393"/>
      <c r="AW3" s="393"/>
      <c r="AX3" s="393"/>
      <c r="AY3" s="404"/>
      <c r="AZ3" s="404"/>
      <c r="BA3" s="404"/>
      <c r="BB3" s="404"/>
      <c r="BC3" s="404"/>
      <c r="BD3" s="404"/>
      <c r="BE3" s="247" t="s">
        <v>188</v>
      </c>
      <c r="BF3" s="247" t="s">
        <v>189</v>
      </c>
      <c r="BG3" s="247" t="s">
        <v>188</v>
      </c>
      <c r="BH3" s="247" t="s">
        <v>189</v>
      </c>
      <c r="BI3" s="247" t="s">
        <v>190</v>
      </c>
      <c r="BJ3" s="247" t="s">
        <v>188</v>
      </c>
      <c r="BK3" s="247" t="s">
        <v>189</v>
      </c>
      <c r="BL3" s="247" t="s">
        <v>188</v>
      </c>
      <c r="BM3" s="247" t="s">
        <v>189</v>
      </c>
      <c r="BN3" s="247" t="s">
        <v>188</v>
      </c>
      <c r="BO3" s="247" t="s">
        <v>189</v>
      </c>
      <c r="BP3" s="247" t="s">
        <v>188</v>
      </c>
      <c r="BQ3" s="247" t="s">
        <v>189</v>
      </c>
    </row>
    <row r="4" spans="1:69" ht="112.5" customHeight="1" x14ac:dyDescent="0.3">
      <c r="A4" s="410" t="s">
        <v>239</v>
      </c>
      <c r="B4" s="388" t="s">
        <v>95</v>
      </c>
      <c r="C4" s="388" t="s">
        <v>89</v>
      </c>
      <c r="D4" s="388" t="s">
        <v>76</v>
      </c>
      <c r="E4" s="388" t="s">
        <v>34</v>
      </c>
      <c r="F4" s="452" t="s">
        <v>991</v>
      </c>
      <c r="G4" s="412" t="s">
        <v>992</v>
      </c>
      <c r="H4" s="412" t="s">
        <v>993</v>
      </c>
      <c r="I4" s="452" t="s">
        <v>994</v>
      </c>
      <c r="J4" s="388" t="s">
        <v>92</v>
      </c>
      <c r="K4" s="388">
        <v>1</v>
      </c>
      <c r="L4" s="390">
        <f>IF(J4="Diaria",+(K4/360),IF(J4="Mensual",+(K4/12),IF(J4="Bimestral",+(K4/6),IF(J4="Trimestral",+(K4/4),IF(J4="Semestral",+(K4/2),IF(J4="Anual",+(K4/1),""))))))</f>
        <v>0.5</v>
      </c>
      <c r="M4" s="388" t="s">
        <v>60</v>
      </c>
      <c r="N4" s="388">
        <f>IF(M4="Menor al 1% del patrimonio de la Lotería de Bogotá",20%,IF(M4="Entre el 1% y el 3% del patrimonio de la Lotería de Bogotá",40%,IF(M4="Entre el 3% y el 6% del patrimonio de la Lotería de Bogotá",60%,IF(M4="Entre el 6% y el 10% del patrimonio de la Lotería de Bogotá",80%,IF(M4="Mayor al 10% del patrimonio de la Lotería de Bogotá",100%,IF(M4="NA",0%,""))))))</f>
        <v>0.6</v>
      </c>
      <c r="O4" s="388" t="s">
        <v>46</v>
      </c>
      <c r="P4" s="388">
        <f>IF(O4="El riesgo afecta la imagen de algún área de la organización",20%,IF(O4="El riesgo afecta la imagen de la entidad internamente, de conocimiento general nivel interno, de junta directiva y accionistas y/o de proveedores",40%,IF(O4="El riesgo afecta la imagen de la entidad con algunos usuarios de relevancia frente al logro de los objetivos",60%,IF(O4="El riesgo afecta la imagen de la entidad con efecto publicitario sistenido a nivel de sector administrativo, nivel departamental o municipal",80%,IF(O4="El riesgo afecta la imagen de la entidad a nivel nacional, con efecto publicitario sistenido a nivel país",100%,IF(O4="NA",0%,""))))))</f>
        <v>0.4</v>
      </c>
      <c r="Q4" s="388" t="s">
        <v>70</v>
      </c>
      <c r="R4" s="388">
        <f>IF(Q4="Interrupción de la operación por menos de un día",20%,IF(Q4="Interrupción de la operación por un día completo",40%,IF(Q4="Interrupción de la operación mayor a 1 día y menor a 2 días",60%,IF(Q4="Interrupción de la operación por dos días completos",80%,IF(Q4="Interrupción de la operación por más de dos días",100%,IF(Q4="NA",0%,""))))))</f>
        <v>0</v>
      </c>
      <c r="S4" s="389" t="s">
        <v>57</v>
      </c>
      <c r="T4" s="389" t="s">
        <v>58</v>
      </c>
      <c r="U4" s="389">
        <f>+MAX(N4,P4,R4)</f>
        <v>0.6</v>
      </c>
      <c r="V4" s="402" t="str">
        <f>IF(L4&lt;=20%,"Muy baja",IF(L4&lt;=40%,"Baja",IF(L4&lt;=60%,"Media",IF(L4&lt;=80%,"Alta",IF(L4&lt;=100%,"Muy alta",IF(L4&gt;=100%,"Muy alta",""))))))</f>
        <v>Media</v>
      </c>
      <c r="W4" s="400">
        <f>+IFERROR(VLOOKUP(V4,Fórmula!$F$1:$G$6,2,FALSE),"")</f>
        <v>0.6</v>
      </c>
      <c r="X4" s="402" t="str">
        <f>IF(U4=20%,"Leve",IF(U4=40%,"Menor",IF(U4=60%,"Moderado",IF(U4=80%,"Mayor",IF(U4=100%,"Catastrófico","")))))</f>
        <v>Moderado</v>
      </c>
      <c r="Y4" s="400">
        <f>+IFERROR(VLOOKUP(X4,Fórmula!$H$1:$I$6,2,FALSE),"")</f>
        <v>0.6</v>
      </c>
      <c r="Z4" s="389" t="str">
        <f>+IFERROR(VLOOKUP(V4&amp;X4,Fórmula!$C$2:$D$26,2,FALSE),"")</f>
        <v>Moderado</v>
      </c>
      <c r="AA4" s="400">
        <f>IF(Z4="Bajo",25%,IF(Z4="Moderado",50%,IF(Z4="Alto",75%,IF(Z4="Extremo",100%,""))))</f>
        <v>0.5</v>
      </c>
      <c r="AB4" s="400"/>
      <c r="AC4" s="186" t="s">
        <v>995</v>
      </c>
      <c r="AD4" s="66" t="s">
        <v>996</v>
      </c>
      <c r="AE4" s="66" t="s">
        <v>54</v>
      </c>
      <c r="AF4" s="38">
        <f>IF(AE4="Preventivo",25%,IF(AE4="Detectivo",15%,IF(AE4="Correctivo",10%,"")))</f>
        <v>0.25</v>
      </c>
      <c r="AG4" s="122" t="s">
        <v>199</v>
      </c>
      <c r="AH4" s="38">
        <f t="shared" ref="AH4:AH10" si="0">IF(AG4="Manual",15%,IF(AG4="Automático",25%,""))</f>
        <v>0.15</v>
      </c>
      <c r="AI4" s="38">
        <f t="shared" ref="AI4:AI16" si="1">+AH4+AF4</f>
        <v>0.4</v>
      </c>
      <c r="AJ4" s="122" t="s">
        <v>200</v>
      </c>
      <c r="AK4" s="119" t="s">
        <v>239</v>
      </c>
      <c r="AL4" s="66" t="s">
        <v>997</v>
      </c>
      <c r="AM4" s="119" t="s">
        <v>39</v>
      </c>
      <c r="AN4" s="122"/>
      <c r="AO4" s="122" t="s">
        <v>24</v>
      </c>
      <c r="AP4" s="122" t="s">
        <v>96</v>
      </c>
      <c r="AQ4" s="122" t="s">
        <v>998</v>
      </c>
      <c r="AR4" s="122" t="s">
        <v>204</v>
      </c>
      <c r="AS4" s="122" t="s">
        <v>141</v>
      </c>
      <c r="AT4" s="122" t="s">
        <v>206</v>
      </c>
      <c r="AU4" s="122">
        <f>+AI4*AA4</f>
        <v>0.2</v>
      </c>
      <c r="AV4" s="39">
        <f>+AA4-AU4</f>
        <v>0.3</v>
      </c>
      <c r="AW4" s="389" t="str">
        <f>+IF(C4="Corrupción","Moderado",IF(AV6&lt;=25%,"Bajo",IF(AV6&lt;=50%,"Moderado",IF(AV6&lt;=75%,"Alto",IF(AV6&gt;75%,"Extremo","")))))</f>
        <v>Bajo</v>
      </c>
      <c r="AX4" s="389" t="s">
        <v>41</v>
      </c>
      <c r="AY4" s="483">
        <v>1</v>
      </c>
      <c r="AZ4" s="412" t="s">
        <v>999</v>
      </c>
      <c r="BA4" s="412" t="s">
        <v>1000</v>
      </c>
      <c r="BB4" s="482">
        <v>44562</v>
      </c>
      <c r="BC4" s="482">
        <v>44926</v>
      </c>
      <c r="BD4" s="412" t="s">
        <v>721</v>
      </c>
      <c r="BE4" s="196">
        <v>44620</v>
      </c>
      <c r="BF4" s="198" t="s">
        <v>1001</v>
      </c>
      <c r="BG4" s="41">
        <v>44681</v>
      </c>
      <c r="BH4" s="198" t="s">
        <v>1002</v>
      </c>
      <c r="BI4" s="198"/>
      <c r="BJ4" s="41">
        <v>44742</v>
      </c>
      <c r="BK4" s="246"/>
      <c r="BL4" s="41">
        <v>44804</v>
      </c>
      <c r="BM4" s="246"/>
      <c r="BN4" s="41">
        <v>44865</v>
      </c>
      <c r="BO4" s="246"/>
      <c r="BP4" s="41">
        <v>44926</v>
      </c>
      <c r="BQ4" s="246"/>
    </row>
    <row r="5" spans="1:69" ht="138" x14ac:dyDescent="0.3">
      <c r="A5" s="410"/>
      <c r="B5" s="388"/>
      <c r="C5" s="388"/>
      <c r="D5" s="388"/>
      <c r="E5" s="388"/>
      <c r="F5" s="452"/>
      <c r="G5" s="412"/>
      <c r="H5" s="412"/>
      <c r="I5" s="452"/>
      <c r="J5" s="388"/>
      <c r="K5" s="388"/>
      <c r="L5" s="390"/>
      <c r="M5" s="388"/>
      <c r="N5" s="388"/>
      <c r="O5" s="388"/>
      <c r="P5" s="388"/>
      <c r="Q5" s="388"/>
      <c r="R5" s="388"/>
      <c r="S5" s="389"/>
      <c r="T5" s="389"/>
      <c r="U5" s="389"/>
      <c r="V5" s="402"/>
      <c r="W5" s="400"/>
      <c r="X5" s="402"/>
      <c r="Y5" s="400"/>
      <c r="Z5" s="389"/>
      <c r="AA5" s="400"/>
      <c r="AB5" s="400"/>
      <c r="AC5" s="186" t="s">
        <v>1003</v>
      </c>
      <c r="AD5" s="66" t="s">
        <v>1004</v>
      </c>
      <c r="AE5" s="66" t="s">
        <v>37</v>
      </c>
      <c r="AF5" s="38">
        <f t="shared" ref="AF5:AF6" si="2">IF(AE5="Preventivo",25%,IF(AE5="Detectivo",15%,IF(AE5="Correctivo",10%,"")))</f>
        <v>0.15</v>
      </c>
      <c r="AG5" s="122" t="s">
        <v>199</v>
      </c>
      <c r="AH5" s="38">
        <f t="shared" si="0"/>
        <v>0.15</v>
      </c>
      <c r="AI5" s="38">
        <f t="shared" si="1"/>
        <v>0.3</v>
      </c>
      <c r="AJ5" s="122" t="s">
        <v>200</v>
      </c>
      <c r="AK5" s="119" t="s">
        <v>191</v>
      </c>
      <c r="AL5" s="66" t="s">
        <v>1005</v>
      </c>
      <c r="AM5" s="119" t="s">
        <v>39</v>
      </c>
      <c r="AN5" s="122"/>
      <c r="AO5" s="122" t="s">
        <v>40</v>
      </c>
      <c r="AP5" s="122" t="s">
        <v>1006</v>
      </c>
      <c r="AQ5" s="122" t="s">
        <v>1007</v>
      </c>
      <c r="AR5" s="122" t="s">
        <v>204</v>
      </c>
      <c r="AS5" s="122" t="s">
        <v>141</v>
      </c>
      <c r="AT5" s="122" t="s">
        <v>206</v>
      </c>
      <c r="AU5" s="122">
        <f>+AV4*AI5</f>
        <v>0.09</v>
      </c>
      <c r="AV5" s="39">
        <f>+AV4-AU5</f>
        <v>0.21</v>
      </c>
      <c r="AW5" s="389"/>
      <c r="AX5" s="389"/>
      <c r="AY5" s="483"/>
      <c r="AZ5" s="412"/>
      <c r="BA5" s="412"/>
      <c r="BB5" s="482"/>
      <c r="BC5" s="482"/>
      <c r="BD5" s="412"/>
      <c r="BE5" s="196">
        <v>44620</v>
      </c>
      <c r="BF5" s="198" t="s">
        <v>1008</v>
      </c>
      <c r="BG5" s="41">
        <v>44681</v>
      </c>
      <c r="BH5" s="198" t="s">
        <v>1009</v>
      </c>
      <c r="BI5" s="198"/>
      <c r="BJ5" s="41">
        <v>44742</v>
      </c>
      <c r="BK5" s="246"/>
      <c r="BL5" s="41">
        <v>44804</v>
      </c>
      <c r="BM5" s="246"/>
      <c r="BN5" s="41">
        <v>44865</v>
      </c>
      <c r="BO5" s="246"/>
      <c r="BP5" s="41">
        <v>44926</v>
      </c>
      <c r="BQ5" s="246"/>
    </row>
    <row r="6" spans="1:69" ht="137.25" customHeight="1" x14ac:dyDescent="0.3">
      <c r="A6" s="410"/>
      <c r="B6" s="388"/>
      <c r="C6" s="388"/>
      <c r="D6" s="388"/>
      <c r="E6" s="388"/>
      <c r="F6" s="452"/>
      <c r="G6" s="412"/>
      <c r="H6" s="412"/>
      <c r="I6" s="452"/>
      <c r="J6" s="388"/>
      <c r="K6" s="388"/>
      <c r="L6" s="390"/>
      <c r="M6" s="388"/>
      <c r="N6" s="388"/>
      <c r="O6" s="388"/>
      <c r="P6" s="388"/>
      <c r="Q6" s="388"/>
      <c r="R6" s="388"/>
      <c r="S6" s="389"/>
      <c r="T6" s="389"/>
      <c r="U6" s="389"/>
      <c r="V6" s="402"/>
      <c r="W6" s="400"/>
      <c r="X6" s="402"/>
      <c r="Y6" s="400"/>
      <c r="Z6" s="389"/>
      <c r="AA6" s="400"/>
      <c r="AB6" s="400"/>
      <c r="AC6" s="66" t="s">
        <v>1010</v>
      </c>
      <c r="AD6" s="66" t="s">
        <v>1011</v>
      </c>
      <c r="AE6" s="66" t="s">
        <v>37</v>
      </c>
      <c r="AF6" s="38">
        <f t="shared" si="2"/>
        <v>0.15</v>
      </c>
      <c r="AG6" s="122" t="s">
        <v>199</v>
      </c>
      <c r="AH6" s="38">
        <f t="shared" si="0"/>
        <v>0.15</v>
      </c>
      <c r="AI6" s="38">
        <f t="shared" si="1"/>
        <v>0.3</v>
      </c>
      <c r="AJ6" s="122" t="s">
        <v>200</v>
      </c>
      <c r="AK6" s="119" t="s">
        <v>191</v>
      </c>
      <c r="AL6" s="66" t="s">
        <v>1012</v>
      </c>
      <c r="AM6" s="119" t="s">
        <v>39</v>
      </c>
      <c r="AN6" s="122"/>
      <c r="AO6" s="122" t="s">
        <v>24</v>
      </c>
      <c r="AP6" s="122" t="s">
        <v>335</v>
      </c>
      <c r="AQ6" s="122" t="s">
        <v>1013</v>
      </c>
      <c r="AR6" s="122" t="s">
        <v>204</v>
      </c>
      <c r="AS6" s="122" t="s">
        <v>141</v>
      </c>
      <c r="AT6" s="122" t="s">
        <v>206</v>
      </c>
      <c r="AU6" s="122">
        <f>+AV5*AI6</f>
        <v>6.3E-2</v>
      </c>
      <c r="AV6" s="39">
        <f>+AV5-AU6</f>
        <v>0.14699999999999999</v>
      </c>
      <c r="AW6" s="389"/>
      <c r="AX6" s="389"/>
      <c r="AY6" s="136">
        <v>2</v>
      </c>
      <c r="AZ6" s="62" t="s">
        <v>1014</v>
      </c>
      <c r="BA6" s="188" t="s">
        <v>1000</v>
      </c>
      <c r="BB6" s="142">
        <v>44562</v>
      </c>
      <c r="BC6" s="142">
        <v>44925</v>
      </c>
      <c r="BD6" s="192" t="s">
        <v>1015</v>
      </c>
      <c r="BE6" s="196">
        <v>44620</v>
      </c>
      <c r="BF6" s="198" t="s">
        <v>1016</v>
      </c>
      <c r="BG6" s="41">
        <v>44681</v>
      </c>
      <c r="BH6" s="199" t="s">
        <v>1017</v>
      </c>
      <c r="BI6" s="199"/>
      <c r="BJ6" s="41">
        <v>44742</v>
      </c>
      <c r="BK6" s="199"/>
      <c r="BL6" s="41">
        <v>44804</v>
      </c>
      <c r="BM6" s="199"/>
      <c r="BN6" s="41">
        <v>44865</v>
      </c>
      <c r="BO6" s="199"/>
      <c r="BP6" s="41">
        <v>44926</v>
      </c>
      <c r="BQ6" s="199"/>
    </row>
    <row r="7" spans="1:69" ht="144" customHeight="1" x14ac:dyDescent="0.3">
      <c r="A7" s="410" t="s">
        <v>191</v>
      </c>
      <c r="B7" s="388" t="s">
        <v>95</v>
      </c>
      <c r="C7" s="388" t="s">
        <v>89</v>
      </c>
      <c r="D7" s="388" t="s">
        <v>76</v>
      </c>
      <c r="E7" s="388" t="s">
        <v>88</v>
      </c>
      <c r="F7" s="452" t="s">
        <v>1018</v>
      </c>
      <c r="G7" s="412" t="s">
        <v>1019</v>
      </c>
      <c r="H7" s="412" t="s">
        <v>1020</v>
      </c>
      <c r="I7" s="452" t="s">
        <v>1021</v>
      </c>
      <c r="J7" s="388" t="s">
        <v>92</v>
      </c>
      <c r="K7" s="388">
        <v>1</v>
      </c>
      <c r="L7" s="390">
        <f>IF(J7="Diaria",+(K7/360),IF(J7="Mensual",+(K7/12),IF(J7="Bimestral",+(K7/6),IF(J7="Trimestral",+(K7/4),IF(J7="Semestral",+(K7/2),IF(J7="Anual",+(K7/1),""))))))</f>
        <v>0.5</v>
      </c>
      <c r="M7" s="388" t="s">
        <v>60</v>
      </c>
      <c r="N7" s="388">
        <f>IF(M7="Menor al 1% del patrimonio de la Lotería de Bogotá",20%,IF(M7="Entre el 1% y el 3% del patrimonio de la Lotería de Bogotá",40%,IF(M7="Entre el 3% y el 6% del patrimonio de la Lotería de Bogotá",60%,IF(M7="Entre el 6% y el 10% del patrimonio de la Lotería de Bogotá",80%,IF(M7="Mayor al 10% del patrimonio de la Lotería de Bogotá",100%,IF(M7="NA",0%,""))))))</f>
        <v>0.6</v>
      </c>
      <c r="O7" s="388" t="s">
        <v>46</v>
      </c>
      <c r="P7" s="388">
        <f>IF(O7="El riesgo afecta la imagen de algún área de la organización",20%,IF(O7="El riesgo afecta la imagen de la entidad internamente, de conocimiento general nivel interno, de junta directiva y accionistas y/o de proveedores",40%,IF(O7="El riesgo afecta la imagen de la entidad con algunos usuarios de relevancia frente al logro de los objetivos",60%,IF(O7="El riesgo afecta la imagen de la entidad con efecto publicitario sistenido a nivel de sector administrativo, nivel departamental o municipal",80%,IF(O7="El riesgo afecta la imagen de la entidad a nivel nacional, con efecto publicitario sistenido a nivel país",100%,IF(O7="NA",0%,""))))))</f>
        <v>0.4</v>
      </c>
      <c r="Q7" s="388" t="s">
        <v>70</v>
      </c>
      <c r="R7" s="388">
        <f>IF(Q7="Interrupción de la operación por menos de un día",20%,IF(Q7="Interrupción de la operación por un día completo",40%,IF(Q7="Interrupción de la operación mayor a 1 día y menor a 2 días",60%,IF(Q7="Interrupción de la operación por dos días completos",80%,IF(Q7="Interrupción de la operación por más de dos días",100%,IF(Q7="NA",0%,""))))))</f>
        <v>0</v>
      </c>
      <c r="S7" s="389" t="s">
        <v>57</v>
      </c>
      <c r="T7" s="389" t="s">
        <v>58</v>
      </c>
      <c r="U7" s="389">
        <f>+MAX(N7,P7,R7)</f>
        <v>0.6</v>
      </c>
      <c r="V7" s="402" t="str">
        <f>IF(L7&lt;=20%,"Muy baja",IF(L7&lt;=40%,"Baja",IF(L7&lt;=60%,"Media",IF(L7&lt;=80%,"Alta",IF(L7&lt;=100%,"Muy alta",IF(L7&gt;=100%,"Muy alta",""))))))</f>
        <v>Media</v>
      </c>
      <c r="W7" s="400">
        <f>+IFERROR(VLOOKUP(V7,Fórmula!$F$1:$G$6,2,FALSE),"")</f>
        <v>0.6</v>
      </c>
      <c r="X7" s="402" t="str">
        <f>IF(U7=20%,"Leve",IF(U7=40%,"Menor",IF(U7=60%,"Moderado",IF(U7=80%,"Mayor",IF(U7=100%,"Catastrófico","")))))</f>
        <v>Moderado</v>
      </c>
      <c r="Y7" s="400">
        <f>+IFERROR(VLOOKUP(X7,Fórmula!$H$1:$I$6,2,FALSE),"")</f>
        <v>0.6</v>
      </c>
      <c r="Z7" s="389" t="str">
        <f>+IFERROR(VLOOKUP(V7&amp;X7,Fórmula!$C$2:$D$26,2,FALSE),"")</f>
        <v>Moderado</v>
      </c>
      <c r="AA7" s="400">
        <f>IF(Z7="Bajo",25%,IF(Z7="Moderado",50%,IF(Z7="Alto",75%,IF(Z7="Extremo",100%,""))))</f>
        <v>0.5</v>
      </c>
      <c r="AB7" s="400"/>
      <c r="AC7" s="186" t="s">
        <v>1022</v>
      </c>
      <c r="AD7" s="66" t="s">
        <v>1023</v>
      </c>
      <c r="AE7" s="66" t="s">
        <v>54</v>
      </c>
      <c r="AF7" s="38">
        <f>IF(AE7="Preventivo",25%,IF(AE7="Detectivo",15%,IF(AE7="Correctivo",10%,"")))</f>
        <v>0.25</v>
      </c>
      <c r="AG7" s="122" t="s">
        <v>199</v>
      </c>
      <c r="AH7" s="38">
        <f t="shared" si="0"/>
        <v>0.15</v>
      </c>
      <c r="AI7" s="38">
        <f t="shared" si="1"/>
        <v>0.4</v>
      </c>
      <c r="AJ7" s="122" t="s">
        <v>200</v>
      </c>
      <c r="AK7" s="119" t="s">
        <v>191</v>
      </c>
      <c r="AL7" s="66" t="s">
        <v>1024</v>
      </c>
      <c r="AM7" s="119" t="s">
        <v>23</v>
      </c>
      <c r="AN7" s="122" t="s">
        <v>1025</v>
      </c>
      <c r="AO7" s="122" t="s">
        <v>24</v>
      </c>
      <c r="AP7" s="122" t="s">
        <v>96</v>
      </c>
      <c r="AQ7" s="122" t="s">
        <v>1026</v>
      </c>
      <c r="AR7" s="122" t="s">
        <v>204</v>
      </c>
      <c r="AS7" s="122" t="s">
        <v>141</v>
      </c>
      <c r="AT7" s="122" t="s">
        <v>206</v>
      </c>
      <c r="AU7" s="122">
        <f>+AI7*AA7</f>
        <v>0.2</v>
      </c>
      <c r="AV7" s="39">
        <f>+AA7-AU7</f>
        <v>0.3</v>
      </c>
      <c r="AW7" s="389" t="str">
        <f>+IF(C7="Corrupción","Moderado",IF(AV10&lt;=25%,"Bajo",IF(AV10&lt;=50%,"Moderado",IF(AV10&lt;=75%,"Alto",IF(AV10&gt;75%,"Extremo","")))))</f>
        <v>Bajo</v>
      </c>
      <c r="AX7" s="389" t="s">
        <v>41</v>
      </c>
      <c r="AY7" s="108">
        <v>1</v>
      </c>
      <c r="AZ7" s="227" t="s">
        <v>1027</v>
      </c>
      <c r="BA7" s="188" t="s">
        <v>141</v>
      </c>
      <c r="BB7" s="142">
        <v>44562</v>
      </c>
      <c r="BC7" s="142">
        <v>44925</v>
      </c>
      <c r="BD7" s="63" t="s">
        <v>1028</v>
      </c>
      <c r="BE7" s="196">
        <v>44620</v>
      </c>
      <c r="BF7" s="198" t="s">
        <v>1029</v>
      </c>
      <c r="BG7" s="41">
        <v>44681</v>
      </c>
      <c r="BH7" s="198" t="s">
        <v>1030</v>
      </c>
      <c r="BI7" s="198"/>
      <c r="BJ7" s="41">
        <v>44742</v>
      </c>
      <c r="BK7" s="198"/>
      <c r="BL7" s="41">
        <v>44804</v>
      </c>
      <c r="BM7" s="198"/>
      <c r="BN7" s="41">
        <v>44865</v>
      </c>
      <c r="BO7" s="198"/>
      <c r="BP7" s="41">
        <v>44926</v>
      </c>
      <c r="BQ7" s="198"/>
    </row>
    <row r="8" spans="1:69" ht="106.5" customHeight="1" x14ac:dyDescent="0.3">
      <c r="A8" s="410"/>
      <c r="B8" s="388"/>
      <c r="C8" s="388"/>
      <c r="D8" s="388"/>
      <c r="E8" s="388"/>
      <c r="F8" s="452"/>
      <c r="G8" s="412"/>
      <c r="H8" s="412"/>
      <c r="I8" s="452"/>
      <c r="J8" s="388"/>
      <c r="K8" s="388"/>
      <c r="L8" s="390"/>
      <c r="M8" s="388"/>
      <c r="N8" s="388"/>
      <c r="O8" s="388"/>
      <c r="P8" s="388"/>
      <c r="Q8" s="388"/>
      <c r="R8" s="388"/>
      <c r="S8" s="389"/>
      <c r="T8" s="389"/>
      <c r="U8" s="389"/>
      <c r="V8" s="402"/>
      <c r="W8" s="400"/>
      <c r="X8" s="402"/>
      <c r="Y8" s="400"/>
      <c r="Z8" s="389"/>
      <c r="AA8" s="400"/>
      <c r="AB8" s="400"/>
      <c r="AC8" s="186" t="s">
        <v>1031</v>
      </c>
      <c r="AD8" s="66" t="s">
        <v>1032</v>
      </c>
      <c r="AE8" s="66" t="s">
        <v>54</v>
      </c>
      <c r="AF8" s="38">
        <f t="shared" ref="AF8:AF10" si="3">IF(AE8="Preventivo",25%,IF(AE8="Detectivo",15%,IF(AE8="Correctivo",10%,"")))</f>
        <v>0.25</v>
      </c>
      <c r="AG8" s="122" t="s">
        <v>199</v>
      </c>
      <c r="AH8" s="38">
        <f t="shared" si="0"/>
        <v>0.15</v>
      </c>
      <c r="AI8" s="38">
        <f t="shared" si="1"/>
        <v>0.4</v>
      </c>
      <c r="AJ8" s="122" t="s">
        <v>200</v>
      </c>
      <c r="AK8" s="119" t="s">
        <v>239</v>
      </c>
      <c r="AL8" s="66"/>
      <c r="AM8" s="119" t="s">
        <v>23</v>
      </c>
      <c r="AN8" s="122" t="s">
        <v>1033</v>
      </c>
      <c r="AO8" s="122" t="s">
        <v>24</v>
      </c>
      <c r="AP8" s="122" t="s">
        <v>1034</v>
      </c>
      <c r="AQ8" s="122" t="s">
        <v>1035</v>
      </c>
      <c r="AR8" s="122" t="s">
        <v>204</v>
      </c>
      <c r="AS8" s="122" t="s">
        <v>141</v>
      </c>
      <c r="AT8" s="122" t="s">
        <v>206</v>
      </c>
      <c r="AU8" s="122">
        <f>+AV7*AI8</f>
        <v>0.12</v>
      </c>
      <c r="AV8" s="39">
        <f>+AV7-AU8</f>
        <v>0.18</v>
      </c>
      <c r="AW8" s="389"/>
      <c r="AX8" s="389"/>
      <c r="AY8" s="136">
        <v>2</v>
      </c>
      <c r="AZ8" s="62" t="s">
        <v>1036</v>
      </c>
      <c r="BA8" s="188" t="s">
        <v>1037</v>
      </c>
      <c r="BB8" s="142">
        <v>44562</v>
      </c>
      <c r="BC8" s="142">
        <v>44925</v>
      </c>
      <c r="BD8" s="63" t="s">
        <v>1038</v>
      </c>
      <c r="BE8" s="196">
        <v>44620</v>
      </c>
      <c r="BF8" s="198" t="s">
        <v>1039</v>
      </c>
      <c r="BG8" s="41">
        <v>44681</v>
      </c>
      <c r="BH8" s="198" t="s">
        <v>1040</v>
      </c>
      <c r="BI8" s="209"/>
      <c r="BJ8" s="41">
        <v>44742</v>
      </c>
      <c r="BK8" s="209"/>
      <c r="BL8" s="41">
        <v>44804</v>
      </c>
      <c r="BM8" s="209"/>
      <c r="BN8" s="41">
        <v>44865</v>
      </c>
      <c r="BO8" s="209"/>
      <c r="BP8" s="41">
        <v>44926</v>
      </c>
      <c r="BQ8" s="209"/>
    </row>
    <row r="9" spans="1:69" ht="79.5" customHeight="1" x14ac:dyDescent="0.3">
      <c r="A9" s="410"/>
      <c r="B9" s="388"/>
      <c r="C9" s="388"/>
      <c r="D9" s="388"/>
      <c r="E9" s="388"/>
      <c r="F9" s="452"/>
      <c r="G9" s="412"/>
      <c r="H9" s="412"/>
      <c r="I9" s="452"/>
      <c r="J9" s="388"/>
      <c r="K9" s="388"/>
      <c r="L9" s="390"/>
      <c r="M9" s="388"/>
      <c r="N9" s="388"/>
      <c r="O9" s="388"/>
      <c r="P9" s="388"/>
      <c r="Q9" s="388"/>
      <c r="R9" s="388"/>
      <c r="S9" s="389"/>
      <c r="T9" s="389"/>
      <c r="U9" s="389"/>
      <c r="V9" s="402"/>
      <c r="W9" s="400"/>
      <c r="X9" s="402"/>
      <c r="Y9" s="400"/>
      <c r="Z9" s="389"/>
      <c r="AA9" s="400"/>
      <c r="AB9" s="400"/>
      <c r="AC9" s="66" t="s">
        <v>1041</v>
      </c>
      <c r="AD9" s="66" t="s">
        <v>1042</v>
      </c>
      <c r="AE9" s="66" t="s">
        <v>37</v>
      </c>
      <c r="AF9" s="38">
        <f t="shared" si="3"/>
        <v>0.15</v>
      </c>
      <c r="AG9" s="122" t="s">
        <v>199</v>
      </c>
      <c r="AH9" s="38">
        <f t="shared" si="0"/>
        <v>0.15</v>
      </c>
      <c r="AI9" s="38">
        <f t="shared" si="1"/>
        <v>0.3</v>
      </c>
      <c r="AJ9" s="122" t="s">
        <v>200</v>
      </c>
      <c r="AK9" s="119" t="s">
        <v>191</v>
      </c>
      <c r="AL9" s="66" t="s">
        <v>1043</v>
      </c>
      <c r="AM9" s="119" t="s">
        <v>23</v>
      </c>
      <c r="AN9" s="122" t="s">
        <v>1044</v>
      </c>
      <c r="AO9" s="122" t="s">
        <v>24</v>
      </c>
      <c r="AP9" s="122" t="s">
        <v>335</v>
      </c>
      <c r="AQ9" s="122" t="s">
        <v>1045</v>
      </c>
      <c r="AR9" s="122" t="s">
        <v>204</v>
      </c>
      <c r="AS9" s="122" t="s">
        <v>141</v>
      </c>
      <c r="AT9" s="122" t="s">
        <v>206</v>
      </c>
      <c r="AU9" s="122">
        <f>+AV8*AI9</f>
        <v>5.3999999999999999E-2</v>
      </c>
      <c r="AV9" s="39">
        <f>+AV8-AU9</f>
        <v>0.126</v>
      </c>
      <c r="AW9" s="389"/>
      <c r="AX9" s="389"/>
      <c r="AY9" s="136">
        <v>3</v>
      </c>
      <c r="AZ9" s="62" t="s">
        <v>1046</v>
      </c>
      <c r="BA9" s="188"/>
      <c r="BB9" s="142"/>
      <c r="BC9" s="142"/>
      <c r="BD9" s="63"/>
      <c r="BE9" s="196">
        <v>44620</v>
      </c>
      <c r="BF9" s="198" t="s">
        <v>1047</v>
      </c>
      <c r="BG9" s="41">
        <v>44681</v>
      </c>
      <c r="BH9" s="198"/>
      <c r="BI9" s="198"/>
      <c r="BJ9" s="41">
        <v>44742</v>
      </c>
      <c r="BK9" s="41"/>
      <c r="BL9" s="41">
        <v>44804</v>
      </c>
      <c r="BM9" s="41"/>
      <c r="BN9" s="41">
        <v>44865</v>
      </c>
      <c r="BO9" s="41"/>
      <c r="BP9" s="41">
        <v>44926</v>
      </c>
      <c r="BQ9" s="41"/>
    </row>
    <row r="10" spans="1:69" ht="189.75" customHeight="1" x14ac:dyDescent="0.3">
      <c r="A10" s="410"/>
      <c r="B10" s="388"/>
      <c r="C10" s="388"/>
      <c r="D10" s="388"/>
      <c r="E10" s="388"/>
      <c r="F10" s="452"/>
      <c r="G10" s="412"/>
      <c r="H10" s="412"/>
      <c r="I10" s="452"/>
      <c r="J10" s="388"/>
      <c r="K10" s="388"/>
      <c r="L10" s="390"/>
      <c r="M10" s="388"/>
      <c r="N10" s="388"/>
      <c r="O10" s="388"/>
      <c r="P10" s="388"/>
      <c r="Q10" s="388"/>
      <c r="R10" s="388"/>
      <c r="S10" s="389"/>
      <c r="T10" s="389"/>
      <c r="U10" s="389"/>
      <c r="V10" s="402"/>
      <c r="W10" s="400"/>
      <c r="X10" s="402"/>
      <c r="Y10" s="400"/>
      <c r="Z10" s="389"/>
      <c r="AA10" s="400"/>
      <c r="AB10" s="400"/>
      <c r="AC10" s="66" t="s">
        <v>1048</v>
      </c>
      <c r="AD10" s="66" t="s">
        <v>1049</v>
      </c>
      <c r="AE10" s="66" t="s">
        <v>37</v>
      </c>
      <c r="AF10" s="38">
        <f t="shared" si="3"/>
        <v>0.15</v>
      </c>
      <c r="AG10" s="122" t="s">
        <v>199</v>
      </c>
      <c r="AH10" s="38">
        <f t="shared" si="0"/>
        <v>0.15</v>
      </c>
      <c r="AI10" s="38">
        <f t="shared" si="1"/>
        <v>0.3</v>
      </c>
      <c r="AJ10" s="122" t="s">
        <v>200</v>
      </c>
      <c r="AK10" s="119" t="s">
        <v>239</v>
      </c>
      <c r="AL10" s="66"/>
      <c r="AM10" s="119" t="s">
        <v>23</v>
      </c>
      <c r="AN10" s="122" t="s">
        <v>1050</v>
      </c>
      <c r="AO10" s="122" t="s">
        <v>24</v>
      </c>
      <c r="AP10" s="122" t="s">
        <v>312</v>
      </c>
      <c r="AQ10" s="122" t="s">
        <v>1051</v>
      </c>
      <c r="AR10" s="122" t="s">
        <v>204</v>
      </c>
      <c r="AS10" s="122" t="s">
        <v>1052</v>
      </c>
      <c r="AT10" s="122" t="s">
        <v>206</v>
      </c>
      <c r="AU10" s="122">
        <f>+AV9*AI10</f>
        <v>3.78E-2</v>
      </c>
      <c r="AV10" s="39">
        <f>+AV9-AU10</f>
        <v>8.8200000000000001E-2</v>
      </c>
      <c r="AW10" s="389"/>
      <c r="AX10" s="389"/>
      <c r="AY10" s="136">
        <v>4</v>
      </c>
      <c r="AZ10" s="40" t="s">
        <v>1053</v>
      </c>
      <c r="BA10" s="112" t="s">
        <v>1054</v>
      </c>
      <c r="BB10" s="142">
        <v>44562</v>
      </c>
      <c r="BC10" s="142">
        <v>44925</v>
      </c>
      <c r="BD10" s="112" t="s">
        <v>1055</v>
      </c>
      <c r="BE10" s="196">
        <v>44620</v>
      </c>
      <c r="BF10" s="198" t="s">
        <v>1056</v>
      </c>
      <c r="BG10" s="41">
        <v>44681</v>
      </c>
      <c r="BH10" s="198" t="s">
        <v>1057</v>
      </c>
      <c r="BI10" s="198" t="s">
        <v>1058</v>
      </c>
      <c r="BJ10" s="41">
        <v>44742</v>
      </c>
      <c r="BK10" s="41"/>
      <c r="BL10" s="41">
        <v>44804</v>
      </c>
      <c r="BM10" s="41"/>
      <c r="BN10" s="41">
        <v>44865</v>
      </c>
      <c r="BO10" s="41"/>
      <c r="BP10" s="41">
        <v>44926</v>
      </c>
      <c r="BQ10" s="41"/>
    </row>
    <row r="11" spans="1:69" ht="82.8" x14ac:dyDescent="0.3">
      <c r="A11" s="410" t="s">
        <v>239</v>
      </c>
      <c r="B11" s="388" t="s">
        <v>95</v>
      </c>
      <c r="C11" s="388" t="s">
        <v>89</v>
      </c>
      <c r="D11" s="388" t="s">
        <v>76</v>
      </c>
      <c r="E11" s="388" t="s">
        <v>34</v>
      </c>
      <c r="F11" s="452" t="s">
        <v>1059</v>
      </c>
      <c r="G11" s="412" t="s">
        <v>1060</v>
      </c>
      <c r="H11" s="412" t="s">
        <v>1061</v>
      </c>
      <c r="I11" s="452" t="s">
        <v>1062</v>
      </c>
      <c r="J11" s="388" t="s">
        <v>92</v>
      </c>
      <c r="K11" s="388">
        <v>1</v>
      </c>
      <c r="L11" s="390">
        <f>IF(J11="Diaria",+(K11/360),IF(J11="Mensual",+(K11/12),IF(J11="Bimestral",+(K11/6),IF(J11="Trimestral",+(K11/4),IF(J11="Semestral",+(K11/2),IF(J11="Anual",+(K11/1),""))))))</f>
        <v>0.5</v>
      </c>
      <c r="M11" s="388" t="s">
        <v>29</v>
      </c>
      <c r="N11" s="388">
        <f>IF(M11="Menor al 1% del patrimonio de la Lotería de Bogotá",20%,IF(M11="Entre el 1% y el 3% del patrimonio de la Lotería de Bogotá",40%,IF(M11="Entre el 3% y el 6% del patrimonio de la Lotería de Bogotá",60%,IF(M11="Entre el 6% y el 10% del patrimonio de la Lotería de Bogotá",80%,IF(M11="Mayor al 10% del patrimonio de la Lotería de Bogotá",100%,IF(M11="NA",0%,""))))))</f>
        <v>0.2</v>
      </c>
      <c r="O11" s="388" t="s">
        <v>70</v>
      </c>
      <c r="P11" s="388">
        <f>IF(O11="El riesgo afecta la imagen de algún área de la organización",20%,IF(O11="El riesgo afecta la imagen de la entidad internamente, de conocimiento general nivel interno, de junta directiva y accionistas y/o de proveedores",40%,IF(O11="El riesgo afecta la imagen de la entidad con algunos usuarios de relevancia frente al logro de los objetivos",60%,IF(O11="El riesgo afecta la imagen de la entidad con efecto publicitario sistenido a nivel de sector administrativo, nivel departamental o municipal",80%,IF(O11="El riesgo afecta la imagen de la entidad a nivel nacional, con efecto publicitario sistenido a nivel país",100%,IF(O11="NA",0%,""))))))</f>
        <v>0</v>
      </c>
      <c r="Q11" s="388" t="s">
        <v>70</v>
      </c>
      <c r="R11" s="388">
        <f>IF(Q11="Interrupción de la operación por menos de un día",20%,IF(Q11="Interrupción de la operación por un día completo",40%,IF(Q11="Interrupción de la operación mayor a 1 día y menor a 2 días",60%,IF(Q11="Interrupción de la operación por dos días completos",80%,IF(Q11="Interrupción de la operación por más de dos días",100%,IF(Q11="NA",0%,""))))))</f>
        <v>0</v>
      </c>
      <c r="S11" s="389" t="s">
        <v>70</v>
      </c>
      <c r="T11" s="389" t="s">
        <v>43</v>
      </c>
      <c r="U11" s="389">
        <f>+MAX(N11,P11,R11)</f>
        <v>0.2</v>
      </c>
      <c r="V11" s="402" t="str">
        <f>IF(L11&lt;=20%,"Muy baja",IF(L11&lt;=40%,"Baja",IF(L11&lt;=60%,"Media",IF(L11&lt;=80%,"Alta",IF(L11&lt;=100%,"Muy alta",IF(L11&gt;=100%,"Muy alta",""))))))</f>
        <v>Media</v>
      </c>
      <c r="W11" s="400">
        <f>+IFERROR(VLOOKUP(V11,Fórmula!$F$1:$G$6,2,FALSE),"")</f>
        <v>0.6</v>
      </c>
      <c r="X11" s="402" t="str">
        <f>IF(U11=20%,"Leve",IF(U11=40%,"Menor",IF(U11=60%,"Moderado",IF(U11=80%,"Mayor",IF(U11=100%,"Catastrófico","")))))</f>
        <v>Leve</v>
      </c>
      <c r="Y11" s="400">
        <f>+IFERROR(VLOOKUP(X11,Fórmula!$H$1:$I$6,2,FALSE),"")</f>
        <v>0.2</v>
      </c>
      <c r="Z11" s="389" t="str">
        <f>+IFERROR(VLOOKUP(V11&amp;X11,Fórmula!$C$2:$D$26,2,FALSE),"")</f>
        <v>Moderado</v>
      </c>
      <c r="AA11" s="400">
        <f>IF(Z11="Bajo",25%,IF(Z11="Moderado",50%,IF(Z11="Alto",75%,IF(Z11="Extremo",100%,""))))</f>
        <v>0.5</v>
      </c>
      <c r="AB11" s="401" t="s">
        <v>1063</v>
      </c>
      <c r="AC11" s="186" t="str">
        <f>+AC8</f>
        <v>Proceso de inducción y reinducción</v>
      </c>
      <c r="AD11" s="66" t="s">
        <v>1064</v>
      </c>
      <c r="AE11" s="66" t="s">
        <v>54</v>
      </c>
      <c r="AF11" s="38">
        <f>IF(AE11="Preventivo",25%,IF(AE11="Detectivo",15%,IF(AE11="Correctivo",10%,"")))</f>
        <v>0.25</v>
      </c>
      <c r="AG11" s="122" t="s">
        <v>199</v>
      </c>
      <c r="AH11" s="38">
        <f t="shared" ref="AH11:AH15" si="4">IF(AG11="Manual",15%,IF(AG11="Automático",25%,""))</f>
        <v>0.15</v>
      </c>
      <c r="AI11" s="38">
        <f t="shared" si="1"/>
        <v>0.4</v>
      </c>
      <c r="AJ11" s="122" t="s">
        <v>200</v>
      </c>
      <c r="AK11" s="119" t="s">
        <v>239</v>
      </c>
      <c r="AL11" s="66"/>
      <c r="AM11" s="119" t="s">
        <v>23</v>
      </c>
      <c r="AN11" s="66" t="s">
        <v>1065</v>
      </c>
      <c r="AO11" s="122" t="s">
        <v>24</v>
      </c>
      <c r="AP11" s="66" t="str">
        <f>+AP8</f>
        <v>Cada 2 años
Cada ingreso de personal</v>
      </c>
      <c r="AQ11" s="66" t="str">
        <f>+AQ8</f>
        <v>Presentación de inducción
Registro inducción y reinducción</v>
      </c>
      <c r="AR11" s="122" t="s">
        <v>204</v>
      </c>
      <c r="AS11" s="66" t="str">
        <f>+AS8</f>
        <v>Jefe Unidad de Talento Humano</v>
      </c>
      <c r="AT11" s="122" t="s">
        <v>206</v>
      </c>
      <c r="AU11" s="122">
        <f>+AI11*AA11</f>
        <v>0.2</v>
      </c>
      <c r="AV11" s="39">
        <f>+AA11-AU11</f>
        <v>0.3</v>
      </c>
      <c r="AW11" s="389" t="str">
        <f>+IF(C11="Corrupción","Moderado",IF(AV13&lt;=25%,"Bajo",IF(AV13&lt;=50%,"Moderado",IF(AV13&lt;=75%,"Alto",IF(AV13&gt;75%,"Extremo","")))))</f>
        <v>Bajo</v>
      </c>
      <c r="AX11" s="389" t="s">
        <v>41</v>
      </c>
      <c r="AY11" s="64">
        <v>1</v>
      </c>
      <c r="AZ11" s="109" t="s">
        <v>1066</v>
      </c>
      <c r="BA11" s="188" t="s">
        <v>1000</v>
      </c>
      <c r="BB11" s="142">
        <v>44562</v>
      </c>
      <c r="BC11" s="142">
        <v>44926</v>
      </c>
      <c r="BD11" s="42" t="s">
        <v>1067</v>
      </c>
      <c r="BE11" s="196">
        <v>44620</v>
      </c>
      <c r="BF11" s="198" t="s">
        <v>1039</v>
      </c>
      <c r="BG11" s="41">
        <v>44681</v>
      </c>
      <c r="BH11" s="198" t="s">
        <v>1068</v>
      </c>
      <c r="BI11" s="198"/>
      <c r="BJ11" s="41">
        <v>44742</v>
      </c>
      <c r="BK11" s="41"/>
      <c r="BL11" s="41">
        <v>44804</v>
      </c>
      <c r="BM11" s="41"/>
      <c r="BN11" s="41">
        <v>44865</v>
      </c>
      <c r="BO11" s="41"/>
      <c r="BP11" s="41">
        <v>44926</v>
      </c>
      <c r="BQ11" s="41"/>
    </row>
    <row r="12" spans="1:69" ht="69" x14ac:dyDescent="0.3">
      <c r="A12" s="410"/>
      <c r="B12" s="388"/>
      <c r="C12" s="388"/>
      <c r="D12" s="388"/>
      <c r="E12" s="388"/>
      <c r="F12" s="452"/>
      <c r="G12" s="412"/>
      <c r="H12" s="412"/>
      <c r="I12" s="452"/>
      <c r="J12" s="388"/>
      <c r="K12" s="388"/>
      <c r="L12" s="390"/>
      <c r="M12" s="388"/>
      <c r="N12" s="388"/>
      <c r="O12" s="388"/>
      <c r="P12" s="388"/>
      <c r="Q12" s="388"/>
      <c r="R12" s="388"/>
      <c r="S12" s="389"/>
      <c r="T12" s="389"/>
      <c r="U12" s="389"/>
      <c r="V12" s="402"/>
      <c r="W12" s="400"/>
      <c r="X12" s="402"/>
      <c r="Y12" s="400"/>
      <c r="Z12" s="389"/>
      <c r="AA12" s="400"/>
      <c r="AB12" s="401"/>
      <c r="AC12" s="66" t="s">
        <v>1069</v>
      </c>
      <c r="AD12" s="66" t="s">
        <v>1070</v>
      </c>
      <c r="AE12" s="66" t="s">
        <v>54</v>
      </c>
      <c r="AF12" s="38">
        <f t="shared" ref="AF12:AF13" si="5">IF(AE12="Preventivo",25%,IF(AE12="Detectivo",15%,IF(AE12="Correctivo",10%,"")))</f>
        <v>0.25</v>
      </c>
      <c r="AG12" s="122" t="s">
        <v>199</v>
      </c>
      <c r="AH12" s="38">
        <f t="shared" si="4"/>
        <v>0.15</v>
      </c>
      <c r="AI12" s="38">
        <f t="shared" si="1"/>
        <v>0.4</v>
      </c>
      <c r="AJ12" s="122" t="s">
        <v>200</v>
      </c>
      <c r="AK12" s="119" t="s">
        <v>191</v>
      </c>
      <c r="AL12" s="66" t="s">
        <v>1024</v>
      </c>
      <c r="AM12" s="119" t="s">
        <v>23</v>
      </c>
      <c r="AN12" s="66" t="s">
        <v>1071</v>
      </c>
      <c r="AO12" s="122" t="s">
        <v>24</v>
      </c>
      <c r="AP12" s="66" t="str">
        <f>+AP7</f>
        <v>Anual</v>
      </c>
      <c r="AQ12" s="66" t="s">
        <v>1072</v>
      </c>
      <c r="AR12" s="122" t="s">
        <v>204</v>
      </c>
      <c r="AS12" s="66" t="str">
        <f>+AS7</f>
        <v>Jefe Unidad de Talento Humano</v>
      </c>
      <c r="AT12" s="122" t="s">
        <v>206</v>
      </c>
      <c r="AU12" s="122">
        <f>+AV11*AI12</f>
        <v>0.12</v>
      </c>
      <c r="AV12" s="39">
        <f>+AV11-AU12</f>
        <v>0.18</v>
      </c>
      <c r="AW12" s="389"/>
      <c r="AX12" s="389"/>
      <c r="AY12" s="64">
        <v>2</v>
      </c>
      <c r="AZ12" s="36" t="s">
        <v>1073</v>
      </c>
      <c r="BA12" s="119" t="s">
        <v>1000</v>
      </c>
      <c r="BB12" s="142">
        <v>44562</v>
      </c>
      <c r="BC12" s="142">
        <v>44926</v>
      </c>
      <c r="BD12" s="42" t="s">
        <v>1074</v>
      </c>
      <c r="BE12" s="196">
        <v>44620</v>
      </c>
      <c r="BF12" s="198" t="s">
        <v>1075</v>
      </c>
      <c r="BG12" s="41">
        <v>44681</v>
      </c>
      <c r="BH12" s="198" t="s">
        <v>1076</v>
      </c>
      <c r="BI12" s="198"/>
      <c r="BJ12" s="41">
        <v>44742</v>
      </c>
      <c r="BK12" s="41"/>
      <c r="BL12" s="41">
        <v>44804</v>
      </c>
      <c r="BM12" s="41"/>
      <c r="BN12" s="41">
        <v>44865</v>
      </c>
      <c r="BO12" s="41"/>
      <c r="BP12" s="41">
        <v>44926</v>
      </c>
      <c r="BQ12" s="41"/>
    </row>
    <row r="13" spans="1:69" ht="124.2" x14ac:dyDescent="0.3">
      <c r="A13" s="410"/>
      <c r="B13" s="388"/>
      <c r="C13" s="388"/>
      <c r="D13" s="388"/>
      <c r="E13" s="388"/>
      <c r="F13" s="452"/>
      <c r="G13" s="412"/>
      <c r="H13" s="412"/>
      <c r="I13" s="452"/>
      <c r="J13" s="388"/>
      <c r="K13" s="388"/>
      <c r="L13" s="390"/>
      <c r="M13" s="388"/>
      <c r="N13" s="388"/>
      <c r="O13" s="388"/>
      <c r="P13" s="388"/>
      <c r="Q13" s="388"/>
      <c r="R13" s="388"/>
      <c r="S13" s="389"/>
      <c r="T13" s="389"/>
      <c r="U13" s="389"/>
      <c r="V13" s="402"/>
      <c r="W13" s="400"/>
      <c r="X13" s="402"/>
      <c r="Y13" s="400"/>
      <c r="Z13" s="389"/>
      <c r="AA13" s="400"/>
      <c r="AB13" s="401"/>
      <c r="AC13" s="66" t="s">
        <v>1077</v>
      </c>
      <c r="AD13" s="66" t="s">
        <v>1078</v>
      </c>
      <c r="AE13" s="66" t="s">
        <v>54</v>
      </c>
      <c r="AF13" s="38">
        <f t="shared" si="5"/>
        <v>0.25</v>
      </c>
      <c r="AG13" s="122" t="s">
        <v>199</v>
      </c>
      <c r="AH13" s="38">
        <f t="shared" si="4"/>
        <v>0.15</v>
      </c>
      <c r="AI13" s="38">
        <f t="shared" si="1"/>
        <v>0.4</v>
      </c>
      <c r="AJ13" s="122" t="s">
        <v>200</v>
      </c>
      <c r="AK13" s="119" t="s">
        <v>239</v>
      </c>
      <c r="AL13" s="66"/>
      <c r="AM13" s="119" t="s">
        <v>23</v>
      </c>
      <c r="AN13" s="122" t="s">
        <v>1079</v>
      </c>
      <c r="AO13" s="122" t="s">
        <v>24</v>
      </c>
      <c r="AP13" s="122" t="s">
        <v>1080</v>
      </c>
      <c r="AQ13" s="122" t="s">
        <v>1081</v>
      </c>
      <c r="AR13" s="122" t="s">
        <v>204</v>
      </c>
      <c r="AS13" s="66" t="s">
        <v>1082</v>
      </c>
      <c r="AT13" s="122" t="s">
        <v>206</v>
      </c>
      <c r="AU13" s="122">
        <f>+AV12*AI13</f>
        <v>7.1999999999999995E-2</v>
      </c>
      <c r="AV13" s="39">
        <f>+AV12-AU13</f>
        <v>0.108</v>
      </c>
      <c r="AW13" s="389"/>
      <c r="AX13" s="389"/>
      <c r="AY13" s="228">
        <v>3</v>
      </c>
      <c r="AZ13" s="62" t="s">
        <v>1083</v>
      </c>
      <c r="BA13" s="188" t="s">
        <v>1084</v>
      </c>
      <c r="BB13" s="142">
        <v>44562</v>
      </c>
      <c r="BC13" s="142">
        <v>44926</v>
      </c>
      <c r="BD13" s="192" t="s">
        <v>1079</v>
      </c>
      <c r="BE13" s="196">
        <v>44620</v>
      </c>
      <c r="BF13" s="198" t="s">
        <v>1085</v>
      </c>
      <c r="BG13" s="41">
        <v>44681</v>
      </c>
      <c r="BH13" s="198"/>
      <c r="BI13" s="198"/>
      <c r="BJ13" s="41">
        <v>44742</v>
      </c>
      <c r="BK13" s="41"/>
      <c r="BL13" s="41">
        <v>44804</v>
      </c>
      <c r="BM13" s="41"/>
      <c r="BN13" s="41">
        <v>44865</v>
      </c>
      <c r="BO13" s="41"/>
      <c r="BP13" s="41">
        <v>44926</v>
      </c>
      <c r="BQ13" s="41"/>
    </row>
    <row r="14" spans="1:69" ht="145.5" customHeight="1" x14ac:dyDescent="0.3">
      <c r="A14" s="410" t="s">
        <v>239</v>
      </c>
      <c r="B14" s="388" t="s">
        <v>95</v>
      </c>
      <c r="C14" s="388" t="s">
        <v>89</v>
      </c>
      <c r="D14" s="388" t="s">
        <v>76</v>
      </c>
      <c r="E14" s="388" t="s">
        <v>34</v>
      </c>
      <c r="F14" s="452" t="s">
        <v>1086</v>
      </c>
      <c r="G14" s="412" t="s">
        <v>1087</v>
      </c>
      <c r="H14" s="412" t="s">
        <v>1088</v>
      </c>
      <c r="I14" s="452" t="s">
        <v>1089</v>
      </c>
      <c r="J14" s="388" t="s">
        <v>92</v>
      </c>
      <c r="K14" s="388">
        <v>1</v>
      </c>
      <c r="L14" s="390">
        <f>IF(J14="Diaria",+(K14/360),IF(J14="Mensual",+(K14/12),IF(J14="Bimestral",+(K14/6),IF(J14="Trimestral",+(K14/4),IF(J14="Semestral",+(K14/2),IF(J14="Anual",+(K14/1),""))))))</f>
        <v>0.5</v>
      </c>
      <c r="M14" s="388" t="s">
        <v>60</v>
      </c>
      <c r="N14" s="388">
        <f>IF(M14="Menor al 1% del patrimonio de la Lotería de Bogotá",20%,IF(M14="Entre el 1% y el 3% del patrimonio de la Lotería de Bogotá",40%,IF(M14="Entre el 3% y el 6% del patrimonio de la Lotería de Bogotá",60%,IF(M14="Entre el 6% y el 10% del patrimonio de la Lotería de Bogotá",80%,IF(M14="Mayor al 10% del patrimonio de la Lotería de Bogotá",100%,IF(M14="NA",0%,""))))))</f>
        <v>0.6</v>
      </c>
      <c r="O14" s="388" t="s">
        <v>46</v>
      </c>
      <c r="P14" s="388">
        <f>IF(O14="El riesgo afecta la imagen de algún área de la organización",20%,IF(O14="El riesgo afecta la imagen de la entidad internamente, de conocimiento general nivel interno, de junta directiva y accionistas y/o de proveedores",40%,IF(O14="El riesgo afecta la imagen de la entidad con algunos usuarios de relevancia frente al logro de los objetivos",60%,IF(O14="El riesgo afecta la imagen de la entidad con efecto publicitario sistenido a nivel de sector administrativo, nivel departamental o municipal",80%,IF(O14="El riesgo afecta la imagen de la entidad a nivel nacional, con efecto publicitario sistenido a nivel país",100%,IF(O14="NA",0%,""))))))</f>
        <v>0.4</v>
      </c>
      <c r="Q14" s="388" t="s">
        <v>70</v>
      </c>
      <c r="R14" s="388">
        <f>IF(Q14="Interrupción de la operación por menos de un día",20%,IF(Q14="Interrupción de la operación por un día completo",40%,IF(Q14="Interrupción de la operación mayor a 1 día y menor a 2 días",60%,IF(Q14="Interrupción de la operación por dos días completos",80%,IF(Q14="Interrupción de la operación por más de dos días",100%,IF(Q14="NA",0%,""))))))</f>
        <v>0</v>
      </c>
      <c r="S14" s="389" t="s">
        <v>57</v>
      </c>
      <c r="T14" s="389" t="s">
        <v>58</v>
      </c>
      <c r="U14" s="389">
        <f>+MAX(N14,P14,R14)</f>
        <v>0.6</v>
      </c>
      <c r="V14" s="402" t="str">
        <f>IF(L14&lt;=20%,"Muy baja",IF(L14&lt;=40%,"Baja",IF(L14&lt;=60%,"Media",IF(L14&lt;=80%,"Alta",IF(L14&lt;=100%,"Muy alta",IF(L14&gt;=100%,"Muy alta",""))))))</f>
        <v>Media</v>
      </c>
      <c r="W14" s="400">
        <f>+IFERROR(VLOOKUP(V14,Fórmula!$F$1:$G$6,2,FALSE),"")</f>
        <v>0.6</v>
      </c>
      <c r="X14" s="402" t="str">
        <f>IF(U14=20%,"Leve",IF(U14=40%,"Menor",IF(U14=60%,"Moderado",IF(U14=80%,"Mayor",IF(U14=100%,"Catastrófico","")))))</f>
        <v>Moderado</v>
      </c>
      <c r="Y14" s="400">
        <f>+IFERROR(VLOOKUP(X14,Fórmula!$H$1:$I$6,2,FALSE),"")</f>
        <v>0.6</v>
      </c>
      <c r="Z14" s="389" t="str">
        <f>+IFERROR(VLOOKUP(V14&amp;X14,Fórmula!$C$2:$D$26,2,FALSE),"")</f>
        <v>Moderado</v>
      </c>
      <c r="AA14" s="400">
        <f>IF(Z14="Bajo",25%,IF(Z14="Moderado",50%,IF(Z14="Alto",75%,IF(Z14="Extremo",100%,""))))</f>
        <v>0.5</v>
      </c>
      <c r="AB14" s="400"/>
      <c r="AC14" s="66" t="str">
        <f>+AC7</f>
        <v>Identificación e implementación de los planes de capacitación y bienestar</v>
      </c>
      <c r="AD14" s="66" t="str">
        <f>+AD7</f>
        <v>El jefe de la unidad de TH debe anualmente identificar las necesidades de capacitación con cada una de las áreas funcionales y posteriormente estas deben ser presentadas para la revisión y aprobación del Comité institucional de gestión y desempeño. Esta revisión y apruebación está sujeta a la perinencia, alcance y cubrimiento de cada necesidad y al tope de recursos asignados.
En el Plan de bienestar el Jefe de TH debe identificar las necesidades a través de una encuesta y análisis de las expectativas de las actividades a realizar. Este plan debe ser presentado ante el Comité de bienestar, el cual debe revisar y aprobar su contenido y alcance.
Dichos planes deben ser socializados  y publicados en la página web en los meses de Enero y febrero de cada vigencia.</v>
      </c>
      <c r="AE14" s="66" t="s">
        <v>54</v>
      </c>
      <c r="AF14" s="38">
        <f>IF(AE14="Preventivo",25%,IF(AE14="Detectivo",15%,IF(AE14="Correctivo",10%,"")))</f>
        <v>0.25</v>
      </c>
      <c r="AG14" s="122" t="s">
        <v>199</v>
      </c>
      <c r="AH14" s="38">
        <f t="shared" si="4"/>
        <v>0.15</v>
      </c>
      <c r="AI14" s="38">
        <f t="shared" si="1"/>
        <v>0.4</v>
      </c>
      <c r="AJ14" s="122" t="s">
        <v>200</v>
      </c>
      <c r="AK14" s="119" t="s">
        <v>191</v>
      </c>
      <c r="AL14" s="66" t="str">
        <f>+AL7</f>
        <v>Cada una de las necesidades identificadas deben ser justificadas con el fin de analizar su viabilidad. Así mismo se deben justificar los rechazos o ajustes a las necesidades.</v>
      </c>
      <c r="AM14" s="119" t="s">
        <v>23</v>
      </c>
      <c r="AN14" s="66" t="s">
        <v>1090</v>
      </c>
      <c r="AO14" s="122" t="s">
        <v>24</v>
      </c>
      <c r="AP14" s="66" t="str">
        <f>+AP7</f>
        <v>Anual</v>
      </c>
      <c r="AQ14" s="66" t="str">
        <f>+AQ7</f>
        <v>Plan de capacitación
Programa de bienestar</v>
      </c>
      <c r="AR14" s="122" t="s">
        <v>204</v>
      </c>
      <c r="AS14" s="66" t="str">
        <f>+AS7</f>
        <v>Jefe Unidad de Talento Humano</v>
      </c>
      <c r="AT14" s="122" t="s">
        <v>206</v>
      </c>
      <c r="AU14" s="122">
        <f>+AI14*AA14</f>
        <v>0.2</v>
      </c>
      <c r="AV14" s="39">
        <f>+AA14-AU14</f>
        <v>0.3</v>
      </c>
      <c r="AW14" s="389" t="str">
        <f>+IF(C14="Corrupción","Moderado",IF(AV15&lt;=25%,"Bajo",IF(AV15&lt;=50%,"Moderado",IF(AV15&lt;=75%,"Alto",IF(AV15&gt;75%,"Extremo","")))))</f>
        <v>Bajo</v>
      </c>
      <c r="AX14" s="389" t="s">
        <v>41</v>
      </c>
      <c r="AY14" s="108">
        <v>1</v>
      </c>
      <c r="AZ14" s="227"/>
      <c r="BA14" s="188" t="s">
        <v>141</v>
      </c>
      <c r="BB14" s="142">
        <v>44562</v>
      </c>
      <c r="BC14" s="142">
        <v>44925</v>
      </c>
      <c r="BD14" s="63" t="s">
        <v>884</v>
      </c>
      <c r="BE14" s="196">
        <v>44620</v>
      </c>
      <c r="BF14" s="198" t="s">
        <v>1091</v>
      </c>
      <c r="BG14" s="41" t="s">
        <v>1092</v>
      </c>
      <c r="BH14" s="198" t="s">
        <v>1030</v>
      </c>
      <c r="BI14" s="198"/>
      <c r="BJ14" s="41">
        <v>44742</v>
      </c>
      <c r="BK14" s="41"/>
      <c r="BL14" s="41">
        <v>44804</v>
      </c>
      <c r="BM14" s="41"/>
      <c r="BN14" s="41">
        <v>44865</v>
      </c>
      <c r="BO14" s="41"/>
      <c r="BP14" s="41">
        <v>44926</v>
      </c>
      <c r="BQ14" s="41"/>
    </row>
    <row r="15" spans="1:69" ht="62.25" customHeight="1" x14ac:dyDescent="0.3">
      <c r="A15" s="410"/>
      <c r="B15" s="388"/>
      <c r="C15" s="388"/>
      <c r="D15" s="388"/>
      <c r="E15" s="388"/>
      <c r="F15" s="452"/>
      <c r="G15" s="412"/>
      <c r="H15" s="412"/>
      <c r="I15" s="452"/>
      <c r="J15" s="388"/>
      <c r="K15" s="388"/>
      <c r="L15" s="390"/>
      <c r="M15" s="388"/>
      <c r="N15" s="388"/>
      <c r="O15" s="388"/>
      <c r="P15" s="388"/>
      <c r="Q15" s="388"/>
      <c r="R15" s="388"/>
      <c r="S15" s="389"/>
      <c r="T15" s="389"/>
      <c r="U15" s="389"/>
      <c r="V15" s="402"/>
      <c r="W15" s="400"/>
      <c r="X15" s="402"/>
      <c r="Y15" s="400"/>
      <c r="Z15" s="389"/>
      <c r="AA15" s="400"/>
      <c r="AB15" s="400"/>
      <c r="AC15" s="66" t="s">
        <v>1093</v>
      </c>
      <c r="AD15" s="66" t="s">
        <v>1094</v>
      </c>
      <c r="AE15" s="66" t="s">
        <v>37</v>
      </c>
      <c r="AF15" s="38">
        <f t="shared" ref="AF15" si="6">IF(AE15="Preventivo",25%,IF(AE15="Detectivo",15%,IF(AE15="Correctivo",10%,"")))</f>
        <v>0.15</v>
      </c>
      <c r="AG15" s="122" t="s">
        <v>199</v>
      </c>
      <c r="AH15" s="38">
        <f t="shared" si="4"/>
        <v>0.15</v>
      </c>
      <c r="AI15" s="38">
        <f t="shared" si="1"/>
        <v>0.3</v>
      </c>
      <c r="AJ15" s="122" t="s">
        <v>200</v>
      </c>
      <c r="AK15" s="119" t="s">
        <v>191</v>
      </c>
      <c r="AL15" s="66" t="s">
        <v>1095</v>
      </c>
      <c r="AM15" s="119" t="s">
        <v>23</v>
      </c>
      <c r="AN15" s="122" t="s">
        <v>1096</v>
      </c>
      <c r="AO15" s="122" t="s">
        <v>24</v>
      </c>
      <c r="AP15" s="122" t="s">
        <v>86</v>
      </c>
      <c r="AQ15" s="122" t="s">
        <v>1097</v>
      </c>
      <c r="AR15" s="122" t="s">
        <v>204</v>
      </c>
      <c r="AS15" s="122" t="s">
        <v>1098</v>
      </c>
      <c r="AT15" s="122" t="s">
        <v>206</v>
      </c>
      <c r="AU15" s="122">
        <f>+AV14*AI15</f>
        <v>0.09</v>
      </c>
      <c r="AV15" s="39">
        <f>+AV14-AU15</f>
        <v>0.21</v>
      </c>
      <c r="AW15" s="389"/>
      <c r="AX15" s="389"/>
      <c r="AY15" s="136">
        <v>2</v>
      </c>
      <c r="AZ15" s="66" t="s">
        <v>1099</v>
      </c>
      <c r="BA15" s="188" t="s">
        <v>141</v>
      </c>
      <c r="BB15" s="142">
        <v>44562</v>
      </c>
      <c r="BC15" s="142">
        <v>44925</v>
      </c>
      <c r="BD15" s="122" t="s">
        <v>1100</v>
      </c>
      <c r="BE15" s="196">
        <v>44620</v>
      </c>
      <c r="BF15" s="198" t="s">
        <v>1101</v>
      </c>
      <c r="BG15" s="41">
        <v>44681</v>
      </c>
      <c r="BH15" s="198" t="s">
        <v>1102</v>
      </c>
      <c r="BI15" s="198" t="s">
        <v>1103</v>
      </c>
      <c r="BJ15" s="41">
        <v>44742</v>
      </c>
      <c r="BK15" s="41"/>
      <c r="BL15" s="41">
        <v>44804</v>
      </c>
      <c r="BM15" s="41"/>
      <c r="BN15" s="41">
        <v>44865</v>
      </c>
      <c r="BO15" s="41"/>
      <c r="BP15" s="41">
        <v>44926</v>
      </c>
      <c r="BQ15" s="41"/>
    </row>
    <row r="16" spans="1:69" ht="230.4" x14ac:dyDescent="0.3">
      <c r="A16" s="178" t="s">
        <v>239</v>
      </c>
      <c r="B16" s="120" t="s">
        <v>95</v>
      </c>
      <c r="C16" s="120" t="s">
        <v>89</v>
      </c>
      <c r="D16" s="120" t="s">
        <v>12</v>
      </c>
      <c r="E16" s="120" t="s">
        <v>34</v>
      </c>
      <c r="F16" s="191" t="s">
        <v>1104</v>
      </c>
      <c r="G16" s="189" t="s">
        <v>1105</v>
      </c>
      <c r="H16" s="189" t="s">
        <v>1106</v>
      </c>
      <c r="I16" s="191" t="s">
        <v>1107</v>
      </c>
      <c r="J16" s="120" t="s">
        <v>63</v>
      </c>
      <c r="K16" s="120">
        <v>0</v>
      </c>
      <c r="L16" s="179">
        <f>IF(J16="Diaria",+(K16/360),IF(J16="Mensual",+(K16/12),IF(J16="Bimestral",+(K16/6),IF(J16="Trimestral",+(K16/4),IF(J16="Semestral",+(K16/2),IF(J16="Anual",+(K16/1),""))))))</f>
        <v>0</v>
      </c>
      <c r="M16" s="120" t="s">
        <v>29</v>
      </c>
      <c r="N16" s="120">
        <f>IF(M16="Menor al 1% del patrimonio de la Lotería de Bogotá",20%,IF(M16="Entre el 1% y el 3% del patrimonio de la Lotería de Bogotá",40%,IF(M16="Entre el 3% y el 6% del patrimonio de la Lotería de Bogotá",60%,IF(M16="Entre el 6% y el 10% del patrimonio de la Lotería de Bogotá",80%,IF(M16="Mayor al 10% del patrimonio de la Lotería de Bogotá",100%,IF(M16="NA",0%,""))))))</f>
        <v>0.2</v>
      </c>
      <c r="O16" s="120" t="s">
        <v>70</v>
      </c>
      <c r="P16" s="120">
        <f>IF(O16="El riesgo afecta la imagen de algún área de la organización",20%,IF(O16="El riesgo afecta la imagen de la entidad internamente, de conocimiento general nivel interno, de junta directiva y accionistas y/o de proveedores",40%,IF(O16="El riesgo afecta la imagen de la entidad con algunos usuarios de relevancia frente al logro de los objetivos",60%,IF(O16="El riesgo afecta la imagen de la entidad con efecto publicitario sistenido a nivel de sector administrativo, nivel departamental o municipal",80%,IF(O16="El riesgo afecta la imagen de la entidad a nivel nacional, con efecto publicitario sistenido a nivel país",100%,IF(O16="NA",0%,""))))))</f>
        <v>0</v>
      </c>
      <c r="Q16" s="120" t="s">
        <v>70</v>
      </c>
      <c r="R16" s="120">
        <f>IF(Q16="Interrupción de la operación por menos de un día",20%,IF(Q16="Interrupción de la operación por un día completo",40%,IF(Q16="Interrupción de la operación mayor a 1 día y menor a 2 días",60%,IF(Q16="Interrupción de la operación por dos días completos",80%,IF(Q16="Interrupción de la operación por más de dos días",100%,IF(Q16="NA",0%,""))))))</f>
        <v>0</v>
      </c>
      <c r="S16" s="130" t="s">
        <v>69</v>
      </c>
      <c r="T16" s="130" t="s">
        <v>58</v>
      </c>
      <c r="U16" s="229">
        <f>+MAX(N16,P16,R16)</f>
        <v>0.2</v>
      </c>
      <c r="V16" s="176" t="str">
        <f>IF(L16&lt;=20%,"Muy baja",IF(L16&lt;=40%,"Baja",IF(L16&lt;=60%,"Media",IF(L16&lt;=80%,"Alta",IF(L16&lt;=100%,"Muy alta",IF(L16&gt;=100%,"Muy alta",""))))))</f>
        <v>Muy baja</v>
      </c>
      <c r="W16" s="127">
        <f>+IFERROR(VLOOKUP(V16,Fórmula!$F$1:$G$6,2,FALSE),"")</f>
        <v>0.2</v>
      </c>
      <c r="X16" s="176" t="str">
        <f>IF(U16=20%,"Leve",IF(U16=40%,"Menor",IF(U16=60%,"Moderado",IF(U16=80%,"Mayor",IF(U16=100%,"Catastrófico","")))))</f>
        <v>Leve</v>
      </c>
      <c r="Y16" s="127">
        <f>+IFERROR(VLOOKUP(X16,Fórmula!$H$1:$I$6,2,FALSE),"")</f>
        <v>0.2</v>
      </c>
      <c r="Z16" s="130" t="str">
        <f>+IFERROR(VLOOKUP(V16&amp;X16,Fórmula!$C$2:$D$26,2,FALSE),"")</f>
        <v>Bajo</v>
      </c>
      <c r="AA16" s="127">
        <f>IF(Z16="Bajo",25%,IF(Z16="Moderado",50%,IF(Z16="Alto",75%,IF(Z16="Extremo",100%,""))))</f>
        <v>0.25</v>
      </c>
      <c r="AB16" s="177" t="s">
        <v>1108</v>
      </c>
      <c r="AC16" s="35" t="s">
        <v>1109</v>
      </c>
      <c r="AD16" s="35" t="s">
        <v>1110</v>
      </c>
      <c r="AE16" s="35" t="s">
        <v>54</v>
      </c>
      <c r="AF16" s="44">
        <f>IF(AE16="Preventivo",25%,IF(AE16="Detectivo",15%,IF(AE16="Correctivo",10%,"")))</f>
        <v>0.25</v>
      </c>
      <c r="AG16" s="123" t="s">
        <v>199</v>
      </c>
      <c r="AH16" s="44">
        <f t="shared" ref="AH16" si="7">IF(AG16="Manual",15%,IF(AG16="Automático",25%,""))</f>
        <v>0.15</v>
      </c>
      <c r="AI16" s="44">
        <f t="shared" si="1"/>
        <v>0.4</v>
      </c>
      <c r="AJ16" s="123" t="s">
        <v>200</v>
      </c>
      <c r="AK16" s="120" t="s">
        <v>191</v>
      </c>
      <c r="AL16" s="35" t="s">
        <v>1111</v>
      </c>
      <c r="AM16" s="120" t="s">
        <v>23</v>
      </c>
      <c r="AN16" s="123" t="s">
        <v>1112</v>
      </c>
      <c r="AO16" s="123" t="s">
        <v>24</v>
      </c>
      <c r="AP16" s="123" t="s">
        <v>63</v>
      </c>
      <c r="AQ16" s="123" t="s">
        <v>1113</v>
      </c>
      <c r="AR16" s="123" t="s">
        <v>204</v>
      </c>
      <c r="AS16" s="123" t="s">
        <v>1114</v>
      </c>
      <c r="AT16" s="123" t="s">
        <v>206</v>
      </c>
      <c r="AU16" s="123">
        <f>+AI16*AA16</f>
        <v>0.1</v>
      </c>
      <c r="AV16" s="139">
        <f>+AA16-AU16</f>
        <v>0.15</v>
      </c>
      <c r="AW16" s="130" t="str">
        <f>+IF(C16="Corrupción","Moderado",IF(AV16&lt;=25%,"Bajo",IF(AV16&lt;=50%,"Moderado",IF(AV16&lt;=75%,"Alto",IF(AV16&gt;75%,"Extremo","")))))</f>
        <v>Bajo</v>
      </c>
      <c r="AX16" s="130" t="s">
        <v>41</v>
      </c>
      <c r="AY16" s="86">
        <v>1</v>
      </c>
      <c r="AZ16" s="230"/>
      <c r="BA16" s="189" t="str">
        <f>+AS16</f>
        <v>Profesional I (Unidad de Talento Humano)
Jefe de la Unidad de Talento Humano</v>
      </c>
      <c r="BB16" s="145">
        <v>44562</v>
      </c>
      <c r="BC16" s="145">
        <v>44925</v>
      </c>
      <c r="BD16" s="231" t="str">
        <f>+AQ16</f>
        <v>Base de datos de nómina en el aplicativo.
Nómina definitiva impresa.</v>
      </c>
      <c r="BE16" s="196">
        <v>44620</v>
      </c>
      <c r="BF16" s="198" t="s">
        <v>1115</v>
      </c>
      <c r="BG16" s="41">
        <v>44681</v>
      </c>
      <c r="BH16" s="198" t="s">
        <v>1116</v>
      </c>
      <c r="BI16" s="198"/>
      <c r="BJ16" s="41">
        <v>44742</v>
      </c>
      <c r="BK16" s="41"/>
      <c r="BL16" s="41">
        <v>44804</v>
      </c>
      <c r="BM16" s="41"/>
      <c r="BN16" s="41">
        <v>44865</v>
      </c>
      <c r="BO16" s="41"/>
      <c r="BP16" s="41">
        <v>44926</v>
      </c>
      <c r="BQ16" s="41"/>
    </row>
    <row r="17" spans="23:48" x14ac:dyDescent="0.3">
      <c r="W17" s="2"/>
      <c r="Y17" s="25"/>
      <c r="AF17" s="25"/>
      <c r="AG17" s="25"/>
      <c r="AH17" s="25"/>
      <c r="AI17" s="25"/>
      <c r="AV17" s="29"/>
    </row>
    <row r="18" spans="23:48" x14ac:dyDescent="0.3">
      <c r="W18" s="2"/>
      <c r="Y18" s="25"/>
      <c r="AF18" s="25"/>
      <c r="AG18" s="25"/>
      <c r="AH18" s="25"/>
      <c r="AI18" s="25"/>
      <c r="AV18" s="29"/>
    </row>
    <row r="19" spans="23:48" x14ac:dyDescent="0.3">
      <c r="W19" s="2"/>
      <c r="Y19" s="25"/>
      <c r="AF19" s="25"/>
      <c r="AG19" s="25"/>
      <c r="AH19" s="25"/>
      <c r="AI19" s="25"/>
      <c r="AV19" s="29"/>
    </row>
    <row r="20" spans="23:48" x14ac:dyDescent="0.3">
      <c r="W20" s="2"/>
      <c r="Y20" s="25"/>
      <c r="AF20" s="25"/>
      <c r="AG20" s="25"/>
      <c r="AH20" s="25"/>
      <c r="AI20" s="25"/>
      <c r="AV20" s="29"/>
    </row>
    <row r="21" spans="23:48" x14ac:dyDescent="0.3">
      <c r="W21" s="2"/>
      <c r="Y21" s="25"/>
      <c r="AF21" s="25"/>
      <c r="AG21" s="25"/>
      <c r="AH21" s="25"/>
      <c r="AI21" s="25"/>
      <c r="AV21" s="29"/>
    </row>
    <row r="22" spans="23:48" x14ac:dyDescent="0.3">
      <c r="W22" s="2"/>
      <c r="Y22" s="25"/>
      <c r="AF22" s="25"/>
      <c r="AG22" s="25"/>
      <c r="AH22" s="25"/>
      <c r="AI22" s="25"/>
      <c r="AV22" s="29"/>
    </row>
    <row r="23" spans="23:48" x14ac:dyDescent="0.3">
      <c r="W23" s="2"/>
      <c r="Y23" s="25"/>
      <c r="AF23" s="25"/>
      <c r="AG23" s="25"/>
      <c r="AH23" s="25"/>
      <c r="AI23" s="25"/>
      <c r="AV23" s="29"/>
    </row>
    <row r="24" spans="23:48" x14ac:dyDescent="0.3">
      <c r="W24" s="25"/>
      <c r="Y24" s="25"/>
      <c r="AF24" s="25"/>
      <c r="AG24" s="25"/>
      <c r="AH24" s="25"/>
      <c r="AI24" s="25"/>
      <c r="AV24" s="29"/>
    </row>
    <row r="25" spans="23:48" x14ac:dyDescent="0.3">
      <c r="W25" s="25"/>
      <c r="Y25" s="25"/>
      <c r="AF25" s="25"/>
      <c r="AG25" s="25"/>
      <c r="AH25" s="25"/>
      <c r="AI25" s="25"/>
      <c r="AV25" s="29"/>
    </row>
    <row r="26" spans="23:48" x14ac:dyDescent="0.3">
      <c r="W26" s="25"/>
      <c r="Y26" s="25"/>
      <c r="AF26" s="25"/>
      <c r="AG26" s="25"/>
      <c r="AH26" s="25"/>
      <c r="AI26" s="25"/>
      <c r="AV26" s="29"/>
    </row>
    <row r="27" spans="23:48" x14ac:dyDescent="0.3">
      <c r="W27" s="25"/>
      <c r="Y27" s="25"/>
      <c r="AF27" s="25"/>
      <c r="AG27" s="25"/>
      <c r="AH27" s="25"/>
      <c r="AI27" s="25"/>
      <c r="AV27" s="29"/>
    </row>
    <row r="28" spans="23:48" x14ac:dyDescent="0.3">
      <c r="W28" s="25"/>
      <c r="Y28" s="25"/>
      <c r="AF28" s="25"/>
      <c r="AG28" s="25"/>
      <c r="AH28" s="25"/>
      <c r="AI28" s="25"/>
      <c r="AV28" s="29"/>
    </row>
    <row r="29" spans="23:48" x14ac:dyDescent="0.3">
      <c r="W29" s="25"/>
      <c r="Y29" s="25"/>
      <c r="AF29" s="25"/>
      <c r="AG29" s="25"/>
      <c r="AH29" s="25"/>
      <c r="AI29" s="25"/>
      <c r="AV29" s="29"/>
    </row>
    <row r="30" spans="23:48" x14ac:dyDescent="0.3">
      <c r="W30" s="25"/>
      <c r="Y30" s="25"/>
      <c r="AF30" s="25"/>
      <c r="AG30" s="25"/>
      <c r="AH30" s="25"/>
      <c r="AI30" s="25"/>
      <c r="AV30" s="29"/>
    </row>
    <row r="31" spans="23:48" x14ac:dyDescent="0.3">
      <c r="W31" s="25"/>
      <c r="Y31" s="25"/>
      <c r="AF31" s="25"/>
      <c r="AG31" s="25"/>
      <c r="AH31" s="25"/>
      <c r="AI31" s="25"/>
      <c r="AV31" s="29"/>
    </row>
    <row r="32" spans="23:48" x14ac:dyDescent="0.3">
      <c r="W32" s="25"/>
      <c r="Y32" s="25"/>
      <c r="AF32" s="25"/>
      <c r="AG32" s="25"/>
      <c r="AH32" s="25"/>
      <c r="AI32" s="25"/>
      <c r="AV32" s="29"/>
    </row>
    <row r="33" spans="23:48" x14ac:dyDescent="0.3">
      <c r="W33" s="25"/>
      <c r="Y33" s="25"/>
      <c r="AF33" s="25"/>
      <c r="AG33" s="25"/>
      <c r="AH33" s="25"/>
      <c r="AI33" s="25"/>
      <c r="AV33" s="29"/>
    </row>
    <row r="34" spans="23:48" x14ac:dyDescent="0.3">
      <c r="W34" s="25"/>
      <c r="Y34" s="25"/>
      <c r="AF34" s="25"/>
      <c r="AG34" s="25"/>
      <c r="AH34" s="25"/>
      <c r="AI34" s="25"/>
      <c r="AV34" s="29"/>
    </row>
    <row r="35" spans="23:48" x14ac:dyDescent="0.3">
      <c r="W35" s="25"/>
      <c r="Y35" s="25"/>
      <c r="AF35" s="25"/>
      <c r="AG35" s="25"/>
      <c r="AH35" s="25"/>
      <c r="AI35" s="25"/>
      <c r="AV35" s="29"/>
    </row>
    <row r="36" spans="23:48" x14ac:dyDescent="0.3">
      <c r="W36" s="25"/>
      <c r="Y36" s="25"/>
      <c r="AF36" s="25"/>
      <c r="AG36" s="25"/>
      <c r="AH36" s="25"/>
      <c r="AI36" s="25"/>
      <c r="AV36" s="29"/>
    </row>
    <row r="37" spans="23:48" x14ac:dyDescent="0.3">
      <c r="W37" s="25"/>
      <c r="Y37" s="25"/>
      <c r="AF37" s="25"/>
      <c r="AG37" s="25"/>
      <c r="AH37" s="25"/>
      <c r="AI37" s="25"/>
      <c r="AV37" s="29"/>
    </row>
    <row r="38" spans="23:48" x14ac:dyDescent="0.3">
      <c r="W38" s="25"/>
      <c r="Y38" s="25"/>
      <c r="AF38" s="25"/>
      <c r="AG38" s="25"/>
      <c r="AH38" s="25"/>
      <c r="AI38" s="25"/>
      <c r="AV38" s="29"/>
    </row>
    <row r="39" spans="23:48" x14ac:dyDescent="0.3">
      <c r="W39" s="25"/>
      <c r="Y39" s="25"/>
      <c r="AF39" s="25"/>
      <c r="AG39" s="25"/>
      <c r="AH39" s="25"/>
      <c r="AI39" s="25"/>
      <c r="AV39" s="29"/>
    </row>
    <row r="40" spans="23:48" x14ac:dyDescent="0.3">
      <c r="W40" s="25"/>
      <c r="Y40" s="25"/>
      <c r="AF40" s="25"/>
      <c r="AG40" s="25"/>
      <c r="AH40" s="25"/>
      <c r="AI40" s="25"/>
      <c r="AV40" s="29"/>
    </row>
    <row r="41" spans="23:48" x14ac:dyDescent="0.3">
      <c r="W41" s="25"/>
      <c r="Y41" s="25"/>
      <c r="AF41" s="25"/>
      <c r="AG41" s="25"/>
      <c r="AH41" s="25"/>
      <c r="AI41" s="25"/>
      <c r="AV41" s="29"/>
    </row>
    <row r="42" spans="23:48" x14ac:dyDescent="0.3">
      <c r="W42" s="25"/>
      <c r="Y42" s="25"/>
      <c r="AF42" s="25"/>
      <c r="AG42" s="25"/>
      <c r="AH42" s="25"/>
      <c r="AI42" s="25"/>
      <c r="AV42" s="29"/>
    </row>
    <row r="43" spans="23:48" x14ac:dyDescent="0.3">
      <c r="W43" s="25"/>
      <c r="Y43" s="25"/>
      <c r="AF43" s="25"/>
      <c r="AG43" s="25"/>
      <c r="AH43" s="25"/>
      <c r="AI43" s="25"/>
      <c r="AV43" s="29"/>
    </row>
    <row r="44" spans="23:48" x14ac:dyDescent="0.3">
      <c r="W44" s="25"/>
      <c r="Y44" s="25"/>
      <c r="AF44" s="25"/>
      <c r="AG44" s="25"/>
      <c r="AH44" s="25"/>
      <c r="AI44" s="25"/>
      <c r="AV44" s="29"/>
    </row>
    <row r="45" spans="23:48" x14ac:dyDescent="0.3">
      <c r="W45" s="25"/>
      <c r="Y45" s="25"/>
      <c r="AF45" s="25"/>
      <c r="AG45" s="25"/>
      <c r="AH45" s="25"/>
      <c r="AI45" s="25"/>
      <c r="AV45" s="29"/>
    </row>
    <row r="46" spans="23:48" x14ac:dyDescent="0.3">
      <c r="W46" s="25"/>
      <c r="Y46" s="25"/>
      <c r="AF46" s="25"/>
      <c r="AG46" s="25"/>
      <c r="AH46" s="25"/>
      <c r="AI46" s="25"/>
      <c r="AV46" s="29"/>
    </row>
    <row r="47" spans="23:48" x14ac:dyDescent="0.3">
      <c r="W47" s="25"/>
      <c r="Y47" s="25"/>
      <c r="AF47" s="25"/>
      <c r="AG47" s="25"/>
      <c r="AH47" s="25"/>
      <c r="AI47" s="25"/>
      <c r="AV47" s="29"/>
    </row>
    <row r="48" spans="23:48" x14ac:dyDescent="0.3">
      <c r="W48" s="25"/>
      <c r="Y48" s="25"/>
      <c r="AF48" s="25"/>
      <c r="AG48" s="25"/>
      <c r="AH48" s="25"/>
      <c r="AI48" s="25"/>
      <c r="AV48" s="29"/>
    </row>
    <row r="49" spans="23:48" x14ac:dyDescent="0.3">
      <c r="W49" s="25"/>
      <c r="Y49" s="25"/>
      <c r="AF49" s="25"/>
      <c r="AG49" s="25"/>
      <c r="AH49" s="25"/>
      <c r="AI49" s="25"/>
      <c r="AV49" s="29"/>
    </row>
    <row r="50" spans="23:48" x14ac:dyDescent="0.3">
      <c r="W50" s="25"/>
      <c r="Y50" s="25"/>
      <c r="AF50" s="25"/>
      <c r="AG50" s="25"/>
      <c r="AH50" s="25"/>
      <c r="AI50" s="25"/>
      <c r="AV50" s="29"/>
    </row>
    <row r="51" spans="23:48" x14ac:dyDescent="0.3">
      <c r="W51" s="25"/>
      <c r="Y51" s="25"/>
      <c r="AF51" s="25"/>
      <c r="AG51" s="25"/>
      <c r="AH51" s="25"/>
      <c r="AI51" s="25"/>
      <c r="AV51" s="29"/>
    </row>
    <row r="52" spans="23:48" x14ac:dyDescent="0.3">
      <c r="W52" s="25"/>
      <c r="Y52" s="25"/>
      <c r="AF52" s="25"/>
      <c r="AG52" s="25"/>
      <c r="AH52" s="25"/>
      <c r="AI52" s="25"/>
      <c r="AV52" s="29"/>
    </row>
    <row r="53" spans="23:48" x14ac:dyDescent="0.3">
      <c r="W53" s="25"/>
      <c r="Y53" s="25"/>
      <c r="AF53" s="25"/>
      <c r="AG53" s="25"/>
      <c r="AH53" s="25"/>
      <c r="AI53" s="25"/>
      <c r="AV53" s="29"/>
    </row>
    <row r="54" spans="23:48" x14ac:dyDescent="0.3">
      <c r="W54" s="25"/>
      <c r="Y54" s="25"/>
      <c r="AF54" s="25"/>
      <c r="AG54" s="25"/>
      <c r="AH54" s="25"/>
      <c r="AI54" s="25"/>
      <c r="AV54" s="29"/>
    </row>
    <row r="55" spans="23:48" x14ac:dyDescent="0.3">
      <c r="W55" s="25"/>
      <c r="Y55" s="25"/>
      <c r="AF55" s="25"/>
      <c r="AG55" s="25"/>
      <c r="AH55" s="25"/>
      <c r="AI55" s="25"/>
      <c r="AV55" s="29"/>
    </row>
    <row r="56" spans="23:48" x14ac:dyDescent="0.3">
      <c r="W56" s="25"/>
      <c r="Y56" s="25"/>
      <c r="AF56" s="25"/>
      <c r="AG56" s="25"/>
      <c r="AH56" s="25"/>
      <c r="AI56" s="25"/>
      <c r="AV56" s="29"/>
    </row>
    <row r="57" spans="23:48" x14ac:dyDescent="0.3">
      <c r="W57" s="25"/>
      <c r="Y57" s="25"/>
      <c r="AF57" s="25"/>
      <c r="AG57" s="25"/>
      <c r="AH57" s="25"/>
      <c r="AI57" s="25"/>
      <c r="AV57" s="29"/>
    </row>
    <row r="58" spans="23:48" x14ac:dyDescent="0.3">
      <c r="W58" s="25"/>
      <c r="Y58" s="25"/>
      <c r="AF58" s="25"/>
      <c r="AG58" s="25"/>
      <c r="AH58" s="25"/>
      <c r="AI58" s="25"/>
      <c r="AV58" s="29"/>
    </row>
    <row r="59" spans="23:48" x14ac:dyDescent="0.3">
      <c r="W59" s="25"/>
      <c r="Y59" s="25"/>
      <c r="AF59" s="25"/>
      <c r="AG59" s="25"/>
      <c r="AH59" s="25"/>
      <c r="AI59" s="25"/>
      <c r="AV59" s="29"/>
    </row>
    <row r="60" spans="23:48" x14ac:dyDescent="0.3">
      <c r="W60" s="25"/>
      <c r="Y60" s="25"/>
      <c r="AF60" s="25"/>
      <c r="AG60" s="25"/>
      <c r="AH60" s="25"/>
      <c r="AI60" s="25"/>
      <c r="AV60" s="29"/>
    </row>
    <row r="61" spans="23:48" x14ac:dyDescent="0.3">
      <c r="W61" s="25"/>
      <c r="Y61" s="25"/>
      <c r="AF61" s="25"/>
      <c r="AG61" s="25"/>
      <c r="AH61" s="25"/>
      <c r="AI61" s="25"/>
      <c r="AV61" s="29"/>
    </row>
    <row r="62" spans="23:48" x14ac:dyDescent="0.3">
      <c r="W62" s="25"/>
      <c r="Y62" s="25"/>
      <c r="AF62" s="25"/>
      <c r="AG62" s="25"/>
      <c r="AH62" s="25"/>
      <c r="AI62" s="25"/>
      <c r="AV62" s="29"/>
    </row>
    <row r="63" spans="23:48" x14ac:dyDescent="0.3">
      <c r="W63" s="25"/>
      <c r="Y63" s="25"/>
      <c r="AF63" s="25"/>
      <c r="AG63" s="25"/>
      <c r="AH63" s="25"/>
      <c r="AI63" s="25"/>
      <c r="AV63" s="29"/>
    </row>
    <row r="64" spans="23:48" x14ac:dyDescent="0.3">
      <c r="W64" s="25"/>
      <c r="Y64" s="25"/>
      <c r="AF64" s="25"/>
      <c r="AG64" s="25"/>
      <c r="AH64" s="25"/>
      <c r="AI64" s="25"/>
      <c r="AV64" s="29"/>
    </row>
    <row r="65" spans="23:48" x14ac:dyDescent="0.3">
      <c r="W65" s="25"/>
      <c r="Y65" s="25"/>
      <c r="AF65" s="25"/>
      <c r="AG65" s="25"/>
      <c r="AH65" s="25"/>
      <c r="AI65" s="25"/>
      <c r="AV65" s="29"/>
    </row>
    <row r="66" spans="23:48" x14ac:dyDescent="0.3">
      <c r="W66" s="25"/>
      <c r="Y66" s="25"/>
      <c r="AF66" s="25"/>
      <c r="AG66" s="25"/>
      <c r="AH66" s="25"/>
      <c r="AI66" s="25"/>
      <c r="AV66" s="29"/>
    </row>
    <row r="67" spans="23:48" x14ac:dyDescent="0.3">
      <c r="W67" s="25"/>
      <c r="Y67" s="25"/>
      <c r="AF67" s="25"/>
      <c r="AG67" s="25"/>
      <c r="AH67" s="25"/>
      <c r="AI67" s="25"/>
      <c r="AV67" s="29"/>
    </row>
    <row r="68" spans="23:48" x14ac:dyDescent="0.3">
      <c r="W68" s="25"/>
      <c r="Y68" s="25"/>
      <c r="AF68" s="25"/>
      <c r="AG68" s="25"/>
      <c r="AH68" s="25"/>
      <c r="AI68" s="25"/>
      <c r="AV68" s="29"/>
    </row>
    <row r="69" spans="23:48" x14ac:dyDescent="0.3">
      <c r="W69" s="25"/>
      <c r="Y69" s="25"/>
      <c r="AF69" s="25"/>
      <c r="AG69" s="25"/>
      <c r="AH69" s="25"/>
      <c r="AI69" s="25"/>
      <c r="AV69" s="29"/>
    </row>
    <row r="70" spans="23:48" x14ac:dyDescent="0.3">
      <c r="W70" s="25"/>
      <c r="Y70" s="25"/>
      <c r="AF70" s="25"/>
      <c r="AG70" s="25"/>
      <c r="AH70" s="25"/>
      <c r="AI70" s="25"/>
      <c r="AV70" s="29"/>
    </row>
    <row r="71" spans="23:48" x14ac:dyDescent="0.3">
      <c r="W71" s="25"/>
      <c r="Y71" s="25"/>
      <c r="AF71" s="25"/>
      <c r="AG71" s="25"/>
      <c r="AH71" s="25"/>
      <c r="AI71" s="25"/>
      <c r="AV71" s="29"/>
    </row>
    <row r="72" spans="23:48" x14ac:dyDescent="0.3">
      <c r="W72" s="25"/>
      <c r="Y72" s="25"/>
      <c r="AF72" s="25"/>
      <c r="AG72" s="25"/>
      <c r="AH72" s="25"/>
      <c r="AI72" s="25"/>
      <c r="AV72" s="29"/>
    </row>
    <row r="73" spans="23:48" x14ac:dyDescent="0.3">
      <c r="W73" s="25"/>
      <c r="Y73" s="25"/>
      <c r="AF73" s="25"/>
      <c r="AG73" s="25"/>
      <c r="AH73" s="25"/>
      <c r="AI73" s="25"/>
      <c r="AV73" s="29"/>
    </row>
    <row r="74" spans="23:48" x14ac:dyDescent="0.3">
      <c r="W74" s="25"/>
      <c r="Y74" s="25"/>
      <c r="AF74" s="25"/>
      <c r="AG74" s="25"/>
      <c r="AH74" s="25"/>
      <c r="AI74" s="25"/>
      <c r="AV74" s="29"/>
    </row>
    <row r="75" spans="23:48" x14ac:dyDescent="0.3">
      <c r="W75" s="25"/>
      <c r="Y75" s="25"/>
      <c r="AF75" s="25"/>
      <c r="AG75" s="25"/>
      <c r="AH75" s="25"/>
      <c r="AI75" s="25"/>
      <c r="AV75" s="29"/>
    </row>
    <row r="76" spans="23:48" x14ac:dyDescent="0.3">
      <c r="W76" s="25"/>
      <c r="Y76" s="25"/>
      <c r="AF76" s="25"/>
      <c r="AG76" s="25"/>
      <c r="AH76" s="25"/>
      <c r="AI76" s="25"/>
      <c r="AV76" s="29"/>
    </row>
    <row r="77" spans="23:48" x14ac:dyDescent="0.3">
      <c r="W77" s="25"/>
      <c r="Y77" s="25"/>
      <c r="AF77" s="25"/>
      <c r="AG77" s="25"/>
      <c r="AH77" s="25"/>
      <c r="AI77" s="25"/>
      <c r="AV77" s="29"/>
    </row>
    <row r="78" spans="23:48" x14ac:dyDescent="0.3">
      <c r="W78" s="25"/>
      <c r="Y78" s="25"/>
      <c r="AF78" s="25"/>
      <c r="AG78" s="25"/>
      <c r="AH78" s="25"/>
      <c r="AI78" s="25"/>
      <c r="AV78" s="29"/>
    </row>
    <row r="79" spans="23:48" x14ac:dyDescent="0.3">
      <c r="W79" s="25"/>
      <c r="Y79" s="25"/>
      <c r="AF79" s="25"/>
      <c r="AG79" s="25"/>
      <c r="AH79" s="25"/>
      <c r="AI79" s="25"/>
      <c r="AV79" s="29"/>
    </row>
    <row r="80" spans="23:48" x14ac:dyDescent="0.3">
      <c r="W80" s="25"/>
      <c r="Y80" s="25"/>
      <c r="AF80" s="25"/>
      <c r="AG80" s="25"/>
      <c r="AH80" s="25"/>
      <c r="AI80" s="25"/>
      <c r="AV80" s="29"/>
    </row>
    <row r="81" spans="23:48" x14ac:dyDescent="0.3">
      <c r="W81" s="25"/>
      <c r="Y81" s="25"/>
      <c r="AF81" s="25"/>
      <c r="AG81" s="25"/>
      <c r="AH81" s="25"/>
      <c r="AI81" s="25"/>
      <c r="AV81" s="29"/>
    </row>
    <row r="82" spans="23:48" x14ac:dyDescent="0.3">
      <c r="W82" s="25"/>
      <c r="Y82" s="25"/>
      <c r="AF82" s="25"/>
      <c r="AG82" s="25"/>
      <c r="AH82" s="25"/>
      <c r="AI82" s="25"/>
      <c r="AV82" s="29"/>
    </row>
    <row r="83" spans="23:48" x14ac:dyDescent="0.3">
      <c r="W83" s="25"/>
      <c r="Y83" s="25"/>
      <c r="AF83" s="25"/>
      <c r="AG83" s="25"/>
      <c r="AH83" s="25"/>
      <c r="AI83" s="25"/>
      <c r="AV83" s="29"/>
    </row>
    <row r="84" spans="23:48" x14ac:dyDescent="0.3">
      <c r="W84" s="25"/>
      <c r="Y84" s="25"/>
      <c r="AF84" s="25"/>
      <c r="AG84" s="25"/>
      <c r="AH84" s="25"/>
      <c r="AI84" s="25"/>
      <c r="AV84" s="29"/>
    </row>
    <row r="85" spans="23:48" x14ac:dyDescent="0.3">
      <c r="W85" s="25"/>
      <c r="Y85" s="25"/>
      <c r="AF85" s="25"/>
      <c r="AG85" s="25"/>
      <c r="AH85" s="25"/>
      <c r="AI85" s="25"/>
      <c r="AV85" s="29"/>
    </row>
    <row r="86" spans="23:48" x14ac:dyDescent="0.3">
      <c r="W86" s="25"/>
      <c r="Y86" s="25"/>
      <c r="AF86" s="25"/>
      <c r="AG86" s="25"/>
      <c r="AH86" s="25"/>
      <c r="AI86" s="25"/>
      <c r="AV86" s="29"/>
    </row>
    <row r="87" spans="23:48" x14ac:dyDescent="0.3">
      <c r="W87" s="25"/>
      <c r="Y87" s="25"/>
      <c r="AF87" s="25"/>
      <c r="AG87" s="25"/>
      <c r="AH87" s="25"/>
      <c r="AI87" s="25"/>
      <c r="AV87" s="29"/>
    </row>
    <row r="88" spans="23:48" x14ac:dyDescent="0.3">
      <c r="W88" s="25"/>
      <c r="Y88" s="25"/>
      <c r="AF88" s="25"/>
      <c r="AG88" s="25"/>
      <c r="AH88" s="25"/>
      <c r="AI88" s="25"/>
      <c r="AV88" s="29"/>
    </row>
    <row r="89" spans="23:48" x14ac:dyDescent="0.3">
      <c r="W89" s="25"/>
      <c r="Y89" s="25"/>
      <c r="AF89" s="25"/>
      <c r="AG89" s="25"/>
      <c r="AH89" s="25"/>
      <c r="AI89" s="25"/>
      <c r="AV89" s="29"/>
    </row>
    <row r="90" spans="23:48" x14ac:dyDescent="0.3">
      <c r="W90" s="25"/>
      <c r="Y90" s="25"/>
      <c r="AF90" s="25"/>
      <c r="AG90" s="25"/>
      <c r="AH90" s="25"/>
      <c r="AI90" s="25"/>
      <c r="AV90" s="29"/>
    </row>
    <row r="91" spans="23:48" x14ac:dyDescent="0.3">
      <c r="W91" s="25"/>
      <c r="Y91" s="25"/>
      <c r="AF91" s="25"/>
      <c r="AG91" s="25"/>
      <c r="AH91" s="25"/>
      <c r="AI91" s="25"/>
      <c r="AV91" s="29"/>
    </row>
    <row r="92" spans="23:48" x14ac:dyDescent="0.3">
      <c r="W92" s="25"/>
      <c r="Y92" s="25"/>
      <c r="AF92" s="25"/>
      <c r="AG92" s="25"/>
      <c r="AH92" s="25"/>
      <c r="AI92" s="25"/>
      <c r="AV92" s="29"/>
    </row>
    <row r="93" spans="23:48" x14ac:dyDescent="0.3">
      <c r="W93" s="25"/>
      <c r="Y93" s="25"/>
      <c r="AF93" s="25"/>
      <c r="AG93" s="25"/>
      <c r="AH93" s="25"/>
      <c r="AI93" s="25"/>
      <c r="AV93" s="29"/>
    </row>
    <row r="94" spans="23:48" x14ac:dyDescent="0.3">
      <c r="W94" s="25"/>
      <c r="Y94" s="25"/>
      <c r="AF94" s="25"/>
      <c r="AG94" s="25"/>
      <c r="AH94" s="25"/>
      <c r="AI94" s="25"/>
      <c r="AV94" s="29"/>
    </row>
    <row r="95" spans="23:48" x14ac:dyDescent="0.3">
      <c r="W95" s="25"/>
      <c r="Y95" s="25"/>
      <c r="AF95" s="25"/>
      <c r="AG95" s="25"/>
      <c r="AH95" s="25"/>
      <c r="AI95" s="25"/>
      <c r="AV95" s="29"/>
    </row>
    <row r="96" spans="23:48" x14ac:dyDescent="0.3">
      <c r="W96" s="25"/>
      <c r="Y96" s="25"/>
      <c r="AF96" s="25"/>
      <c r="AG96" s="25"/>
      <c r="AH96" s="25"/>
      <c r="AI96" s="25"/>
      <c r="AV96" s="29"/>
    </row>
    <row r="97" spans="23:48" x14ac:dyDescent="0.3">
      <c r="W97" s="25"/>
      <c r="Y97" s="25"/>
      <c r="AF97" s="25"/>
      <c r="AG97" s="25"/>
      <c r="AH97" s="25"/>
      <c r="AI97" s="25"/>
      <c r="AV97" s="29"/>
    </row>
    <row r="98" spans="23:48" x14ac:dyDescent="0.3">
      <c r="W98" s="25"/>
      <c r="Y98" s="25"/>
      <c r="AF98" s="25"/>
      <c r="AG98" s="25"/>
      <c r="AH98" s="25"/>
      <c r="AI98" s="25"/>
      <c r="AV98" s="29"/>
    </row>
    <row r="99" spans="23:48" x14ac:dyDescent="0.3">
      <c r="W99" s="25"/>
      <c r="Y99" s="25"/>
      <c r="AF99" s="25"/>
      <c r="AG99" s="25"/>
      <c r="AH99" s="25"/>
      <c r="AI99" s="25"/>
      <c r="AV99" s="29"/>
    </row>
    <row r="100" spans="23:48" x14ac:dyDescent="0.3">
      <c r="W100" s="25"/>
      <c r="Y100" s="25"/>
      <c r="AF100" s="25"/>
      <c r="AG100" s="25"/>
      <c r="AH100" s="25"/>
      <c r="AI100" s="25"/>
      <c r="AV100" s="29"/>
    </row>
    <row r="101" spans="23:48" x14ac:dyDescent="0.3">
      <c r="W101" s="25"/>
      <c r="Y101" s="25"/>
      <c r="AF101" s="25"/>
      <c r="AG101" s="25"/>
      <c r="AH101" s="25"/>
      <c r="AI101" s="25"/>
      <c r="AV101" s="29"/>
    </row>
    <row r="102" spans="23:48" x14ac:dyDescent="0.3">
      <c r="W102" s="25"/>
      <c r="Y102" s="25"/>
      <c r="AF102" s="25"/>
      <c r="AG102" s="25"/>
      <c r="AH102" s="25"/>
      <c r="AI102" s="25"/>
      <c r="AV102" s="29"/>
    </row>
    <row r="103" spans="23:48" x14ac:dyDescent="0.3">
      <c r="W103" s="25"/>
      <c r="Y103" s="25"/>
      <c r="AF103" s="25"/>
      <c r="AG103" s="25"/>
      <c r="AH103" s="25"/>
      <c r="AI103" s="25"/>
      <c r="AV103" s="29"/>
    </row>
    <row r="104" spans="23:48" x14ac:dyDescent="0.3">
      <c r="W104" s="25"/>
      <c r="Y104" s="25"/>
      <c r="AF104" s="25"/>
      <c r="AG104" s="25"/>
      <c r="AH104" s="25"/>
      <c r="AI104" s="25"/>
      <c r="AV104" s="29"/>
    </row>
    <row r="105" spans="23:48" x14ac:dyDescent="0.3">
      <c r="W105" s="25"/>
      <c r="Y105" s="25"/>
      <c r="AF105" s="25"/>
      <c r="AG105" s="25"/>
      <c r="AH105" s="25"/>
      <c r="AI105" s="25"/>
      <c r="AV105" s="29"/>
    </row>
    <row r="106" spans="23:48" x14ac:dyDescent="0.3">
      <c r="W106" s="25"/>
      <c r="Y106" s="25"/>
      <c r="AF106" s="25"/>
      <c r="AG106" s="25"/>
      <c r="AH106" s="25"/>
      <c r="AI106" s="25"/>
      <c r="AV106" s="29"/>
    </row>
    <row r="107" spans="23:48" x14ac:dyDescent="0.3">
      <c r="W107" s="25"/>
      <c r="Y107" s="25"/>
      <c r="AF107" s="25"/>
      <c r="AG107" s="25"/>
      <c r="AH107" s="25"/>
      <c r="AI107" s="25"/>
      <c r="AV107" s="29"/>
    </row>
    <row r="108" spans="23:48" x14ac:dyDescent="0.3">
      <c r="W108" s="25"/>
      <c r="Y108" s="25"/>
      <c r="AF108" s="25"/>
      <c r="AG108" s="25"/>
      <c r="AH108" s="25"/>
      <c r="AI108" s="25"/>
      <c r="AV108" s="29"/>
    </row>
    <row r="109" spans="23:48" x14ac:dyDescent="0.3">
      <c r="W109" s="25"/>
      <c r="Y109" s="25"/>
      <c r="AF109" s="25"/>
      <c r="AG109" s="25"/>
      <c r="AH109" s="25"/>
      <c r="AI109" s="25"/>
      <c r="AV109" s="29"/>
    </row>
    <row r="110" spans="23:48" x14ac:dyDescent="0.3">
      <c r="W110" s="25"/>
      <c r="Y110" s="25"/>
      <c r="AF110" s="25"/>
      <c r="AG110" s="25"/>
      <c r="AH110" s="25"/>
      <c r="AI110" s="25"/>
      <c r="AV110" s="29"/>
    </row>
    <row r="111" spans="23:48" x14ac:dyDescent="0.3">
      <c r="W111" s="25"/>
      <c r="Y111" s="25"/>
      <c r="AF111" s="25"/>
      <c r="AG111" s="25"/>
      <c r="AH111" s="25"/>
      <c r="AI111" s="25"/>
      <c r="AV111" s="29"/>
    </row>
    <row r="112" spans="23:48" x14ac:dyDescent="0.3">
      <c r="W112" s="25"/>
      <c r="Y112" s="25"/>
      <c r="AF112" s="25"/>
      <c r="AG112" s="25"/>
      <c r="AH112" s="25"/>
      <c r="AI112" s="25"/>
      <c r="AV112" s="29"/>
    </row>
    <row r="113" spans="23:48" x14ac:dyDescent="0.3">
      <c r="W113" s="25"/>
      <c r="Y113" s="25"/>
      <c r="AF113" s="25"/>
      <c r="AG113" s="25"/>
      <c r="AH113" s="25"/>
      <c r="AI113" s="25"/>
      <c r="AV113" s="29"/>
    </row>
    <row r="114" spans="23:48" x14ac:dyDescent="0.3">
      <c r="W114" s="25"/>
      <c r="Y114" s="25"/>
      <c r="AF114" s="25"/>
      <c r="AG114" s="25"/>
      <c r="AH114" s="25"/>
      <c r="AI114" s="25"/>
      <c r="AV114" s="29"/>
    </row>
    <row r="115" spans="23:48" x14ac:dyDescent="0.3">
      <c r="W115" s="25"/>
      <c r="Y115" s="25"/>
      <c r="AF115" s="25"/>
      <c r="AG115" s="25"/>
      <c r="AH115" s="25"/>
      <c r="AI115" s="25"/>
      <c r="AV115" s="29"/>
    </row>
    <row r="116" spans="23:48" x14ac:dyDescent="0.3">
      <c r="W116" s="25"/>
      <c r="Y116" s="25"/>
      <c r="AF116" s="25"/>
      <c r="AG116" s="25"/>
      <c r="AH116" s="25"/>
      <c r="AI116" s="25"/>
      <c r="AV116" s="29"/>
    </row>
    <row r="117" spans="23:48" x14ac:dyDescent="0.3">
      <c r="W117" s="25"/>
      <c r="Y117" s="25"/>
      <c r="AF117" s="25"/>
      <c r="AG117" s="25"/>
      <c r="AH117" s="25"/>
      <c r="AI117" s="25"/>
      <c r="AV117" s="29"/>
    </row>
    <row r="118" spans="23:48" x14ac:dyDescent="0.3">
      <c r="W118" s="25"/>
      <c r="Y118" s="25"/>
      <c r="AF118" s="25"/>
      <c r="AG118" s="25"/>
      <c r="AH118" s="25"/>
      <c r="AI118" s="25"/>
      <c r="AV118" s="29"/>
    </row>
    <row r="119" spans="23:48" x14ac:dyDescent="0.3">
      <c r="W119" s="25"/>
      <c r="Y119" s="25"/>
      <c r="AF119" s="25"/>
      <c r="AG119" s="25"/>
      <c r="AH119" s="25"/>
      <c r="AI119" s="25"/>
      <c r="AV119" s="29"/>
    </row>
    <row r="120" spans="23:48" x14ac:dyDescent="0.3">
      <c r="W120" s="25"/>
      <c r="Y120" s="25"/>
      <c r="AF120" s="25"/>
      <c r="AG120" s="25"/>
      <c r="AH120" s="25"/>
      <c r="AI120" s="25"/>
      <c r="AV120" s="29"/>
    </row>
    <row r="121" spans="23:48" x14ac:dyDescent="0.3">
      <c r="W121" s="25"/>
      <c r="Y121" s="25"/>
      <c r="AF121" s="25"/>
      <c r="AG121" s="25"/>
      <c r="AH121" s="25"/>
      <c r="AI121" s="25"/>
      <c r="AV121" s="29"/>
    </row>
    <row r="122" spans="23:48" x14ac:dyDescent="0.3">
      <c r="W122" s="25"/>
      <c r="Y122" s="25"/>
      <c r="AF122" s="25"/>
      <c r="AG122" s="25"/>
      <c r="AH122" s="25"/>
      <c r="AI122" s="25"/>
      <c r="AV122" s="29"/>
    </row>
    <row r="123" spans="23:48" x14ac:dyDescent="0.3">
      <c r="W123" s="25"/>
      <c r="Y123" s="25"/>
      <c r="AF123" s="25"/>
      <c r="AG123" s="25"/>
      <c r="AH123" s="25"/>
      <c r="AI123" s="25"/>
      <c r="AV123" s="29"/>
    </row>
    <row r="124" spans="23:48" x14ac:dyDescent="0.3">
      <c r="W124" s="25"/>
      <c r="Y124" s="25"/>
      <c r="AF124" s="25"/>
      <c r="AG124" s="25"/>
      <c r="AH124" s="25"/>
      <c r="AI124" s="25"/>
      <c r="AV124" s="29"/>
    </row>
    <row r="125" spans="23:48" x14ac:dyDescent="0.3">
      <c r="W125" s="25"/>
      <c r="Y125" s="25"/>
      <c r="AF125" s="25"/>
      <c r="AG125" s="25"/>
      <c r="AH125" s="25"/>
      <c r="AI125" s="25"/>
      <c r="AV125" s="29"/>
    </row>
    <row r="126" spans="23:48" x14ac:dyDescent="0.3">
      <c r="W126" s="25"/>
      <c r="Y126" s="25"/>
      <c r="AF126" s="25"/>
      <c r="AG126" s="25"/>
      <c r="AH126" s="25"/>
      <c r="AI126" s="25"/>
      <c r="AV126" s="29"/>
    </row>
    <row r="127" spans="23:48" x14ac:dyDescent="0.3">
      <c r="W127" s="25"/>
      <c r="Y127" s="25"/>
      <c r="AF127" s="25"/>
      <c r="AG127" s="25"/>
      <c r="AH127" s="25"/>
      <c r="AI127" s="25"/>
      <c r="AV127" s="29"/>
    </row>
    <row r="128" spans="23:48" x14ac:dyDescent="0.3">
      <c r="W128" s="25"/>
      <c r="Y128" s="25"/>
      <c r="AF128" s="25"/>
      <c r="AG128" s="25"/>
      <c r="AH128" s="25"/>
      <c r="AI128" s="25"/>
      <c r="AV128" s="29"/>
    </row>
    <row r="129" spans="23:48" x14ac:dyDescent="0.3">
      <c r="W129" s="25"/>
      <c r="Y129" s="25"/>
      <c r="AF129" s="25"/>
      <c r="AG129" s="25"/>
      <c r="AH129" s="25"/>
      <c r="AI129" s="25"/>
      <c r="AV129" s="29"/>
    </row>
    <row r="130" spans="23:48" x14ac:dyDescent="0.3">
      <c r="W130" s="25"/>
      <c r="Y130" s="25"/>
      <c r="AF130" s="25"/>
      <c r="AG130" s="25"/>
      <c r="AH130" s="25"/>
      <c r="AI130" s="25"/>
      <c r="AV130" s="29"/>
    </row>
    <row r="131" spans="23:48" x14ac:dyDescent="0.3">
      <c r="W131" s="25"/>
      <c r="Y131" s="25"/>
      <c r="AF131" s="25"/>
      <c r="AG131" s="25"/>
      <c r="AH131" s="25"/>
      <c r="AI131" s="25"/>
      <c r="AV131" s="29"/>
    </row>
    <row r="132" spans="23:48" x14ac:dyDescent="0.3">
      <c r="W132" s="25"/>
      <c r="Y132" s="25"/>
      <c r="AF132" s="25"/>
      <c r="AG132" s="25"/>
      <c r="AH132" s="25"/>
      <c r="AI132" s="25"/>
      <c r="AV132" s="29"/>
    </row>
    <row r="133" spans="23:48" x14ac:dyDescent="0.3">
      <c r="W133" s="25"/>
      <c r="Y133" s="25"/>
      <c r="AF133" s="25"/>
      <c r="AG133" s="25"/>
      <c r="AH133" s="25"/>
      <c r="AI133" s="25"/>
      <c r="AV133" s="29"/>
    </row>
    <row r="134" spans="23:48" x14ac:dyDescent="0.3">
      <c r="W134" s="25"/>
      <c r="Y134" s="25"/>
      <c r="AF134" s="25"/>
      <c r="AG134" s="25"/>
      <c r="AH134" s="25"/>
      <c r="AI134" s="25"/>
      <c r="AV134" s="29"/>
    </row>
    <row r="135" spans="23:48" x14ac:dyDescent="0.3">
      <c r="W135" s="25"/>
      <c r="Y135" s="25"/>
      <c r="AF135" s="25"/>
      <c r="AG135" s="25"/>
      <c r="AH135" s="25"/>
      <c r="AI135" s="25"/>
      <c r="AV135" s="29"/>
    </row>
    <row r="136" spans="23:48" x14ac:dyDescent="0.3">
      <c r="W136" s="25"/>
      <c r="Y136" s="25"/>
      <c r="AF136" s="25"/>
      <c r="AG136" s="25"/>
      <c r="AH136" s="25"/>
      <c r="AI136" s="25"/>
      <c r="AV136" s="29"/>
    </row>
    <row r="137" spans="23:48" x14ac:dyDescent="0.3">
      <c r="W137" s="25"/>
      <c r="Y137" s="25"/>
      <c r="AF137" s="25"/>
      <c r="AG137" s="25"/>
      <c r="AH137" s="25"/>
      <c r="AI137" s="25"/>
      <c r="AV137" s="29"/>
    </row>
    <row r="138" spans="23:48" x14ac:dyDescent="0.3">
      <c r="W138" s="25"/>
      <c r="Y138" s="25"/>
      <c r="AF138" s="25"/>
      <c r="AG138" s="25"/>
      <c r="AH138" s="25"/>
      <c r="AI138" s="25"/>
      <c r="AV138" s="29"/>
    </row>
    <row r="139" spans="23:48" x14ac:dyDescent="0.3">
      <c r="W139" s="25"/>
      <c r="Y139" s="25"/>
      <c r="AF139" s="25"/>
      <c r="AG139" s="25"/>
      <c r="AH139" s="25"/>
      <c r="AI139" s="25"/>
      <c r="AV139" s="29"/>
    </row>
    <row r="140" spans="23:48" x14ac:dyDescent="0.3">
      <c r="W140" s="25"/>
      <c r="Y140" s="25"/>
      <c r="AF140" s="25"/>
      <c r="AG140" s="25"/>
      <c r="AH140" s="25"/>
      <c r="AI140" s="25"/>
      <c r="AV140" s="29"/>
    </row>
    <row r="141" spans="23:48" x14ac:dyDescent="0.3">
      <c r="W141" s="25"/>
      <c r="Y141" s="25"/>
      <c r="AF141" s="25"/>
      <c r="AG141" s="25"/>
      <c r="AH141" s="25"/>
      <c r="AI141" s="25"/>
      <c r="AV141" s="29"/>
    </row>
    <row r="142" spans="23:48" x14ac:dyDescent="0.3">
      <c r="W142" s="25"/>
      <c r="Y142" s="25"/>
      <c r="AF142" s="25"/>
      <c r="AG142" s="25"/>
      <c r="AH142" s="25"/>
      <c r="AI142" s="25"/>
      <c r="AV142" s="29"/>
    </row>
    <row r="143" spans="23:48" x14ac:dyDescent="0.3">
      <c r="W143" s="25"/>
      <c r="Y143" s="25"/>
      <c r="AF143" s="25"/>
      <c r="AG143" s="25"/>
      <c r="AH143" s="25"/>
      <c r="AI143" s="25"/>
      <c r="AV143" s="29"/>
    </row>
    <row r="144" spans="23:48" x14ac:dyDescent="0.3">
      <c r="W144" s="25"/>
      <c r="Y144" s="25"/>
      <c r="AF144" s="25"/>
      <c r="AG144" s="25"/>
      <c r="AH144" s="25"/>
      <c r="AI144" s="25"/>
      <c r="AV144" s="29"/>
    </row>
    <row r="145" spans="23:48" x14ac:dyDescent="0.3">
      <c r="W145" s="25"/>
      <c r="Y145" s="25"/>
      <c r="AF145" s="25"/>
      <c r="AG145" s="25"/>
      <c r="AH145" s="25"/>
      <c r="AI145" s="25"/>
      <c r="AV145" s="29"/>
    </row>
    <row r="146" spans="23:48" x14ac:dyDescent="0.3">
      <c r="W146" s="25"/>
      <c r="Y146" s="25"/>
      <c r="AF146" s="25"/>
      <c r="AG146" s="25"/>
      <c r="AH146" s="25"/>
      <c r="AI146" s="25"/>
      <c r="AV146" s="29"/>
    </row>
    <row r="147" spans="23:48" x14ac:dyDescent="0.3">
      <c r="W147" s="25"/>
      <c r="Y147" s="25"/>
      <c r="AF147" s="25"/>
      <c r="AG147" s="25"/>
      <c r="AH147" s="25"/>
      <c r="AI147" s="25"/>
      <c r="AV147" s="29"/>
    </row>
    <row r="148" spans="23:48" x14ac:dyDescent="0.3">
      <c r="W148" s="25"/>
      <c r="Y148" s="25"/>
      <c r="AF148" s="25"/>
      <c r="AG148" s="25"/>
      <c r="AH148" s="25"/>
      <c r="AI148" s="25"/>
      <c r="AV148" s="29"/>
    </row>
    <row r="149" spans="23:48" x14ac:dyDescent="0.3">
      <c r="W149" s="25"/>
      <c r="Y149" s="25"/>
      <c r="AF149" s="25"/>
      <c r="AG149" s="25"/>
      <c r="AH149" s="25"/>
      <c r="AI149" s="25"/>
      <c r="AV149" s="29"/>
    </row>
    <row r="150" spans="23:48" x14ac:dyDescent="0.3">
      <c r="W150" s="25"/>
      <c r="Y150" s="25"/>
      <c r="AF150" s="25"/>
      <c r="AG150" s="25"/>
      <c r="AH150" s="25"/>
      <c r="AI150" s="25"/>
      <c r="AV150" s="29"/>
    </row>
    <row r="151" spans="23:48" x14ac:dyDescent="0.3">
      <c r="W151" s="25"/>
      <c r="Y151" s="25"/>
      <c r="AF151" s="25"/>
      <c r="AG151" s="25"/>
      <c r="AH151" s="25"/>
      <c r="AI151" s="25"/>
      <c r="AV151" s="29"/>
    </row>
    <row r="152" spans="23:48" x14ac:dyDescent="0.3">
      <c r="W152" s="25"/>
      <c r="Y152" s="25"/>
      <c r="AF152" s="25"/>
      <c r="AG152" s="25"/>
      <c r="AH152" s="25"/>
      <c r="AI152" s="25"/>
      <c r="AV152" s="29"/>
    </row>
    <row r="153" spans="23:48" x14ac:dyDescent="0.3">
      <c r="W153" s="25"/>
      <c r="Y153" s="25"/>
      <c r="AF153" s="25"/>
      <c r="AG153" s="25"/>
      <c r="AH153" s="25"/>
      <c r="AI153" s="25"/>
      <c r="AV153" s="29"/>
    </row>
    <row r="154" spans="23:48" x14ac:dyDescent="0.3">
      <c r="W154" s="25"/>
      <c r="Y154" s="25"/>
      <c r="AF154" s="25"/>
      <c r="AG154" s="25"/>
      <c r="AH154" s="25"/>
      <c r="AI154" s="25"/>
      <c r="AV154" s="29"/>
    </row>
    <row r="155" spans="23:48" x14ac:dyDescent="0.3">
      <c r="W155" s="25"/>
      <c r="Y155" s="25"/>
      <c r="AF155" s="25"/>
      <c r="AG155" s="25"/>
      <c r="AH155" s="25"/>
      <c r="AI155" s="25"/>
      <c r="AV155" s="29"/>
    </row>
    <row r="156" spans="23:48" x14ac:dyDescent="0.3">
      <c r="W156" s="25"/>
      <c r="Y156" s="25"/>
      <c r="AF156" s="25"/>
      <c r="AG156" s="25"/>
      <c r="AH156" s="25"/>
      <c r="AI156" s="25"/>
      <c r="AV156" s="29"/>
    </row>
    <row r="157" spans="23:48" x14ac:dyDescent="0.3">
      <c r="W157" s="25"/>
      <c r="Y157" s="25"/>
      <c r="AF157" s="25"/>
      <c r="AG157" s="25"/>
      <c r="AH157" s="25"/>
      <c r="AI157" s="25"/>
      <c r="AV157" s="29"/>
    </row>
    <row r="158" spans="23:48" x14ac:dyDescent="0.3">
      <c r="W158" s="25"/>
      <c r="Y158" s="25"/>
      <c r="AF158" s="25"/>
      <c r="AG158" s="25"/>
      <c r="AH158" s="25"/>
      <c r="AI158" s="25"/>
      <c r="AV158" s="29"/>
    </row>
    <row r="159" spans="23:48" x14ac:dyDescent="0.3">
      <c r="W159" s="25"/>
      <c r="Y159" s="25"/>
      <c r="AF159" s="25"/>
      <c r="AG159" s="25"/>
      <c r="AH159" s="25"/>
      <c r="AI159" s="25"/>
      <c r="AV159" s="29"/>
    </row>
    <row r="160" spans="23:48" x14ac:dyDescent="0.3">
      <c r="W160" s="25"/>
      <c r="Y160" s="25"/>
      <c r="AF160" s="25"/>
      <c r="AG160" s="25"/>
      <c r="AH160" s="25"/>
      <c r="AI160" s="25"/>
      <c r="AV160" s="29"/>
    </row>
    <row r="161" spans="23:48" x14ac:dyDescent="0.3">
      <c r="W161" s="25"/>
      <c r="Y161" s="25"/>
      <c r="AF161" s="25"/>
      <c r="AG161" s="25"/>
      <c r="AH161" s="25"/>
      <c r="AI161" s="25"/>
      <c r="AV161" s="29"/>
    </row>
    <row r="162" spans="23:48" x14ac:dyDescent="0.3">
      <c r="W162" s="25"/>
      <c r="Y162" s="25"/>
      <c r="AF162" s="25"/>
      <c r="AG162" s="25"/>
      <c r="AH162" s="25"/>
      <c r="AI162" s="25"/>
      <c r="AV162" s="29"/>
    </row>
    <row r="163" spans="23:48" x14ac:dyDescent="0.3">
      <c r="W163" s="25"/>
      <c r="Y163" s="25"/>
      <c r="AF163" s="25"/>
      <c r="AG163" s="25"/>
      <c r="AH163" s="25"/>
      <c r="AI163" s="25"/>
      <c r="AV163" s="29"/>
    </row>
    <row r="164" spans="23:48" x14ac:dyDescent="0.3">
      <c r="W164" s="25"/>
      <c r="Y164" s="25"/>
      <c r="AF164" s="25"/>
      <c r="AG164" s="25"/>
      <c r="AH164" s="25"/>
      <c r="AI164" s="25"/>
      <c r="AV164" s="29"/>
    </row>
    <row r="165" spans="23:48" x14ac:dyDescent="0.3">
      <c r="W165" s="25"/>
      <c r="Y165" s="25"/>
      <c r="AF165" s="25"/>
      <c r="AG165" s="25"/>
      <c r="AH165" s="25"/>
      <c r="AI165" s="25"/>
      <c r="AV165" s="29"/>
    </row>
    <row r="166" spans="23:48" x14ac:dyDescent="0.3">
      <c r="W166" s="25"/>
      <c r="Y166" s="25"/>
      <c r="AF166" s="25"/>
      <c r="AG166" s="25"/>
      <c r="AH166" s="25"/>
      <c r="AI166" s="25"/>
      <c r="AV166" s="29"/>
    </row>
    <row r="167" spans="23:48" x14ac:dyDescent="0.3">
      <c r="W167" s="25"/>
      <c r="Y167" s="25"/>
      <c r="AF167" s="25"/>
      <c r="AG167" s="25"/>
      <c r="AH167" s="25"/>
      <c r="AI167" s="25"/>
      <c r="AV167" s="29"/>
    </row>
    <row r="168" spans="23:48" x14ac:dyDescent="0.3">
      <c r="W168" s="25"/>
      <c r="Y168" s="25"/>
      <c r="AF168" s="25"/>
      <c r="AG168" s="25"/>
      <c r="AH168" s="25"/>
      <c r="AI168" s="25"/>
      <c r="AV168" s="29"/>
    </row>
    <row r="169" spans="23:48" x14ac:dyDescent="0.3">
      <c r="W169" s="25"/>
      <c r="Y169" s="25"/>
      <c r="AF169" s="25"/>
      <c r="AG169" s="25"/>
      <c r="AH169" s="25"/>
      <c r="AI169" s="25"/>
      <c r="AV169" s="29"/>
    </row>
    <row r="170" spans="23:48" x14ac:dyDescent="0.3">
      <c r="W170" s="25"/>
      <c r="Y170" s="25"/>
      <c r="AF170" s="25"/>
      <c r="AG170" s="25"/>
      <c r="AH170" s="25"/>
      <c r="AI170" s="25"/>
      <c r="AV170" s="29"/>
    </row>
    <row r="171" spans="23:48" x14ac:dyDescent="0.3">
      <c r="W171" s="25"/>
      <c r="Y171" s="25"/>
      <c r="AF171" s="25"/>
      <c r="AG171" s="25"/>
      <c r="AH171" s="25"/>
      <c r="AI171" s="25"/>
      <c r="AV171" s="29"/>
    </row>
    <row r="172" spans="23:48" x14ac:dyDescent="0.3">
      <c r="W172" s="25"/>
      <c r="Y172" s="25"/>
      <c r="AF172" s="25"/>
      <c r="AG172" s="25"/>
      <c r="AH172" s="25"/>
      <c r="AI172" s="25"/>
      <c r="AV172" s="29"/>
    </row>
    <row r="173" spans="23:48" x14ac:dyDescent="0.3">
      <c r="W173" s="25"/>
      <c r="Y173" s="25"/>
      <c r="AF173" s="25"/>
      <c r="AG173" s="25"/>
      <c r="AH173" s="25"/>
      <c r="AI173" s="25"/>
      <c r="AV173" s="29"/>
    </row>
    <row r="174" spans="23:48" x14ac:dyDescent="0.3">
      <c r="W174" s="25"/>
      <c r="Y174" s="25"/>
      <c r="AF174" s="25"/>
      <c r="AG174" s="25"/>
      <c r="AH174" s="25"/>
      <c r="AI174" s="25"/>
      <c r="AV174" s="29"/>
    </row>
    <row r="175" spans="23:48" x14ac:dyDescent="0.3">
      <c r="W175" s="25"/>
      <c r="Y175" s="25"/>
      <c r="AF175" s="25"/>
      <c r="AG175" s="25"/>
      <c r="AH175" s="25"/>
      <c r="AI175" s="25"/>
      <c r="AV175" s="29"/>
    </row>
    <row r="176" spans="23:48" x14ac:dyDescent="0.3">
      <c r="W176" s="25"/>
      <c r="Y176" s="25"/>
      <c r="AF176" s="25"/>
      <c r="AG176" s="25"/>
      <c r="AH176" s="25"/>
      <c r="AI176" s="25"/>
      <c r="AV176" s="29"/>
    </row>
    <row r="177" spans="23:48" x14ac:dyDescent="0.3">
      <c r="W177" s="25"/>
      <c r="Y177" s="25"/>
      <c r="AF177" s="25"/>
      <c r="AG177" s="25"/>
      <c r="AH177" s="25"/>
      <c r="AI177" s="25"/>
      <c r="AV177" s="29"/>
    </row>
    <row r="178" spans="23:48" x14ac:dyDescent="0.3">
      <c r="W178" s="25"/>
      <c r="Y178" s="25"/>
      <c r="AF178" s="25"/>
      <c r="AG178" s="25"/>
      <c r="AH178" s="25"/>
      <c r="AI178" s="25"/>
      <c r="AV178" s="29"/>
    </row>
    <row r="179" spans="23:48" x14ac:dyDescent="0.3">
      <c r="W179" s="25"/>
      <c r="Y179" s="25"/>
      <c r="AF179" s="25"/>
      <c r="AG179" s="25"/>
      <c r="AH179" s="25"/>
      <c r="AI179" s="25"/>
      <c r="AV179" s="29"/>
    </row>
    <row r="180" spans="23:48" x14ac:dyDescent="0.3">
      <c r="W180" s="25"/>
      <c r="Y180" s="25"/>
      <c r="AF180" s="25"/>
      <c r="AG180" s="25"/>
      <c r="AH180" s="25"/>
      <c r="AI180" s="25"/>
      <c r="AV180" s="29"/>
    </row>
    <row r="181" spans="23:48" x14ac:dyDescent="0.3">
      <c r="W181" s="25"/>
      <c r="Y181" s="25"/>
      <c r="AF181" s="25"/>
      <c r="AG181" s="25"/>
      <c r="AH181" s="25"/>
      <c r="AI181" s="25"/>
      <c r="AV181" s="29"/>
    </row>
    <row r="182" spans="23:48" x14ac:dyDescent="0.3">
      <c r="W182" s="25"/>
      <c r="Y182" s="25"/>
      <c r="AF182" s="25"/>
      <c r="AG182" s="25"/>
      <c r="AH182" s="25"/>
      <c r="AI182" s="25"/>
      <c r="AV182" s="29"/>
    </row>
    <row r="183" spans="23:48" x14ac:dyDescent="0.3">
      <c r="W183" s="25"/>
      <c r="Y183" s="25"/>
      <c r="AF183" s="25"/>
      <c r="AG183" s="25"/>
      <c r="AH183" s="25"/>
      <c r="AI183" s="25"/>
      <c r="AV183" s="29"/>
    </row>
    <row r="184" spans="23:48" x14ac:dyDescent="0.3">
      <c r="W184" s="25"/>
      <c r="Y184" s="25"/>
      <c r="AF184" s="25"/>
      <c r="AG184" s="25"/>
      <c r="AH184" s="25"/>
      <c r="AI184" s="25"/>
      <c r="AV184" s="29"/>
    </row>
    <row r="185" spans="23:48" x14ac:dyDescent="0.3">
      <c r="W185" s="25"/>
      <c r="Y185" s="25"/>
      <c r="AF185" s="25"/>
      <c r="AG185" s="25"/>
      <c r="AH185" s="25"/>
      <c r="AI185" s="25"/>
      <c r="AV185" s="29"/>
    </row>
    <row r="186" spans="23:48" x14ac:dyDescent="0.3">
      <c r="W186" s="25"/>
      <c r="Y186" s="25"/>
      <c r="AF186" s="25"/>
      <c r="AG186" s="25"/>
      <c r="AH186" s="25"/>
      <c r="AI186" s="25"/>
      <c r="AV186" s="29"/>
    </row>
    <row r="187" spans="23:48" x14ac:dyDescent="0.3">
      <c r="W187" s="25"/>
      <c r="Y187" s="25"/>
      <c r="AF187" s="25"/>
      <c r="AG187" s="25"/>
      <c r="AH187" s="25"/>
      <c r="AI187" s="25"/>
      <c r="AV187" s="29"/>
    </row>
    <row r="188" spans="23:48" x14ac:dyDescent="0.3">
      <c r="W188" s="25"/>
      <c r="Y188" s="25"/>
      <c r="AF188" s="25"/>
      <c r="AG188" s="25"/>
      <c r="AH188" s="25"/>
      <c r="AI188" s="25"/>
      <c r="AV188" s="29"/>
    </row>
    <row r="189" spans="23:48" x14ac:dyDescent="0.3">
      <c r="W189" s="25"/>
      <c r="Y189" s="25"/>
      <c r="AF189" s="25"/>
      <c r="AG189" s="25"/>
      <c r="AH189" s="25"/>
      <c r="AI189" s="25"/>
      <c r="AV189" s="29"/>
    </row>
    <row r="190" spans="23:48" x14ac:dyDescent="0.3">
      <c r="W190" s="25"/>
      <c r="Y190" s="25"/>
      <c r="AF190" s="25"/>
      <c r="AG190" s="25"/>
      <c r="AH190" s="25"/>
      <c r="AI190" s="25"/>
      <c r="AV190" s="29"/>
    </row>
    <row r="191" spans="23:48" x14ac:dyDescent="0.3">
      <c r="W191" s="25"/>
      <c r="Y191" s="25"/>
      <c r="AF191" s="25"/>
      <c r="AG191" s="25"/>
      <c r="AH191" s="25"/>
      <c r="AI191" s="25"/>
      <c r="AV191" s="29"/>
    </row>
    <row r="192" spans="23:48" x14ac:dyDescent="0.3">
      <c r="W192" s="25"/>
      <c r="Y192" s="25"/>
      <c r="AF192" s="25"/>
      <c r="AG192" s="25"/>
      <c r="AH192" s="25"/>
      <c r="AI192" s="25"/>
      <c r="AV192" s="29"/>
    </row>
    <row r="193" spans="23:48" x14ac:dyDescent="0.3">
      <c r="W193" s="25"/>
      <c r="Y193" s="25"/>
      <c r="AF193" s="25"/>
      <c r="AG193" s="25"/>
      <c r="AH193" s="25"/>
      <c r="AI193" s="25"/>
      <c r="AV193" s="29"/>
    </row>
    <row r="194" spans="23:48" x14ac:dyDescent="0.3">
      <c r="W194" s="25"/>
      <c r="Y194" s="25"/>
      <c r="AF194" s="25"/>
      <c r="AG194" s="25"/>
      <c r="AH194" s="25"/>
      <c r="AI194" s="25"/>
      <c r="AV194" s="29"/>
    </row>
    <row r="195" spans="23:48" x14ac:dyDescent="0.3">
      <c r="W195" s="25"/>
      <c r="Y195" s="25"/>
      <c r="AF195" s="25"/>
      <c r="AG195" s="25"/>
      <c r="AH195" s="25"/>
      <c r="AI195" s="25"/>
      <c r="AV195" s="29"/>
    </row>
    <row r="196" spans="23:48" x14ac:dyDescent="0.3">
      <c r="W196" s="25"/>
      <c r="Y196" s="25"/>
      <c r="AF196" s="25"/>
      <c r="AG196" s="25"/>
      <c r="AH196" s="25"/>
      <c r="AI196" s="25"/>
      <c r="AV196" s="29"/>
    </row>
    <row r="197" spans="23:48" x14ac:dyDescent="0.3">
      <c r="W197" s="25"/>
      <c r="Y197" s="25"/>
      <c r="AF197" s="25"/>
      <c r="AG197" s="25"/>
      <c r="AH197" s="25"/>
      <c r="AI197" s="25"/>
      <c r="AV197" s="29"/>
    </row>
    <row r="198" spans="23:48" x14ac:dyDescent="0.3">
      <c r="W198" s="25"/>
      <c r="Y198" s="25"/>
      <c r="AF198" s="25"/>
      <c r="AG198" s="25"/>
      <c r="AH198" s="25"/>
      <c r="AI198" s="25"/>
      <c r="AV198" s="29"/>
    </row>
    <row r="199" spans="23:48" x14ac:dyDescent="0.3">
      <c r="W199" s="25"/>
      <c r="Y199" s="25"/>
      <c r="AF199" s="25"/>
      <c r="AG199" s="25"/>
      <c r="AH199" s="25"/>
      <c r="AI199" s="25"/>
      <c r="AV199" s="29"/>
    </row>
    <row r="200" spans="23:48" x14ac:dyDescent="0.3">
      <c r="W200" s="25"/>
      <c r="Y200" s="25"/>
      <c r="AF200" s="25"/>
      <c r="AG200" s="25"/>
      <c r="AH200" s="25"/>
      <c r="AI200" s="25"/>
      <c r="AV200" s="29"/>
    </row>
    <row r="201" spans="23:48" x14ac:dyDescent="0.3">
      <c r="W201" s="25"/>
      <c r="Y201" s="25"/>
      <c r="AF201" s="25"/>
      <c r="AG201" s="25"/>
      <c r="AH201" s="25"/>
      <c r="AI201" s="25"/>
      <c r="AV201" s="29"/>
    </row>
    <row r="202" spans="23:48" x14ac:dyDescent="0.3">
      <c r="W202" s="25"/>
      <c r="Y202" s="25"/>
      <c r="AF202" s="25"/>
      <c r="AG202" s="25"/>
      <c r="AH202" s="25"/>
      <c r="AI202" s="25"/>
      <c r="AV202" s="29"/>
    </row>
    <row r="203" spans="23:48" x14ac:dyDescent="0.3">
      <c r="W203" s="25"/>
      <c r="Y203" s="25"/>
      <c r="AF203" s="25"/>
      <c r="AG203" s="25"/>
      <c r="AH203" s="25"/>
      <c r="AI203" s="25"/>
      <c r="AV203" s="29"/>
    </row>
    <row r="204" spans="23:48" x14ac:dyDescent="0.3">
      <c r="W204" s="25"/>
      <c r="Y204" s="25"/>
      <c r="AF204" s="25"/>
      <c r="AG204" s="25"/>
      <c r="AH204" s="25"/>
      <c r="AI204" s="25"/>
      <c r="AV204" s="29"/>
    </row>
    <row r="205" spans="23:48" x14ac:dyDescent="0.3">
      <c r="W205" s="25"/>
      <c r="Y205" s="25"/>
      <c r="AF205" s="25"/>
      <c r="AG205" s="25"/>
      <c r="AH205" s="25"/>
      <c r="AI205" s="25"/>
      <c r="AV205" s="29"/>
    </row>
    <row r="206" spans="23:48" x14ac:dyDescent="0.3">
      <c r="W206" s="25"/>
      <c r="Y206" s="25"/>
      <c r="AF206" s="25"/>
      <c r="AG206" s="25"/>
      <c r="AH206" s="25"/>
      <c r="AI206" s="25"/>
      <c r="AV206" s="29"/>
    </row>
    <row r="207" spans="23:48" x14ac:dyDescent="0.3">
      <c r="W207" s="25"/>
      <c r="Y207" s="25"/>
      <c r="AF207" s="25"/>
      <c r="AG207" s="25"/>
      <c r="AH207" s="25"/>
      <c r="AI207" s="25"/>
      <c r="AV207" s="29"/>
    </row>
    <row r="208" spans="23:48" x14ac:dyDescent="0.3">
      <c r="W208" s="25"/>
      <c r="Y208" s="25"/>
      <c r="AF208" s="25"/>
      <c r="AG208" s="25"/>
      <c r="AH208" s="25"/>
      <c r="AI208" s="25"/>
      <c r="AV208" s="29"/>
    </row>
    <row r="209" spans="23:48" x14ac:dyDescent="0.3">
      <c r="W209" s="25"/>
      <c r="Y209" s="25"/>
      <c r="AF209" s="25"/>
      <c r="AG209" s="25"/>
      <c r="AH209" s="25"/>
      <c r="AI209" s="25"/>
      <c r="AV209" s="29"/>
    </row>
    <row r="210" spans="23:48" x14ac:dyDescent="0.3">
      <c r="W210" s="25"/>
      <c r="Y210" s="25"/>
      <c r="AF210" s="25"/>
      <c r="AG210" s="25"/>
      <c r="AH210" s="25"/>
      <c r="AI210" s="25"/>
      <c r="AV210" s="29"/>
    </row>
    <row r="211" spans="23:48" x14ac:dyDescent="0.3">
      <c r="W211" s="25"/>
      <c r="Y211" s="25"/>
      <c r="AF211" s="25"/>
      <c r="AG211" s="25"/>
      <c r="AH211" s="25"/>
      <c r="AI211" s="25"/>
      <c r="AV211" s="29"/>
    </row>
    <row r="212" spans="23:48" x14ac:dyDescent="0.3">
      <c r="W212" s="25"/>
      <c r="Y212" s="25"/>
      <c r="AF212" s="25"/>
      <c r="AG212" s="25"/>
      <c r="AH212" s="25"/>
      <c r="AI212" s="25"/>
      <c r="AV212" s="29"/>
    </row>
    <row r="213" spans="23:48" x14ac:dyDescent="0.3">
      <c r="W213" s="25"/>
      <c r="Y213" s="25"/>
      <c r="AF213" s="25"/>
      <c r="AG213" s="25"/>
      <c r="AH213" s="25"/>
      <c r="AI213" s="25"/>
      <c r="AV213" s="29"/>
    </row>
    <row r="214" spans="23:48" x14ac:dyDescent="0.3">
      <c r="W214" s="25"/>
      <c r="Y214" s="25"/>
      <c r="AF214" s="25"/>
      <c r="AG214" s="25"/>
      <c r="AH214" s="25"/>
      <c r="AI214" s="25"/>
      <c r="AV214" s="29"/>
    </row>
    <row r="215" spans="23:48" x14ac:dyDescent="0.3">
      <c r="W215" s="25"/>
      <c r="Y215" s="25"/>
      <c r="AF215" s="25"/>
      <c r="AG215" s="25"/>
      <c r="AH215" s="25"/>
      <c r="AI215" s="25"/>
      <c r="AV215" s="29"/>
    </row>
    <row r="216" spans="23:48" x14ac:dyDescent="0.3">
      <c r="W216" s="25"/>
      <c r="Y216" s="25"/>
      <c r="AF216" s="25"/>
      <c r="AG216" s="25"/>
      <c r="AH216" s="25"/>
      <c r="AI216" s="25"/>
      <c r="AV216" s="29"/>
    </row>
    <row r="217" spans="23:48" x14ac:dyDescent="0.3">
      <c r="W217" s="25"/>
      <c r="Y217" s="25"/>
      <c r="AF217" s="25"/>
      <c r="AG217" s="25"/>
      <c r="AH217" s="25"/>
      <c r="AI217" s="25"/>
      <c r="AV217" s="29"/>
    </row>
    <row r="218" spans="23:48" x14ac:dyDescent="0.3">
      <c r="W218" s="25"/>
      <c r="Y218" s="25"/>
      <c r="AF218" s="25"/>
      <c r="AG218" s="25"/>
      <c r="AH218" s="25"/>
      <c r="AI218" s="25"/>
      <c r="AV218" s="29"/>
    </row>
    <row r="219" spans="23:48" x14ac:dyDescent="0.3">
      <c r="W219" s="25"/>
      <c r="Y219" s="25"/>
      <c r="AF219" s="25"/>
      <c r="AG219" s="25"/>
      <c r="AH219" s="25"/>
      <c r="AI219" s="25"/>
      <c r="AV219" s="29"/>
    </row>
    <row r="220" spans="23:48" x14ac:dyDescent="0.3">
      <c r="W220" s="25"/>
      <c r="Y220" s="25"/>
      <c r="AF220" s="25"/>
      <c r="AG220" s="25"/>
      <c r="AH220" s="25"/>
      <c r="AI220" s="25"/>
      <c r="AV220" s="29"/>
    </row>
    <row r="221" spans="23:48" x14ac:dyDescent="0.3">
      <c r="W221" s="25"/>
      <c r="Y221" s="25"/>
      <c r="AF221" s="25"/>
      <c r="AG221" s="25"/>
      <c r="AH221" s="25"/>
      <c r="AI221" s="25"/>
      <c r="AV221" s="29"/>
    </row>
    <row r="222" spans="23:48" x14ac:dyDescent="0.3">
      <c r="W222" s="25"/>
      <c r="Y222" s="25"/>
      <c r="AF222" s="25"/>
      <c r="AG222" s="25"/>
      <c r="AH222" s="25"/>
      <c r="AI222" s="25"/>
      <c r="AV222" s="29"/>
    </row>
    <row r="223" spans="23:48" x14ac:dyDescent="0.3">
      <c r="W223" s="25"/>
      <c r="Y223" s="25"/>
      <c r="AF223" s="25"/>
      <c r="AG223" s="25"/>
      <c r="AH223" s="25"/>
      <c r="AI223" s="25"/>
      <c r="AV223" s="29"/>
    </row>
    <row r="224" spans="23:48" x14ac:dyDescent="0.3">
      <c r="W224" s="25"/>
      <c r="Y224" s="25"/>
      <c r="AF224" s="25"/>
      <c r="AG224" s="25"/>
      <c r="AH224" s="25"/>
      <c r="AI224" s="25"/>
      <c r="AV224" s="29"/>
    </row>
    <row r="225" spans="23:48" x14ac:dyDescent="0.3">
      <c r="W225" s="25"/>
      <c r="Y225" s="25"/>
      <c r="AF225" s="25"/>
      <c r="AG225" s="25"/>
      <c r="AH225" s="25"/>
      <c r="AI225" s="25"/>
      <c r="AV225" s="29"/>
    </row>
    <row r="226" spans="23:48" x14ac:dyDescent="0.3">
      <c r="W226" s="25"/>
      <c r="Y226" s="25"/>
      <c r="AF226" s="25"/>
      <c r="AG226" s="25"/>
      <c r="AH226" s="25"/>
      <c r="AI226" s="25"/>
      <c r="AV226" s="29"/>
    </row>
    <row r="227" spans="23:48" x14ac:dyDescent="0.3">
      <c r="W227" s="25"/>
      <c r="Y227" s="25"/>
      <c r="AF227" s="25"/>
      <c r="AG227" s="25"/>
      <c r="AH227" s="25"/>
      <c r="AI227" s="25"/>
      <c r="AV227" s="29"/>
    </row>
    <row r="228" spans="23:48" x14ac:dyDescent="0.3">
      <c r="W228" s="25"/>
      <c r="Y228" s="25"/>
      <c r="AF228" s="25"/>
      <c r="AG228" s="25"/>
      <c r="AH228" s="25"/>
      <c r="AI228" s="25"/>
      <c r="AV228" s="29"/>
    </row>
    <row r="229" spans="23:48" x14ac:dyDescent="0.3">
      <c r="W229" s="25"/>
      <c r="Y229" s="25"/>
      <c r="AF229" s="25"/>
      <c r="AG229" s="25"/>
      <c r="AH229" s="25"/>
      <c r="AI229" s="25"/>
      <c r="AV229" s="29"/>
    </row>
    <row r="230" spans="23:48" x14ac:dyDescent="0.3">
      <c r="W230" s="25"/>
      <c r="Y230" s="25"/>
      <c r="AF230" s="25"/>
      <c r="AG230" s="25"/>
      <c r="AH230" s="25"/>
      <c r="AI230" s="25"/>
      <c r="AV230" s="29"/>
    </row>
    <row r="231" spans="23:48" x14ac:dyDescent="0.3">
      <c r="W231" s="25"/>
      <c r="Y231" s="25"/>
      <c r="AF231" s="25"/>
      <c r="AG231" s="25"/>
      <c r="AH231" s="25"/>
      <c r="AI231" s="25"/>
      <c r="AV231" s="29"/>
    </row>
    <row r="232" spans="23:48" x14ac:dyDescent="0.3">
      <c r="W232" s="25"/>
      <c r="Y232" s="25"/>
      <c r="AF232" s="25"/>
      <c r="AG232" s="25"/>
      <c r="AH232" s="25"/>
      <c r="AI232" s="25"/>
      <c r="AV232" s="29"/>
    </row>
    <row r="233" spans="23:48" x14ac:dyDescent="0.3">
      <c r="W233" s="25"/>
      <c r="Y233" s="25"/>
      <c r="AF233" s="25"/>
      <c r="AG233" s="25"/>
      <c r="AH233" s="25"/>
      <c r="AI233" s="25"/>
      <c r="AV233" s="29"/>
    </row>
    <row r="234" spans="23:48" x14ac:dyDescent="0.3">
      <c r="W234" s="25"/>
      <c r="Y234" s="25"/>
      <c r="AF234" s="25"/>
      <c r="AG234" s="25"/>
      <c r="AH234" s="25"/>
      <c r="AI234" s="25"/>
      <c r="AV234" s="29"/>
    </row>
    <row r="235" spans="23:48" x14ac:dyDescent="0.3">
      <c r="W235" s="25"/>
      <c r="Y235" s="25"/>
      <c r="AF235" s="25"/>
      <c r="AG235" s="25"/>
      <c r="AH235" s="25"/>
      <c r="AI235" s="25"/>
      <c r="AV235" s="29"/>
    </row>
    <row r="236" spans="23:48" x14ac:dyDescent="0.3">
      <c r="W236" s="25"/>
      <c r="Y236" s="25"/>
      <c r="AF236" s="25"/>
      <c r="AG236" s="25"/>
      <c r="AH236" s="25"/>
      <c r="AI236" s="25"/>
      <c r="AV236" s="29"/>
    </row>
    <row r="237" spans="23:48" x14ac:dyDescent="0.3">
      <c r="W237" s="25"/>
      <c r="Y237" s="25"/>
      <c r="AF237" s="25"/>
      <c r="AG237" s="25"/>
      <c r="AH237" s="25"/>
      <c r="AI237" s="25"/>
      <c r="AV237" s="29"/>
    </row>
    <row r="238" spans="23:48" x14ac:dyDescent="0.3">
      <c r="W238" s="25"/>
      <c r="Y238" s="25"/>
      <c r="AF238" s="25"/>
      <c r="AG238" s="25"/>
      <c r="AH238" s="25"/>
      <c r="AI238" s="25"/>
      <c r="AV238" s="29"/>
    </row>
    <row r="239" spans="23:48" x14ac:dyDescent="0.3">
      <c r="W239" s="25"/>
      <c r="Y239" s="25"/>
      <c r="AF239" s="25"/>
      <c r="AG239" s="25"/>
      <c r="AH239" s="25"/>
      <c r="AI239" s="25"/>
      <c r="AV239" s="29"/>
    </row>
    <row r="240" spans="23:48" x14ac:dyDescent="0.3">
      <c r="W240" s="25"/>
      <c r="Y240" s="25"/>
      <c r="AF240" s="25"/>
      <c r="AG240" s="25"/>
      <c r="AH240" s="25"/>
      <c r="AI240" s="25"/>
      <c r="AV240" s="29"/>
    </row>
    <row r="241" spans="23:48" x14ac:dyDescent="0.3">
      <c r="W241" s="25"/>
      <c r="Y241" s="25"/>
      <c r="AF241" s="25"/>
      <c r="AG241" s="25"/>
      <c r="AH241" s="25"/>
      <c r="AI241" s="25"/>
      <c r="AV241" s="29"/>
    </row>
    <row r="242" spans="23:48" x14ac:dyDescent="0.3">
      <c r="W242" s="25"/>
      <c r="Y242" s="25"/>
      <c r="AF242" s="25"/>
      <c r="AG242" s="25"/>
      <c r="AH242" s="25"/>
      <c r="AI242" s="25"/>
      <c r="AV242" s="29"/>
    </row>
    <row r="243" spans="23:48" x14ac:dyDescent="0.3">
      <c r="W243" s="25"/>
      <c r="Y243" s="25"/>
      <c r="AF243" s="25"/>
      <c r="AG243" s="25"/>
      <c r="AH243" s="25"/>
      <c r="AI243" s="25"/>
      <c r="AV243" s="29"/>
    </row>
    <row r="244" spans="23:48" x14ac:dyDescent="0.3">
      <c r="W244" s="25"/>
      <c r="Y244" s="25"/>
      <c r="AF244" s="25"/>
      <c r="AG244" s="25"/>
      <c r="AH244" s="25"/>
      <c r="AI244" s="25"/>
      <c r="AV244" s="29"/>
    </row>
    <row r="245" spans="23:48" x14ac:dyDescent="0.3">
      <c r="W245" s="25"/>
      <c r="Y245" s="25"/>
      <c r="AF245" s="25"/>
      <c r="AG245" s="25"/>
      <c r="AH245" s="25"/>
      <c r="AI245" s="25"/>
      <c r="AV245" s="29"/>
    </row>
    <row r="246" spans="23:48" x14ac:dyDescent="0.3">
      <c r="W246" s="25"/>
      <c r="Y246" s="25"/>
      <c r="AF246" s="25"/>
      <c r="AG246" s="25"/>
      <c r="AH246" s="25"/>
      <c r="AI246" s="25"/>
      <c r="AV246" s="29"/>
    </row>
    <row r="247" spans="23:48" x14ac:dyDescent="0.3">
      <c r="W247" s="25"/>
      <c r="Y247" s="25"/>
      <c r="AF247" s="25"/>
      <c r="AG247" s="25"/>
      <c r="AH247" s="25"/>
      <c r="AI247" s="25"/>
      <c r="AV247" s="29"/>
    </row>
    <row r="248" spans="23:48" x14ac:dyDescent="0.3">
      <c r="W248" s="25"/>
      <c r="Y248" s="25"/>
      <c r="AF248" s="25"/>
      <c r="AG248" s="25"/>
      <c r="AH248" s="25"/>
      <c r="AI248" s="25"/>
      <c r="AV248" s="29"/>
    </row>
    <row r="249" spans="23:48" x14ac:dyDescent="0.3">
      <c r="W249" s="25"/>
      <c r="Y249" s="25"/>
      <c r="AF249" s="25"/>
      <c r="AG249" s="25"/>
      <c r="AH249" s="25"/>
      <c r="AI249" s="25"/>
      <c r="AV249" s="29"/>
    </row>
    <row r="250" spans="23:48" x14ac:dyDescent="0.3">
      <c r="W250" s="25"/>
      <c r="Y250" s="25"/>
      <c r="AF250" s="25"/>
      <c r="AG250" s="25"/>
      <c r="AH250" s="25"/>
      <c r="AI250" s="25"/>
      <c r="AV250" s="29"/>
    </row>
    <row r="251" spans="23:48" x14ac:dyDescent="0.3">
      <c r="W251" s="25"/>
      <c r="Y251" s="25"/>
      <c r="AF251" s="25"/>
      <c r="AG251" s="25"/>
      <c r="AH251" s="25"/>
      <c r="AI251" s="25"/>
      <c r="AV251" s="29"/>
    </row>
    <row r="252" spans="23:48" x14ac:dyDescent="0.3">
      <c r="W252" s="25"/>
      <c r="Y252" s="25"/>
      <c r="AF252" s="25"/>
      <c r="AG252" s="25"/>
      <c r="AH252" s="25"/>
      <c r="AI252" s="25"/>
      <c r="AV252" s="29"/>
    </row>
    <row r="253" spans="23:48" x14ac:dyDescent="0.3">
      <c r="W253" s="25"/>
      <c r="Y253" s="25"/>
      <c r="AF253" s="25"/>
      <c r="AG253" s="25"/>
      <c r="AH253" s="25"/>
      <c r="AI253" s="25"/>
      <c r="AV253" s="29"/>
    </row>
    <row r="254" spans="23:48" x14ac:dyDescent="0.3">
      <c r="W254" s="25"/>
      <c r="Y254" s="25"/>
      <c r="AF254" s="25"/>
      <c r="AG254" s="25"/>
      <c r="AH254" s="25"/>
      <c r="AI254" s="25"/>
      <c r="AV254" s="29"/>
    </row>
    <row r="255" spans="23:48" x14ac:dyDescent="0.3">
      <c r="W255" s="25"/>
      <c r="Y255" s="25"/>
      <c r="AF255" s="25"/>
      <c r="AG255" s="25"/>
      <c r="AH255" s="25"/>
      <c r="AI255" s="25"/>
      <c r="AV255" s="29"/>
    </row>
    <row r="256" spans="23:48" x14ac:dyDescent="0.3">
      <c r="W256" s="25"/>
      <c r="Y256" s="25"/>
      <c r="AF256" s="25"/>
      <c r="AG256" s="25"/>
      <c r="AH256" s="25"/>
      <c r="AI256" s="25"/>
      <c r="AV256" s="29"/>
    </row>
    <row r="257" spans="23:48" x14ac:dyDescent="0.3">
      <c r="W257" s="25"/>
      <c r="Y257" s="25"/>
      <c r="AF257" s="25"/>
      <c r="AG257" s="25"/>
      <c r="AH257" s="25"/>
      <c r="AI257" s="25"/>
      <c r="AV257" s="29"/>
    </row>
    <row r="258" spans="23:48" x14ac:dyDescent="0.3">
      <c r="W258" s="25"/>
      <c r="Y258" s="25"/>
      <c r="AF258" s="25"/>
      <c r="AG258" s="25"/>
      <c r="AH258" s="25"/>
      <c r="AI258" s="25"/>
      <c r="AV258" s="29"/>
    </row>
    <row r="259" spans="23:48" x14ac:dyDescent="0.3">
      <c r="W259" s="25"/>
      <c r="Y259" s="25"/>
      <c r="AF259" s="25"/>
      <c r="AG259" s="25"/>
      <c r="AH259" s="25"/>
      <c r="AI259" s="25"/>
      <c r="AV259" s="29"/>
    </row>
    <row r="260" spans="23:48" x14ac:dyDescent="0.3">
      <c r="W260" s="25"/>
      <c r="Y260" s="25"/>
      <c r="AF260" s="25"/>
      <c r="AG260" s="25"/>
      <c r="AH260" s="25"/>
      <c r="AI260" s="25"/>
      <c r="AV260" s="29"/>
    </row>
    <row r="261" spans="23:48" x14ac:dyDescent="0.3">
      <c r="W261" s="25"/>
      <c r="Y261" s="25"/>
      <c r="AF261" s="25"/>
      <c r="AG261" s="25"/>
      <c r="AH261" s="25"/>
      <c r="AI261" s="25"/>
      <c r="AV261" s="29"/>
    </row>
    <row r="262" spans="23:48" x14ac:dyDescent="0.3">
      <c r="W262" s="25"/>
      <c r="Y262" s="25"/>
      <c r="AF262" s="25"/>
      <c r="AG262" s="25"/>
      <c r="AH262" s="25"/>
      <c r="AI262" s="25"/>
      <c r="AV262" s="29"/>
    </row>
    <row r="263" spans="23:48" x14ac:dyDescent="0.3">
      <c r="W263" s="25"/>
      <c r="Y263" s="25"/>
      <c r="AF263" s="25"/>
      <c r="AG263" s="25"/>
      <c r="AH263" s="25"/>
      <c r="AI263" s="25"/>
      <c r="AV263" s="29"/>
    </row>
    <row r="264" spans="23:48" x14ac:dyDescent="0.3">
      <c r="W264" s="25"/>
      <c r="Y264" s="25"/>
      <c r="AF264" s="25"/>
      <c r="AG264" s="25"/>
      <c r="AH264" s="25"/>
      <c r="AI264" s="25"/>
      <c r="AV264" s="29"/>
    </row>
    <row r="265" spans="23:48" x14ac:dyDescent="0.3">
      <c r="W265" s="25"/>
      <c r="Y265" s="25"/>
      <c r="AF265" s="25"/>
      <c r="AG265" s="25"/>
      <c r="AH265" s="25"/>
      <c r="AI265" s="25"/>
      <c r="AV265" s="29"/>
    </row>
    <row r="266" spans="23:48" x14ac:dyDescent="0.3">
      <c r="W266" s="25"/>
      <c r="Y266" s="25"/>
      <c r="AF266" s="25"/>
      <c r="AG266" s="25"/>
      <c r="AH266" s="25"/>
      <c r="AI266" s="25"/>
      <c r="AV266" s="29"/>
    </row>
    <row r="267" spans="23:48" x14ac:dyDescent="0.3">
      <c r="W267" s="25"/>
      <c r="Y267" s="25"/>
      <c r="AF267" s="25"/>
      <c r="AG267" s="25"/>
      <c r="AH267" s="25"/>
      <c r="AI267" s="25"/>
      <c r="AV267" s="29"/>
    </row>
    <row r="268" spans="23:48" x14ac:dyDescent="0.3">
      <c r="W268" s="25"/>
      <c r="Y268" s="25"/>
      <c r="AF268" s="25"/>
      <c r="AG268" s="25"/>
      <c r="AH268" s="25"/>
      <c r="AI268" s="25"/>
      <c r="AV268" s="29"/>
    </row>
    <row r="269" spans="23:48" x14ac:dyDescent="0.3">
      <c r="W269" s="25"/>
      <c r="Y269" s="25"/>
      <c r="AF269" s="25"/>
      <c r="AG269" s="25"/>
      <c r="AH269" s="25"/>
      <c r="AI269" s="25"/>
      <c r="AV269" s="29"/>
    </row>
    <row r="270" spans="23:48" x14ac:dyDescent="0.3">
      <c r="W270" s="25"/>
      <c r="Y270" s="25"/>
      <c r="AF270" s="25"/>
      <c r="AG270" s="25"/>
      <c r="AH270" s="25"/>
      <c r="AI270" s="25"/>
      <c r="AV270" s="29"/>
    </row>
    <row r="271" spans="23:48" x14ac:dyDescent="0.3">
      <c r="W271" s="25"/>
      <c r="Y271" s="25"/>
      <c r="AF271" s="25"/>
      <c r="AG271" s="25"/>
      <c r="AH271" s="25"/>
      <c r="AI271" s="25"/>
      <c r="AV271" s="29"/>
    </row>
    <row r="272" spans="23:48" x14ac:dyDescent="0.3">
      <c r="W272" s="25"/>
      <c r="Y272" s="25"/>
      <c r="AF272" s="25"/>
      <c r="AG272" s="25"/>
      <c r="AH272" s="25"/>
      <c r="AI272" s="25"/>
      <c r="AV272" s="29"/>
    </row>
    <row r="273" spans="23:48" x14ac:dyDescent="0.3">
      <c r="W273" s="25"/>
      <c r="Y273" s="25"/>
      <c r="AF273" s="25"/>
      <c r="AG273" s="25"/>
      <c r="AH273" s="25"/>
      <c r="AI273" s="25"/>
      <c r="AV273" s="29"/>
    </row>
    <row r="274" spans="23:48" x14ac:dyDescent="0.3">
      <c r="W274" s="25"/>
      <c r="Y274" s="25"/>
      <c r="AF274" s="25"/>
      <c r="AG274" s="25"/>
      <c r="AH274" s="25"/>
      <c r="AI274" s="25"/>
      <c r="AV274" s="29"/>
    </row>
    <row r="275" spans="23:48" x14ac:dyDescent="0.3">
      <c r="W275" s="25"/>
      <c r="Y275" s="25"/>
      <c r="AF275" s="25"/>
      <c r="AG275" s="25"/>
      <c r="AH275" s="25"/>
      <c r="AI275" s="25"/>
      <c r="AV275" s="29"/>
    </row>
    <row r="276" spans="23:48" x14ac:dyDescent="0.3">
      <c r="W276" s="25"/>
      <c r="Y276" s="25"/>
      <c r="AF276" s="25"/>
      <c r="AG276" s="25"/>
      <c r="AH276" s="25"/>
      <c r="AI276" s="25"/>
      <c r="AV276" s="29"/>
    </row>
    <row r="277" spans="23:48" x14ac:dyDescent="0.3">
      <c r="W277" s="25"/>
      <c r="Y277" s="25"/>
      <c r="AF277" s="25"/>
      <c r="AG277" s="25"/>
      <c r="AH277" s="25"/>
      <c r="AI277" s="25"/>
      <c r="AV277" s="29"/>
    </row>
    <row r="278" spans="23:48" x14ac:dyDescent="0.3">
      <c r="W278" s="25"/>
      <c r="Y278" s="25"/>
      <c r="AF278" s="25"/>
      <c r="AG278" s="25"/>
      <c r="AH278" s="25"/>
      <c r="AI278" s="25"/>
      <c r="AV278" s="29"/>
    </row>
    <row r="279" spans="23:48" x14ac:dyDescent="0.3">
      <c r="W279" s="25"/>
      <c r="Y279" s="25"/>
      <c r="AF279" s="25"/>
      <c r="AG279" s="25"/>
      <c r="AH279" s="25"/>
      <c r="AI279" s="25"/>
      <c r="AV279" s="29"/>
    </row>
    <row r="280" spans="23:48" x14ac:dyDescent="0.3">
      <c r="W280" s="25"/>
      <c r="Y280" s="25"/>
      <c r="AF280" s="25"/>
      <c r="AG280" s="25"/>
      <c r="AH280" s="25"/>
      <c r="AI280" s="25"/>
      <c r="AV280" s="29"/>
    </row>
    <row r="281" spans="23:48" x14ac:dyDescent="0.3">
      <c r="W281" s="25"/>
      <c r="Y281" s="25"/>
      <c r="AF281" s="25"/>
      <c r="AG281" s="25"/>
      <c r="AH281" s="25"/>
      <c r="AI281" s="25"/>
      <c r="AV281" s="29"/>
    </row>
    <row r="282" spans="23:48" x14ac:dyDescent="0.3">
      <c r="W282" s="25"/>
      <c r="Y282" s="25"/>
      <c r="AF282" s="25"/>
      <c r="AG282" s="25"/>
      <c r="AH282" s="25"/>
      <c r="AI282" s="25"/>
      <c r="AV282" s="29"/>
    </row>
    <row r="283" spans="23:48" x14ac:dyDescent="0.3">
      <c r="W283" s="25"/>
      <c r="Y283" s="25"/>
      <c r="AF283" s="25"/>
      <c r="AG283" s="25"/>
      <c r="AH283" s="25"/>
      <c r="AI283" s="25"/>
      <c r="AV283" s="29"/>
    </row>
    <row r="284" spans="23:48" x14ac:dyDescent="0.3">
      <c r="W284" s="25"/>
      <c r="Y284" s="25"/>
      <c r="AF284" s="25"/>
      <c r="AG284" s="25"/>
      <c r="AH284" s="25"/>
      <c r="AI284" s="25"/>
      <c r="AV284" s="29"/>
    </row>
    <row r="285" spans="23:48" x14ac:dyDescent="0.3">
      <c r="W285" s="25"/>
      <c r="Y285" s="25"/>
      <c r="AF285" s="25"/>
      <c r="AG285" s="25"/>
      <c r="AH285" s="25"/>
      <c r="AI285" s="25"/>
      <c r="AV285" s="29"/>
    </row>
    <row r="286" spans="23:48" x14ac:dyDescent="0.3">
      <c r="W286" s="25"/>
      <c r="Y286" s="25"/>
      <c r="AF286" s="25"/>
      <c r="AG286" s="25"/>
      <c r="AH286" s="25"/>
      <c r="AI286" s="25"/>
      <c r="AV286" s="29"/>
    </row>
    <row r="287" spans="23:48" x14ac:dyDescent="0.3">
      <c r="W287" s="25"/>
      <c r="Y287" s="25"/>
      <c r="AF287" s="25"/>
      <c r="AG287" s="25"/>
      <c r="AH287" s="25"/>
      <c r="AI287" s="25"/>
      <c r="AV287" s="29"/>
    </row>
    <row r="288" spans="23:48" x14ac:dyDescent="0.3">
      <c r="W288" s="25"/>
      <c r="Y288" s="25"/>
      <c r="AF288" s="25"/>
      <c r="AG288" s="25"/>
      <c r="AH288" s="25"/>
      <c r="AI288" s="25"/>
      <c r="AV288" s="29"/>
    </row>
    <row r="289" spans="23:48" x14ac:dyDescent="0.3">
      <c r="W289" s="25"/>
      <c r="Y289" s="25"/>
      <c r="AF289" s="25"/>
      <c r="AG289" s="25"/>
      <c r="AH289" s="25"/>
      <c r="AI289" s="25"/>
      <c r="AV289" s="29"/>
    </row>
    <row r="290" spans="23:48" x14ac:dyDescent="0.3">
      <c r="W290" s="25"/>
      <c r="Y290" s="25"/>
      <c r="AF290" s="25"/>
      <c r="AG290" s="25"/>
      <c r="AH290" s="25"/>
      <c r="AI290" s="25"/>
      <c r="AV290" s="29"/>
    </row>
    <row r="291" spans="23:48" x14ac:dyDescent="0.3">
      <c r="W291" s="25"/>
      <c r="Y291" s="25"/>
      <c r="AF291" s="25"/>
      <c r="AG291" s="25"/>
      <c r="AH291" s="25"/>
      <c r="AI291" s="25"/>
      <c r="AV291" s="29"/>
    </row>
    <row r="292" spans="23:48" x14ac:dyDescent="0.3">
      <c r="W292" s="25"/>
      <c r="Y292" s="25"/>
      <c r="AF292" s="25"/>
      <c r="AG292" s="25"/>
      <c r="AH292" s="25"/>
      <c r="AI292" s="25"/>
      <c r="AV292" s="29"/>
    </row>
    <row r="293" spans="23:48" x14ac:dyDescent="0.3">
      <c r="W293" s="25"/>
      <c r="Y293" s="25"/>
      <c r="AF293" s="25"/>
      <c r="AG293" s="25"/>
      <c r="AH293" s="25"/>
      <c r="AI293" s="25"/>
      <c r="AV293" s="29"/>
    </row>
    <row r="294" spans="23:48" x14ac:dyDescent="0.3">
      <c r="W294" s="25"/>
      <c r="Y294" s="25"/>
      <c r="AF294" s="25"/>
      <c r="AG294" s="25"/>
      <c r="AH294" s="25"/>
      <c r="AI294" s="25"/>
      <c r="AV294" s="29"/>
    </row>
    <row r="295" spans="23:48" x14ac:dyDescent="0.3">
      <c r="W295" s="25"/>
      <c r="Y295" s="25"/>
      <c r="AF295" s="25"/>
      <c r="AG295" s="25"/>
      <c r="AH295" s="25"/>
      <c r="AI295" s="25"/>
      <c r="AV295" s="29"/>
    </row>
    <row r="296" spans="23:48" x14ac:dyDescent="0.3">
      <c r="W296" s="25"/>
      <c r="Y296" s="25"/>
      <c r="AF296" s="25"/>
      <c r="AG296" s="25"/>
      <c r="AH296" s="25"/>
      <c r="AI296" s="25"/>
      <c r="AV296" s="29"/>
    </row>
    <row r="297" spans="23:48" x14ac:dyDescent="0.3">
      <c r="W297" s="25"/>
      <c r="Y297" s="25"/>
      <c r="AF297" s="25"/>
      <c r="AG297" s="25"/>
      <c r="AH297" s="25"/>
      <c r="AI297" s="25"/>
      <c r="AV297" s="29"/>
    </row>
    <row r="298" spans="23:48" x14ac:dyDescent="0.3">
      <c r="W298" s="25"/>
      <c r="Y298" s="25"/>
      <c r="AF298" s="25"/>
      <c r="AG298" s="25"/>
      <c r="AH298" s="25"/>
      <c r="AI298" s="25"/>
      <c r="AV298" s="29"/>
    </row>
    <row r="299" spans="23:48" x14ac:dyDescent="0.3">
      <c r="W299" s="25"/>
      <c r="Y299" s="25"/>
      <c r="AF299" s="25"/>
      <c r="AG299" s="25"/>
      <c r="AH299" s="25"/>
      <c r="AI299" s="25"/>
      <c r="AV299" s="29"/>
    </row>
    <row r="300" spans="23:48" x14ac:dyDescent="0.3">
      <c r="W300" s="25"/>
      <c r="Y300" s="25"/>
      <c r="AF300" s="25"/>
      <c r="AG300" s="25"/>
      <c r="AH300" s="25"/>
      <c r="AI300" s="25"/>
      <c r="AV300" s="29"/>
    </row>
    <row r="301" spans="23:48" x14ac:dyDescent="0.3">
      <c r="W301" s="25"/>
      <c r="Y301" s="25"/>
      <c r="AF301" s="25"/>
      <c r="AG301" s="25"/>
      <c r="AH301" s="25"/>
      <c r="AI301" s="25"/>
      <c r="AV301" s="29"/>
    </row>
    <row r="302" spans="23:48" x14ac:dyDescent="0.3">
      <c r="W302" s="25"/>
      <c r="Y302" s="25"/>
      <c r="AF302" s="25"/>
      <c r="AG302" s="25"/>
      <c r="AH302" s="25"/>
      <c r="AI302" s="25"/>
      <c r="AV302" s="29"/>
    </row>
    <row r="303" spans="23:48" x14ac:dyDescent="0.3">
      <c r="W303" s="25"/>
      <c r="Y303" s="25"/>
      <c r="AF303" s="25"/>
      <c r="AG303" s="25"/>
      <c r="AH303" s="25"/>
      <c r="AI303" s="25"/>
      <c r="AV303" s="29"/>
    </row>
    <row r="304" spans="23:48" x14ac:dyDescent="0.3">
      <c r="W304" s="25"/>
      <c r="Y304" s="25"/>
      <c r="AF304" s="25"/>
      <c r="AG304" s="25"/>
      <c r="AH304" s="25"/>
      <c r="AI304" s="25"/>
      <c r="AV304" s="29"/>
    </row>
    <row r="305" spans="23:48" x14ac:dyDescent="0.3">
      <c r="W305" s="25"/>
      <c r="Y305" s="25"/>
      <c r="AF305" s="25"/>
      <c r="AG305" s="25"/>
      <c r="AH305" s="25"/>
      <c r="AI305" s="25"/>
      <c r="AV305" s="29"/>
    </row>
    <row r="306" spans="23:48" x14ac:dyDescent="0.3">
      <c r="W306" s="25"/>
      <c r="Y306" s="25"/>
      <c r="AF306" s="25"/>
      <c r="AG306" s="25"/>
      <c r="AH306" s="25"/>
      <c r="AI306" s="25"/>
      <c r="AV306" s="29"/>
    </row>
    <row r="307" spans="23:48" x14ac:dyDescent="0.3">
      <c r="W307" s="25"/>
      <c r="Y307" s="25"/>
      <c r="AF307" s="25"/>
      <c r="AG307" s="25"/>
      <c r="AH307" s="25"/>
      <c r="AI307" s="25"/>
      <c r="AV307" s="29"/>
    </row>
    <row r="308" spans="23:48" x14ac:dyDescent="0.3">
      <c r="W308" s="25"/>
      <c r="Y308" s="25"/>
      <c r="AF308" s="25"/>
      <c r="AG308" s="25"/>
      <c r="AH308" s="25"/>
      <c r="AI308" s="25"/>
      <c r="AV308" s="29"/>
    </row>
    <row r="309" spans="23:48" x14ac:dyDescent="0.3">
      <c r="W309" s="25"/>
      <c r="Y309" s="25"/>
      <c r="AF309" s="25"/>
      <c r="AG309" s="25"/>
      <c r="AH309" s="25"/>
      <c r="AI309" s="25"/>
      <c r="AV309" s="29"/>
    </row>
    <row r="310" spans="23:48" x14ac:dyDescent="0.3">
      <c r="W310" s="25"/>
      <c r="Y310" s="25"/>
      <c r="AF310" s="25"/>
      <c r="AG310" s="25"/>
      <c r="AH310" s="25"/>
      <c r="AI310" s="25"/>
      <c r="AV310" s="29"/>
    </row>
    <row r="311" spans="23:48" x14ac:dyDescent="0.3">
      <c r="W311" s="25"/>
      <c r="Y311" s="25"/>
      <c r="AF311" s="25"/>
      <c r="AG311" s="25"/>
      <c r="AH311" s="25"/>
      <c r="AI311" s="25"/>
      <c r="AV311" s="29"/>
    </row>
    <row r="312" spans="23:48" x14ac:dyDescent="0.3">
      <c r="W312" s="25"/>
      <c r="Y312" s="25"/>
      <c r="AF312" s="25"/>
      <c r="AG312" s="25"/>
      <c r="AH312" s="25"/>
      <c r="AI312" s="25"/>
      <c r="AV312" s="29"/>
    </row>
    <row r="313" spans="23:48" x14ac:dyDescent="0.3">
      <c r="W313" s="25"/>
      <c r="Y313" s="25"/>
      <c r="AF313" s="25"/>
      <c r="AG313" s="25"/>
      <c r="AH313" s="25"/>
      <c r="AI313" s="25"/>
      <c r="AV313" s="29"/>
    </row>
    <row r="314" spans="23:48" x14ac:dyDescent="0.3">
      <c r="W314" s="25"/>
      <c r="Y314" s="25"/>
      <c r="AF314" s="25"/>
      <c r="AG314" s="25"/>
      <c r="AH314" s="25"/>
      <c r="AI314" s="25"/>
      <c r="AV314" s="29"/>
    </row>
    <row r="315" spans="23:48" x14ac:dyDescent="0.3">
      <c r="W315" s="25"/>
      <c r="Y315" s="25"/>
      <c r="AF315" s="25"/>
      <c r="AG315" s="25"/>
      <c r="AH315" s="25"/>
      <c r="AI315" s="25"/>
      <c r="AV315" s="29"/>
    </row>
    <row r="316" spans="23:48" x14ac:dyDescent="0.3">
      <c r="W316" s="25"/>
      <c r="Y316" s="25"/>
      <c r="AF316" s="25"/>
      <c r="AG316" s="25"/>
      <c r="AH316" s="25"/>
      <c r="AI316" s="25"/>
      <c r="AV316" s="29"/>
    </row>
    <row r="317" spans="23:48" x14ac:dyDescent="0.3">
      <c r="W317" s="25"/>
      <c r="Y317" s="25"/>
      <c r="AF317" s="25"/>
      <c r="AG317" s="25"/>
      <c r="AH317" s="25"/>
      <c r="AI317" s="25"/>
      <c r="AV317" s="29"/>
    </row>
    <row r="318" spans="23:48" x14ac:dyDescent="0.3">
      <c r="W318" s="25"/>
      <c r="Y318" s="25"/>
      <c r="AF318" s="25"/>
      <c r="AG318" s="25"/>
      <c r="AH318" s="25"/>
      <c r="AI318" s="25"/>
      <c r="AV318" s="29"/>
    </row>
  </sheetData>
  <sheetProtection formatCells="0" formatColumns="0" formatRows="0"/>
  <mergeCells count="149">
    <mergeCell ref="AX14:AX15"/>
    <mergeCell ref="W14:W15"/>
    <mergeCell ref="X14:X15"/>
    <mergeCell ref="Y14:Y15"/>
    <mergeCell ref="Z14:Z15"/>
    <mergeCell ref="AA14:AA15"/>
    <mergeCell ref="AB14:AB15"/>
    <mergeCell ref="H14:H15"/>
    <mergeCell ref="I14:I15"/>
    <mergeCell ref="M14:M15"/>
    <mergeCell ref="S14:S15"/>
    <mergeCell ref="T14:T15"/>
    <mergeCell ref="V14:V15"/>
    <mergeCell ref="L14:L15"/>
    <mergeCell ref="A14:A15"/>
    <mergeCell ref="B14:B15"/>
    <mergeCell ref="C14:C15"/>
    <mergeCell ref="D14:D15"/>
    <mergeCell ref="E14:E15"/>
    <mergeCell ref="F14:F15"/>
    <mergeCell ref="G14:G15"/>
    <mergeCell ref="AB11:AB13"/>
    <mergeCell ref="AW11:AW13"/>
    <mergeCell ref="A11:A13"/>
    <mergeCell ref="B11:B13"/>
    <mergeCell ref="C11:C13"/>
    <mergeCell ref="D11:D13"/>
    <mergeCell ref="E11:E13"/>
    <mergeCell ref="F11:F13"/>
    <mergeCell ref="N14:N15"/>
    <mergeCell ref="O14:O15"/>
    <mergeCell ref="P14:P15"/>
    <mergeCell ref="Q14:Q15"/>
    <mergeCell ref="R14:R15"/>
    <mergeCell ref="U14:U15"/>
    <mergeCell ref="AW14:AW15"/>
    <mergeCell ref="J14:J15"/>
    <mergeCell ref="K14:K15"/>
    <mergeCell ref="AX11:AX13"/>
    <mergeCell ref="V11:V13"/>
    <mergeCell ref="W11:W13"/>
    <mergeCell ref="X11:X13"/>
    <mergeCell ref="Y11:Y13"/>
    <mergeCell ref="Z11:Z13"/>
    <mergeCell ref="AA11:AA13"/>
    <mergeCell ref="G11:G13"/>
    <mergeCell ref="H11:H13"/>
    <mergeCell ref="I11:I13"/>
    <mergeCell ref="M11:M13"/>
    <mergeCell ref="S11:S13"/>
    <mergeCell ref="T11:T13"/>
    <mergeCell ref="N11:N13"/>
    <mergeCell ref="O11:O13"/>
    <mergeCell ref="P11:P13"/>
    <mergeCell ref="Q11:Q13"/>
    <mergeCell ref="R11:R13"/>
    <mergeCell ref="U11:U13"/>
    <mergeCell ref="J11:J13"/>
    <mergeCell ref="K11:K13"/>
    <mergeCell ref="L11:L13"/>
    <mergeCell ref="AX7:AX10"/>
    <mergeCell ref="AZ4:AZ5"/>
    <mergeCell ref="BA4:BA5"/>
    <mergeCell ref="BB4:BB5"/>
    <mergeCell ref="BC4:BC5"/>
    <mergeCell ref="BD4:BD5"/>
    <mergeCell ref="AY4:AY5"/>
    <mergeCell ref="X7:X10"/>
    <mergeCell ref="Y7:Y10"/>
    <mergeCell ref="Z7:Z10"/>
    <mergeCell ref="AA7:AA10"/>
    <mergeCell ref="AB7:AB10"/>
    <mergeCell ref="AW7:AW10"/>
    <mergeCell ref="AB4:AB6"/>
    <mergeCell ref="AW4:AW6"/>
    <mergeCell ref="AX4:AX6"/>
    <mergeCell ref="A7:A10"/>
    <mergeCell ref="B7:B10"/>
    <mergeCell ref="C7:C10"/>
    <mergeCell ref="D7:D10"/>
    <mergeCell ref="E7:E10"/>
    <mergeCell ref="F7:F10"/>
    <mergeCell ref="G7:G10"/>
    <mergeCell ref="H7:H10"/>
    <mergeCell ref="N7:N10"/>
    <mergeCell ref="M4:M6"/>
    <mergeCell ref="S4:S6"/>
    <mergeCell ref="T4:T6"/>
    <mergeCell ref="I7:I10"/>
    <mergeCell ref="M7:M10"/>
    <mergeCell ref="S7:S10"/>
    <mergeCell ref="T7:T10"/>
    <mergeCell ref="V7:V10"/>
    <mergeCell ref="W7:W10"/>
    <mergeCell ref="O7:O10"/>
    <mergeCell ref="P7:P10"/>
    <mergeCell ref="Q7:Q10"/>
    <mergeCell ref="R7:R10"/>
    <mergeCell ref="U7:U10"/>
    <mergeCell ref="J4:J6"/>
    <mergeCell ref="K4:K6"/>
    <mergeCell ref="L4:L6"/>
    <mergeCell ref="J7:J10"/>
    <mergeCell ref="K7:K10"/>
    <mergeCell ref="L7:L10"/>
    <mergeCell ref="A4:A6"/>
    <mergeCell ref="B4:B6"/>
    <mergeCell ref="C4:C6"/>
    <mergeCell ref="D4:D6"/>
    <mergeCell ref="E4:E6"/>
    <mergeCell ref="F4:F6"/>
    <mergeCell ref="BD2:BD3"/>
    <mergeCell ref="N4:N6"/>
    <mergeCell ref="O4:O6"/>
    <mergeCell ref="P4:P6"/>
    <mergeCell ref="Q4:Q6"/>
    <mergeCell ref="R4:R6"/>
    <mergeCell ref="U4:U6"/>
    <mergeCell ref="V4:V6"/>
    <mergeCell ref="W4:W6"/>
    <mergeCell ref="X4:X6"/>
    <mergeCell ref="Y4:Y6"/>
    <mergeCell ref="Z4:Z6"/>
    <mergeCell ref="AA4:AA6"/>
    <mergeCell ref="G4:G6"/>
    <mergeCell ref="H4:H6"/>
    <mergeCell ref="I4:I6"/>
    <mergeCell ref="G3:H3"/>
    <mergeCell ref="BC2:BC3"/>
    <mergeCell ref="AY2:AZ3"/>
    <mergeCell ref="BA2:BA3"/>
    <mergeCell ref="BB2:BB3"/>
    <mergeCell ref="BE2:BQ2"/>
    <mergeCell ref="AY1:BQ1"/>
    <mergeCell ref="A1:T2"/>
    <mergeCell ref="AC1:AT1"/>
    <mergeCell ref="AV1:AX1"/>
    <mergeCell ref="AC2:AC3"/>
    <mergeCell ref="AD2:AD3"/>
    <mergeCell ref="AE2:AH2"/>
    <mergeCell ref="AI2:AI3"/>
    <mergeCell ref="AJ2:AT2"/>
    <mergeCell ref="U1:AB2"/>
    <mergeCell ref="AK3:AL3"/>
    <mergeCell ref="AM3:AN3"/>
    <mergeCell ref="AO3:AP3"/>
    <mergeCell ref="AR3:AS3"/>
    <mergeCell ref="AU2:AW3"/>
    <mergeCell ref="AX2:AX3"/>
  </mergeCells>
  <conditionalFormatting sqref="AJ4:AK6">
    <cfRule type="containsText" dxfId="5864" priority="1330" operator="containsText" text="BAJA">
      <formula>NOT(ISERROR(SEARCH("BAJA",AJ4)))</formula>
    </cfRule>
    <cfRule type="containsText" dxfId="5863" priority="1331" operator="containsText" text="MEDIA">
      <formula>NOT(ISERROR(SEARCH("MEDIA",AJ4)))</formula>
    </cfRule>
    <cfRule type="containsText" dxfId="5862" priority="1332" operator="containsText" text="ALTA">
      <formula>NOT(ISERROR(SEARCH("ALTA",AJ4)))</formula>
    </cfRule>
  </conditionalFormatting>
  <conditionalFormatting sqref="AR4">
    <cfRule type="containsText" dxfId="5861" priority="1333" operator="containsText" text="BAJA">
      <formula>NOT(ISERROR(SEARCH("BAJA",AR4)))</formula>
    </cfRule>
    <cfRule type="containsText" dxfId="5860" priority="1334" operator="containsText" text="MEDIA">
      <formula>NOT(ISERROR(SEARCH("MEDIA",AR4)))</formula>
    </cfRule>
    <cfRule type="containsText" dxfId="5859" priority="1335" operator="containsText" text="ALTA">
      <formula>NOT(ISERROR(SEARCH("ALTA",AR4)))</formula>
    </cfRule>
  </conditionalFormatting>
  <conditionalFormatting sqref="AX4 Y4">
    <cfRule type="cellIs" dxfId="5858" priority="1284" operator="equal">
      <formula>100%</formula>
    </cfRule>
    <cfRule type="cellIs" dxfId="5857" priority="1285" operator="equal">
      <formula>80%</formula>
    </cfRule>
    <cfRule type="cellIs" dxfId="5856" priority="1286" operator="equal">
      <formula>60%</formula>
    </cfRule>
    <cfRule type="cellIs" dxfId="5855" priority="1287" operator="equal">
      <formula>40%</formula>
    </cfRule>
    <cfRule type="cellIs" dxfId="5854" priority="1288" operator="equal">
      <formula>0.2</formula>
    </cfRule>
    <cfRule type="containsText" dxfId="5853" priority="1302" operator="containsText" text="Extremo">
      <formula>NOT(ISERROR(SEARCH("Extremo",Y4)))</formula>
    </cfRule>
    <cfRule type="containsText" dxfId="5852" priority="1303" operator="containsText" text="Alto">
      <formula>NOT(ISERROR(SEARCH("Alto",Y4)))</formula>
    </cfRule>
    <cfRule type="containsText" dxfId="5851" priority="1304" operator="containsText" text="Bajo">
      <formula>NOT(ISERROR(SEARCH("Bajo",Y4)))</formula>
    </cfRule>
    <cfRule type="containsText" dxfId="5850" priority="1315" operator="containsText" text="Catastrófico">
      <formula>NOT(ISERROR(SEARCH("Catastrófico",Y4)))</formula>
    </cfRule>
    <cfRule type="containsText" dxfId="5849" priority="1316" operator="containsText" text="Mayor">
      <formula>NOT(ISERROR(SEARCH("Mayor",Y4)))</formula>
    </cfRule>
    <cfRule type="containsText" dxfId="5848" priority="1317" operator="containsText" text="Moderado">
      <formula>NOT(ISERROR(SEARCH("Moderado",Y4)))</formula>
    </cfRule>
    <cfRule type="containsText" dxfId="5847" priority="1318" operator="containsText" text="Menor">
      <formula>NOT(ISERROR(SEARCH("Menor",Y4)))</formula>
    </cfRule>
    <cfRule type="containsText" dxfId="5846" priority="1319" operator="containsText" text="Leve">
      <formula>NOT(ISERROR(SEARCH("Leve",Y4)))</formula>
    </cfRule>
    <cfRule type="containsText" dxfId="5845" priority="1325" operator="containsText" text="Muy a">
      <formula>NOT(ISERROR(SEARCH("Muy a",Y4)))</formula>
    </cfRule>
    <cfRule type="containsText" dxfId="5844" priority="1326" operator="containsText" text="Muy b">
      <formula>NOT(ISERROR(SEARCH("Muy b",Y4)))</formula>
    </cfRule>
    <cfRule type="containsText" dxfId="5843" priority="1327" operator="containsText" text="Baja">
      <formula>NOT(ISERROR(SEARCH("Baja",Y4)))</formula>
    </cfRule>
    <cfRule type="containsText" dxfId="5842" priority="1328" operator="containsText" text="Media">
      <formula>NOT(ISERROR(SEARCH("Media",Y4)))</formula>
    </cfRule>
    <cfRule type="containsText" dxfId="5841" priority="1329" operator="containsText" text="Alta">
      <formula>NOT(ISERROR(SEARCH("Alta",Y4)))</formula>
    </cfRule>
  </conditionalFormatting>
  <conditionalFormatting sqref="V4">
    <cfRule type="containsText" dxfId="5840" priority="1320" operator="containsText" text="Muy a">
      <formula>NOT(ISERROR(SEARCH("Muy a",V4)))</formula>
    </cfRule>
    <cfRule type="containsText" dxfId="5839" priority="1321" operator="containsText" text="Muy b">
      <formula>NOT(ISERROR(SEARCH("Muy b",V4)))</formula>
    </cfRule>
    <cfRule type="containsText" dxfId="5838" priority="1322" operator="containsText" text="Baja">
      <formula>NOT(ISERROR(SEARCH("Baja",V4)))</formula>
    </cfRule>
    <cfRule type="containsText" dxfId="5837" priority="1323" operator="containsText" text="Media">
      <formula>NOT(ISERROR(SEARCH("Media",V4)))</formula>
    </cfRule>
    <cfRule type="containsText" dxfId="5836" priority="1324" operator="containsText" text="Alta">
      <formula>NOT(ISERROR(SEARCH("Alta",V4)))</formula>
    </cfRule>
  </conditionalFormatting>
  <conditionalFormatting sqref="X4">
    <cfRule type="containsText" dxfId="5835" priority="1305" operator="containsText" text="Catastrófico">
      <formula>NOT(ISERROR(SEARCH("Catastrófico",X4)))</formula>
    </cfRule>
    <cfRule type="containsText" dxfId="5834" priority="1306" operator="containsText" text="Mayor">
      <formula>NOT(ISERROR(SEARCH("Mayor",X4)))</formula>
    </cfRule>
    <cfRule type="containsText" dxfId="5833" priority="1307" operator="containsText" text="Moderado">
      <formula>NOT(ISERROR(SEARCH("Moderado",X4)))</formula>
    </cfRule>
    <cfRule type="containsText" dxfId="5832" priority="1308" operator="containsText" text="Menor">
      <formula>NOT(ISERROR(SEARCH("Menor",X4)))</formula>
    </cfRule>
    <cfRule type="containsText" dxfId="5831" priority="1309" operator="containsText" text="Leve">
      <formula>NOT(ISERROR(SEARCH("Leve",X4)))</formula>
    </cfRule>
    <cfRule type="containsText" dxfId="5830" priority="1310" operator="containsText" text="Muy a">
      <formula>NOT(ISERROR(SEARCH("Muy a",X4)))</formula>
    </cfRule>
    <cfRule type="containsText" dxfId="5829" priority="1311" operator="containsText" text="Muy b">
      <formula>NOT(ISERROR(SEARCH("Muy b",X4)))</formula>
    </cfRule>
    <cfRule type="containsText" dxfId="5828" priority="1312" operator="containsText" text="Baja">
      <formula>NOT(ISERROR(SEARCH("Baja",X4)))</formula>
    </cfRule>
    <cfRule type="containsText" dxfId="5827" priority="1313" operator="containsText" text="Media">
      <formula>NOT(ISERROR(SEARCH("Media",X4)))</formula>
    </cfRule>
    <cfRule type="containsText" dxfId="5826" priority="1314" operator="containsText" text="Alta">
      <formula>NOT(ISERROR(SEARCH("Alta",X4)))</formula>
    </cfRule>
  </conditionalFormatting>
  <conditionalFormatting sqref="Z4">
    <cfRule type="containsText" dxfId="5825" priority="1289" operator="containsText" text="Extremo">
      <formula>NOT(ISERROR(SEARCH("Extremo",Z4)))</formula>
    </cfRule>
    <cfRule type="containsText" dxfId="5824" priority="1290" operator="containsText" text="Alto">
      <formula>NOT(ISERROR(SEARCH("Alto",Z4)))</formula>
    </cfRule>
    <cfRule type="containsText" dxfId="5823" priority="1291" operator="containsText" text="Bajo">
      <formula>NOT(ISERROR(SEARCH("Bajo",Z4)))</formula>
    </cfRule>
    <cfRule type="containsText" dxfId="5822" priority="1292" operator="containsText" text="Catastrófico">
      <formula>NOT(ISERROR(SEARCH("Catastrófico",Z4)))</formula>
    </cfRule>
    <cfRule type="containsText" dxfId="5821" priority="1293" operator="containsText" text="Mayor">
      <formula>NOT(ISERROR(SEARCH("Mayor",Z4)))</formula>
    </cfRule>
    <cfRule type="containsText" dxfId="5820" priority="1294" operator="containsText" text="Moderado">
      <formula>NOT(ISERROR(SEARCH("Moderado",Z4)))</formula>
    </cfRule>
    <cfRule type="containsText" dxfId="5819" priority="1295" operator="containsText" text="Menor">
      <formula>NOT(ISERROR(SEARCH("Menor",Z4)))</formula>
    </cfRule>
    <cfRule type="containsText" dxfId="5818" priority="1296" operator="containsText" text="Leve">
      <formula>NOT(ISERROR(SEARCH("Leve",Z4)))</formula>
    </cfRule>
    <cfRule type="containsText" dxfId="5817" priority="1297" operator="containsText" text="Muy a">
      <formula>NOT(ISERROR(SEARCH("Muy a",Z4)))</formula>
    </cfRule>
    <cfRule type="containsText" dxfId="5816" priority="1298" operator="containsText" text="Muy b">
      <formula>NOT(ISERROR(SEARCH("Muy b",Z4)))</formula>
    </cfRule>
    <cfRule type="containsText" dxfId="5815" priority="1299" operator="containsText" text="Baja">
      <formula>NOT(ISERROR(SEARCH("Baja",Z4)))</formula>
    </cfRule>
    <cfRule type="containsText" dxfId="5814" priority="1300" operator="containsText" text="Media">
      <formula>NOT(ISERROR(SEARCH("Media",Z4)))</formula>
    </cfRule>
    <cfRule type="containsText" dxfId="5813" priority="1301" operator="containsText" text="Alta">
      <formula>NOT(ISERROR(SEARCH("Alta",Z4)))</formula>
    </cfRule>
  </conditionalFormatting>
  <conditionalFormatting sqref="W4">
    <cfRule type="cellIs" dxfId="5812" priority="1266" operator="equal">
      <formula>100%</formula>
    </cfRule>
    <cfRule type="cellIs" dxfId="5811" priority="1267" operator="equal">
      <formula>80%</formula>
    </cfRule>
    <cfRule type="cellIs" dxfId="5810" priority="1268" operator="equal">
      <formula>60%</formula>
    </cfRule>
    <cfRule type="cellIs" dxfId="5809" priority="1269" operator="equal">
      <formula>40%</formula>
    </cfRule>
    <cfRule type="cellIs" dxfId="5808" priority="1270" operator="equal">
      <formula>0.2</formula>
    </cfRule>
    <cfRule type="containsText" dxfId="5807" priority="1271" operator="containsText" text="Extremo">
      <formula>NOT(ISERROR(SEARCH("Extremo",W4)))</formula>
    </cfRule>
    <cfRule type="containsText" dxfId="5806" priority="1272" operator="containsText" text="Alto">
      <formula>NOT(ISERROR(SEARCH("Alto",W4)))</formula>
    </cfRule>
    <cfRule type="containsText" dxfId="5805" priority="1273" operator="containsText" text="Bajo">
      <formula>NOT(ISERROR(SEARCH("Bajo",W4)))</formula>
    </cfRule>
    <cfRule type="containsText" dxfId="5804" priority="1274" operator="containsText" text="Catastrófico">
      <formula>NOT(ISERROR(SEARCH("Catastrófico",W4)))</formula>
    </cfRule>
    <cfRule type="containsText" dxfId="5803" priority="1275" operator="containsText" text="Mayor">
      <formula>NOT(ISERROR(SEARCH("Mayor",W4)))</formula>
    </cfRule>
    <cfRule type="containsText" dxfId="5802" priority="1276" operator="containsText" text="Moderado">
      <formula>NOT(ISERROR(SEARCH("Moderado",W4)))</formula>
    </cfRule>
    <cfRule type="containsText" dxfId="5801" priority="1277" operator="containsText" text="Menor">
      <formula>NOT(ISERROR(SEARCH("Menor",W4)))</formula>
    </cfRule>
    <cfRule type="containsText" dxfId="5800" priority="1278" operator="containsText" text="Leve">
      <formula>NOT(ISERROR(SEARCH("Leve",W4)))</formula>
    </cfRule>
    <cfRule type="containsText" dxfId="5799" priority="1279" operator="containsText" text="Muy a">
      <formula>NOT(ISERROR(SEARCH("Muy a",W4)))</formula>
    </cfRule>
    <cfRule type="containsText" dxfId="5798" priority="1280" operator="containsText" text="Muy b">
      <formula>NOT(ISERROR(SEARCH("Muy b",W4)))</formula>
    </cfRule>
    <cfRule type="containsText" dxfId="5797" priority="1281" operator="containsText" text="Baja">
      <formula>NOT(ISERROR(SEARCH("Baja",W4)))</formula>
    </cfRule>
    <cfRule type="containsText" dxfId="5796" priority="1282" operator="containsText" text="Media">
      <formula>NOT(ISERROR(SEARCH("Media",W4)))</formula>
    </cfRule>
    <cfRule type="containsText" dxfId="5795" priority="1283" operator="containsText" text="Alta">
      <formula>NOT(ISERROR(SEARCH("Alta",W4)))</formula>
    </cfRule>
  </conditionalFormatting>
  <conditionalFormatting sqref="AA4">
    <cfRule type="cellIs" dxfId="5794" priority="1249" operator="equal">
      <formula>100%</formula>
    </cfRule>
    <cfRule type="cellIs" dxfId="5793" priority="1250" operator="equal">
      <formula>75%</formula>
    </cfRule>
    <cfRule type="cellIs" dxfId="5792" priority="1251" operator="equal">
      <formula>50%</formula>
    </cfRule>
    <cfRule type="cellIs" dxfId="5791" priority="1252" operator="equal">
      <formula>25%</formula>
    </cfRule>
    <cfRule type="containsText" dxfId="5790" priority="1253" operator="containsText" text="Extremo">
      <formula>NOT(ISERROR(SEARCH("Extremo",AA4)))</formula>
    </cfRule>
    <cfRule type="containsText" dxfId="5789" priority="1254" operator="containsText" text="Alto">
      <formula>NOT(ISERROR(SEARCH("Alto",AA4)))</formula>
    </cfRule>
    <cfRule type="containsText" dxfId="5788" priority="1255" operator="containsText" text="Bajo">
      <formula>NOT(ISERROR(SEARCH("Bajo",AA4)))</formula>
    </cfRule>
    <cfRule type="containsText" dxfId="5787" priority="1256" operator="containsText" text="Catastrófico">
      <formula>NOT(ISERROR(SEARCH("Catastrófico",AA4)))</formula>
    </cfRule>
    <cfRule type="containsText" dxfId="5786" priority="1257" operator="containsText" text="Mayor">
      <formula>NOT(ISERROR(SEARCH("Mayor",AA4)))</formula>
    </cfRule>
    <cfRule type="containsText" dxfId="5785" priority="1258" operator="containsText" text="Moderado">
      <formula>NOT(ISERROR(SEARCH("Moderado",AA4)))</formula>
    </cfRule>
    <cfRule type="containsText" dxfId="5784" priority="1259" operator="containsText" text="Menor">
      <formula>NOT(ISERROR(SEARCH("Menor",AA4)))</formula>
    </cfRule>
    <cfRule type="containsText" dxfId="5783" priority="1260" operator="containsText" text="Leve">
      <formula>NOT(ISERROR(SEARCH("Leve",AA4)))</formula>
    </cfRule>
    <cfRule type="containsText" dxfId="5782" priority="1261" operator="containsText" text="Muy a">
      <formula>NOT(ISERROR(SEARCH("Muy a",AA4)))</formula>
    </cfRule>
    <cfRule type="containsText" dxfId="5781" priority="1262" operator="containsText" text="Muy b">
      <formula>NOT(ISERROR(SEARCH("Muy b",AA4)))</formula>
    </cfRule>
    <cfRule type="containsText" dxfId="5780" priority="1263" operator="containsText" text="Baja">
      <formula>NOT(ISERROR(SEARCH("Baja",AA4)))</formula>
    </cfRule>
    <cfRule type="containsText" dxfId="5779" priority="1264" operator="containsText" text="Media">
      <formula>NOT(ISERROR(SEARCH("Media",AA4)))</formula>
    </cfRule>
    <cfRule type="containsText" dxfId="5778" priority="1265" operator="containsText" text="Alta">
      <formula>NOT(ISERROR(SEARCH("Alta",AA4)))</formula>
    </cfRule>
  </conditionalFormatting>
  <conditionalFormatting sqref="AU4">
    <cfRule type="containsText" dxfId="5777" priority="1246" operator="containsText" text="BAJA">
      <formula>NOT(ISERROR(SEARCH("BAJA",AU4)))</formula>
    </cfRule>
    <cfRule type="containsText" dxfId="5776" priority="1247" operator="containsText" text="MEDIA">
      <formula>NOT(ISERROR(SEARCH("MEDIA",AU4)))</formula>
    </cfRule>
    <cfRule type="containsText" dxfId="5775" priority="1248" operator="containsText" text="ALTA">
      <formula>NOT(ISERROR(SEARCH("ALTA",AU4)))</formula>
    </cfRule>
  </conditionalFormatting>
  <conditionalFormatting sqref="AU5:AU6">
    <cfRule type="containsText" dxfId="5774" priority="1243" operator="containsText" text="BAJA">
      <formula>NOT(ISERROR(SEARCH("BAJA",AU5)))</formula>
    </cfRule>
    <cfRule type="containsText" dxfId="5773" priority="1244" operator="containsText" text="MEDIA">
      <formula>NOT(ISERROR(SEARCH("MEDIA",AU5)))</formula>
    </cfRule>
    <cfRule type="containsText" dxfId="5772" priority="1245" operator="containsText" text="ALTA">
      <formula>NOT(ISERROR(SEARCH("ALTA",AU5)))</formula>
    </cfRule>
  </conditionalFormatting>
  <conditionalFormatting sqref="AW4">
    <cfRule type="cellIs" dxfId="5771" priority="1225" operator="equal">
      <formula>100%</formula>
    </cfRule>
    <cfRule type="cellIs" dxfId="5770" priority="1226" operator="equal">
      <formula>80%</formula>
    </cfRule>
    <cfRule type="cellIs" dxfId="5769" priority="1227" operator="equal">
      <formula>60%</formula>
    </cfRule>
    <cfRule type="cellIs" dxfId="5768" priority="1228" operator="equal">
      <formula>40%</formula>
    </cfRule>
    <cfRule type="cellIs" dxfId="5767" priority="1229" operator="equal">
      <formula>0.2</formula>
    </cfRule>
    <cfRule type="containsText" dxfId="5766" priority="1230" operator="containsText" text="Extremo">
      <formula>NOT(ISERROR(SEARCH("Extremo",AW4)))</formula>
    </cfRule>
    <cfRule type="containsText" dxfId="5765" priority="1231" operator="containsText" text="Alto">
      <formula>NOT(ISERROR(SEARCH("Alto",AW4)))</formula>
    </cfRule>
    <cfRule type="containsText" dxfId="5764" priority="1232" operator="containsText" text="Bajo">
      <formula>NOT(ISERROR(SEARCH("Bajo",AW4)))</formula>
    </cfRule>
    <cfRule type="containsText" dxfId="5763" priority="1233" operator="containsText" text="Catastrófico">
      <formula>NOT(ISERROR(SEARCH("Catastrófico",AW4)))</formula>
    </cfRule>
    <cfRule type="containsText" dxfId="5762" priority="1234" operator="containsText" text="Mayor">
      <formula>NOT(ISERROR(SEARCH("Mayor",AW4)))</formula>
    </cfRule>
    <cfRule type="containsText" dxfId="5761" priority="1235" operator="containsText" text="Moderado">
      <formula>NOT(ISERROR(SEARCH("Moderado",AW4)))</formula>
    </cfRule>
    <cfRule type="containsText" dxfId="5760" priority="1236" operator="containsText" text="Menor">
      <formula>NOT(ISERROR(SEARCH("Menor",AW4)))</formula>
    </cfRule>
    <cfRule type="containsText" dxfId="5759" priority="1237" operator="containsText" text="Leve">
      <formula>NOT(ISERROR(SEARCH("Leve",AW4)))</formula>
    </cfRule>
    <cfRule type="containsText" dxfId="5758" priority="1238" operator="containsText" text="Muy a">
      <formula>NOT(ISERROR(SEARCH("Muy a",AW4)))</formula>
    </cfRule>
    <cfRule type="containsText" dxfId="5757" priority="1239" operator="containsText" text="Muy b">
      <formula>NOT(ISERROR(SEARCH("Muy b",AW4)))</formula>
    </cfRule>
    <cfRule type="containsText" dxfId="5756" priority="1240" operator="containsText" text="Baja">
      <formula>NOT(ISERROR(SEARCH("Baja",AW4)))</formula>
    </cfRule>
    <cfRule type="containsText" dxfId="5755" priority="1241" operator="containsText" text="Media">
      <formula>NOT(ISERROR(SEARCH("Media",AW4)))</formula>
    </cfRule>
    <cfRule type="containsText" dxfId="5754" priority="1242" operator="containsText" text="Alta">
      <formula>NOT(ISERROR(SEARCH("Alta",AW4)))</formula>
    </cfRule>
  </conditionalFormatting>
  <conditionalFormatting sqref="AV4">
    <cfRule type="cellIs" dxfId="5753" priority="1218" operator="greaterThan">
      <formula>75%</formula>
    </cfRule>
    <cfRule type="cellIs" dxfId="5752" priority="1219" operator="between">
      <formula>51%</formula>
      <formula>75%</formula>
    </cfRule>
    <cfRule type="cellIs" dxfId="5751" priority="1220" operator="between">
      <formula>26%</formula>
      <formula>50%</formula>
    </cfRule>
    <cfRule type="cellIs" dxfId="5750" priority="1221" operator="between">
      <formula>0%</formula>
      <formula>25%</formula>
    </cfRule>
    <cfRule type="containsText" dxfId="5749" priority="1222" operator="containsText" text="BAJA">
      <formula>NOT(ISERROR(SEARCH("BAJA",AV4)))</formula>
    </cfRule>
    <cfRule type="containsText" dxfId="5748" priority="1223" operator="containsText" text="MEDIA">
      <formula>NOT(ISERROR(SEARCH("MEDIA",AV4)))</formula>
    </cfRule>
    <cfRule type="containsText" dxfId="5747" priority="1224" operator="containsText" text="ALTA">
      <formula>NOT(ISERROR(SEARCH("ALTA",AV4)))</formula>
    </cfRule>
  </conditionalFormatting>
  <conditionalFormatting sqref="AV5:AV6">
    <cfRule type="cellIs" dxfId="5746" priority="1211" operator="greaterThan">
      <formula>75%</formula>
    </cfRule>
    <cfRule type="cellIs" dxfId="5745" priority="1212" operator="between">
      <formula>51%</formula>
      <formula>75%</formula>
    </cfRule>
    <cfRule type="cellIs" dxfId="5744" priority="1213" operator="between">
      <formula>26%</formula>
      <formula>50%</formula>
    </cfRule>
    <cfRule type="cellIs" dxfId="5743" priority="1214" operator="between">
      <formula>0%</formula>
      <formula>25%</formula>
    </cfRule>
    <cfRule type="containsText" dxfId="5742" priority="1215" operator="containsText" text="BAJA">
      <formula>NOT(ISERROR(SEARCH("BAJA",AV5)))</formula>
    </cfRule>
    <cfRule type="containsText" dxfId="5741" priority="1216" operator="containsText" text="MEDIA">
      <formula>NOT(ISERROR(SEARCH("MEDIA",AV5)))</formula>
    </cfRule>
    <cfRule type="containsText" dxfId="5740" priority="1217" operator="containsText" text="ALTA">
      <formula>NOT(ISERROR(SEARCH("ALTA",AV5)))</formula>
    </cfRule>
  </conditionalFormatting>
  <conditionalFormatting sqref="S4">
    <cfRule type="cellIs" dxfId="5739" priority="1178" operator="equal">
      <formula>100%</formula>
    </cfRule>
    <cfRule type="cellIs" dxfId="5738" priority="1179" operator="equal">
      <formula>80%</formula>
    </cfRule>
    <cfRule type="cellIs" dxfId="5737" priority="1180" operator="equal">
      <formula>60%</formula>
    </cfRule>
    <cfRule type="cellIs" dxfId="5736" priority="1181" operator="equal">
      <formula>40%</formula>
    </cfRule>
    <cfRule type="cellIs" dxfId="5735" priority="1182" operator="equal">
      <formula>0.2</formula>
    </cfRule>
    <cfRule type="containsText" dxfId="5734" priority="1183" operator="containsText" text="Extremo">
      <formula>NOT(ISERROR(SEARCH("Extremo",S4)))</formula>
    </cfRule>
    <cfRule type="containsText" dxfId="5733" priority="1184" operator="containsText" text="Alto">
      <formula>NOT(ISERROR(SEARCH("Alto",S4)))</formula>
    </cfRule>
    <cfRule type="containsText" dxfId="5732" priority="1185" operator="containsText" text="Bajo">
      <formula>NOT(ISERROR(SEARCH("Bajo",S4)))</formula>
    </cfRule>
    <cfRule type="containsText" dxfId="5731" priority="1186" operator="containsText" text="Catastrófico">
      <formula>NOT(ISERROR(SEARCH("Catastrófico",S4)))</formula>
    </cfRule>
    <cfRule type="containsText" dxfId="5730" priority="1187" operator="containsText" text="Mayor">
      <formula>NOT(ISERROR(SEARCH("Mayor",S4)))</formula>
    </cfRule>
    <cfRule type="containsText" dxfId="5729" priority="1188" operator="containsText" text="Moderado">
      <formula>NOT(ISERROR(SEARCH("Moderado",S4)))</formula>
    </cfRule>
    <cfRule type="containsText" dxfId="5728" priority="1189" operator="containsText" text="Menor">
      <formula>NOT(ISERROR(SEARCH("Menor",S4)))</formula>
    </cfRule>
    <cfRule type="containsText" dxfId="5727" priority="1190" operator="containsText" text="Leve">
      <formula>NOT(ISERROR(SEARCH("Leve",S4)))</formula>
    </cfRule>
    <cfRule type="containsText" dxfId="5726" priority="1191" operator="containsText" text="Muy a">
      <formula>NOT(ISERROR(SEARCH("Muy a",S4)))</formula>
    </cfRule>
    <cfRule type="containsText" dxfId="5725" priority="1192" operator="containsText" text="Muy b">
      <formula>NOT(ISERROR(SEARCH("Muy b",S4)))</formula>
    </cfRule>
    <cfRule type="containsText" dxfId="5724" priority="1193" operator="containsText" text="Baja">
      <formula>NOT(ISERROR(SEARCH("Baja",S4)))</formula>
    </cfRule>
    <cfRule type="containsText" dxfId="5723" priority="1194" operator="containsText" text="Media">
      <formula>NOT(ISERROR(SEARCH("Media",S4)))</formula>
    </cfRule>
    <cfRule type="containsText" dxfId="5722" priority="1195" operator="containsText" text="Alta">
      <formula>NOT(ISERROR(SEARCH("Alta",S4)))</formula>
    </cfRule>
  </conditionalFormatting>
  <conditionalFormatting sqref="T4">
    <cfRule type="cellIs" dxfId="5721" priority="1160" operator="equal">
      <formula>100%</formula>
    </cfRule>
    <cfRule type="cellIs" dxfId="5720" priority="1161" operator="equal">
      <formula>80%</formula>
    </cfRule>
    <cfRule type="cellIs" dxfId="5719" priority="1162" operator="equal">
      <formula>60%</formula>
    </cfRule>
    <cfRule type="cellIs" dxfId="5718" priority="1163" operator="equal">
      <formula>40%</formula>
    </cfRule>
    <cfRule type="cellIs" dxfId="5717" priority="1164" operator="equal">
      <formula>0.2</formula>
    </cfRule>
    <cfRule type="containsText" dxfId="5716" priority="1165" operator="containsText" text="Extremo">
      <formula>NOT(ISERROR(SEARCH("Extremo",T4)))</formula>
    </cfRule>
    <cfRule type="containsText" dxfId="5715" priority="1166" operator="containsText" text="Alto">
      <formula>NOT(ISERROR(SEARCH("Alto",T4)))</formula>
    </cfRule>
    <cfRule type="containsText" dxfId="5714" priority="1167" operator="containsText" text="Bajo">
      <formula>NOT(ISERROR(SEARCH("Bajo",T4)))</formula>
    </cfRule>
    <cfRule type="containsText" dxfId="5713" priority="1168" operator="containsText" text="Catastrófico">
      <formula>NOT(ISERROR(SEARCH("Catastrófico",T4)))</formula>
    </cfRule>
    <cfRule type="containsText" dxfId="5712" priority="1169" operator="containsText" text="Mayor">
      <formula>NOT(ISERROR(SEARCH("Mayor",T4)))</formula>
    </cfRule>
    <cfRule type="containsText" dxfId="5711" priority="1170" operator="containsText" text="Moderado">
      <formula>NOT(ISERROR(SEARCH("Moderado",T4)))</formula>
    </cfRule>
    <cfRule type="containsText" dxfId="5710" priority="1171" operator="containsText" text="Menor">
      <formula>NOT(ISERROR(SEARCH("Menor",T4)))</formula>
    </cfRule>
    <cfRule type="containsText" dxfId="5709" priority="1172" operator="containsText" text="Leve">
      <formula>NOT(ISERROR(SEARCH("Leve",T4)))</formula>
    </cfRule>
    <cfRule type="containsText" dxfId="5708" priority="1173" operator="containsText" text="Muy a">
      <formula>NOT(ISERROR(SEARCH("Muy a",T4)))</formula>
    </cfRule>
    <cfRule type="containsText" dxfId="5707" priority="1174" operator="containsText" text="Muy b">
      <formula>NOT(ISERROR(SEARCH("Muy b",T4)))</formula>
    </cfRule>
    <cfRule type="containsText" dxfId="5706" priority="1175" operator="containsText" text="Baja">
      <formula>NOT(ISERROR(SEARCH("Baja",T4)))</formula>
    </cfRule>
    <cfRule type="containsText" dxfId="5705" priority="1176" operator="containsText" text="Media">
      <formula>NOT(ISERROR(SEARCH("Media",T4)))</formula>
    </cfRule>
    <cfRule type="containsText" dxfId="5704" priority="1177" operator="containsText" text="Alta">
      <formula>NOT(ISERROR(SEARCH("Alta",T4)))</formula>
    </cfRule>
  </conditionalFormatting>
  <conditionalFormatting sqref="AN11">
    <cfRule type="containsText" dxfId="5703" priority="509" operator="containsText" text="BAJA">
      <formula>NOT(ISERROR(SEARCH("BAJA",AN11)))</formula>
    </cfRule>
    <cfRule type="containsText" dxfId="5702" priority="510" operator="containsText" text="MEDIA">
      <formula>NOT(ISERROR(SEARCH("MEDIA",AN11)))</formula>
    </cfRule>
    <cfRule type="containsText" dxfId="5701" priority="511" operator="containsText" text="ALTA">
      <formula>NOT(ISERROR(SEARCH("ALTA",AN11)))</formula>
    </cfRule>
  </conditionalFormatting>
  <conditionalFormatting sqref="AC13">
    <cfRule type="containsText" dxfId="5700" priority="512" operator="containsText" text="BAJA">
      <formula>NOT(ISERROR(SEARCH("BAJA",AC13)))</formula>
    </cfRule>
    <cfRule type="containsText" dxfId="5699" priority="513" operator="containsText" text="MEDIA">
      <formula>NOT(ISERROR(SEARCH("MEDIA",AC13)))</formula>
    </cfRule>
    <cfRule type="containsText" dxfId="5698" priority="514" operator="containsText" text="ALTA">
      <formula>NOT(ISERROR(SEARCH("ALTA",AC13)))</formula>
    </cfRule>
  </conditionalFormatting>
  <conditionalFormatting sqref="S14">
    <cfRule type="cellIs" dxfId="5697" priority="354" operator="equal">
      <formula>100%</formula>
    </cfRule>
    <cfRule type="cellIs" dxfId="5696" priority="355" operator="equal">
      <formula>80%</formula>
    </cfRule>
    <cfRule type="cellIs" dxfId="5695" priority="356" operator="equal">
      <formula>60%</formula>
    </cfRule>
    <cfRule type="cellIs" dxfId="5694" priority="357" operator="equal">
      <formula>40%</formula>
    </cfRule>
    <cfRule type="cellIs" dxfId="5693" priority="358" operator="equal">
      <formula>0.2</formula>
    </cfRule>
    <cfRule type="containsText" dxfId="5692" priority="359" operator="containsText" text="Extremo">
      <formula>NOT(ISERROR(SEARCH("Extremo",S14)))</formula>
    </cfRule>
    <cfRule type="containsText" dxfId="5691" priority="360" operator="containsText" text="Alto">
      <formula>NOT(ISERROR(SEARCH("Alto",S14)))</formula>
    </cfRule>
    <cfRule type="containsText" dxfId="5690" priority="361" operator="containsText" text="Bajo">
      <formula>NOT(ISERROR(SEARCH("Bajo",S14)))</formula>
    </cfRule>
    <cfRule type="containsText" dxfId="5689" priority="362" operator="containsText" text="Catastrófico">
      <formula>NOT(ISERROR(SEARCH("Catastrófico",S14)))</formula>
    </cfRule>
    <cfRule type="containsText" dxfId="5688" priority="363" operator="containsText" text="Mayor">
      <formula>NOT(ISERROR(SEARCH("Mayor",S14)))</formula>
    </cfRule>
    <cfRule type="containsText" dxfId="5687" priority="364" operator="containsText" text="Moderado">
      <formula>NOT(ISERROR(SEARCH("Moderado",S14)))</formula>
    </cfRule>
    <cfRule type="containsText" dxfId="5686" priority="365" operator="containsText" text="Menor">
      <formula>NOT(ISERROR(SEARCH("Menor",S14)))</formula>
    </cfRule>
    <cfRule type="containsText" dxfId="5685" priority="366" operator="containsText" text="Leve">
      <formula>NOT(ISERROR(SEARCH("Leve",S14)))</formula>
    </cfRule>
    <cfRule type="containsText" dxfId="5684" priority="367" operator="containsText" text="Muy a">
      <formula>NOT(ISERROR(SEARCH("Muy a",S14)))</formula>
    </cfRule>
    <cfRule type="containsText" dxfId="5683" priority="368" operator="containsText" text="Muy b">
      <formula>NOT(ISERROR(SEARCH("Muy b",S14)))</formula>
    </cfRule>
    <cfRule type="containsText" dxfId="5682" priority="369" operator="containsText" text="Baja">
      <formula>NOT(ISERROR(SEARCH("Baja",S14)))</formula>
    </cfRule>
    <cfRule type="containsText" dxfId="5681" priority="370" operator="containsText" text="Media">
      <formula>NOT(ISERROR(SEARCH("Media",S14)))</formula>
    </cfRule>
    <cfRule type="containsText" dxfId="5680" priority="371" operator="containsText" text="Alta">
      <formula>NOT(ISERROR(SEARCH("Alta",S14)))</formula>
    </cfRule>
  </conditionalFormatting>
  <conditionalFormatting sqref="AJ7:AK10">
    <cfRule type="containsText" dxfId="5679" priority="975" operator="containsText" text="BAJA">
      <formula>NOT(ISERROR(SEARCH("BAJA",AJ7)))</formula>
    </cfRule>
    <cfRule type="containsText" dxfId="5678" priority="976" operator="containsText" text="MEDIA">
      <formula>NOT(ISERROR(SEARCH("MEDIA",AJ7)))</formula>
    </cfRule>
    <cfRule type="containsText" dxfId="5677" priority="977" operator="containsText" text="ALTA">
      <formula>NOT(ISERROR(SEARCH("ALTA",AJ7)))</formula>
    </cfRule>
  </conditionalFormatting>
  <conditionalFormatting sqref="AR7">
    <cfRule type="containsText" dxfId="5676" priority="978" operator="containsText" text="BAJA">
      <formula>NOT(ISERROR(SEARCH("BAJA",AR7)))</formula>
    </cfRule>
    <cfRule type="containsText" dxfId="5675" priority="979" operator="containsText" text="MEDIA">
      <formula>NOT(ISERROR(SEARCH("MEDIA",AR7)))</formula>
    </cfRule>
    <cfRule type="containsText" dxfId="5674" priority="980" operator="containsText" text="ALTA">
      <formula>NOT(ISERROR(SEARCH("ALTA",AR7)))</formula>
    </cfRule>
  </conditionalFormatting>
  <conditionalFormatting sqref="AX7">
    <cfRule type="cellIs" dxfId="5673" priority="929" operator="equal">
      <formula>100%</formula>
    </cfRule>
    <cfRule type="cellIs" dxfId="5672" priority="930" operator="equal">
      <formula>80%</formula>
    </cfRule>
    <cfRule type="cellIs" dxfId="5671" priority="931" operator="equal">
      <formula>60%</formula>
    </cfRule>
    <cfRule type="cellIs" dxfId="5670" priority="932" operator="equal">
      <formula>40%</formula>
    </cfRule>
    <cfRule type="cellIs" dxfId="5669" priority="933" operator="equal">
      <formula>0.2</formula>
    </cfRule>
    <cfRule type="containsText" dxfId="5668" priority="947" operator="containsText" text="Extremo">
      <formula>NOT(ISERROR(SEARCH("Extremo",AX7)))</formula>
    </cfRule>
    <cfRule type="containsText" dxfId="5667" priority="948" operator="containsText" text="Alto">
      <formula>NOT(ISERROR(SEARCH("Alto",AX7)))</formula>
    </cfRule>
    <cfRule type="containsText" dxfId="5666" priority="949" operator="containsText" text="Bajo">
      <formula>NOT(ISERROR(SEARCH("Bajo",AX7)))</formula>
    </cfRule>
    <cfRule type="containsText" dxfId="5665" priority="960" operator="containsText" text="Catastrófico">
      <formula>NOT(ISERROR(SEARCH("Catastrófico",AX7)))</formula>
    </cfRule>
    <cfRule type="containsText" dxfId="5664" priority="961" operator="containsText" text="Mayor">
      <formula>NOT(ISERROR(SEARCH("Mayor",AX7)))</formula>
    </cfRule>
    <cfRule type="containsText" dxfId="5663" priority="962" operator="containsText" text="Moderado">
      <formula>NOT(ISERROR(SEARCH("Moderado",AX7)))</formula>
    </cfRule>
    <cfRule type="containsText" dxfId="5662" priority="963" operator="containsText" text="Menor">
      <formula>NOT(ISERROR(SEARCH("Menor",AX7)))</formula>
    </cfRule>
    <cfRule type="containsText" dxfId="5661" priority="964" operator="containsText" text="Leve">
      <formula>NOT(ISERROR(SEARCH("Leve",AX7)))</formula>
    </cfRule>
    <cfRule type="containsText" dxfId="5660" priority="970" operator="containsText" text="Muy a">
      <formula>NOT(ISERROR(SEARCH("Muy a",AX7)))</formula>
    </cfRule>
    <cfRule type="containsText" dxfId="5659" priority="971" operator="containsText" text="Muy b">
      <formula>NOT(ISERROR(SEARCH("Muy b",AX7)))</formula>
    </cfRule>
    <cfRule type="containsText" dxfId="5658" priority="972" operator="containsText" text="Baja">
      <formula>NOT(ISERROR(SEARCH("Baja",AX7)))</formula>
    </cfRule>
    <cfRule type="containsText" dxfId="5657" priority="973" operator="containsText" text="Media">
      <formula>NOT(ISERROR(SEARCH("Media",AX7)))</formula>
    </cfRule>
    <cfRule type="containsText" dxfId="5656" priority="974" operator="containsText" text="Alta">
      <formula>NOT(ISERROR(SEARCH("Alta",AX7)))</formula>
    </cfRule>
  </conditionalFormatting>
  <conditionalFormatting sqref="V7">
    <cfRule type="containsText" dxfId="5655" priority="965" operator="containsText" text="Muy a">
      <formula>NOT(ISERROR(SEARCH("Muy a",V7)))</formula>
    </cfRule>
    <cfRule type="containsText" dxfId="5654" priority="966" operator="containsText" text="Muy b">
      <formula>NOT(ISERROR(SEARCH("Muy b",V7)))</formula>
    </cfRule>
    <cfRule type="containsText" dxfId="5653" priority="967" operator="containsText" text="Baja">
      <formula>NOT(ISERROR(SEARCH("Baja",V7)))</formula>
    </cfRule>
    <cfRule type="containsText" dxfId="5652" priority="968" operator="containsText" text="Media">
      <formula>NOT(ISERROR(SEARCH("Media",V7)))</formula>
    </cfRule>
    <cfRule type="containsText" dxfId="5651" priority="969" operator="containsText" text="Alta">
      <formula>NOT(ISERROR(SEARCH("Alta",V7)))</formula>
    </cfRule>
  </conditionalFormatting>
  <conditionalFormatting sqref="X7">
    <cfRule type="containsText" dxfId="5650" priority="950" operator="containsText" text="Catastrófico">
      <formula>NOT(ISERROR(SEARCH("Catastrófico",X7)))</formula>
    </cfRule>
    <cfRule type="containsText" dxfId="5649" priority="951" operator="containsText" text="Mayor">
      <formula>NOT(ISERROR(SEARCH("Mayor",X7)))</formula>
    </cfRule>
    <cfRule type="containsText" dxfId="5648" priority="952" operator="containsText" text="Moderado">
      <formula>NOT(ISERROR(SEARCH("Moderado",X7)))</formula>
    </cfRule>
    <cfRule type="containsText" dxfId="5647" priority="953" operator="containsText" text="Menor">
      <formula>NOT(ISERROR(SEARCH("Menor",X7)))</formula>
    </cfRule>
    <cfRule type="containsText" dxfId="5646" priority="954" operator="containsText" text="Leve">
      <formula>NOT(ISERROR(SEARCH("Leve",X7)))</formula>
    </cfRule>
    <cfRule type="containsText" dxfId="5645" priority="955" operator="containsText" text="Muy a">
      <formula>NOT(ISERROR(SEARCH("Muy a",X7)))</formula>
    </cfRule>
    <cfRule type="containsText" dxfId="5644" priority="956" operator="containsText" text="Muy b">
      <formula>NOT(ISERROR(SEARCH("Muy b",X7)))</formula>
    </cfRule>
    <cfRule type="containsText" dxfId="5643" priority="957" operator="containsText" text="Baja">
      <formula>NOT(ISERROR(SEARCH("Baja",X7)))</formula>
    </cfRule>
    <cfRule type="containsText" dxfId="5642" priority="958" operator="containsText" text="Media">
      <formula>NOT(ISERROR(SEARCH("Media",X7)))</formula>
    </cfRule>
    <cfRule type="containsText" dxfId="5641" priority="959" operator="containsText" text="Alta">
      <formula>NOT(ISERROR(SEARCH("Alta",X7)))</formula>
    </cfRule>
  </conditionalFormatting>
  <conditionalFormatting sqref="Z7">
    <cfRule type="containsText" dxfId="5640" priority="934" operator="containsText" text="Extremo">
      <formula>NOT(ISERROR(SEARCH("Extremo",Z7)))</formula>
    </cfRule>
    <cfRule type="containsText" dxfId="5639" priority="935" operator="containsText" text="Alto">
      <formula>NOT(ISERROR(SEARCH("Alto",Z7)))</formula>
    </cfRule>
    <cfRule type="containsText" dxfId="5638" priority="936" operator="containsText" text="Bajo">
      <formula>NOT(ISERROR(SEARCH("Bajo",Z7)))</formula>
    </cfRule>
    <cfRule type="containsText" dxfId="5637" priority="937" operator="containsText" text="Catastrófico">
      <formula>NOT(ISERROR(SEARCH("Catastrófico",Z7)))</formula>
    </cfRule>
    <cfRule type="containsText" dxfId="5636" priority="938" operator="containsText" text="Mayor">
      <formula>NOT(ISERROR(SEARCH("Mayor",Z7)))</formula>
    </cfRule>
    <cfRule type="containsText" dxfId="5635" priority="939" operator="containsText" text="Moderado">
      <formula>NOT(ISERROR(SEARCH("Moderado",Z7)))</formula>
    </cfRule>
    <cfRule type="containsText" dxfId="5634" priority="940" operator="containsText" text="Menor">
      <formula>NOT(ISERROR(SEARCH("Menor",Z7)))</formula>
    </cfRule>
    <cfRule type="containsText" dxfId="5633" priority="941" operator="containsText" text="Leve">
      <formula>NOT(ISERROR(SEARCH("Leve",Z7)))</formula>
    </cfRule>
    <cfRule type="containsText" dxfId="5632" priority="942" operator="containsText" text="Muy a">
      <formula>NOT(ISERROR(SEARCH("Muy a",Z7)))</formula>
    </cfRule>
    <cfRule type="containsText" dxfId="5631" priority="943" operator="containsText" text="Muy b">
      <formula>NOT(ISERROR(SEARCH("Muy b",Z7)))</formula>
    </cfRule>
    <cfRule type="containsText" dxfId="5630" priority="944" operator="containsText" text="Baja">
      <formula>NOT(ISERROR(SEARCH("Baja",Z7)))</formula>
    </cfRule>
    <cfRule type="containsText" dxfId="5629" priority="945" operator="containsText" text="Media">
      <formula>NOT(ISERROR(SEARCH("Media",Z7)))</formula>
    </cfRule>
    <cfRule type="containsText" dxfId="5628" priority="946" operator="containsText" text="Alta">
      <formula>NOT(ISERROR(SEARCH("Alta",Z7)))</formula>
    </cfRule>
  </conditionalFormatting>
  <conditionalFormatting sqref="Y7">
    <cfRule type="cellIs" dxfId="5627" priority="911" operator="equal">
      <formula>100%</formula>
    </cfRule>
    <cfRule type="cellIs" dxfId="5626" priority="912" operator="equal">
      <formula>80%</formula>
    </cfRule>
    <cfRule type="cellIs" dxfId="5625" priority="913" operator="equal">
      <formula>60%</formula>
    </cfRule>
    <cfRule type="cellIs" dxfId="5624" priority="914" operator="equal">
      <formula>40%</formula>
    </cfRule>
    <cfRule type="cellIs" dxfId="5623" priority="915" operator="equal">
      <formula>0.2</formula>
    </cfRule>
    <cfRule type="containsText" dxfId="5622" priority="916" operator="containsText" text="Extremo">
      <formula>NOT(ISERROR(SEARCH("Extremo",Y7)))</formula>
    </cfRule>
    <cfRule type="containsText" dxfId="5621" priority="917" operator="containsText" text="Alto">
      <formula>NOT(ISERROR(SEARCH("Alto",Y7)))</formula>
    </cfRule>
    <cfRule type="containsText" dxfId="5620" priority="918" operator="containsText" text="Bajo">
      <formula>NOT(ISERROR(SEARCH("Bajo",Y7)))</formula>
    </cfRule>
    <cfRule type="containsText" dxfId="5619" priority="919" operator="containsText" text="Catastrófico">
      <formula>NOT(ISERROR(SEARCH("Catastrófico",Y7)))</formula>
    </cfRule>
    <cfRule type="containsText" dxfId="5618" priority="920" operator="containsText" text="Mayor">
      <formula>NOT(ISERROR(SEARCH("Mayor",Y7)))</formula>
    </cfRule>
    <cfRule type="containsText" dxfId="5617" priority="921" operator="containsText" text="Moderado">
      <formula>NOT(ISERROR(SEARCH("Moderado",Y7)))</formula>
    </cfRule>
    <cfRule type="containsText" dxfId="5616" priority="922" operator="containsText" text="Menor">
      <formula>NOT(ISERROR(SEARCH("Menor",Y7)))</formula>
    </cfRule>
    <cfRule type="containsText" dxfId="5615" priority="923" operator="containsText" text="Leve">
      <formula>NOT(ISERROR(SEARCH("Leve",Y7)))</formula>
    </cfRule>
    <cfRule type="containsText" dxfId="5614" priority="924" operator="containsText" text="Muy a">
      <formula>NOT(ISERROR(SEARCH("Muy a",Y7)))</formula>
    </cfRule>
    <cfRule type="containsText" dxfId="5613" priority="925" operator="containsText" text="Muy b">
      <formula>NOT(ISERROR(SEARCH("Muy b",Y7)))</formula>
    </cfRule>
    <cfRule type="containsText" dxfId="5612" priority="926" operator="containsText" text="Baja">
      <formula>NOT(ISERROR(SEARCH("Baja",Y7)))</formula>
    </cfRule>
    <cfRule type="containsText" dxfId="5611" priority="927" operator="containsText" text="Media">
      <formula>NOT(ISERROR(SEARCH("Media",Y7)))</formula>
    </cfRule>
    <cfRule type="containsText" dxfId="5610" priority="928" operator="containsText" text="Alta">
      <formula>NOT(ISERROR(SEARCH("Alta",Y7)))</formula>
    </cfRule>
  </conditionalFormatting>
  <conditionalFormatting sqref="W7">
    <cfRule type="cellIs" dxfId="5609" priority="893" operator="equal">
      <formula>100%</formula>
    </cfRule>
    <cfRule type="cellIs" dxfId="5608" priority="894" operator="equal">
      <formula>80%</formula>
    </cfRule>
    <cfRule type="cellIs" dxfId="5607" priority="895" operator="equal">
      <formula>60%</formula>
    </cfRule>
    <cfRule type="cellIs" dxfId="5606" priority="896" operator="equal">
      <formula>40%</formula>
    </cfRule>
    <cfRule type="cellIs" dxfId="5605" priority="897" operator="equal">
      <formula>0.2</formula>
    </cfRule>
    <cfRule type="containsText" dxfId="5604" priority="898" operator="containsText" text="Extremo">
      <formula>NOT(ISERROR(SEARCH("Extremo",W7)))</formula>
    </cfRule>
    <cfRule type="containsText" dxfId="5603" priority="899" operator="containsText" text="Alto">
      <formula>NOT(ISERROR(SEARCH("Alto",W7)))</formula>
    </cfRule>
    <cfRule type="containsText" dxfId="5602" priority="900" operator="containsText" text="Bajo">
      <formula>NOT(ISERROR(SEARCH("Bajo",W7)))</formula>
    </cfRule>
    <cfRule type="containsText" dxfId="5601" priority="901" operator="containsText" text="Catastrófico">
      <formula>NOT(ISERROR(SEARCH("Catastrófico",W7)))</formula>
    </cfRule>
    <cfRule type="containsText" dxfId="5600" priority="902" operator="containsText" text="Mayor">
      <formula>NOT(ISERROR(SEARCH("Mayor",W7)))</formula>
    </cfRule>
    <cfRule type="containsText" dxfId="5599" priority="903" operator="containsText" text="Moderado">
      <formula>NOT(ISERROR(SEARCH("Moderado",W7)))</formula>
    </cfRule>
    <cfRule type="containsText" dxfId="5598" priority="904" operator="containsText" text="Menor">
      <formula>NOT(ISERROR(SEARCH("Menor",W7)))</formula>
    </cfRule>
    <cfRule type="containsText" dxfId="5597" priority="905" operator="containsText" text="Leve">
      <formula>NOT(ISERROR(SEARCH("Leve",W7)))</formula>
    </cfRule>
    <cfRule type="containsText" dxfId="5596" priority="906" operator="containsText" text="Muy a">
      <formula>NOT(ISERROR(SEARCH("Muy a",W7)))</formula>
    </cfRule>
    <cfRule type="containsText" dxfId="5595" priority="907" operator="containsText" text="Muy b">
      <formula>NOT(ISERROR(SEARCH("Muy b",W7)))</formula>
    </cfRule>
    <cfRule type="containsText" dxfId="5594" priority="908" operator="containsText" text="Baja">
      <formula>NOT(ISERROR(SEARCH("Baja",W7)))</formula>
    </cfRule>
    <cfRule type="containsText" dxfId="5593" priority="909" operator="containsText" text="Media">
      <formula>NOT(ISERROR(SEARCH("Media",W7)))</formula>
    </cfRule>
    <cfRule type="containsText" dxfId="5592" priority="910" operator="containsText" text="Alta">
      <formula>NOT(ISERROR(SEARCH("Alta",W7)))</formula>
    </cfRule>
  </conditionalFormatting>
  <conditionalFormatting sqref="AA7">
    <cfRule type="cellIs" dxfId="5591" priority="876" operator="equal">
      <formula>100%</formula>
    </cfRule>
    <cfRule type="cellIs" dxfId="5590" priority="877" operator="equal">
      <formula>75%</formula>
    </cfRule>
    <cfRule type="cellIs" dxfId="5589" priority="878" operator="equal">
      <formula>50%</formula>
    </cfRule>
    <cfRule type="cellIs" dxfId="5588" priority="879" operator="equal">
      <formula>25%</formula>
    </cfRule>
    <cfRule type="containsText" dxfId="5587" priority="880" operator="containsText" text="Extremo">
      <formula>NOT(ISERROR(SEARCH("Extremo",AA7)))</formula>
    </cfRule>
    <cfRule type="containsText" dxfId="5586" priority="881" operator="containsText" text="Alto">
      <formula>NOT(ISERROR(SEARCH("Alto",AA7)))</formula>
    </cfRule>
    <cfRule type="containsText" dxfId="5585" priority="882" operator="containsText" text="Bajo">
      <formula>NOT(ISERROR(SEARCH("Bajo",AA7)))</formula>
    </cfRule>
    <cfRule type="containsText" dxfId="5584" priority="883" operator="containsText" text="Catastrófico">
      <formula>NOT(ISERROR(SEARCH("Catastrófico",AA7)))</formula>
    </cfRule>
    <cfRule type="containsText" dxfId="5583" priority="884" operator="containsText" text="Mayor">
      <formula>NOT(ISERROR(SEARCH("Mayor",AA7)))</formula>
    </cfRule>
    <cfRule type="containsText" dxfId="5582" priority="885" operator="containsText" text="Moderado">
      <formula>NOT(ISERROR(SEARCH("Moderado",AA7)))</formula>
    </cfRule>
    <cfRule type="containsText" dxfId="5581" priority="886" operator="containsText" text="Menor">
      <formula>NOT(ISERROR(SEARCH("Menor",AA7)))</formula>
    </cfRule>
    <cfRule type="containsText" dxfId="5580" priority="887" operator="containsText" text="Leve">
      <formula>NOT(ISERROR(SEARCH("Leve",AA7)))</formula>
    </cfRule>
    <cfRule type="containsText" dxfId="5579" priority="888" operator="containsText" text="Muy a">
      <formula>NOT(ISERROR(SEARCH("Muy a",AA7)))</formula>
    </cfRule>
    <cfRule type="containsText" dxfId="5578" priority="889" operator="containsText" text="Muy b">
      <formula>NOT(ISERROR(SEARCH("Muy b",AA7)))</formula>
    </cfRule>
    <cfRule type="containsText" dxfId="5577" priority="890" operator="containsText" text="Baja">
      <formula>NOT(ISERROR(SEARCH("Baja",AA7)))</formula>
    </cfRule>
    <cfRule type="containsText" dxfId="5576" priority="891" operator="containsText" text="Media">
      <formula>NOT(ISERROR(SEARCH("Media",AA7)))</formula>
    </cfRule>
    <cfRule type="containsText" dxfId="5575" priority="892" operator="containsText" text="Alta">
      <formula>NOT(ISERROR(SEARCH("Alta",AA7)))</formula>
    </cfRule>
  </conditionalFormatting>
  <conditionalFormatting sqref="AU7">
    <cfRule type="containsText" dxfId="5574" priority="873" operator="containsText" text="BAJA">
      <formula>NOT(ISERROR(SEARCH("BAJA",AU7)))</formula>
    </cfRule>
    <cfRule type="containsText" dxfId="5573" priority="874" operator="containsText" text="MEDIA">
      <formula>NOT(ISERROR(SEARCH("MEDIA",AU7)))</formula>
    </cfRule>
    <cfRule type="containsText" dxfId="5572" priority="875" operator="containsText" text="ALTA">
      <formula>NOT(ISERROR(SEARCH("ALTA",AU7)))</formula>
    </cfRule>
  </conditionalFormatting>
  <conditionalFormatting sqref="AU8:AU10">
    <cfRule type="containsText" dxfId="5571" priority="870" operator="containsText" text="BAJA">
      <formula>NOT(ISERROR(SEARCH("BAJA",AU8)))</formula>
    </cfRule>
    <cfRule type="containsText" dxfId="5570" priority="871" operator="containsText" text="MEDIA">
      <formula>NOT(ISERROR(SEARCH("MEDIA",AU8)))</formula>
    </cfRule>
    <cfRule type="containsText" dxfId="5569" priority="872" operator="containsText" text="ALTA">
      <formula>NOT(ISERROR(SEARCH("ALTA",AU8)))</formula>
    </cfRule>
  </conditionalFormatting>
  <conditionalFormatting sqref="AW7">
    <cfRule type="cellIs" dxfId="5568" priority="852" operator="equal">
      <formula>100%</formula>
    </cfRule>
    <cfRule type="cellIs" dxfId="5567" priority="853" operator="equal">
      <formula>80%</formula>
    </cfRule>
    <cfRule type="cellIs" dxfId="5566" priority="854" operator="equal">
      <formula>60%</formula>
    </cfRule>
    <cfRule type="cellIs" dxfId="5565" priority="855" operator="equal">
      <formula>40%</formula>
    </cfRule>
    <cfRule type="cellIs" dxfId="5564" priority="856" operator="equal">
      <formula>0.2</formula>
    </cfRule>
    <cfRule type="containsText" dxfId="5563" priority="857" operator="containsText" text="Extremo">
      <formula>NOT(ISERROR(SEARCH("Extremo",AW7)))</formula>
    </cfRule>
    <cfRule type="containsText" dxfId="5562" priority="858" operator="containsText" text="Alto">
      <formula>NOT(ISERROR(SEARCH("Alto",AW7)))</formula>
    </cfRule>
    <cfRule type="containsText" dxfId="5561" priority="859" operator="containsText" text="Bajo">
      <formula>NOT(ISERROR(SEARCH("Bajo",AW7)))</formula>
    </cfRule>
    <cfRule type="containsText" dxfId="5560" priority="860" operator="containsText" text="Catastrófico">
      <formula>NOT(ISERROR(SEARCH("Catastrófico",AW7)))</formula>
    </cfRule>
    <cfRule type="containsText" dxfId="5559" priority="861" operator="containsText" text="Mayor">
      <formula>NOT(ISERROR(SEARCH("Mayor",AW7)))</formula>
    </cfRule>
    <cfRule type="containsText" dxfId="5558" priority="862" operator="containsText" text="Moderado">
      <formula>NOT(ISERROR(SEARCH("Moderado",AW7)))</formula>
    </cfRule>
    <cfRule type="containsText" dxfId="5557" priority="863" operator="containsText" text="Menor">
      <formula>NOT(ISERROR(SEARCH("Menor",AW7)))</formula>
    </cfRule>
    <cfRule type="containsText" dxfId="5556" priority="864" operator="containsText" text="Leve">
      <formula>NOT(ISERROR(SEARCH("Leve",AW7)))</formula>
    </cfRule>
    <cfRule type="containsText" dxfId="5555" priority="865" operator="containsText" text="Muy a">
      <formula>NOT(ISERROR(SEARCH("Muy a",AW7)))</formula>
    </cfRule>
    <cfRule type="containsText" dxfId="5554" priority="866" operator="containsText" text="Muy b">
      <formula>NOT(ISERROR(SEARCH("Muy b",AW7)))</formula>
    </cfRule>
    <cfRule type="containsText" dxfId="5553" priority="867" operator="containsText" text="Baja">
      <formula>NOT(ISERROR(SEARCH("Baja",AW7)))</formula>
    </cfRule>
    <cfRule type="containsText" dxfId="5552" priority="868" operator="containsText" text="Media">
      <formula>NOT(ISERROR(SEARCH("Media",AW7)))</formula>
    </cfRule>
    <cfRule type="containsText" dxfId="5551" priority="869" operator="containsText" text="Alta">
      <formula>NOT(ISERROR(SEARCH("Alta",AW7)))</formula>
    </cfRule>
  </conditionalFormatting>
  <conditionalFormatting sqref="AV7">
    <cfRule type="cellIs" dxfId="5550" priority="845" operator="greaterThan">
      <formula>75%</formula>
    </cfRule>
    <cfRule type="cellIs" dxfId="5549" priority="846" operator="between">
      <formula>51%</formula>
      <formula>75%</formula>
    </cfRule>
    <cfRule type="cellIs" dxfId="5548" priority="847" operator="between">
      <formula>26%</formula>
      <formula>50%</formula>
    </cfRule>
    <cfRule type="cellIs" dxfId="5547" priority="848" operator="between">
      <formula>0%</formula>
      <formula>25%</formula>
    </cfRule>
    <cfRule type="containsText" dxfId="5546" priority="849" operator="containsText" text="BAJA">
      <formula>NOT(ISERROR(SEARCH("BAJA",AV7)))</formula>
    </cfRule>
    <cfRule type="containsText" dxfId="5545" priority="850" operator="containsText" text="MEDIA">
      <formula>NOT(ISERROR(SEARCH("MEDIA",AV7)))</formula>
    </cfRule>
    <cfRule type="containsText" dxfId="5544" priority="851" operator="containsText" text="ALTA">
      <formula>NOT(ISERROR(SEARCH("ALTA",AV7)))</formula>
    </cfRule>
  </conditionalFormatting>
  <conditionalFormatting sqref="AV8:AV10">
    <cfRule type="cellIs" dxfId="5543" priority="838" operator="greaterThan">
      <formula>75%</formula>
    </cfRule>
    <cfRule type="cellIs" dxfId="5542" priority="839" operator="between">
      <formula>51%</formula>
      <formula>75%</formula>
    </cfRule>
    <cfRule type="cellIs" dxfId="5541" priority="840" operator="between">
      <formula>26%</formula>
      <formula>50%</formula>
    </cfRule>
    <cfRule type="cellIs" dxfId="5540" priority="841" operator="between">
      <formula>0%</formula>
      <formula>25%</formula>
    </cfRule>
    <cfRule type="containsText" dxfId="5539" priority="842" operator="containsText" text="BAJA">
      <formula>NOT(ISERROR(SEARCH("BAJA",AV8)))</formula>
    </cfRule>
    <cfRule type="containsText" dxfId="5538" priority="843" operator="containsText" text="MEDIA">
      <formula>NOT(ISERROR(SEARCH("MEDIA",AV8)))</formula>
    </cfRule>
    <cfRule type="containsText" dxfId="5537" priority="844" operator="containsText" text="ALTA">
      <formula>NOT(ISERROR(SEARCH("ALTA",AV8)))</formula>
    </cfRule>
  </conditionalFormatting>
  <conditionalFormatting sqref="S7">
    <cfRule type="cellIs" dxfId="5536" priority="820" operator="equal">
      <formula>100%</formula>
    </cfRule>
    <cfRule type="cellIs" dxfId="5535" priority="821" operator="equal">
      <formula>80%</formula>
    </cfRule>
    <cfRule type="cellIs" dxfId="5534" priority="822" operator="equal">
      <formula>60%</formula>
    </cfRule>
    <cfRule type="cellIs" dxfId="5533" priority="823" operator="equal">
      <formula>40%</formula>
    </cfRule>
    <cfRule type="cellIs" dxfId="5532" priority="824" operator="equal">
      <formula>0.2</formula>
    </cfRule>
    <cfRule type="containsText" dxfId="5531" priority="825" operator="containsText" text="Extremo">
      <formula>NOT(ISERROR(SEARCH("Extremo",S7)))</formula>
    </cfRule>
    <cfRule type="containsText" dxfId="5530" priority="826" operator="containsText" text="Alto">
      <formula>NOT(ISERROR(SEARCH("Alto",S7)))</formula>
    </cfRule>
    <cfRule type="containsText" dxfId="5529" priority="827" operator="containsText" text="Bajo">
      <formula>NOT(ISERROR(SEARCH("Bajo",S7)))</formula>
    </cfRule>
    <cfRule type="containsText" dxfId="5528" priority="828" operator="containsText" text="Catastrófico">
      <formula>NOT(ISERROR(SEARCH("Catastrófico",S7)))</formula>
    </cfRule>
    <cfRule type="containsText" dxfId="5527" priority="829" operator="containsText" text="Mayor">
      <formula>NOT(ISERROR(SEARCH("Mayor",S7)))</formula>
    </cfRule>
    <cfRule type="containsText" dxfId="5526" priority="830" operator="containsText" text="Moderado">
      <formula>NOT(ISERROR(SEARCH("Moderado",S7)))</formula>
    </cfRule>
    <cfRule type="containsText" dxfId="5525" priority="831" operator="containsText" text="Menor">
      <formula>NOT(ISERROR(SEARCH("Menor",S7)))</formula>
    </cfRule>
    <cfRule type="containsText" dxfId="5524" priority="832" operator="containsText" text="Leve">
      <formula>NOT(ISERROR(SEARCH("Leve",S7)))</formula>
    </cfRule>
    <cfRule type="containsText" dxfId="5523" priority="833" operator="containsText" text="Muy a">
      <formula>NOT(ISERROR(SEARCH("Muy a",S7)))</formula>
    </cfRule>
    <cfRule type="containsText" dxfId="5522" priority="834" operator="containsText" text="Muy b">
      <formula>NOT(ISERROR(SEARCH("Muy b",S7)))</formula>
    </cfRule>
    <cfRule type="containsText" dxfId="5521" priority="835" operator="containsText" text="Baja">
      <formula>NOT(ISERROR(SEARCH("Baja",S7)))</formula>
    </cfRule>
    <cfRule type="containsText" dxfId="5520" priority="836" operator="containsText" text="Media">
      <formula>NOT(ISERROR(SEARCH("Media",S7)))</formula>
    </cfRule>
    <cfRule type="containsText" dxfId="5519" priority="837" operator="containsText" text="Alta">
      <formula>NOT(ISERROR(SEARCH("Alta",S7)))</formula>
    </cfRule>
  </conditionalFormatting>
  <conditionalFormatting sqref="T7">
    <cfRule type="cellIs" dxfId="5518" priority="802" operator="equal">
      <formula>100%</formula>
    </cfRule>
    <cfRule type="cellIs" dxfId="5517" priority="803" operator="equal">
      <formula>80%</formula>
    </cfRule>
    <cfRule type="cellIs" dxfId="5516" priority="804" operator="equal">
      <formula>60%</formula>
    </cfRule>
    <cfRule type="cellIs" dxfId="5515" priority="805" operator="equal">
      <formula>40%</formula>
    </cfRule>
    <cfRule type="cellIs" dxfId="5514" priority="806" operator="equal">
      <formula>0.2</formula>
    </cfRule>
    <cfRule type="containsText" dxfId="5513" priority="807" operator="containsText" text="Extremo">
      <formula>NOT(ISERROR(SEARCH("Extremo",T7)))</formula>
    </cfRule>
    <cfRule type="containsText" dxfId="5512" priority="808" operator="containsText" text="Alto">
      <formula>NOT(ISERROR(SEARCH("Alto",T7)))</formula>
    </cfRule>
    <cfRule type="containsText" dxfId="5511" priority="809" operator="containsText" text="Bajo">
      <formula>NOT(ISERROR(SEARCH("Bajo",T7)))</formula>
    </cfRule>
    <cfRule type="containsText" dxfId="5510" priority="810" operator="containsText" text="Catastrófico">
      <formula>NOT(ISERROR(SEARCH("Catastrófico",T7)))</formula>
    </cfRule>
    <cfRule type="containsText" dxfId="5509" priority="811" operator="containsText" text="Mayor">
      <formula>NOT(ISERROR(SEARCH("Mayor",T7)))</formula>
    </cfRule>
    <cfRule type="containsText" dxfId="5508" priority="812" operator="containsText" text="Moderado">
      <formula>NOT(ISERROR(SEARCH("Moderado",T7)))</formula>
    </cfRule>
    <cfRule type="containsText" dxfId="5507" priority="813" operator="containsText" text="Menor">
      <formula>NOT(ISERROR(SEARCH("Menor",T7)))</formula>
    </cfRule>
    <cfRule type="containsText" dxfId="5506" priority="814" operator="containsText" text="Leve">
      <formula>NOT(ISERROR(SEARCH("Leve",T7)))</formula>
    </cfRule>
    <cfRule type="containsText" dxfId="5505" priority="815" operator="containsText" text="Muy a">
      <formula>NOT(ISERROR(SEARCH("Muy a",T7)))</formula>
    </cfRule>
    <cfRule type="containsText" dxfId="5504" priority="816" operator="containsText" text="Muy b">
      <formula>NOT(ISERROR(SEARCH("Muy b",T7)))</formula>
    </cfRule>
    <cfRule type="containsText" dxfId="5503" priority="817" operator="containsText" text="Baja">
      <formula>NOT(ISERROR(SEARCH("Baja",T7)))</formula>
    </cfRule>
    <cfRule type="containsText" dxfId="5502" priority="818" operator="containsText" text="Media">
      <formula>NOT(ISERROR(SEARCH("Media",T7)))</formula>
    </cfRule>
    <cfRule type="containsText" dxfId="5501" priority="819" operator="containsText" text="Alta">
      <formula>NOT(ISERROR(SEARCH("Alta",T7)))</formula>
    </cfRule>
  </conditionalFormatting>
  <conditionalFormatting sqref="AC4">
    <cfRule type="containsText" dxfId="5500" priority="745" operator="containsText" text="BAJA">
      <formula>NOT(ISERROR(SEARCH("BAJA",AC4)))</formula>
    </cfRule>
    <cfRule type="containsText" dxfId="5499" priority="746" operator="containsText" text="MEDIA">
      <formula>NOT(ISERROR(SEARCH("MEDIA",AC4)))</formula>
    </cfRule>
    <cfRule type="containsText" dxfId="5498" priority="747" operator="containsText" text="ALTA">
      <formula>NOT(ISERROR(SEARCH("ALTA",AC4)))</formula>
    </cfRule>
  </conditionalFormatting>
  <conditionalFormatting sqref="AC5">
    <cfRule type="containsText" dxfId="5497" priority="742" operator="containsText" text="BAJA">
      <formula>NOT(ISERROR(SEARCH("BAJA",AC5)))</formula>
    </cfRule>
    <cfRule type="containsText" dxfId="5496" priority="743" operator="containsText" text="MEDIA">
      <formula>NOT(ISERROR(SEARCH("MEDIA",AC5)))</formula>
    </cfRule>
    <cfRule type="containsText" dxfId="5495" priority="744" operator="containsText" text="ALTA">
      <formula>NOT(ISERROR(SEARCH("ALTA",AC5)))</formula>
    </cfRule>
  </conditionalFormatting>
  <conditionalFormatting sqref="AS4">
    <cfRule type="containsText" dxfId="5494" priority="739" operator="containsText" text="BAJA">
      <formula>NOT(ISERROR(SEARCH("BAJA",AS4)))</formula>
    </cfRule>
    <cfRule type="containsText" dxfId="5493" priority="740" operator="containsText" text="MEDIA">
      <formula>NOT(ISERROR(SEARCH("MEDIA",AS4)))</formula>
    </cfRule>
    <cfRule type="containsText" dxfId="5492" priority="741" operator="containsText" text="ALTA">
      <formula>NOT(ISERROR(SEARCH("ALTA",AS4)))</formula>
    </cfRule>
  </conditionalFormatting>
  <conditionalFormatting sqref="AS5">
    <cfRule type="containsText" dxfId="5491" priority="736" operator="containsText" text="BAJA">
      <formula>NOT(ISERROR(SEARCH("BAJA",AS5)))</formula>
    </cfRule>
    <cfRule type="containsText" dxfId="5490" priority="737" operator="containsText" text="MEDIA">
      <formula>NOT(ISERROR(SEARCH("MEDIA",AS5)))</formula>
    </cfRule>
    <cfRule type="containsText" dxfId="5489" priority="738" operator="containsText" text="ALTA">
      <formula>NOT(ISERROR(SEARCH("ALTA",AS5)))</formula>
    </cfRule>
  </conditionalFormatting>
  <conditionalFormatting sqref="AD7">
    <cfRule type="containsText" dxfId="5488" priority="733" operator="containsText" text="BAJA">
      <formula>NOT(ISERROR(SEARCH("BAJA",AD7)))</formula>
    </cfRule>
    <cfRule type="containsText" dxfId="5487" priority="734" operator="containsText" text="MEDIA">
      <formula>NOT(ISERROR(SEARCH("MEDIA",AD7)))</formula>
    </cfRule>
    <cfRule type="containsText" dxfId="5486" priority="735" operator="containsText" text="ALTA">
      <formula>NOT(ISERROR(SEARCH("ALTA",AD7)))</formula>
    </cfRule>
  </conditionalFormatting>
  <conditionalFormatting sqref="AC9">
    <cfRule type="containsText" dxfId="5485" priority="730" operator="containsText" text="BAJA">
      <formula>NOT(ISERROR(SEARCH("BAJA",AC9)))</formula>
    </cfRule>
    <cfRule type="containsText" dxfId="5484" priority="731" operator="containsText" text="MEDIA">
      <formula>NOT(ISERROR(SEARCH("MEDIA",AC9)))</formula>
    </cfRule>
    <cfRule type="containsText" dxfId="5483" priority="732" operator="containsText" text="ALTA">
      <formula>NOT(ISERROR(SEARCH("ALTA",AC9)))</formula>
    </cfRule>
  </conditionalFormatting>
  <conditionalFormatting sqref="AC10">
    <cfRule type="containsText" dxfId="5482" priority="727" operator="containsText" text="BAJA">
      <formula>NOT(ISERROR(SEARCH("BAJA",AC10)))</formula>
    </cfRule>
    <cfRule type="containsText" dxfId="5481" priority="728" operator="containsText" text="MEDIA">
      <formula>NOT(ISERROR(SEARCH("MEDIA",AC10)))</formula>
    </cfRule>
    <cfRule type="containsText" dxfId="5480" priority="729" operator="containsText" text="ALTA">
      <formula>NOT(ISERROR(SEARCH("ALTA",AC10)))</formula>
    </cfRule>
  </conditionalFormatting>
  <conditionalFormatting sqref="AL7">
    <cfRule type="containsText" dxfId="5479" priority="724" operator="containsText" text="BAJA">
      <formula>NOT(ISERROR(SEARCH("BAJA",AL7)))</formula>
    </cfRule>
    <cfRule type="containsText" dxfId="5478" priority="725" operator="containsText" text="MEDIA">
      <formula>NOT(ISERROR(SEARCH("MEDIA",AL7)))</formula>
    </cfRule>
    <cfRule type="containsText" dxfId="5477" priority="726" operator="containsText" text="ALTA">
      <formula>NOT(ISERROR(SEARCH("ALTA",AL7)))</formula>
    </cfRule>
  </conditionalFormatting>
  <conditionalFormatting sqref="AN7">
    <cfRule type="containsText" dxfId="5476" priority="721" operator="containsText" text="BAJA">
      <formula>NOT(ISERROR(SEARCH("BAJA",AN7)))</formula>
    </cfRule>
    <cfRule type="containsText" dxfId="5475" priority="722" operator="containsText" text="MEDIA">
      <formula>NOT(ISERROR(SEARCH("MEDIA",AN7)))</formula>
    </cfRule>
    <cfRule type="containsText" dxfId="5474" priority="723" operator="containsText" text="ALTA">
      <formula>NOT(ISERROR(SEARCH("ALTA",AN7)))</formula>
    </cfRule>
  </conditionalFormatting>
  <conditionalFormatting sqref="AN8">
    <cfRule type="containsText" dxfId="5473" priority="718" operator="containsText" text="BAJA">
      <formula>NOT(ISERROR(SEARCH("BAJA",AN8)))</formula>
    </cfRule>
    <cfRule type="containsText" dxfId="5472" priority="719" operator="containsText" text="MEDIA">
      <formula>NOT(ISERROR(SEARCH("MEDIA",AN8)))</formula>
    </cfRule>
    <cfRule type="containsText" dxfId="5471" priority="720" operator="containsText" text="ALTA">
      <formula>NOT(ISERROR(SEARCH("ALTA",AN8)))</formula>
    </cfRule>
  </conditionalFormatting>
  <conditionalFormatting sqref="AS7:AS8">
    <cfRule type="containsText" dxfId="5470" priority="715" operator="containsText" text="BAJA">
      <formula>NOT(ISERROR(SEARCH("BAJA",AS7)))</formula>
    </cfRule>
    <cfRule type="containsText" dxfId="5469" priority="716" operator="containsText" text="MEDIA">
      <formula>NOT(ISERROR(SEARCH("MEDIA",AS7)))</formula>
    </cfRule>
    <cfRule type="containsText" dxfId="5468" priority="717" operator="containsText" text="ALTA">
      <formula>NOT(ISERROR(SEARCH("ALTA",AS7)))</formula>
    </cfRule>
  </conditionalFormatting>
  <conditionalFormatting sqref="AS8">
    <cfRule type="containsText" dxfId="5467" priority="712" operator="containsText" text="BAJA">
      <formula>NOT(ISERROR(SEARCH("BAJA",AS8)))</formula>
    </cfRule>
    <cfRule type="containsText" dxfId="5466" priority="713" operator="containsText" text="MEDIA">
      <formula>NOT(ISERROR(SEARCH("MEDIA",AS8)))</formula>
    </cfRule>
    <cfRule type="containsText" dxfId="5465" priority="714" operator="containsText" text="ALTA">
      <formula>NOT(ISERROR(SEARCH("ALTA",AS8)))</formula>
    </cfRule>
  </conditionalFormatting>
  <conditionalFormatting sqref="AS9">
    <cfRule type="containsText" dxfId="5464" priority="709" operator="containsText" text="BAJA">
      <formula>NOT(ISERROR(SEARCH("BAJA",AS9)))</formula>
    </cfRule>
    <cfRule type="containsText" dxfId="5463" priority="710" operator="containsText" text="MEDIA">
      <formula>NOT(ISERROR(SEARCH("MEDIA",AS9)))</formula>
    </cfRule>
    <cfRule type="containsText" dxfId="5462" priority="711" operator="containsText" text="ALTA">
      <formula>NOT(ISERROR(SEARCH("ALTA",AS9)))</formula>
    </cfRule>
  </conditionalFormatting>
  <conditionalFormatting sqref="AS7">
    <cfRule type="containsText" dxfId="5461" priority="706" operator="containsText" text="BAJA">
      <formula>NOT(ISERROR(SEARCH("BAJA",AS7)))</formula>
    </cfRule>
    <cfRule type="containsText" dxfId="5460" priority="707" operator="containsText" text="MEDIA">
      <formula>NOT(ISERROR(SEARCH("MEDIA",AS7)))</formula>
    </cfRule>
    <cfRule type="containsText" dxfId="5459" priority="708" operator="containsText" text="ALTA">
      <formula>NOT(ISERROR(SEARCH("ALTA",AS7)))</formula>
    </cfRule>
  </conditionalFormatting>
  <conditionalFormatting sqref="AS8">
    <cfRule type="containsText" dxfId="5458" priority="703" operator="containsText" text="BAJA">
      <formula>NOT(ISERROR(SEARCH("BAJA",AS8)))</formula>
    </cfRule>
    <cfRule type="containsText" dxfId="5457" priority="704" operator="containsText" text="MEDIA">
      <formula>NOT(ISERROR(SEARCH("MEDIA",AS8)))</formula>
    </cfRule>
    <cfRule type="containsText" dxfId="5456" priority="705" operator="containsText" text="ALTA">
      <formula>NOT(ISERROR(SEARCH("ALTA",AS8)))</formula>
    </cfRule>
  </conditionalFormatting>
  <conditionalFormatting sqref="AS8">
    <cfRule type="containsText" dxfId="5455" priority="700" operator="containsText" text="BAJA">
      <formula>NOT(ISERROR(SEARCH("BAJA",AS8)))</formula>
    </cfRule>
    <cfRule type="containsText" dxfId="5454" priority="701" operator="containsText" text="MEDIA">
      <formula>NOT(ISERROR(SEARCH("MEDIA",AS8)))</formula>
    </cfRule>
    <cfRule type="containsText" dxfId="5453" priority="702" operator="containsText" text="ALTA">
      <formula>NOT(ISERROR(SEARCH("ALTA",AS8)))</formula>
    </cfRule>
  </conditionalFormatting>
  <conditionalFormatting sqref="AP7">
    <cfRule type="containsText" dxfId="5452" priority="697" operator="containsText" text="BAJA">
      <formula>NOT(ISERROR(SEARCH("BAJA",AP7)))</formula>
    </cfRule>
    <cfRule type="containsText" dxfId="5451" priority="698" operator="containsText" text="MEDIA">
      <formula>NOT(ISERROR(SEARCH("MEDIA",AP7)))</formula>
    </cfRule>
    <cfRule type="containsText" dxfId="5450" priority="699" operator="containsText" text="ALTA">
      <formula>NOT(ISERROR(SEARCH("ALTA",AP7)))</formula>
    </cfRule>
  </conditionalFormatting>
  <conditionalFormatting sqref="AP8">
    <cfRule type="containsText" dxfId="5449" priority="694" operator="containsText" text="BAJA">
      <formula>NOT(ISERROR(SEARCH("BAJA",AP8)))</formula>
    </cfRule>
    <cfRule type="containsText" dxfId="5448" priority="695" operator="containsText" text="MEDIA">
      <formula>NOT(ISERROR(SEARCH("MEDIA",AP8)))</formula>
    </cfRule>
    <cfRule type="containsText" dxfId="5447" priority="696" operator="containsText" text="ALTA">
      <formula>NOT(ISERROR(SEARCH("ALTA",AP8)))</formula>
    </cfRule>
  </conditionalFormatting>
  <conditionalFormatting sqref="AQ7">
    <cfRule type="containsText" dxfId="5446" priority="691" operator="containsText" text="BAJA">
      <formula>NOT(ISERROR(SEARCH("BAJA",AQ7)))</formula>
    </cfRule>
    <cfRule type="containsText" dxfId="5445" priority="692" operator="containsText" text="MEDIA">
      <formula>NOT(ISERROR(SEARCH("MEDIA",AQ7)))</formula>
    </cfRule>
    <cfRule type="containsText" dxfId="5444" priority="693" operator="containsText" text="ALTA">
      <formula>NOT(ISERROR(SEARCH("ALTA",AQ7)))</formula>
    </cfRule>
  </conditionalFormatting>
  <conditionalFormatting sqref="AJ11:AK13">
    <cfRule type="containsText" dxfId="5443" priority="685" operator="containsText" text="BAJA">
      <formula>NOT(ISERROR(SEARCH("BAJA",AJ11)))</formula>
    </cfRule>
    <cfRule type="containsText" dxfId="5442" priority="686" operator="containsText" text="MEDIA">
      <formula>NOT(ISERROR(SEARCH("MEDIA",AJ11)))</formula>
    </cfRule>
    <cfRule type="containsText" dxfId="5441" priority="687" operator="containsText" text="ALTA">
      <formula>NOT(ISERROR(SEARCH("ALTA",AJ11)))</formula>
    </cfRule>
  </conditionalFormatting>
  <conditionalFormatting sqref="AR11">
    <cfRule type="containsText" dxfId="5440" priority="688" operator="containsText" text="BAJA">
      <formula>NOT(ISERROR(SEARCH("BAJA",AR11)))</formula>
    </cfRule>
    <cfRule type="containsText" dxfId="5439" priority="689" operator="containsText" text="MEDIA">
      <formula>NOT(ISERROR(SEARCH("MEDIA",AR11)))</formula>
    </cfRule>
    <cfRule type="containsText" dxfId="5438" priority="690" operator="containsText" text="ALTA">
      <formula>NOT(ISERROR(SEARCH("ALTA",AR11)))</formula>
    </cfRule>
  </conditionalFormatting>
  <conditionalFormatting sqref="AX11 Y11">
    <cfRule type="cellIs" dxfId="5437" priority="639" operator="equal">
      <formula>100%</formula>
    </cfRule>
    <cfRule type="cellIs" dxfId="5436" priority="640" operator="equal">
      <formula>80%</formula>
    </cfRule>
    <cfRule type="cellIs" dxfId="5435" priority="641" operator="equal">
      <formula>60%</formula>
    </cfRule>
    <cfRule type="cellIs" dxfId="5434" priority="642" operator="equal">
      <formula>40%</formula>
    </cfRule>
    <cfRule type="cellIs" dxfId="5433" priority="643" operator="equal">
      <formula>0.2</formula>
    </cfRule>
    <cfRule type="containsText" dxfId="5432" priority="657" operator="containsText" text="Extremo">
      <formula>NOT(ISERROR(SEARCH("Extremo",Y11)))</formula>
    </cfRule>
    <cfRule type="containsText" dxfId="5431" priority="658" operator="containsText" text="Alto">
      <formula>NOT(ISERROR(SEARCH("Alto",Y11)))</formula>
    </cfRule>
    <cfRule type="containsText" dxfId="5430" priority="659" operator="containsText" text="Bajo">
      <formula>NOT(ISERROR(SEARCH("Bajo",Y11)))</formula>
    </cfRule>
    <cfRule type="containsText" dxfId="5429" priority="670" operator="containsText" text="Catastrófico">
      <formula>NOT(ISERROR(SEARCH("Catastrófico",Y11)))</formula>
    </cfRule>
    <cfRule type="containsText" dxfId="5428" priority="671" operator="containsText" text="Mayor">
      <formula>NOT(ISERROR(SEARCH("Mayor",Y11)))</formula>
    </cfRule>
    <cfRule type="containsText" dxfId="5427" priority="672" operator="containsText" text="Moderado">
      <formula>NOT(ISERROR(SEARCH("Moderado",Y11)))</formula>
    </cfRule>
    <cfRule type="containsText" dxfId="5426" priority="673" operator="containsText" text="Menor">
      <formula>NOT(ISERROR(SEARCH("Menor",Y11)))</formula>
    </cfRule>
    <cfRule type="containsText" dxfId="5425" priority="674" operator="containsText" text="Leve">
      <formula>NOT(ISERROR(SEARCH("Leve",Y11)))</formula>
    </cfRule>
    <cfRule type="containsText" dxfId="5424" priority="680" operator="containsText" text="Muy a">
      <formula>NOT(ISERROR(SEARCH("Muy a",Y11)))</formula>
    </cfRule>
    <cfRule type="containsText" dxfId="5423" priority="681" operator="containsText" text="Muy b">
      <formula>NOT(ISERROR(SEARCH("Muy b",Y11)))</formula>
    </cfRule>
    <cfRule type="containsText" dxfId="5422" priority="682" operator="containsText" text="Baja">
      <formula>NOT(ISERROR(SEARCH("Baja",Y11)))</formula>
    </cfRule>
    <cfRule type="containsText" dxfId="5421" priority="683" operator="containsText" text="Media">
      <formula>NOT(ISERROR(SEARCH("Media",Y11)))</formula>
    </cfRule>
    <cfRule type="containsText" dxfId="5420" priority="684" operator="containsText" text="Alta">
      <formula>NOT(ISERROR(SEARCH("Alta",Y11)))</formula>
    </cfRule>
  </conditionalFormatting>
  <conditionalFormatting sqref="V11">
    <cfRule type="containsText" dxfId="5419" priority="675" operator="containsText" text="Muy a">
      <formula>NOT(ISERROR(SEARCH("Muy a",V11)))</formula>
    </cfRule>
    <cfRule type="containsText" dxfId="5418" priority="676" operator="containsText" text="Muy b">
      <formula>NOT(ISERROR(SEARCH("Muy b",V11)))</formula>
    </cfRule>
    <cfRule type="containsText" dxfId="5417" priority="677" operator="containsText" text="Baja">
      <formula>NOT(ISERROR(SEARCH("Baja",V11)))</formula>
    </cfRule>
    <cfRule type="containsText" dxfId="5416" priority="678" operator="containsText" text="Media">
      <formula>NOT(ISERROR(SEARCH("Media",V11)))</formula>
    </cfRule>
    <cfRule type="containsText" dxfId="5415" priority="679" operator="containsText" text="Alta">
      <formula>NOT(ISERROR(SEARCH("Alta",V11)))</formula>
    </cfRule>
  </conditionalFormatting>
  <conditionalFormatting sqref="X11">
    <cfRule type="containsText" dxfId="5414" priority="660" operator="containsText" text="Catastrófico">
      <formula>NOT(ISERROR(SEARCH("Catastrófico",X11)))</formula>
    </cfRule>
    <cfRule type="containsText" dxfId="5413" priority="661" operator="containsText" text="Mayor">
      <formula>NOT(ISERROR(SEARCH("Mayor",X11)))</formula>
    </cfRule>
    <cfRule type="containsText" dxfId="5412" priority="662" operator="containsText" text="Moderado">
      <formula>NOT(ISERROR(SEARCH("Moderado",X11)))</formula>
    </cfRule>
    <cfRule type="containsText" dxfId="5411" priority="663" operator="containsText" text="Menor">
      <formula>NOT(ISERROR(SEARCH("Menor",X11)))</formula>
    </cfRule>
    <cfRule type="containsText" dxfId="5410" priority="664" operator="containsText" text="Leve">
      <formula>NOT(ISERROR(SEARCH("Leve",X11)))</formula>
    </cfRule>
    <cfRule type="containsText" dxfId="5409" priority="665" operator="containsText" text="Muy a">
      <formula>NOT(ISERROR(SEARCH("Muy a",X11)))</formula>
    </cfRule>
    <cfRule type="containsText" dxfId="5408" priority="666" operator="containsText" text="Muy b">
      <formula>NOT(ISERROR(SEARCH("Muy b",X11)))</formula>
    </cfRule>
    <cfRule type="containsText" dxfId="5407" priority="667" operator="containsText" text="Baja">
      <formula>NOT(ISERROR(SEARCH("Baja",X11)))</formula>
    </cfRule>
    <cfRule type="containsText" dxfId="5406" priority="668" operator="containsText" text="Media">
      <formula>NOT(ISERROR(SEARCH("Media",X11)))</formula>
    </cfRule>
    <cfRule type="containsText" dxfId="5405" priority="669" operator="containsText" text="Alta">
      <formula>NOT(ISERROR(SEARCH("Alta",X11)))</formula>
    </cfRule>
  </conditionalFormatting>
  <conditionalFormatting sqref="Z11">
    <cfRule type="containsText" dxfId="5404" priority="644" operator="containsText" text="Extremo">
      <formula>NOT(ISERROR(SEARCH("Extremo",Z11)))</formula>
    </cfRule>
    <cfRule type="containsText" dxfId="5403" priority="645" operator="containsText" text="Alto">
      <formula>NOT(ISERROR(SEARCH("Alto",Z11)))</formula>
    </cfRule>
    <cfRule type="containsText" dxfId="5402" priority="646" operator="containsText" text="Bajo">
      <formula>NOT(ISERROR(SEARCH("Bajo",Z11)))</formula>
    </cfRule>
    <cfRule type="containsText" dxfId="5401" priority="647" operator="containsText" text="Catastrófico">
      <formula>NOT(ISERROR(SEARCH("Catastrófico",Z11)))</formula>
    </cfRule>
    <cfRule type="containsText" dxfId="5400" priority="648" operator="containsText" text="Mayor">
      <formula>NOT(ISERROR(SEARCH("Mayor",Z11)))</formula>
    </cfRule>
    <cfRule type="containsText" dxfId="5399" priority="649" operator="containsText" text="Moderado">
      <formula>NOT(ISERROR(SEARCH("Moderado",Z11)))</formula>
    </cfRule>
    <cfRule type="containsText" dxfId="5398" priority="650" operator="containsText" text="Menor">
      <formula>NOT(ISERROR(SEARCH("Menor",Z11)))</formula>
    </cfRule>
    <cfRule type="containsText" dxfId="5397" priority="651" operator="containsText" text="Leve">
      <formula>NOT(ISERROR(SEARCH("Leve",Z11)))</formula>
    </cfRule>
    <cfRule type="containsText" dxfId="5396" priority="652" operator="containsText" text="Muy a">
      <formula>NOT(ISERROR(SEARCH("Muy a",Z11)))</formula>
    </cfRule>
    <cfRule type="containsText" dxfId="5395" priority="653" operator="containsText" text="Muy b">
      <formula>NOT(ISERROR(SEARCH("Muy b",Z11)))</formula>
    </cfRule>
    <cfRule type="containsText" dxfId="5394" priority="654" operator="containsText" text="Baja">
      <formula>NOT(ISERROR(SEARCH("Baja",Z11)))</formula>
    </cfRule>
    <cfRule type="containsText" dxfId="5393" priority="655" operator="containsText" text="Media">
      <formula>NOT(ISERROR(SEARCH("Media",Z11)))</formula>
    </cfRule>
    <cfRule type="containsText" dxfId="5392" priority="656" operator="containsText" text="Alta">
      <formula>NOT(ISERROR(SEARCH("Alta",Z11)))</formula>
    </cfRule>
  </conditionalFormatting>
  <conditionalFormatting sqref="W11">
    <cfRule type="cellIs" dxfId="5391" priority="621" operator="equal">
      <formula>100%</formula>
    </cfRule>
    <cfRule type="cellIs" dxfId="5390" priority="622" operator="equal">
      <formula>80%</formula>
    </cfRule>
    <cfRule type="cellIs" dxfId="5389" priority="623" operator="equal">
      <formula>60%</formula>
    </cfRule>
    <cfRule type="cellIs" dxfId="5388" priority="624" operator="equal">
      <formula>40%</formula>
    </cfRule>
    <cfRule type="cellIs" dxfId="5387" priority="625" operator="equal">
      <formula>0.2</formula>
    </cfRule>
    <cfRule type="containsText" dxfId="5386" priority="626" operator="containsText" text="Extremo">
      <formula>NOT(ISERROR(SEARCH("Extremo",W11)))</formula>
    </cfRule>
    <cfRule type="containsText" dxfId="5385" priority="627" operator="containsText" text="Alto">
      <formula>NOT(ISERROR(SEARCH("Alto",W11)))</formula>
    </cfRule>
    <cfRule type="containsText" dxfId="5384" priority="628" operator="containsText" text="Bajo">
      <formula>NOT(ISERROR(SEARCH("Bajo",W11)))</formula>
    </cfRule>
    <cfRule type="containsText" dxfId="5383" priority="629" operator="containsText" text="Catastrófico">
      <formula>NOT(ISERROR(SEARCH("Catastrófico",W11)))</formula>
    </cfRule>
    <cfRule type="containsText" dxfId="5382" priority="630" operator="containsText" text="Mayor">
      <formula>NOT(ISERROR(SEARCH("Mayor",W11)))</formula>
    </cfRule>
    <cfRule type="containsText" dxfId="5381" priority="631" operator="containsText" text="Moderado">
      <formula>NOT(ISERROR(SEARCH("Moderado",W11)))</formula>
    </cfRule>
    <cfRule type="containsText" dxfId="5380" priority="632" operator="containsText" text="Menor">
      <formula>NOT(ISERROR(SEARCH("Menor",W11)))</formula>
    </cfRule>
    <cfRule type="containsText" dxfId="5379" priority="633" operator="containsText" text="Leve">
      <formula>NOT(ISERROR(SEARCH("Leve",W11)))</formula>
    </cfRule>
    <cfRule type="containsText" dxfId="5378" priority="634" operator="containsText" text="Muy a">
      <formula>NOT(ISERROR(SEARCH("Muy a",W11)))</formula>
    </cfRule>
    <cfRule type="containsText" dxfId="5377" priority="635" operator="containsText" text="Muy b">
      <formula>NOT(ISERROR(SEARCH("Muy b",W11)))</formula>
    </cfRule>
    <cfRule type="containsText" dxfId="5376" priority="636" operator="containsText" text="Baja">
      <formula>NOT(ISERROR(SEARCH("Baja",W11)))</formula>
    </cfRule>
    <cfRule type="containsText" dxfId="5375" priority="637" operator="containsText" text="Media">
      <formula>NOT(ISERROR(SEARCH("Media",W11)))</formula>
    </cfRule>
    <cfRule type="containsText" dxfId="5374" priority="638" operator="containsText" text="Alta">
      <formula>NOT(ISERROR(SEARCH("Alta",W11)))</formula>
    </cfRule>
  </conditionalFormatting>
  <conditionalFormatting sqref="AA11">
    <cfRule type="cellIs" dxfId="5373" priority="604" operator="equal">
      <formula>100%</formula>
    </cfRule>
    <cfRule type="cellIs" dxfId="5372" priority="605" operator="equal">
      <formula>75%</formula>
    </cfRule>
    <cfRule type="cellIs" dxfId="5371" priority="606" operator="equal">
      <formula>50%</formula>
    </cfRule>
    <cfRule type="cellIs" dxfId="5370" priority="607" operator="equal">
      <formula>25%</formula>
    </cfRule>
    <cfRule type="containsText" dxfId="5369" priority="608" operator="containsText" text="Extremo">
      <formula>NOT(ISERROR(SEARCH("Extremo",AA11)))</formula>
    </cfRule>
    <cfRule type="containsText" dxfId="5368" priority="609" operator="containsText" text="Alto">
      <formula>NOT(ISERROR(SEARCH("Alto",AA11)))</formula>
    </cfRule>
    <cfRule type="containsText" dxfId="5367" priority="610" operator="containsText" text="Bajo">
      <formula>NOT(ISERROR(SEARCH("Bajo",AA11)))</formula>
    </cfRule>
    <cfRule type="containsText" dxfId="5366" priority="611" operator="containsText" text="Catastrófico">
      <formula>NOT(ISERROR(SEARCH("Catastrófico",AA11)))</formula>
    </cfRule>
    <cfRule type="containsText" dxfId="5365" priority="612" operator="containsText" text="Mayor">
      <formula>NOT(ISERROR(SEARCH("Mayor",AA11)))</formula>
    </cfRule>
    <cfRule type="containsText" dxfId="5364" priority="613" operator="containsText" text="Moderado">
      <formula>NOT(ISERROR(SEARCH("Moderado",AA11)))</formula>
    </cfRule>
    <cfRule type="containsText" dxfId="5363" priority="614" operator="containsText" text="Menor">
      <formula>NOT(ISERROR(SEARCH("Menor",AA11)))</formula>
    </cfRule>
    <cfRule type="containsText" dxfId="5362" priority="615" operator="containsText" text="Leve">
      <formula>NOT(ISERROR(SEARCH("Leve",AA11)))</formula>
    </cfRule>
    <cfRule type="containsText" dxfId="5361" priority="616" operator="containsText" text="Muy a">
      <formula>NOT(ISERROR(SEARCH("Muy a",AA11)))</formula>
    </cfRule>
    <cfRule type="containsText" dxfId="5360" priority="617" operator="containsText" text="Muy b">
      <formula>NOT(ISERROR(SEARCH("Muy b",AA11)))</formula>
    </cfRule>
    <cfRule type="containsText" dxfId="5359" priority="618" operator="containsText" text="Baja">
      <formula>NOT(ISERROR(SEARCH("Baja",AA11)))</formula>
    </cfRule>
    <cfRule type="containsText" dxfId="5358" priority="619" operator="containsText" text="Media">
      <formula>NOT(ISERROR(SEARCH("Media",AA11)))</formula>
    </cfRule>
    <cfRule type="containsText" dxfId="5357" priority="620" operator="containsText" text="Alta">
      <formula>NOT(ISERROR(SEARCH("Alta",AA11)))</formula>
    </cfRule>
  </conditionalFormatting>
  <conditionalFormatting sqref="AU11">
    <cfRule type="containsText" dxfId="5356" priority="601" operator="containsText" text="BAJA">
      <formula>NOT(ISERROR(SEARCH("BAJA",AU11)))</formula>
    </cfRule>
    <cfRule type="containsText" dxfId="5355" priority="602" operator="containsText" text="MEDIA">
      <formula>NOT(ISERROR(SEARCH("MEDIA",AU11)))</formula>
    </cfRule>
    <cfRule type="containsText" dxfId="5354" priority="603" operator="containsText" text="ALTA">
      <formula>NOT(ISERROR(SEARCH("ALTA",AU11)))</formula>
    </cfRule>
  </conditionalFormatting>
  <conditionalFormatting sqref="AU12:AU13">
    <cfRule type="containsText" dxfId="5353" priority="598" operator="containsText" text="BAJA">
      <formula>NOT(ISERROR(SEARCH("BAJA",AU12)))</formula>
    </cfRule>
    <cfRule type="containsText" dxfId="5352" priority="599" operator="containsText" text="MEDIA">
      <formula>NOT(ISERROR(SEARCH("MEDIA",AU12)))</formula>
    </cfRule>
    <cfRule type="containsText" dxfId="5351" priority="600" operator="containsText" text="ALTA">
      <formula>NOT(ISERROR(SEARCH("ALTA",AU12)))</formula>
    </cfRule>
  </conditionalFormatting>
  <conditionalFormatting sqref="AW11">
    <cfRule type="cellIs" dxfId="5350" priority="580" operator="equal">
      <formula>100%</formula>
    </cfRule>
    <cfRule type="cellIs" dxfId="5349" priority="581" operator="equal">
      <formula>80%</formula>
    </cfRule>
    <cfRule type="cellIs" dxfId="5348" priority="582" operator="equal">
      <formula>60%</formula>
    </cfRule>
    <cfRule type="cellIs" dxfId="5347" priority="583" operator="equal">
      <formula>40%</formula>
    </cfRule>
    <cfRule type="cellIs" dxfId="5346" priority="584" operator="equal">
      <formula>0.2</formula>
    </cfRule>
    <cfRule type="containsText" dxfId="5345" priority="585" operator="containsText" text="Extremo">
      <formula>NOT(ISERROR(SEARCH("Extremo",AW11)))</formula>
    </cfRule>
    <cfRule type="containsText" dxfId="5344" priority="586" operator="containsText" text="Alto">
      <formula>NOT(ISERROR(SEARCH("Alto",AW11)))</formula>
    </cfRule>
    <cfRule type="containsText" dxfId="5343" priority="587" operator="containsText" text="Bajo">
      <formula>NOT(ISERROR(SEARCH("Bajo",AW11)))</formula>
    </cfRule>
    <cfRule type="containsText" dxfId="5342" priority="588" operator="containsText" text="Catastrófico">
      <formula>NOT(ISERROR(SEARCH("Catastrófico",AW11)))</formula>
    </cfRule>
    <cfRule type="containsText" dxfId="5341" priority="589" operator="containsText" text="Mayor">
      <formula>NOT(ISERROR(SEARCH("Mayor",AW11)))</formula>
    </cfRule>
    <cfRule type="containsText" dxfId="5340" priority="590" operator="containsText" text="Moderado">
      <formula>NOT(ISERROR(SEARCH("Moderado",AW11)))</formula>
    </cfRule>
    <cfRule type="containsText" dxfId="5339" priority="591" operator="containsText" text="Menor">
      <formula>NOT(ISERROR(SEARCH("Menor",AW11)))</formula>
    </cfRule>
    <cfRule type="containsText" dxfId="5338" priority="592" operator="containsText" text="Leve">
      <formula>NOT(ISERROR(SEARCH("Leve",AW11)))</formula>
    </cfRule>
    <cfRule type="containsText" dxfId="5337" priority="593" operator="containsText" text="Muy a">
      <formula>NOT(ISERROR(SEARCH("Muy a",AW11)))</formula>
    </cfRule>
    <cfRule type="containsText" dxfId="5336" priority="594" operator="containsText" text="Muy b">
      <formula>NOT(ISERROR(SEARCH("Muy b",AW11)))</formula>
    </cfRule>
    <cfRule type="containsText" dxfId="5335" priority="595" operator="containsText" text="Baja">
      <formula>NOT(ISERROR(SEARCH("Baja",AW11)))</formula>
    </cfRule>
    <cfRule type="containsText" dxfId="5334" priority="596" operator="containsText" text="Media">
      <formula>NOT(ISERROR(SEARCH("Media",AW11)))</formula>
    </cfRule>
    <cfRule type="containsText" dxfId="5333" priority="597" operator="containsText" text="Alta">
      <formula>NOT(ISERROR(SEARCH("Alta",AW11)))</formula>
    </cfRule>
  </conditionalFormatting>
  <conditionalFormatting sqref="AV11">
    <cfRule type="cellIs" dxfId="5332" priority="573" operator="greaterThan">
      <formula>75%</formula>
    </cfRule>
    <cfRule type="cellIs" dxfId="5331" priority="574" operator="between">
      <formula>51%</formula>
      <formula>75%</formula>
    </cfRule>
    <cfRule type="cellIs" dxfId="5330" priority="575" operator="between">
      <formula>26%</formula>
      <formula>50%</formula>
    </cfRule>
    <cfRule type="cellIs" dxfId="5329" priority="576" operator="between">
      <formula>0%</formula>
      <formula>25%</formula>
    </cfRule>
    <cfRule type="containsText" dxfId="5328" priority="577" operator="containsText" text="BAJA">
      <formula>NOT(ISERROR(SEARCH("BAJA",AV11)))</formula>
    </cfRule>
    <cfRule type="containsText" dxfId="5327" priority="578" operator="containsText" text="MEDIA">
      <formula>NOT(ISERROR(SEARCH("MEDIA",AV11)))</formula>
    </cfRule>
    <cfRule type="containsText" dxfId="5326" priority="579" operator="containsText" text="ALTA">
      <formula>NOT(ISERROR(SEARCH("ALTA",AV11)))</formula>
    </cfRule>
  </conditionalFormatting>
  <conditionalFormatting sqref="AV12:AV13">
    <cfRule type="cellIs" dxfId="5325" priority="566" operator="greaterThan">
      <formula>75%</formula>
    </cfRule>
    <cfRule type="cellIs" dxfId="5324" priority="567" operator="between">
      <formula>51%</formula>
      <formula>75%</formula>
    </cfRule>
    <cfRule type="cellIs" dxfId="5323" priority="568" operator="between">
      <formula>26%</formula>
      <formula>50%</formula>
    </cfRule>
    <cfRule type="cellIs" dxfId="5322" priority="569" operator="between">
      <formula>0%</formula>
      <formula>25%</formula>
    </cfRule>
    <cfRule type="containsText" dxfId="5321" priority="570" operator="containsText" text="BAJA">
      <formula>NOT(ISERROR(SEARCH("BAJA",AV12)))</formula>
    </cfRule>
    <cfRule type="containsText" dxfId="5320" priority="571" operator="containsText" text="MEDIA">
      <formula>NOT(ISERROR(SEARCH("MEDIA",AV12)))</formula>
    </cfRule>
    <cfRule type="containsText" dxfId="5319" priority="572" operator="containsText" text="ALTA">
      <formula>NOT(ISERROR(SEARCH("ALTA",AV12)))</formula>
    </cfRule>
  </conditionalFormatting>
  <conditionalFormatting sqref="S11">
    <cfRule type="cellIs" dxfId="5318" priority="548" operator="equal">
      <formula>100%</formula>
    </cfRule>
    <cfRule type="cellIs" dxfId="5317" priority="549" operator="equal">
      <formula>80%</formula>
    </cfRule>
    <cfRule type="cellIs" dxfId="5316" priority="550" operator="equal">
      <formula>60%</formula>
    </cfRule>
    <cfRule type="cellIs" dxfId="5315" priority="551" operator="equal">
      <formula>40%</formula>
    </cfRule>
    <cfRule type="cellIs" dxfId="5314" priority="552" operator="equal">
      <formula>0.2</formula>
    </cfRule>
    <cfRule type="containsText" dxfId="5313" priority="553" operator="containsText" text="Extremo">
      <formula>NOT(ISERROR(SEARCH("Extremo",S11)))</formula>
    </cfRule>
    <cfRule type="containsText" dxfId="5312" priority="554" operator="containsText" text="Alto">
      <formula>NOT(ISERROR(SEARCH("Alto",S11)))</formula>
    </cfRule>
    <cfRule type="containsText" dxfId="5311" priority="555" operator="containsText" text="Bajo">
      <formula>NOT(ISERROR(SEARCH("Bajo",S11)))</formula>
    </cfRule>
    <cfRule type="containsText" dxfId="5310" priority="556" operator="containsText" text="Catastrófico">
      <formula>NOT(ISERROR(SEARCH("Catastrófico",S11)))</formula>
    </cfRule>
    <cfRule type="containsText" dxfId="5309" priority="557" operator="containsText" text="Mayor">
      <formula>NOT(ISERROR(SEARCH("Mayor",S11)))</formula>
    </cfRule>
    <cfRule type="containsText" dxfId="5308" priority="558" operator="containsText" text="Moderado">
      <formula>NOT(ISERROR(SEARCH("Moderado",S11)))</formula>
    </cfRule>
    <cfRule type="containsText" dxfId="5307" priority="559" operator="containsText" text="Menor">
      <formula>NOT(ISERROR(SEARCH("Menor",S11)))</formula>
    </cfRule>
    <cfRule type="containsText" dxfId="5306" priority="560" operator="containsText" text="Leve">
      <formula>NOT(ISERROR(SEARCH("Leve",S11)))</formula>
    </cfRule>
    <cfRule type="containsText" dxfId="5305" priority="561" operator="containsText" text="Muy a">
      <formula>NOT(ISERROR(SEARCH("Muy a",S11)))</formula>
    </cfRule>
    <cfRule type="containsText" dxfId="5304" priority="562" operator="containsText" text="Muy b">
      <formula>NOT(ISERROR(SEARCH("Muy b",S11)))</formula>
    </cfRule>
    <cfRule type="containsText" dxfId="5303" priority="563" operator="containsText" text="Baja">
      <formula>NOT(ISERROR(SEARCH("Baja",S11)))</formula>
    </cfRule>
    <cfRule type="containsText" dxfId="5302" priority="564" operator="containsText" text="Media">
      <formula>NOT(ISERROR(SEARCH("Media",S11)))</formula>
    </cfRule>
    <cfRule type="containsText" dxfId="5301" priority="565" operator="containsText" text="Alta">
      <formula>NOT(ISERROR(SEARCH("Alta",S11)))</formula>
    </cfRule>
  </conditionalFormatting>
  <conditionalFormatting sqref="T11">
    <cfRule type="cellIs" dxfId="5300" priority="530" operator="equal">
      <formula>100%</formula>
    </cfRule>
    <cfRule type="cellIs" dxfId="5299" priority="531" operator="equal">
      <formula>80%</formula>
    </cfRule>
    <cfRule type="cellIs" dxfId="5298" priority="532" operator="equal">
      <formula>60%</formula>
    </cfRule>
    <cfRule type="cellIs" dxfId="5297" priority="533" operator="equal">
      <formula>40%</formula>
    </cfRule>
    <cfRule type="cellIs" dxfId="5296" priority="534" operator="equal">
      <formula>0.2</formula>
    </cfRule>
    <cfRule type="containsText" dxfId="5295" priority="535" operator="containsText" text="Extremo">
      <formula>NOT(ISERROR(SEARCH("Extremo",T11)))</formula>
    </cfRule>
    <cfRule type="containsText" dxfId="5294" priority="536" operator="containsText" text="Alto">
      <formula>NOT(ISERROR(SEARCH("Alto",T11)))</formula>
    </cfRule>
    <cfRule type="containsText" dxfId="5293" priority="537" operator="containsText" text="Bajo">
      <formula>NOT(ISERROR(SEARCH("Bajo",T11)))</formula>
    </cfRule>
    <cfRule type="containsText" dxfId="5292" priority="538" operator="containsText" text="Catastrófico">
      <formula>NOT(ISERROR(SEARCH("Catastrófico",T11)))</formula>
    </cfRule>
    <cfRule type="containsText" dxfId="5291" priority="539" operator="containsText" text="Mayor">
      <formula>NOT(ISERROR(SEARCH("Mayor",T11)))</formula>
    </cfRule>
    <cfRule type="containsText" dxfId="5290" priority="540" operator="containsText" text="Moderado">
      <formula>NOT(ISERROR(SEARCH("Moderado",T11)))</formula>
    </cfRule>
    <cfRule type="containsText" dxfId="5289" priority="541" operator="containsText" text="Menor">
      <formula>NOT(ISERROR(SEARCH("Menor",T11)))</formula>
    </cfRule>
    <cfRule type="containsText" dxfId="5288" priority="542" operator="containsText" text="Leve">
      <formula>NOT(ISERROR(SEARCH("Leve",T11)))</formula>
    </cfRule>
    <cfRule type="containsText" dxfId="5287" priority="543" operator="containsText" text="Muy a">
      <formula>NOT(ISERROR(SEARCH("Muy a",T11)))</formula>
    </cfRule>
    <cfRule type="containsText" dxfId="5286" priority="544" operator="containsText" text="Muy b">
      <formula>NOT(ISERROR(SEARCH("Muy b",T11)))</formula>
    </cfRule>
    <cfRule type="containsText" dxfId="5285" priority="545" operator="containsText" text="Baja">
      <formula>NOT(ISERROR(SEARCH("Baja",T11)))</formula>
    </cfRule>
    <cfRule type="containsText" dxfId="5284" priority="546" operator="containsText" text="Media">
      <formula>NOT(ISERROR(SEARCH("Media",T11)))</formula>
    </cfRule>
    <cfRule type="containsText" dxfId="5283" priority="547" operator="containsText" text="Alta">
      <formula>NOT(ISERROR(SEARCH("Alta",T11)))</formula>
    </cfRule>
  </conditionalFormatting>
  <conditionalFormatting sqref="AD16">
    <cfRule type="containsText" dxfId="5282" priority="109" operator="containsText" text="BAJA">
      <formula>NOT(ISERROR(SEARCH("BAJA",AD16)))</formula>
    </cfRule>
    <cfRule type="containsText" dxfId="5281" priority="110" operator="containsText" text="MEDIA">
      <formula>NOT(ISERROR(SEARCH("MEDIA",AD16)))</formula>
    </cfRule>
    <cfRule type="containsText" dxfId="5280" priority="111" operator="containsText" text="ALTA">
      <formula>NOT(ISERROR(SEARCH("ALTA",AD16)))</formula>
    </cfRule>
  </conditionalFormatting>
  <conditionalFormatting sqref="AL16">
    <cfRule type="containsText" dxfId="5279" priority="103" operator="containsText" text="BAJA">
      <formula>NOT(ISERROR(SEARCH("BAJA",AL16)))</formula>
    </cfRule>
    <cfRule type="containsText" dxfId="5278" priority="104" operator="containsText" text="MEDIA">
      <formula>NOT(ISERROR(SEARCH("MEDIA",AL16)))</formula>
    </cfRule>
    <cfRule type="containsText" dxfId="5277" priority="105" operator="containsText" text="ALTA">
      <formula>NOT(ISERROR(SEARCH("ALTA",AL16)))</formula>
    </cfRule>
  </conditionalFormatting>
  <conditionalFormatting sqref="AN16">
    <cfRule type="containsText" dxfId="5276" priority="100" operator="containsText" text="BAJA">
      <formula>NOT(ISERROR(SEARCH("BAJA",AN16)))</formula>
    </cfRule>
    <cfRule type="containsText" dxfId="5275" priority="101" operator="containsText" text="MEDIA">
      <formula>NOT(ISERROR(SEARCH("MEDIA",AN16)))</formula>
    </cfRule>
    <cfRule type="containsText" dxfId="5274" priority="102" operator="containsText" text="ALTA">
      <formula>NOT(ISERROR(SEARCH("ALTA",AN16)))</formula>
    </cfRule>
  </conditionalFormatting>
  <conditionalFormatting sqref="AD11">
    <cfRule type="containsText" dxfId="5273" priority="515" operator="containsText" text="BAJA">
      <formula>NOT(ISERROR(SEARCH("BAJA",AD11)))</formula>
    </cfRule>
    <cfRule type="containsText" dxfId="5272" priority="516" operator="containsText" text="MEDIA">
      <formula>NOT(ISERROR(SEARCH("MEDIA",AD11)))</formula>
    </cfRule>
    <cfRule type="containsText" dxfId="5271" priority="517" operator="containsText" text="ALTA">
      <formula>NOT(ISERROR(SEARCH("ALTA",AD11)))</formula>
    </cfRule>
  </conditionalFormatting>
  <conditionalFormatting sqref="AS16">
    <cfRule type="containsText" dxfId="5270" priority="97" operator="containsText" text="BAJA">
      <formula>NOT(ISERROR(SEARCH("BAJA",AS16)))</formula>
    </cfRule>
    <cfRule type="containsText" dxfId="5269" priority="98" operator="containsText" text="MEDIA">
      <formula>NOT(ISERROR(SEARCH("MEDIA",AS16)))</formula>
    </cfRule>
    <cfRule type="containsText" dxfId="5268" priority="99" operator="containsText" text="ALTA">
      <formula>NOT(ISERROR(SEARCH("ALTA",AS16)))</formula>
    </cfRule>
  </conditionalFormatting>
  <conditionalFormatting sqref="AS11">
    <cfRule type="containsText" dxfId="5267" priority="503" operator="containsText" text="BAJA">
      <formula>NOT(ISERROR(SEARCH("BAJA",AS11)))</formula>
    </cfRule>
    <cfRule type="containsText" dxfId="5266" priority="504" operator="containsText" text="MEDIA">
      <formula>NOT(ISERROR(SEARCH("MEDIA",AS11)))</formula>
    </cfRule>
    <cfRule type="containsText" dxfId="5265" priority="505" operator="containsText" text="ALTA">
      <formula>NOT(ISERROR(SEARCH("ALTA",AS11)))</formula>
    </cfRule>
  </conditionalFormatting>
  <conditionalFormatting sqref="AP11">
    <cfRule type="containsText" dxfId="5264" priority="500" operator="containsText" text="BAJA">
      <formula>NOT(ISERROR(SEARCH("BAJA",AP11)))</formula>
    </cfRule>
    <cfRule type="containsText" dxfId="5263" priority="501" operator="containsText" text="MEDIA">
      <formula>NOT(ISERROR(SEARCH("MEDIA",AP11)))</formula>
    </cfRule>
    <cfRule type="containsText" dxfId="5262" priority="502" operator="containsText" text="ALTA">
      <formula>NOT(ISERROR(SEARCH("ALTA",AP11)))</formula>
    </cfRule>
  </conditionalFormatting>
  <conditionalFormatting sqref="AQ11">
    <cfRule type="containsText" dxfId="5261" priority="497" operator="containsText" text="BAJA">
      <formula>NOT(ISERROR(SEARCH("BAJA",AQ11)))</formula>
    </cfRule>
    <cfRule type="containsText" dxfId="5260" priority="498" operator="containsText" text="MEDIA">
      <formula>NOT(ISERROR(SEARCH("MEDIA",AQ11)))</formula>
    </cfRule>
    <cfRule type="containsText" dxfId="5259" priority="499" operator="containsText" text="ALTA">
      <formula>NOT(ISERROR(SEARCH("ALTA",AQ11)))</formula>
    </cfRule>
  </conditionalFormatting>
  <conditionalFormatting sqref="AJ14:AK15">
    <cfRule type="containsText" dxfId="5258" priority="491" operator="containsText" text="BAJA">
      <formula>NOT(ISERROR(SEARCH("BAJA",AJ14)))</formula>
    </cfRule>
    <cfRule type="containsText" dxfId="5257" priority="492" operator="containsText" text="MEDIA">
      <formula>NOT(ISERROR(SEARCH("MEDIA",AJ14)))</formula>
    </cfRule>
    <cfRule type="containsText" dxfId="5256" priority="493" operator="containsText" text="ALTA">
      <formula>NOT(ISERROR(SEARCH("ALTA",AJ14)))</formula>
    </cfRule>
  </conditionalFormatting>
  <conditionalFormatting sqref="AR14">
    <cfRule type="containsText" dxfId="5255" priority="494" operator="containsText" text="BAJA">
      <formula>NOT(ISERROR(SEARCH("BAJA",AR14)))</formula>
    </cfRule>
    <cfRule type="containsText" dxfId="5254" priority="495" operator="containsText" text="MEDIA">
      <formula>NOT(ISERROR(SEARCH("MEDIA",AR14)))</formula>
    </cfRule>
    <cfRule type="containsText" dxfId="5253" priority="496" operator="containsText" text="ALTA">
      <formula>NOT(ISERROR(SEARCH("ALTA",AR14)))</formula>
    </cfRule>
  </conditionalFormatting>
  <conditionalFormatting sqref="AX14 Y14">
    <cfRule type="cellIs" dxfId="5252" priority="445" operator="equal">
      <formula>100%</formula>
    </cfRule>
    <cfRule type="cellIs" dxfId="5251" priority="446" operator="equal">
      <formula>80%</formula>
    </cfRule>
    <cfRule type="cellIs" dxfId="5250" priority="447" operator="equal">
      <formula>60%</formula>
    </cfRule>
    <cfRule type="cellIs" dxfId="5249" priority="448" operator="equal">
      <formula>40%</formula>
    </cfRule>
    <cfRule type="cellIs" dxfId="5248" priority="449" operator="equal">
      <formula>0.2</formula>
    </cfRule>
    <cfRule type="containsText" dxfId="5247" priority="463" operator="containsText" text="Extremo">
      <formula>NOT(ISERROR(SEARCH("Extremo",Y14)))</formula>
    </cfRule>
    <cfRule type="containsText" dxfId="5246" priority="464" operator="containsText" text="Alto">
      <formula>NOT(ISERROR(SEARCH("Alto",Y14)))</formula>
    </cfRule>
    <cfRule type="containsText" dxfId="5245" priority="465" operator="containsText" text="Bajo">
      <formula>NOT(ISERROR(SEARCH("Bajo",Y14)))</formula>
    </cfRule>
    <cfRule type="containsText" dxfId="5244" priority="476" operator="containsText" text="Catastrófico">
      <formula>NOT(ISERROR(SEARCH("Catastrófico",Y14)))</formula>
    </cfRule>
    <cfRule type="containsText" dxfId="5243" priority="477" operator="containsText" text="Mayor">
      <formula>NOT(ISERROR(SEARCH("Mayor",Y14)))</formula>
    </cfRule>
    <cfRule type="containsText" dxfId="5242" priority="478" operator="containsText" text="Moderado">
      <formula>NOT(ISERROR(SEARCH("Moderado",Y14)))</formula>
    </cfRule>
    <cfRule type="containsText" dxfId="5241" priority="479" operator="containsText" text="Menor">
      <formula>NOT(ISERROR(SEARCH("Menor",Y14)))</formula>
    </cfRule>
    <cfRule type="containsText" dxfId="5240" priority="480" operator="containsText" text="Leve">
      <formula>NOT(ISERROR(SEARCH("Leve",Y14)))</formula>
    </cfRule>
    <cfRule type="containsText" dxfId="5239" priority="486" operator="containsText" text="Muy a">
      <formula>NOT(ISERROR(SEARCH("Muy a",Y14)))</formula>
    </cfRule>
    <cfRule type="containsText" dxfId="5238" priority="487" operator="containsText" text="Muy b">
      <formula>NOT(ISERROR(SEARCH("Muy b",Y14)))</formula>
    </cfRule>
    <cfRule type="containsText" dxfId="5237" priority="488" operator="containsText" text="Baja">
      <formula>NOT(ISERROR(SEARCH("Baja",Y14)))</formula>
    </cfRule>
    <cfRule type="containsText" dxfId="5236" priority="489" operator="containsText" text="Media">
      <formula>NOT(ISERROR(SEARCH("Media",Y14)))</formula>
    </cfRule>
    <cfRule type="containsText" dxfId="5235" priority="490" operator="containsText" text="Alta">
      <formula>NOT(ISERROR(SEARCH("Alta",Y14)))</formula>
    </cfRule>
  </conditionalFormatting>
  <conditionalFormatting sqref="V14">
    <cfRule type="containsText" dxfId="5234" priority="481" operator="containsText" text="Muy a">
      <formula>NOT(ISERROR(SEARCH("Muy a",V14)))</formula>
    </cfRule>
    <cfRule type="containsText" dxfId="5233" priority="482" operator="containsText" text="Muy b">
      <formula>NOT(ISERROR(SEARCH("Muy b",V14)))</formula>
    </cfRule>
    <cfRule type="containsText" dxfId="5232" priority="483" operator="containsText" text="Baja">
      <formula>NOT(ISERROR(SEARCH("Baja",V14)))</formula>
    </cfRule>
    <cfRule type="containsText" dxfId="5231" priority="484" operator="containsText" text="Media">
      <formula>NOT(ISERROR(SEARCH("Media",V14)))</formula>
    </cfRule>
    <cfRule type="containsText" dxfId="5230" priority="485" operator="containsText" text="Alta">
      <formula>NOT(ISERROR(SEARCH("Alta",V14)))</formula>
    </cfRule>
  </conditionalFormatting>
  <conditionalFormatting sqref="X14">
    <cfRule type="containsText" dxfId="5229" priority="466" operator="containsText" text="Catastrófico">
      <formula>NOT(ISERROR(SEARCH("Catastrófico",X14)))</formula>
    </cfRule>
    <cfRule type="containsText" dxfId="5228" priority="467" operator="containsText" text="Mayor">
      <formula>NOT(ISERROR(SEARCH("Mayor",X14)))</formula>
    </cfRule>
    <cfRule type="containsText" dxfId="5227" priority="468" operator="containsText" text="Moderado">
      <formula>NOT(ISERROR(SEARCH("Moderado",X14)))</formula>
    </cfRule>
    <cfRule type="containsText" dxfId="5226" priority="469" operator="containsText" text="Menor">
      <formula>NOT(ISERROR(SEARCH("Menor",X14)))</formula>
    </cfRule>
    <cfRule type="containsText" dxfId="5225" priority="470" operator="containsText" text="Leve">
      <formula>NOT(ISERROR(SEARCH("Leve",X14)))</formula>
    </cfRule>
    <cfRule type="containsText" dxfId="5224" priority="471" operator="containsText" text="Muy a">
      <formula>NOT(ISERROR(SEARCH("Muy a",X14)))</formula>
    </cfRule>
    <cfRule type="containsText" dxfId="5223" priority="472" operator="containsText" text="Muy b">
      <formula>NOT(ISERROR(SEARCH("Muy b",X14)))</formula>
    </cfRule>
    <cfRule type="containsText" dxfId="5222" priority="473" operator="containsText" text="Baja">
      <formula>NOT(ISERROR(SEARCH("Baja",X14)))</formula>
    </cfRule>
    <cfRule type="containsText" dxfId="5221" priority="474" operator="containsText" text="Media">
      <formula>NOT(ISERROR(SEARCH("Media",X14)))</formula>
    </cfRule>
    <cfRule type="containsText" dxfId="5220" priority="475" operator="containsText" text="Alta">
      <formula>NOT(ISERROR(SEARCH("Alta",X14)))</formula>
    </cfRule>
  </conditionalFormatting>
  <conditionalFormatting sqref="Z14">
    <cfRule type="containsText" dxfId="5219" priority="450" operator="containsText" text="Extremo">
      <formula>NOT(ISERROR(SEARCH("Extremo",Z14)))</formula>
    </cfRule>
    <cfRule type="containsText" dxfId="5218" priority="451" operator="containsText" text="Alto">
      <formula>NOT(ISERROR(SEARCH("Alto",Z14)))</formula>
    </cfRule>
    <cfRule type="containsText" dxfId="5217" priority="452" operator="containsText" text="Bajo">
      <formula>NOT(ISERROR(SEARCH("Bajo",Z14)))</formula>
    </cfRule>
    <cfRule type="containsText" dxfId="5216" priority="453" operator="containsText" text="Catastrófico">
      <formula>NOT(ISERROR(SEARCH("Catastrófico",Z14)))</formula>
    </cfRule>
    <cfRule type="containsText" dxfId="5215" priority="454" operator="containsText" text="Mayor">
      <formula>NOT(ISERROR(SEARCH("Mayor",Z14)))</formula>
    </cfRule>
    <cfRule type="containsText" dxfId="5214" priority="455" operator="containsText" text="Moderado">
      <formula>NOT(ISERROR(SEARCH("Moderado",Z14)))</formula>
    </cfRule>
    <cfRule type="containsText" dxfId="5213" priority="456" operator="containsText" text="Menor">
      <formula>NOT(ISERROR(SEARCH("Menor",Z14)))</formula>
    </cfRule>
    <cfRule type="containsText" dxfId="5212" priority="457" operator="containsText" text="Leve">
      <formula>NOT(ISERROR(SEARCH("Leve",Z14)))</formula>
    </cfRule>
    <cfRule type="containsText" dxfId="5211" priority="458" operator="containsText" text="Muy a">
      <formula>NOT(ISERROR(SEARCH("Muy a",Z14)))</formula>
    </cfRule>
    <cfRule type="containsText" dxfId="5210" priority="459" operator="containsText" text="Muy b">
      <formula>NOT(ISERROR(SEARCH("Muy b",Z14)))</formula>
    </cfRule>
    <cfRule type="containsText" dxfId="5209" priority="460" operator="containsText" text="Baja">
      <formula>NOT(ISERROR(SEARCH("Baja",Z14)))</formula>
    </cfRule>
    <cfRule type="containsText" dxfId="5208" priority="461" operator="containsText" text="Media">
      <formula>NOT(ISERROR(SEARCH("Media",Z14)))</formula>
    </cfRule>
    <cfRule type="containsText" dxfId="5207" priority="462" operator="containsText" text="Alta">
      <formula>NOT(ISERROR(SEARCH("Alta",Z14)))</formula>
    </cfRule>
  </conditionalFormatting>
  <conditionalFormatting sqref="W14">
    <cfRule type="cellIs" dxfId="5206" priority="427" operator="equal">
      <formula>100%</formula>
    </cfRule>
    <cfRule type="cellIs" dxfId="5205" priority="428" operator="equal">
      <formula>80%</formula>
    </cfRule>
    <cfRule type="cellIs" dxfId="5204" priority="429" operator="equal">
      <formula>60%</formula>
    </cfRule>
    <cfRule type="cellIs" dxfId="5203" priority="430" operator="equal">
      <formula>40%</formula>
    </cfRule>
    <cfRule type="cellIs" dxfId="5202" priority="431" operator="equal">
      <formula>0.2</formula>
    </cfRule>
    <cfRule type="containsText" dxfId="5201" priority="432" operator="containsText" text="Extremo">
      <formula>NOT(ISERROR(SEARCH("Extremo",W14)))</formula>
    </cfRule>
    <cfRule type="containsText" dxfId="5200" priority="433" operator="containsText" text="Alto">
      <formula>NOT(ISERROR(SEARCH("Alto",W14)))</formula>
    </cfRule>
    <cfRule type="containsText" dxfId="5199" priority="434" operator="containsText" text="Bajo">
      <formula>NOT(ISERROR(SEARCH("Bajo",W14)))</formula>
    </cfRule>
    <cfRule type="containsText" dxfId="5198" priority="435" operator="containsText" text="Catastrófico">
      <formula>NOT(ISERROR(SEARCH("Catastrófico",W14)))</formula>
    </cfRule>
    <cfRule type="containsText" dxfId="5197" priority="436" operator="containsText" text="Mayor">
      <formula>NOT(ISERROR(SEARCH("Mayor",W14)))</formula>
    </cfRule>
    <cfRule type="containsText" dxfId="5196" priority="437" operator="containsText" text="Moderado">
      <formula>NOT(ISERROR(SEARCH("Moderado",W14)))</formula>
    </cfRule>
    <cfRule type="containsText" dxfId="5195" priority="438" operator="containsText" text="Menor">
      <formula>NOT(ISERROR(SEARCH("Menor",W14)))</formula>
    </cfRule>
    <cfRule type="containsText" dxfId="5194" priority="439" operator="containsText" text="Leve">
      <formula>NOT(ISERROR(SEARCH("Leve",W14)))</formula>
    </cfRule>
    <cfRule type="containsText" dxfId="5193" priority="440" operator="containsText" text="Muy a">
      <formula>NOT(ISERROR(SEARCH("Muy a",W14)))</formula>
    </cfRule>
    <cfRule type="containsText" dxfId="5192" priority="441" operator="containsText" text="Muy b">
      <formula>NOT(ISERROR(SEARCH("Muy b",W14)))</formula>
    </cfRule>
    <cfRule type="containsText" dxfId="5191" priority="442" operator="containsText" text="Baja">
      <formula>NOT(ISERROR(SEARCH("Baja",W14)))</formula>
    </cfRule>
    <cfRule type="containsText" dxfId="5190" priority="443" operator="containsText" text="Media">
      <formula>NOT(ISERROR(SEARCH("Media",W14)))</formula>
    </cfRule>
    <cfRule type="containsText" dxfId="5189" priority="444" operator="containsText" text="Alta">
      <formula>NOT(ISERROR(SEARCH("Alta",W14)))</formula>
    </cfRule>
  </conditionalFormatting>
  <conditionalFormatting sqref="AA14">
    <cfRule type="cellIs" dxfId="5188" priority="410" operator="equal">
      <formula>100%</formula>
    </cfRule>
    <cfRule type="cellIs" dxfId="5187" priority="411" operator="equal">
      <formula>75%</formula>
    </cfRule>
    <cfRule type="cellIs" dxfId="5186" priority="412" operator="equal">
      <formula>50%</formula>
    </cfRule>
    <cfRule type="cellIs" dxfId="5185" priority="413" operator="equal">
      <formula>25%</formula>
    </cfRule>
    <cfRule type="containsText" dxfId="5184" priority="414" operator="containsText" text="Extremo">
      <formula>NOT(ISERROR(SEARCH("Extremo",AA14)))</formula>
    </cfRule>
    <cfRule type="containsText" dxfId="5183" priority="415" operator="containsText" text="Alto">
      <formula>NOT(ISERROR(SEARCH("Alto",AA14)))</formula>
    </cfRule>
    <cfRule type="containsText" dxfId="5182" priority="416" operator="containsText" text="Bajo">
      <formula>NOT(ISERROR(SEARCH("Bajo",AA14)))</formula>
    </cfRule>
    <cfRule type="containsText" dxfId="5181" priority="417" operator="containsText" text="Catastrófico">
      <formula>NOT(ISERROR(SEARCH("Catastrófico",AA14)))</formula>
    </cfRule>
    <cfRule type="containsText" dxfId="5180" priority="418" operator="containsText" text="Mayor">
      <formula>NOT(ISERROR(SEARCH("Mayor",AA14)))</formula>
    </cfRule>
    <cfRule type="containsText" dxfId="5179" priority="419" operator="containsText" text="Moderado">
      <formula>NOT(ISERROR(SEARCH("Moderado",AA14)))</formula>
    </cfRule>
    <cfRule type="containsText" dxfId="5178" priority="420" operator="containsText" text="Menor">
      <formula>NOT(ISERROR(SEARCH("Menor",AA14)))</formula>
    </cfRule>
    <cfRule type="containsText" dxfId="5177" priority="421" operator="containsText" text="Leve">
      <formula>NOT(ISERROR(SEARCH("Leve",AA14)))</formula>
    </cfRule>
    <cfRule type="containsText" dxfId="5176" priority="422" operator="containsText" text="Muy a">
      <formula>NOT(ISERROR(SEARCH("Muy a",AA14)))</formula>
    </cfRule>
    <cfRule type="containsText" dxfId="5175" priority="423" operator="containsText" text="Muy b">
      <formula>NOT(ISERROR(SEARCH("Muy b",AA14)))</formula>
    </cfRule>
    <cfRule type="containsText" dxfId="5174" priority="424" operator="containsText" text="Baja">
      <formula>NOT(ISERROR(SEARCH("Baja",AA14)))</formula>
    </cfRule>
    <cfRule type="containsText" dxfId="5173" priority="425" operator="containsText" text="Media">
      <formula>NOT(ISERROR(SEARCH("Media",AA14)))</formula>
    </cfRule>
    <cfRule type="containsText" dxfId="5172" priority="426" operator="containsText" text="Alta">
      <formula>NOT(ISERROR(SEARCH("Alta",AA14)))</formula>
    </cfRule>
  </conditionalFormatting>
  <conditionalFormatting sqref="AU14">
    <cfRule type="containsText" dxfId="5171" priority="407" operator="containsText" text="BAJA">
      <formula>NOT(ISERROR(SEARCH("BAJA",AU14)))</formula>
    </cfRule>
    <cfRule type="containsText" dxfId="5170" priority="408" operator="containsText" text="MEDIA">
      <formula>NOT(ISERROR(SEARCH("MEDIA",AU14)))</formula>
    </cfRule>
    <cfRule type="containsText" dxfId="5169" priority="409" operator="containsText" text="ALTA">
      <formula>NOT(ISERROR(SEARCH("ALTA",AU14)))</formula>
    </cfRule>
  </conditionalFormatting>
  <conditionalFormatting sqref="AU15">
    <cfRule type="containsText" dxfId="5168" priority="404" operator="containsText" text="BAJA">
      <formula>NOT(ISERROR(SEARCH("BAJA",AU15)))</formula>
    </cfRule>
    <cfRule type="containsText" dxfId="5167" priority="405" operator="containsText" text="MEDIA">
      <formula>NOT(ISERROR(SEARCH("MEDIA",AU15)))</formula>
    </cfRule>
    <cfRule type="containsText" dxfId="5166" priority="406" operator="containsText" text="ALTA">
      <formula>NOT(ISERROR(SEARCH("ALTA",AU15)))</formula>
    </cfRule>
  </conditionalFormatting>
  <conditionalFormatting sqref="AW14">
    <cfRule type="cellIs" dxfId="5165" priority="386" operator="equal">
      <formula>100%</formula>
    </cfRule>
    <cfRule type="cellIs" dxfId="5164" priority="387" operator="equal">
      <formula>80%</formula>
    </cfRule>
    <cfRule type="cellIs" dxfId="5163" priority="388" operator="equal">
      <formula>60%</formula>
    </cfRule>
    <cfRule type="cellIs" dxfId="5162" priority="389" operator="equal">
      <formula>40%</formula>
    </cfRule>
    <cfRule type="cellIs" dxfId="5161" priority="390" operator="equal">
      <formula>0.2</formula>
    </cfRule>
    <cfRule type="containsText" dxfId="5160" priority="391" operator="containsText" text="Extremo">
      <formula>NOT(ISERROR(SEARCH("Extremo",AW14)))</formula>
    </cfRule>
    <cfRule type="containsText" dxfId="5159" priority="392" operator="containsText" text="Alto">
      <formula>NOT(ISERROR(SEARCH("Alto",AW14)))</formula>
    </cfRule>
    <cfRule type="containsText" dxfId="5158" priority="393" operator="containsText" text="Bajo">
      <formula>NOT(ISERROR(SEARCH("Bajo",AW14)))</formula>
    </cfRule>
    <cfRule type="containsText" dxfId="5157" priority="394" operator="containsText" text="Catastrófico">
      <formula>NOT(ISERROR(SEARCH("Catastrófico",AW14)))</formula>
    </cfRule>
    <cfRule type="containsText" dxfId="5156" priority="395" operator="containsText" text="Mayor">
      <formula>NOT(ISERROR(SEARCH("Mayor",AW14)))</formula>
    </cfRule>
    <cfRule type="containsText" dxfId="5155" priority="396" operator="containsText" text="Moderado">
      <formula>NOT(ISERROR(SEARCH("Moderado",AW14)))</formula>
    </cfRule>
    <cfRule type="containsText" dxfId="5154" priority="397" operator="containsText" text="Menor">
      <formula>NOT(ISERROR(SEARCH("Menor",AW14)))</formula>
    </cfRule>
    <cfRule type="containsText" dxfId="5153" priority="398" operator="containsText" text="Leve">
      <formula>NOT(ISERROR(SEARCH("Leve",AW14)))</formula>
    </cfRule>
    <cfRule type="containsText" dxfId="5152" priority="399" operator="containsText" text="Muy a">
      <formula>NOT(ISERROR(SEARCH("Muy a",AW14)))</formula>
    </cfRule>
    <cfRule type="containsText" dxfId="5151" priority="400" operator="containsText" text="Muy b">
      <formula>NOT(ISERROR(SEARCH("Muy b",AW14)))</formula>
    </cfRule>
    <cfRule type="containsText" dxfId="5150" priority="401" operator="containsText" text="Baja">
      <formula>NOT(ISERROR(SEARCH("Baja",AW14)))</formula>
    </cfRule>
    <cfRule type="containsText" dxfId="5149" priority="402" operator="containsText" text="Media">
      <formula>NOT(ISERROR(SEARCH("Media",AW14)))</formula>
    </cfRule>
    <cfRule type="containsText" dxfId="5148" priority="403" operator="containsText" text="Alta">
      <formula>NOT(ISERROR(SEARCH("Alta",AW14)))</formula>
    </cfRule>
  </conditionalFormatting>
  <conditionalFormatting sqref="AV14">
    <cfRule type="cellIs" dxfId="5147" priority="379" operator="greaterThan">
      <formula>75%</formula>
    </cfRule>
    <cfRule type="cellIs" dxfId="5146" priority="380" operator="between">
      <formula>51%</formula>
      <formula>75%</formula>
    </cfRule>
    <cfRule type="cellIs" dxfId="5145" priority="381" operator="between">
      <formula>26%</formula>
      <formula>50%</formula>
    </cfRule>
    <cfRule type="cellIs" dxfId="5144" priority="382" operator="between">
      <formula>0%</formula>
      <formula>25%</formula>
    </cfRule>
    <cfRule type="containsText" dxfId="5143" priority="383" operator="containsText" text="BAJA">
      <formula>NOT(ISERROR(SEARCH("BAJA",AV14)))</formula>
    </cfRule>
    <cfRule type="containsText" dxfId="5142" priority="384" operator="containsText" text="MEDIA">
      <formula>NOT(ISERROR(SEARCH("MEDIA",AV14)))</formula>
    </cfRule>
    <cfRule type="containsText" dxfId="5141" priority="385" operator="containsText" text="ALTA">
      <formula>NOT(ISERROR(SEARCH("ALTA",AV14)))</formula>
    </cfRule>
  </conditionalFormatting>
  <conditionalFormatting sqref="AV15">
    <cfRule type="cellIs" dxfId="5140" priority="372" operator="greaterThan">
      <formula>75%</formula>
    </cfRule>
    <cfRule type="cellIs" dxfId="5139" priority="373" operator="between">
      <formula>51%</formula>
      <formula>75%</formula>
    </cfRule>
    <cfRule type="cellIs" dxfId="5138" priority="374" operator="between">
      <formula>26%</formula>
      <formula>50%</formula>
    </cfRule>
    <cfRule type="cellIs" dxfId="5137" priority="375" operator="between">
      <formula>0%</formula>
      <formula>25%</formula>
    </cfRule>
    <cfRule type="containsText" dxfId="5136" priority="376" operator="containsText" text="BAJA">
      <formula>NOT(ISERROR(SEARCH("BAJA",AV15)))</formula>
    </cfRule>
    <cfRule type="containsText" dxfId="5135" priority="377" operator="containsText" text="MEDIA">
      <formula>NOT(ISERROR(SEARCH("MEDIA",AV15)))</formula>
    </cfRule>
    <cfRule type="containsText" dxfId="5134" priority="378" operator="containsText" text="ALTA">
      <formula>NOT(ISERROR(SEARCH("ALTA",AV15)))</formula>
    </cfRule>
  </conditionalFormatting>
  <conditionalFormatting sqref="T14">
    <cfRule type="cellIs" dxfId="5133" priority="336" operator="equal">
      <formula>100%</formula>
    </cfRule>
    <cfRule type="cellIs" dxfId="5132" priority="337" operator="equal">
      <formula>80%</formula>
    </cfRule>
    <cfRule type="cellIs" dxfId="5131" priority="338" operator="equal">
      <formula>60%</formula>
    </cfRule>
    <cfRule type="cellIs" dxfId="5130" priority="339" operator="equal">
      <formula>40%</formula>
    </cfRule>
    <cfRule type="cellIs" dxfId="5129" priority="340" operator="equal">
      <formula>0.2</formula>
    </cfRule>
    <cfRule type="containsText" dxfId="5128" priority="341" operator="containsText" text="Extremo">
      <formula>NOT(ISERROR(SEARCH("Extremo",T14)))</formula>
    </cfRule>
    <cfRule type="containsText" dxfId="5127" priority="342" operator="containsText" text="Alto">
      <formula>NOT(ISERROR(SEARCH("Alto",T14)))</formula>
    </cfRule>
    <cfRule type="containsText" dxfId="5126" priority="343" operator="containsText" text="Bajo">
      <formula>NOT(ISERROR(SEARCH("Bajo",T14)))</formula>
    </cfRule>
    <cfRule type="containsText" dxfId="5125" priority="344" operator="containsText" text="Catastrófico">
      <formula>NOT(ISERROR(SEARCH("Catastrófico",T14)))</formula>
    </cfRule>
    <cfRule type="containsText" dxfId="5124" priority="345" operator="containsText" text="Mayor">
      <formula>NOT(ISERROR(SEARCH("Mayor",T14)))</formula>
    </cfRule>
    <cfRule type="containsText" dxfId="5123" priority="346" operator="containsText" text="Moderado">
      <formula>NOT(ISERROR(SEARCH("Moderado",T14)))</formula>
    </cfRule>
    <cfRule type="containsText" dxfId="5122" priority="347" operator="containsText" text="Menor">
      <formula>NOT(ISERROR(SEARCH("Menor",T14)))</formula>
    </cfRule>
    <cfRule type="containsText" dxfId="5121" priority="348" operator="containsText" text="Leve">
      <formula>NOT(ISERROR(SEARCH("Leve",T14)))</formula>
    </cfRule>
    <cfRule type="containsText" dxfId="5120" priority="349" operator="containsText" text="Muy a">
      <formula>NOT(ISERROR(SEARCH("Muy a",T14)))</formula>
    </cfRule>
    <cfRule type="containsText" dxfId="5119" priority="350" operator="containsText" text="Muy b">
      <formula>NOT(ISERROR(SEARCH("Muy b",T14)))</formula>
    </cfRule>
    <cfRule type="containsText" dxfId="5118" priority="351" operator="containsText" text="Baja">
      <formula>NOT(ISERROR(SEARCH("Baja",T14)))</formula>
    </cfRule>
    <cfRule type="containsText" dxfId="5117" priority="352" operator="containsText" text="Media">
      <formula>NOT(ISERROR(SEARCH("Media",T14)))</formula>
    </cfRule>
    <cfRule type="containsText" dxfId="5116" priority="353" operator="containsText" text="Alta">
      <formula>NOT(ISERROR(SEARCH("Alta",T14)))</formula>
    </cfRule>
  </conditionalFormatting>
  <conditionalFormatting sqref="AD14">
    <cfRule type="containsText" dxfId="5115" priority="324" operator="containsText" text="BAJA">
      <formula>NOT(ISERROR(SEARCH("BAJA",AD14)))</formula>
    </cfRule>
    <cfRule type="containsText" dxfId="5114" priority="325" operator="containsText" text="MEDIA">
      <formula>NOT(ISERROR(SEARCH("MEDIA",AD14)))</formula>
    </cfRule>
    <cfRule type="containsText" dxfId="5113" priority="326" operator="containsText" text="ALTA">
      <formula>NOT(ISERROR(SEARCH("ALTA",AD14)))</formula>
    </cfRule>
  </conditionalFormatting>
  <conditionalFormatting sqref="AC14">
    <cfRule type="containsText" dxfId="5112" priority="321" operator="containsText" text="BAJA">
      <formula>NOT(ISERROR(SEARCH("BAJA",AC14)))</formula>
    </cfRule>
    <cfRule type="containsText" dxfId="5111" priority="322" operator="containsText" text="MEDIA">
      <formula>NOT(ISERROR(SEARCH("MEDIA",AC14)))</formula>
    </cfRule>
    <cfRule type="containsText" dxfId="5110" priority="323" operator="containsText" text="ALTA">
      <formula>NOT(ISERROR(SEARCH("ALTA",AC14)))</formula>
    </cfRule>
  </conditionalFormatting>
  <conditionalFormatting sqref="AC15">
    <cfRule type="containsText" dxfId="5109" priority="318" operator="containsText" text="BAJA">
      <formula>NOT(ISERROR(SEARCH("BAJA",AC15)))</formula>
    </cfRule>
    <cfRule type="containsText" dxfId="5108" priority="319" operator="containsText" text="MEDIA">
      <formula>NOT(ISERROR(SEARCH("MEDIA",AC15)))</formula>
    </cfRule>
    <cfRule type="containsText" dxfId="5107" priority="320" operator="containsText" text="ALTA">
      <formula>NOT(ISERROR(SEARCH("ALTA",AC15)))</formula>
    </cfRule>
  </conditionalFormatting>
  <conditionalFormatting sqref="AL14">
    <cfRule type="containsText" dxfId="5106" priority="315" operator="containsText" text="BAJA">
      <formula>NOT(ISERROR(SEARCH("BAJA",AL14)))</formula>
    </cfRule>
    <cfRule type="containsText" dxfId="5105" priority="316" operator="containsText" text="MEDIA">
      <formula>NOT(ISERROR(SEARCH("MEDIA",AL14)))</formula>
    </cfRule>
    <cfRule type="containsText" dxfId="5104" priority="317" operator="containsText" text="ALTA">
      <formula>NOT(ISERROR(SEARCH("ALTA",AL14)))</formula>
    </cfRule>
  </conditionalFormatting>
  <conditionalFormatting sqref="AN14">
    <cfRule type="containsText" dxfId="5103" priority="312" operator="containsText" text="BAJA">
      <formula>NOT(ISERROR(SEARCH("BAJA",AN14)))</formula>
    </cfRule>
    <cfRule type="containsText" dxfId="5102" priority="313" operator="containsText" text="MEDIA">
      <formula>NOT(ISERROR(SEARCH("MEDIA",AN14)))</formula>
    </cfRule>
    <cfRule type="containsText" dxfId="5101" priority="314" operator="containsText" text="ALTA">
      <formula>NOT(ISERROR(SEARCH("ALTA",AN14)))</formula>
    </cfRule>
  </conditionalFormatting>
  <conditionalFormatting sqref="AS14">
    <cfRule type="containsText" dxfId="5100" priority="309" operator="containsText" text="BAJA">
      <formula>NOT(ISERROR(SEARCH("BAJA",AS14)))</formula>
    </cfRule>
    <cfRule type="containsText" dxfId="5099" priority="310" operator="containsText" text="MEDIA">
      <formula>NOT(ISERROR(SEARCH("MEDIA",AS14)))</formula>
    </cfRule>
    <cfRule type="containsText" dxfId="5098" priority="311" operator="containsText" text="ALTA">
      <formula>NOT(ISERROR(SEARCH("ALTA",AS14)))</formula>
    </cfRule>
  </conditionalFormatting>
  <conditionalFormatting sqref="AS15">
    <cfRule type="containsText" dxfId="5097" priority="306" operator="containsText" text="BAJA">
      <formula>NOT(ISERROR(SEARCH("BAJA",AS15)))</formula>
    </cfRule>
    <cfRule type="containsText" dxfId="5096" priority="307" operator="containsText" text="MEDIA">
      <formula>NOT(ISERROR(SEARCH("MEDIA",AS15)))</formula>
    </cfRule>
    <cfRule type="containsText" dxfId="5095" priority="308" operator="containsText" text="ALTA">
      <formula>NOT(ISERROR(SEARCH("ALTA",AS15)))</formula>
    </cfRule>
  </conditionalFormatting>
  <conditionalFormatting sqref="AP14">
    <cfRule type="containsText" dxfId="5094" priority="303" operator="containsText" text="BAJA">
      <formula>NOT(ISERROR(SEARCH("BAJA",AP14)))</formula>
    </cfRule>
    <cfRule type="containsText" dxfId="5093" priority="304" operator="containsText" text="MEDIA">
      <formula>NOT(ISERROR(SEARCH("MEDIA",AP14)))</formula>
    </cfRule>
    <cfRule type="containsText" dxfId="5092" priority="305" operator="containsText" text="ALTA">
      <formula>NOT(ISERROR(SEARCH("ALTA",AP14)))</formula>
    </cfRule>
  </conditionalFormatting>
  <conditionalFormatting sqref="AQ14">
    <cfRule type="containsText" dxfId="5091" priority="300" operator="containsText" text="BAJA">
      <formula>NOT(ISERROR(SEARCH("BAJA",AQ14)))</formula>
    </cfRule>
    <cfRule type="containsText" dxfId="5090" priority="301" operator="containsText" text="MEDIA">
      <formula>NOT(ISERROR(SEARCH("MEDIA",AQ14)))</formula>
    </cfRule>
    <cfRule type="containsText" dxfId="5089" priority="302" operator="containsText" text="ALTA">
      <formula>NOT(ISERROR(SEARCH("ALTA",AQ14)))</formula>
    </cfRule>
  </conditionalFormatting>
  <conditionalFormatting sqref="AJ16:AK16">
    <cfRule type="containsText" dxfId="5088" priority="294" operator="containsText" text="BAJA">
      <formula>NOT(ISERROR(SEARCH("BAJA",AJ16)))</formula>
    </cfRule>
    <cfRule type="containsText" dxfId="5087" priority="295" operator="containsText" text="MEDIA">
      <formula>NOT(ISERROR(SEARCH("MEDIA",AJ16)))</formula>
    </cfRule>
    <cfRule type="containsText" dxfId="5086" priority="296" operator="containsText" text="ALTA">
      <formula>NOT(ISERROR(SEARCH("ALTA",AJ16)))</formula>
    </cfRule>
  </conditionalFormatting>
  <conditionalFormatting sqref="AR16">
    <cfRule type="containsText" dxfId="5085" priority="297" operator="containsText" text="BAJA">
      <formula>NOT(ISERROR(SEARCH("BAJA",AR16)))</formula>
    </cfRule>
    <cfRule type="containsText" dxfId="5084" priority="298" operator="containsText" text="MEDIA">
      <formula>NOT(ISERROR(SEARCH("MEDIA",AR16)))</formula>
    </cfRule>
    <cfRule type="containsText" dxfId="5083" priority="299" operator="containsText" text="ALTA">
      <formula>NOT(ISERROR(SEARCH("ALTA",AR16)))</formula>
    </cfRule>
  </conditionalFormatting>
  <conditionalFormatting sqref="AX16 Y16">
    <cfRule type="cellIs" dxfId="5082" priority="248" operator="equal">
      <formula>100%</formula>
    </cfRule>
    <cfRule type="cellIs" dxfId="5081" priority="249" operator="equal">
      <formula>80%</formula>
    </cfRule>
    <cfRule type="cellIs" dxfId="5080" priority="250" operator="equal">
      <formula>60%</formula>
    </cfRule>
    <cfRule type="cellIs" dxfId="5079" priority="251" operator="equal">
      <formula>40%</formula>
    </cfRule>
    <cfRule type="cellIs" dxfId="5078" priority="252" operator="equal">
      <formula>0.2</formula>
    </cfRule>
    <cfRule type="containsText" dxfId="5077" priority="266" operator="containsText" text="Extremo">
      <formula>NOT(ISERROR(SEARCH("Extremo",Y16)))</formula>
    </cfRule>
    <cfRule type="containsText" dxfId="5076" priority="267" operator="containsText" text="Alto">
      <formula>NOT(ISERROR(SEARCH("Alto",Y16)))</formula>
    </cfRule>
    <cfRule type="containsText" dxfId="5075" priority="268" operator="containsText" text="Bajo">
      <formula>NOT(ISERROR(SEARCH("Bajo",Y16)))</formula>
    </cfRule>
    <cfRule type="containsText" dxfId="5074" priority="279" operator="containsText" text="Catastrófico">
      <formula>NOT(ISERROR(SEARCH("Catastrófico",Y16)))</formula>
    </cfRule>
    <cfRule type="containsText" dxfId="5073" priority="280" operator="containsText" text="Mayor">
      <formula>NOT(ISERROR(SEARCH("Mayor",Y16)))</formula>
    </cfRule>
    <cfRule type="containsText" dxfId="5072" priority="281" operator="containsText" text="Moderado">
      <formula>NOT(ISERROR(SEARCH("Moderado",Y16)))</formula>
    </cfRule>
    <cfRule type="containsText" dxfId="5071" priority="282" operator="containsText" text="Menor">
      <formula>NOT(ISERROR(SEARCH("Menor",Y16)))</formula>
    </cfRule>
    <cfRule type="containsText" dxfId="5070" priority="283" operator="containsText" text="Leve">
      <formula>NOT(ISERROR(SEARCH("Leve",Y16)))</formula>
    </cfRule>
    <cfRule type="containsText" dxfId="5069" priority="289" operator="containsText" text="Muy a">
      <formula>NOT(ISERROR(SEARCH("Muy a",Y16)))</formula>
    </cfRule>
    <cfRule type="containsText" dxfId="5068" priority="290" operator="containsText" text="Muy b">
      <formula>NOT(ISERROR(SEARCH("Muy b",Y16)))</formula>
    </cfRule>
    <cfRule type="containsText" dxfId="5067" priority="291" operator="containsText" text="Baja">
      <formula>NOT(ISERROR(SEARCH("Baja",Y16)))</formula>
    </cfRule>
    <cfRule type="containsText" dxfId="5066" priority="292" operator="containsText" text="Media">
      <formula>NOT(ISERROR(SEARCH("Media",Y16)))</formula>
    </cfRule>
    <cfRule type="containsText" dxfId="5065" priority="293" operator="containsText" text="Alta">
      <formula>NOT(ISERROR(SEARCH("Alta",Y16)))</formula>
    </cfRule>
  </conditionalFormatting>
  <conditionalFormatting sqref="V16">
    <cfRule type="containsText" dxfId="5064" priority="284" operator="containsText" text="Muy a">
      <formula>NOT(ISERROR(SEARCH("Muy a",V16)))</formula>
    </cfRule>
    <cfRule type="containsText" dxfId="5063" priority="285" operator="containsText" text="Muy b">
      <formula>NOT(ISERROR(SEARCH("Muy b",V16)))</formula>
    </cfRule>
    <cfRule type="containsText" dxfId="5062" priority="286" operator="containsText" text="Baja">
      <formula>NOT(ISERROR(SEARCH("Baja",V16)))</formula>
    </cfRule>
    <cfRule type="containsText" dxfId="5061" priority="287" operator="containsText" text="Media">
      <formula>NOT(ISERROR(SEARCH("Media",V16)))</formula>
    </cfRule>
    <cfRule type="containsText" dxfId="5060" priority="288" operator="containsText" text="Alta">
      <formula>NOT(ISERROR(SEARCH("Alta",V16)))</formula>
    </cfRule>
  </conditionalFormatting>
  <conditionalFormatting sqref="X16">
    <cfRule type="containsText" dxfId="5059" priority="269" operator="containsText" text="Catastrófico">
      <formula>NOT(ISERROR(SEARCH("Catastrófico",X16)))</formula>
    </cfRule>
    <cfRule type="containsText" dxfId="5058" priority="270" operator="containsText" text="Mayor">
      <formula>NOT(ISERROR(SEARCH("Mayor",X16)))</formula>
    </cfRule>
    <cfRule type="containsText" dxfId="5057" priority="271" operator="containsText" text="Moderado">
      <formula>NOT(ISERROR(SEARCH("Moderado",X16)))</formula>
    </cfRule>
    <cfRule type="containsText" dxfId="5056" priority="272" operator="containsText" text="Menor">
      <formula>NOT(ISERROR(SEARCH("Menor",X16)))</formula>
    </cfRule>
    <cfRule type="containsText" dxfId="5055" priority="273" operator="containsText" text="Leve">
      <formula>NOT(ISERROR(SEARCH("Leve",X16)))</formula>
    </cfRule>
    <cfRule type="containsText" dxfId="5054" priority="274" operator="containsText" text="Muy a">
      <formula>NOT(ISERROR(SEARCH("Muy a",X16)))</formula>
    </cfRule>
    <cfRule type="containsText" dxfId="5053" priority="275" operator="containsText" text="Muy b">
      <formula>NOT(ISERROR(SEARCH("Muy b",X16)))</formula>
    </cfRule>
    <cfRule type="containsText" dxfId="5052" priority="276" operator="containsText" text="Baja">
      <formula>NOT(ISERROR(SEARCH("Baja",X16)))</formula>
    </cfRule>
    <cfRule type="containsText" dxfId="5051" priority="277" operator="containsText" text="Media">
      <formula>NOT(ISERROR(SEARCH("Media",X16)))</formula>
    </cfRule>
    <cfRule type="containsText" dxfId="5050" priority="278" operator="containsText" text="Alta">
      <formula>NOT(ISERROR(SEARCH("Alta",X16)))</formula>
    </cfRule>
  </conditionalFormatting>
  <conditionalFormatting sqref="Z16">
    <cfRule type="containsText" dxfId="5049" priority="253" operator="containsText" text="Extremo">
      <formula>NOT(ISERROR(SEARCH("Extremo",Z16)))</formula>
    </cfRule>
    <cfRule type="containsText" dxfId="5048" priority="254" operator="containsText" text="Alto">
      <formula>NOT(ISERROR(SEARCH("Alto",Z16)))</formula>
    </cfRule>
    <cfRule type="containsText" dxfId="5047" priority="255" operator="containsText" text="Bajo">
      <formula>NOT(ISERROR(SEARCH("Bajo",Z16)))</formula>
    </cfRule>
    <cfRule type="containsText" dxfId="5046" priority="256" operator="containsText" text="Catastrófico">
      <formula>NOT(ISERROR(SEARCH("Catastrófico",Z16)))</formula>
    </cfRule>
    <cfRule type="containsText" dxfId="5045" priority="257" operator="containsText" text="Mayor">
      <formula>NOT(ISERROR(SEARCH("Mayor",Z16)))</formula>
    </cfRule>
    <cfRule type="containsText" dxfId="5044" priority="258" operator="containsText" text="Moderado">
      <formula>NOT(ISERROR(SEARCH("Moderado",Z16)))</formula>
    </cfRule>
    <cfRule type="containsText" dxfId="5043" priority="259" operator="containsText" text="Menor">
      <formula>NOT(ISERROR(SEARCH("Menor",Z16)))</formula>
    </cfRule>
    <cfRule type="containsText" dxfId="5042" priority="260" operator="containsText" text="Leve">
      <formula>NOT(ISERROR(SEARCH("Leve",Z16)))</formula>
    </cfRule>
    <cfRule type="containsText" dxfId="5041" priority="261" operator="containsText" text="Muy a">
      <formula>NOT(ISERROR(SEARCH("Muy a",Z16)))</formula>
    </cfRule>
    <cfRule type="containsText" dxfId="5040" priority="262" operator="containsText" text="Muy b">
      <formula>NOT(ISERROR(SEARCH("Muy b",Z16)))</formula>
    </cfRule>
    <cfRule type="containsText" dxfId="5039" priority="263" operator="containsText" text="Baja">
      <formula>NOT(ISERROR(SEARCH("Baja",Z16)))</formula>
    </cfRule>
    <cfRule type="containsText" dxfId="5038" priority="264" operator="containsText" text="Media">
      <formula>NOT(ISERROR(SEARCH("Media",Z16)))</formula>
    </cfRule>
    <cfRule type="containsText" dxfId="5037" priority="265" operator="containsText" text="Alta">
      <formula>NOT(ISERROR(SEARCH("Alta",Z16)))</formula>
    </cfRule>
  </conditionalFormatting>
  <conditionalFormatting sqref="W16">
    <cfRule type="cellIs" dxfId="5036" priority="230" operator="equal">
      <formula>100%</formula>
    </cfRule>
    <cfRule type="cellIs" dxfId="5035" priority="231" operator="equal">
      <formula>80%</formula>
    </cfRule>
    <cfRule type="cellIs" dxfId="5034" priority="232" operator="equal">
      <formula>60%</formula>
    </cfRule>
    <cfRule type="cellIs" dxfId="5033" priority="233" operator="equal">
      <formula>40%</formula>
    </cfRule>
    <cfRule type="cellIs" dxfId="5032" priority="234" operator="equal">
      <formula>0.2</formula>
    </cfRule>
    <cfRule type="containsText" dxfId="5031" priority="235" operator="containsText" text="Extremo">
      <formula>NOT(ISERROR(SEARCH("Extremo",W16)))</formula>
    </cfRule>
    <cfRule type="containsText" dxfId="5030" priority="236" operator="containsText" text="Alto">
      <formula>NOT(ISERROR(SEARCH("Alto",W16)))</formula>
    </cfRule>
    <cfRule type="containsText" dxfId="5029" priority="237" operator="containsText" text="Bajo">
      <formula>NOT(ISERROR(SEARCH("Bajo",W16)))</formula>
    </cfRule>
    <cfRule type="containsText" dxfId="5028" priority="238" operator="containsText" text="Catastrófico">
      <formula>NOT(ISERROR(SEARCH("Catastrófico",W16)))</formula>
    </cfRule>
    <cfRule type="containsText" dxfId="5027" priority="239" operator="containsText" text="Mayor">
      <formula>NOT(ISERROR(SEARCH("Mayor",W16)))</formula>
    </cfRule>
    <cfRule type="containsText" dxfId="5026" priority="240" operator="containsText" text="Moderado">
      <formula>NOT(ISERROR(SEARCH("Moderado",W16)))</formula>
    </cfRule>
    <cfRule type="containsText" dxfId="5025" priority="241" operator="containsText" text="Menor">
      <formula>NOT(ISERROR(SEARCH("Menor",W16)))</formula>
    </cfRule>
    <cfRule type="containsText" dxfId="5024" priority="242" operator="containsText" text="Leve">
      <formula>NOT(ISERROR(SEARCH("Leve",W16)))</formula>
    </cfRule>
    <cfRule type="containsText" dxfId="5023" priority="243" operator="containsText" text="Muy a">
      <formula>NOT(ISERROR(SEARCH("Muy a",W16)))</formula>
    </cfRule>
    <cfRule type="containsText" dxfId="5022" priority="244" operator="containsText" text="Muy b">
      <formula>NOT(ISERROR(SEARCH("Muy b",W16)))</formula>
    </cfRule>
    <cfRule type="containsText" dxfId="5021" priority="245" operator="containsText" text="Baja">
      <formula>NOT(ISERROR(SEARCH("Baja",W16)))</formula>
    </cfRule>
    <cfRule type="containsText" dxfId="5020" priority="246" operator="containsText" text="Media">
      <formula>NOT(ISERROR(SEARCH("Media",W16)))</formula>
    </cfRule>
    <cfRule type="containsText" dxfId="5019" priority="247" operator="containsText" text="Alta">
      <formula>NOT(ISERROR(SEARCH("Alta",W16)))</formula>
    </cfRule>
  </conditionalFormatting>
  <conditionalFormatting sqref="AA16">
    <cfRule type="cellIs" dxfId="5018" priority="213" operator="equal">
      <formula>100%</formula>
    </cfRule>
    <cfRule type="cellIs" dxfId="5017" priority="214" operator="equal">
      <formula>75%</formula>
    </cfRule>
    <cfRule type="cellIs" dxfId="5016" priority="215" operator="equal">
      <formula>50%</formula>
    </cfRule>
    <cfRule type="cellIs" dxfId="5015" priority="216" operator="equal">
      <formula>25%</formula>
    </cfRule>
    <cfRule type="containsText" dxfId="5014" priority="217" operator="containsText" text="Extremo">
      <formula>NOT(ISERROR(SEARCH("Extremo",AA16)))</formula>
    </cfRule>
    <cfRule type="containsText" dxfId="5013" priority="218" operator="containsText" text="Alto">
      <formula>NOT(ISERROR(SEARCH("Alto",AA16)))</formula>
    </cfRule>
    <cfRule type="containsText" dxfId="5012" priority="219" operator="containsText" text="Bajo">
      <formula>NOT(ISERROR(SEARCH("Bajo",AA16)))</formula>
    </cfRule>
    <cfRule type="containsText" dxfId="5011" priority="220" operator="containsText" text="Catastrófico">
      <formula>NOT(ISERROR(SEARCH("Catastrófico",AA16)))</formula>
    </cfRule>
    <cfRule type="containsText" dxfId="5010" priority="221" operator="containsText" text="Mayor">
      <formula>NOT(ISERROR(SEARCH("Mayor",AA16)))</formula>
    </cfRule>
    <cfRule type="containsText" dxfId="5009" priority="222" operator="containsText" text="Moderado">
      <formula>NOT(ISERROR(SEARCH("Moderado",AA16)))</formula>
    </cfRule>
    <cfRule type="containsText" dxfId="5008" priority="223" operator="containsText" text="Menor">
      <formula>NOT(ISERROR(SEARCH("Menor",AA16)))</formula>
    </cfRule>
    <cfRule type="containsText" dxfId="5007" priority="224" operator="containsText" text="Leve">
      <formula>NOT(ISERROR(SEARCH("Leve",AA16)))</formula>
    </cfRule>
    <cfRule type="containsText" dxfId="5006" priority="225" operator="containsText" text="Muy a">
      <formula>NOT(ISERROR(SEARCH("Muy a",AA16)))</formula>
    </cfRule>
    <cfRule type="containsText" dxfId="5005" priority="226" operator="containsText" text="Muy b">
      <formula>NOT(ISERROR(SEARCH("Muy b",AA16)))</formula>
    </cfRule>
    <cfRule type="containsText" dxfId="5004" priority="227" operator="containsText" text="Baja">
      <formula>NOT(ISERROR(SEARCH("Baja",AA16)))</formula>
    </cfRule>
    <cfRule type="containsText" dxfId="5003" priority="228" operator="containsText" text="Media">
      <formula>NOT(ISERROR(SEARCH("Media",AA16)))</formula>
    </cfRule>
    <cfRule type="containsText" dxfId="5002" priority="229" operator="containsText" text="Alta">
      <formula>NOT(ISERROR(SEARCH("Alta",AA16)))</formula>
    </cfRule>
  </conditionalFormatting>
  <conditionalFormatting sqref="AU16">
    <cfRule type="containsText" dxfId="5001" priority="210" operator="containsText" text="BAJA">
      <formula>NOT(ISERROR(SEARCH("BAJA",AU16)))</formula>
    </cfRule>
    <cfRule type="containsText" dxfId="5000" priority="211" operator="containsText" text="MEDIA">
      <formula>NOT(ISERROR(SEARCH("MEDIA",AU16)))</formula>
    </cfRule>
    <cfRule type="containsText" dxfId="4999" priority="212" operator="containsText" text="ALTA">
      <formula>NOT(ISERROR(SEARCH("ALTA",AU16)))</formula>
    </cfRule>
  </conditionalFormatting>
  <conditionalFormatting sqref="AW16">
    <cfRule type="cellIs" dxfId="4998" priority="189" operator="equal">
      <formula>100%</formula>
    </cfRule>
    <cfRule type="cellIs" dxfId="4997" priority="190" operator="equal">
      <formula>80%</formula>
    </cfRule>
    <cfRule type="cellIs" dxfId="4996" priority="191" operator="equal">
      <formula>60%</formula>
    </cfRule>
    <cfRule type="cellIs" dxfId="4995" priority="192" operator="equal">
      <formula>40%</formula>
    </cfRule>
    <cfRule type="cellIs" dxfId="4994" priority="193" operator="equal">
      <formula>0.2</formula>
    </cfRule>
    <cfRule type="containsText" dxfId="4993" priority="194" operator="containsText" text="Extremo">
      <formula>NOT(ISERROR(SEARCH("Extremo",AW16)))</formula>
    </cfRule>
    <cfRule type="containsText" dxfId="4992" priority="195" operator="containsText" text="Alto">
      <formula>NOT(ISERROR(SEARCH("Alto",AW16)))</formula>
    </cfRule>
    <cfRule type="containsText" dxfId="4991" priority="196" operator="containsText" text="Bajo">
      <formula>NOT(ISERROR(SEARCH("Bajo",AW16)))</formula>
    </cfRule>
    <cfRule type="containsText" dxfId="4990" priority="197" operator="containsText" text="Catastrófico">
      <formula>NOT(ISERROR(SEARCH("Catastrófico",AW16)))</formula>
    </cfRule>
    <cfRule type="containsText" dxfId="4989" priority="198" operator="containsText" text="Mayor">
      <formula>NOT(ISERROR(SEARCH("Mayor",AW16)))</formula>
    </cfRule>
    <cfRule type="containsText" dxfId="4988" priority="199" operator="containsText" text="Moderado">
      <formula>NOT(ISERROR(SEARCH("Moderado",AW16)))</formula>
    </cfRule>
    <cfRule type="containsText" dxfId="4987" priority="200" operator="containsText" text="Menor">
      <formula>NOT(ISERROR(SEARCH("Menor",AW16)))</formula>
    </cfRule>
    <cfRule type="containsText" dxfId="4986" priority="201" operator="containsText" text="Leve">
      <formula>NOT(ISERROR(SEARCH("Leve",AW16)))</formula>
    </cfRule>
    <cfRule type="containsText" dxfId="4985" priority="202" operator="containsText" text="Muy a">
      <formula>NOT(ISERROR(SEARCH("Muy a",AW16)))</formula>
    </cfRule>
    <cfRule type="containsText" dxfId="4984" priority="203" operator="containsText" text="Muy b">
      <formula>NOT(ISERROR(SEARCH("Muy b",AW16)))</formula>
    </cfRule>
    <cfRule type="containsText" dxfId="4983" priority="204" operator="containsText" text="Baja">
      <formula>NOT(ISERROR(SEARCH("Baja",AW16)))</formula>
    </cfRule>
    <cfRule type="containsText" dxfId="4982" priority="205" operator="containsText" text="Media">
      <formula>NOT(ISERROR(SEARCH("Media",AW16)))</formula>
    </cfRule>
    <cfRule type="containsText" dxfId="4981" priority="206" operator="containsText" text="Alta">
      <formula>NOT(ISERROR(SEARCH("Alta",AW16)))</formula>
    </cfRule>
  </conditionalFormatting>
  <conditionalFormatting sqref="AV16">
    <cfRule type="cellIs" dxfId="4980" priority="182" operator="greaterThan">
      <formula>75%</formula>
    </cfRule>
    <cfRule type="cellIs" dxfId="4979" priority="183" operator="between">
      <formula>51%</formula>
      <formula>75%</formula>
    </cfRule>
    <cfRule type="cellIs" dxfId="4978" priority="184" operator="between">
      <formula>26%</formula>
      <formula>50%</formula>
    </cfRule>
    <cfRule type="cellIs" dxfId="4977" priority="185" operator="between">
      <formula>0%</formula>
      <formula>25%</formula>
    </cfRule>
    <cfRule type="containsText" dxfId="4976" priority="186" operator="containsText" text="BAJA">
      <formula>NOT(ISERROR(SEARCH("BAJA",AV16)))</formula>
    </cfRule>
    <cfRule type="containsText" dxfId="4975" priority="187" operator="containsText" text="MEDIA">
      <formula>NOT(ISERROR(SEARCH("MEDIA",AV16)))</formula>
    </cfRule>
    <cfRule type="containsText" dxfId="4974" priority="188" operator="containsText" text="ALTA">
      <formula>NOT(ISERROR(SEARCH("ALTA",AV16)))</formula>
    </cfRule>
  </conditionalFormatting>
  <conditionalFormatting sqref="S16">
    <cfRule type="cellIs" dxfId="4973" priority="157" operator="equal">
      <formula>100%</formula>
    </cfRule>
    <cfRule type="cellIs" dxfId="4972" priority="158" operator="equal">
      <formula>80%</formula>
    </cfRule>
    <cfRule type="cellIs" dxfId="4971" priority="159" operator="equal">
      <formula>60%</formula>
    </cfRule>
    <cfRule type="cellIs" dxfId="4970" priority="160" operator="equal">
      <formula>40%</formula>
    </cfRule>
    <cfRule type="cellIs" dxfId="4969" priority="161" operator="equal">
      <formula>0.2</formula>
    </cfRule>
    <cfRule type="containsText" dxfId="4968" priority="162" operator="containsText" text="Extremo">
      <formula>NOT(ISERROR(SEARCH("Extremo",S16)))</formula>
    </cfRule>
    <cfRule type="containsText" dxfId="4967" priority="163" operator="containsText" text="Alto">
      <formula>NOT(ISERROR(SEARCH("Alto",S16)))</formula>
    </cfRule>
    <cfRule type="containsText" dxfId="4966" priority="164" operator="containsText" text="Bajo">
      <formula>NOT(ISERROR(SEARCH("Bajo",S16)))</formula>
    </cfRule>
    <cfRule type="containsText" dxfId="4965" priority="165" operator="containsText" text="Catastrófico">
      <formula>NOT(ISERROR(SEARCH("Catastrófico",S16)))</formula>
    </cfRule>
    <cfRule type="containsText" dxfId="4964" priority="166" operator="containsText" text="Mayor">
      <formula>NOT(ISERROR(SEARCH("Mayor",S16)))</formula>
    </cfRule>
    <cfRule type="containsText" dxfId="4963" priority="167" operator="containsText" text="Moderado">
      <formula>NOT(ISERROR(SEARCH("Moderado",S16)))</formula>
    </cfRule>
    <cfRule type="containsText" dxfId="4962" priority="168" operator="containsText" text="Menor">
      <formula>NOT(ISERROR(SEARCH("Menor",S16)))</formula>
    </cfRule>
    <cfRule type="containsText" dxfId="4961" priority="169" operator="containsText" text="Leve">
      <formula>NOT(ISERROR(SEARCH("Leve",S16)))</formula>
    </cfRule>
    <cfRule type="containsText" dxfId="4960" priority="170" operator="containsText" text="Muy a">
      <formula>NOT(ISERROR(SEARCH("Muy a",S16)))</formula>
    </cfRule>
    <cfRule type="containsText" dxfId="4959" priority="171" operator="containsText" text="Muy b">
      <formula>NOT(ISERROR(SEARCH("Muy b",S16)))</formula>
    </cfRule>
    <cfRule type="containsText" dxfId="4958" priority="172" operator="containsText" text="Baja">
      <formula>NOT(ISERROR(SEARCH("Baja",S16)))</formula>
    </cfRule>
    <cfRule type="containsText" dxfId="4957" priority="173" operator="containsText" text="Media">
      <formula>NOT(ISERROR(SEARCH("Media",S16)))</formula>
    </cfRule>
    <cfRule type="containsText" dxfId="4956" priority="174" operator="containsText" text="Alta">
      <formula>NOT(ISERROR(SEARCH("Alta",S16)))</formula>
    </cfRule>
  </conditionalFormatting>
  <conditionalFormatting sqref="T16">
    <cfRule type="cellIs" dxfId="4955" priority="139" operator="equal">
      <formula>100%</formula>
    </cfRule>
    <cfRule type="cellIs" dxfId="4954" priority="140" operator="equal">
      <formula>80%</formula>
    </cfRule>
    <cfRule type="cellIs" dxfId="4953" priority="141" operator="equal">
      <formula>60%</formula>
    </cfRule>
    <cfRule type="cellIs" dxfId="4952" priority="142" operator="equal">
      <formula>40%</formula>
    </cfRule>
    <cfRule type="cellIs" dxfId="4951" priority="143" operator="equal">
      <formula>0.2</formula>
    </cfRule>
    <cfRule type="containsText" dxfId="4950" priority="144" operator="containsText" text="Extremo">
      <formula>NOT(ISERROR(SEARCH("Extremo",T16)))</formula>
    </cfRule>
    <cfRule type="containsText" dxfId="4949" priority="145" operator="containsText" text="Alto">
      <formula>NOT(ISERROR(SEARCH("Alto",T16)))</formula>
    </cfRule>
    <cfRule type="containsText" dxfId="4948" priority="146" operator="containsText" text="Bajo">
      <formula>NOT(ISERROR(SEARCH("Bajo",T16)))</formula>
    </cfRule>
    <cfRule type="containsText" dxfId="4947" priority="147" operator="containsText" text="Catastrófico">
      <formula>NOT(ISERROR(SEARCH("Catastrófico",T16)))</formula>
    </cfRule>
    <cfRule type="containsText" dxfId="4946" priority="148" operator="containsText" text="Mayor">
      <formula>NOT(ISERROR(SEARCH("Mayor",T16)))</formula>
    </cfRule>
    <cfRule type="containsText" dxfId="4945" priority="149" operator="containsText" text="Moderado">
      <formula>NOT(ISERROR(SEARCH("Moderado",T16)))</formula>
    </cfRule>
    <cfRule type="containsText" dxfId="4944" priority="150" operator="containsText" text="Menor">
      <formula>NOT(ISERROR(SEARCH("Menor",T16)))</formula>
    </cfRule>
    <cfRule type="containsText" dxfId="4943" priority="151" operator="containsText" text="Leve">
      <formula>NOT(ISERROR(SEARCH("Leve",T16)))</formula>
    </cfRule>
    <cfRule type="containsText" dxfId="4942" priority="152" operator="containsText" text="Muy a">
      <formula>NOT(ISERROR(SEARCH("Muy a",T16)))</formula>
    </cfRule>
    <cfRule type="containsText" dxfId="4941" priority="153" operator="containsText" text="Muy b">
      <formula>NOT(ISERROR(SEARCH("Muy b",T16)))</formula>
    </cfRule>
    <cfRule type="containsText" dxfId="4940" priority="154" operator="containsText" text="Baja">
      <formula>NOT(ISERROR(SEARCH("Baja",T16)))</formula>
    </cfRule>
    <cfRule type="containsText" dxfId="4939" priority="155" operator="containsText" text="Media">
      <formula>NOT(ISERROR(SEARCH("Media",T16)))</formula>
    </cfRule>
    <cfRule type="containsText" dxfId="4938" priority="156" operator="containsText" text="Alta">
      <formula>NOT(ISERROR(SEARCH("Alta",T16)))</formula>
    </cfRule>
  </conditionalFormatting>
  <conditionalFormatting sqref="AC16">
    <cfRule type="containsText" dxfId="4937" priority="106" operator="containsText" text="BAJA">
      <formula>NOT(ISERROR(SEARCH("BAJA",AC16)))</formula>
    </cfRule>
    <cfRule type="containsText" dxfId="4936" priority="107" operator="containsText" text="MEDIA">
      <formula>NOT(ISERROR(SEARCH("MEDIA",AC16)))</formula>
    </cfRule>
    <cfRule type="containsText" dxfId="4935" priority="108" operator="containsText" text="ALTA">
      <formula>NOT(ISERROR(SEARCH("ALTA",AC16)))</formula>
    </cfRule>
  </conditionalFormatting>
  <conditionalFormatting sqref="AP16">
    <cfRule type="containsText" dxfId="4934" priority="94" operator="containsText" text="BAJA">
      <formula>NOT(ISERROR(SEARCH("BAJA",AP16)))</formula>
    </cfRule>
    <cfRule type="containsText" dxfId="4933" priority="95" operator="containsText" text="MEDIA">
      <formula>NOT(ISERROR(SEARCH("MEDIA",AP16)))</formula>
    </cfRule>
    <cfRule type="containsText" dxfId="4932" priority="96" operator="containsText" text="ALTA">
      <formula>NOT(ISERROR(SEARCH("ALTA",AP16)))</formula>
    </cfRule>
  </conditionalFormatting>
  <conditionalFormatting sqref="AQ16">
    <cfRule type="containsText" dxfId="4931" priority="91" operator="containsText" text="BAJA">
      <formula>NOT(ISERROR(SEARCH("BAJA",AQ16)))</formula>
    </cfRule>
    <cfRule type="containsText" dxfId="4930" priority="92" operator="containsText" text="MEDIA">
      <formula>NOT(ISERROR(SEARCH("MEDIA",AQ16)))</formula>
    </cfRule>
    <cfRule type="containsText" dxfId="4929" priority="93" operator="containsText" text="ALTA">
      <formula>NOT(ISERROR(SEARCH("ALTA",AQ16)))</formula>
    </cfRule>
  </conditionalFormatting>
  <conditionalFormatting sqref="U4">
    <cfRule type="cellIs" dxfId="4928" priority="73" operator="equal">
      <formula>100%</formula>
    </cfRule>
    <cfRule type="cellIs" dxfId="4927" priority="74" operator="equal">
      <formula>80%</formula>
    </cfRule>
    <cfRule type="cellIs" dxfId="4926" priority="75" operator="equal">
      <formula>60%</formula>
    </cfRule>
    <cfRule type="cellIs" dxfId="4925" priority="76" operator="equal">
      <formula>40%</formula>
    </cfRule>
    <cfRule type="cellIs" dxfId="4924" priority="77" operator="equal">
      <formula>0.2</formula>
    </cfRule>
    <cfRule type="containsText" dxfId="4923" priority="78" operator="containsText" text="Extremo">
      <formula>NOT(ISERROR(SEARCH("Extremo",U4)))</formula>
    </cfRule>
    <cfRule type="containsText" dxfId="4922" priority="79" operator="containsText" text="Alto">
      <formula>NOT(ISERROR(SEARCH("Alto",U4)))</formula>
    </cfRule>
    <cfRule type="containsText" dxfId="4921" priority="80" operator="containsText" text="Bajo">
      <formula>NOT(ISERROR(SEARCH("Bajo",U4)))</formula>
    </cfRule>
    <cfRule type="containsText" dxfId="4920" priority="81" operator="containsText" text="Catastrófico">
      <formula>NOT(ISERROR(SEARCH("Catastrófico",U4)))</formula>
    </cfRule>
    <cfRule type="containsText" dxfId="4919" priority="82" operator="containsText" text="Mayor">
      <formula>NOT(ISERROR(SEARCH("Mayor",U4)))</formula>
    </cfRule>
    <cfRule type="containsText" dxfId="4918" priority="83" operator="containsText" text="Moderado">
      <formula>NOT(ISERROR(SEARCH("Moderado",U4)))</formula>
    </cfRule>
    <cfRule type="containsText" dxfId="4917" priority="84" operator="containsText" text="Menor">
      <formula>NOT(ISERROR(SEARCH("Menor",U4)))</formula>
    </cfRule>
    <cfRule type="containsText" dxfId="4916" priority="85" operator="containsText" text="Leve">
      <formula>NOT(ISERROR(SEARCH("Leve",U4)))</formula>
    </cfRule>
    <cfRule type="containsText" dxfId="4915" priority="86" operator="containsText" text="Muy a">
      <formula>NOT(ISERROR(SEARCH("Muy a",U4)))</formula>
    </cfRule>
    <cfRule type="containsText" dxfId="4914" priority="87" operator="containsText" text="Muy b">
      <formula>NOT(ISERROR(SEARCH("Muy b",U4)))</formula>
    </cfRule>
    <cfRule type="containsText" dxfId="4913" priority="88" operator="containsText" text="Baja">
      <formula>NOT(ISERROR(SEARCH("Baja",U4)))</formula>
    </cfRule>
    <cfRule type="containsText" dxfId="4912" priority="89" operator="containsText" text="Media">
      <formula>NOT(ISERROR(SEARCH("Media",U4)))</formula>
    </cfRule>
    <cfRule type="containsText" dxfId="4911" priority="90" operator="containsText" text="Alta">
      <formula>NOT(ISERROR(SEARCH("Alta",U4)))</formula>
    </cfRule>
  </conditionalFormatting>
  <conditionalFormatting sqref="U7">
    <cfRule type="cellIs" dxfId="4910" priority="55" operator="equal">
      <formula>100%</formula>
    </cfRule>
    <cfRule type="cellIs" dxfId="4909" priority="56" operator="equal">
      <formula>80%</formula>
    </cfRule>
    <cfRule type="cellIs" dxfId="4908" priority="57" operator="equal">
      <formula>60%</formula>
    </cfRule>
    <cfRule type="cellIs" dxfId="4907" priority="58" operator="equal">
      <formula>40%</formula>
    </cfRule>
    <cfRule type="cellIs" dxfId="4906" priority="59" operator="equal">
      <formula>0.2</formula>
    </cfRule>
    <cfRule type="containsText" dxfId="4905" priority="60" operator="containsText" text="Extremo">
      <formula>NOT(ISERROR(SEARCH("Extremo",U7)))</formula>
    </cfRule>
    <cfRule type="containsText" dxfId="4904" priority="61" operator="containsText" text="Alto">
      <formula>NOT(ISERROR(SEARCH("Alto",U7)))</formula>
    </cfRule>
    <cfRule type="containsText" dxfId="4903" priority="62" operator="containsText" text="Bajo">
      <formula>NOT(ISERROR(SEARCH("Bajo",U7)))</formula>
    </cfRule>
    <cfRule type="containsText" dxfId="4902" priority="63" operator="containsText" text="Catastrófico">
      <formula>NOT(ISERROR(SEARCH("Catastrófico",U7)))</formula>
    </cfRule>
    <cfRule type="containsText" dxfId="4901" priority="64" operator="containsText" text="Mayor">
      <formula>NOT(ISERROR(SEARCH("Mayor",U7)))</formula>
    </cfRule>
    <cfRule type="containsText" dxfId="4900" priority="65" operator="containsText" text="Moderado">
      <formula>NOT(ISERROR(SEARCH("Moderado",U7)))</formula>
    </cfRule>
    <cfRule type="containsText" dxfId="4899" priority="66" operator="containsText" text="Menor">
      <formula>NOT(ISERROR(SEARCH("Menor",U7)))</formula>
    </cfRule>
    <cfRule type="containsText" dxfId="4898" priority="67" operator="containsText" text="Leve">
      <formula>NOT(ISERROR(SEARCH("Leve",U7)))</formula>
    </cfRule>
    <cfRule type="containsText" dxfId="4897" priority="68" operator="containsText" text="Muy a">
      <formula>NOT(ISERROR(SEARCH("Muy a",U7)))</formula>
    </cfRule>
    <cfRule type="containsText" dxfId="4896" priority="69" operator="containsText" text="Muy b">
      <formula>NOT(ISERROR(SEARCH("Muy b",U7)))</formula>
    </cfRule>
    <cfRule type="containsText" dxfId="4895" priority="70" operator="containsText" text="Baja">
      <formula>NOT(ISERROR(SEARCH("Baja",U7)))</formula>
    </cfRule>
    <cfRule type="containsText" dxfId="4894" priority="71" operator="containsText" text="Media">
      <formula>NOT(ISERROR(SEARCH("Media",U7)))</formula>
    </cfRule>
    <cfRule type="containsText" dxfId="4893" priority="72" operator="containsText" text="Alta">
      <formula>NOT(ISERROR(SEARCH("Alta",U7)))</formula>
    </cfRule>
  </conditionalFormatting>
  <conditionalFormatting sqref="U11">
    <cfRule type="cellIs" dxfId="4892" priority="37" operator="equal">
      <formula>100%</formula>
    </cfRule>
    <cfRule type="cellIs" dxfId="4891" priority="38" operator="equal">
      <formula>80%</formula>
    </cfRule>
    <cfRule type="cellIs" dxfId="4890" priority="39" operator="equal">
      <formula>60%</formula>
    </cfRule>
    <cfRule type="cellIs" dxfId="4889" priority="40" operator="equal">
      <formula>40%</formula>
    </cfRule>
    <cfRule type="cellIs" dxfId="4888" priority="41" operator="equal">
      <formula>0.2</formula>
    </cfRule>
    <cfRule type="containsText" dxfId="4887" priority="42" operator="containsText" text="Extremo">
      <formula>NOT(ISERROR(SEARCH("Extremo",U11)))</formula>
    </cfRule>
    <cfRule type="containsText" dxfId="4886" priority="43" operator="containsText" text="Alto">
      <formula>NOT(ISERROR(SEARCH("Alto",U11)))</formula>
    </cfRule>
    <cfRule type="containsText" dxfId="4885" priority="44" operator="containsText" text="Bajo">
      <formula>NOT(ISERROR(SEARCH("Bajo",U11)))</formula>
    </cfRule>
    <cfRule type="containsText" dxfId="4884" priority="45" operator="containsText" text="Catastrófico">
      <formula>NOT(ISERROR(SEARCH("Catastrófico",U11)))</formula>
    </cfRule>
    <cfRule type="containsText" dxfId="4883" priority="46" operator="containsText" text="Mayor">
      <formula>NOT(ISERROR(SEARCH("Mayor",U11)))</formula>
    </cfRule>
    <cfRule type="containsText" dxfId="4882" priority="47" operator="containsText" text="Moderado">
      <formula>NOT(ISERROR(SEARCH("Moderado",U11)))</formula>
    </cfRule>
    <cfRule type="containsText" dxfId="4881" priority="48" operator="containsText" text="Menor">
      <formula>NOT(ISERROR(SEARCH("Menor",U11)))</formula>
    </cfRule>
    <cfRule type="containsText" dxfId="4880" priority="49" operator="containsText" text="Leve">
      <formula>NOT(ISERROR(SEARCH("Leve",U11)))</formula>
    </cfRule>
    <cfRule type="containsText" dxfId="4879" priority="50" operator="containsText" text="Muy a">
      <formula>NOT(ISERROR(SEARCH("Muy a",U11)))</formula>
    </cfRule>
    <cfRule type="containsText" dxfId="4878" priority="51" operator="containsText" text="Muy b">
      <formula>NOT(ISERROR(SEARCH("Muy b",U11)))</formula>
    </cfRule>
    <cfRule type="containsText" dxfId="4877" priority="52" operator="containsText" text="Baja">
      <formula>NOT(ISERROR(SEARCH("Baja",U11)))</formula>
    </cfRule>
    <cfRule type="containsText" dxfId="4876" priority="53" operator="containsText" text="Media">
      <formula>NOT(ISERROR(SEARCH("Media",U11)))</formula>
    </cfRule>
    <cfRule type="containsText" dxfId="4875" priority="54" operator="containsText" text="Alta">
      <formula>NOT(ISERROR(SEARCH("Alta",U11)))</formula>
    </cfRule>
  </conditionalFormatting>
  <conditionalFormatting sqref="U14">
    <cfRule type="cellIs" dxfId="4874" priority="19" operator="equal">
      <formula>100%</formula>
    </cfRule>
    <cfRule type="cellIs" dxfId="4873" priority="20" operator="equal">
      <formula>80%</formula>
    </cfRule>
    <cfRule type="cellIs" dxfId="4872" priority="21" operator="equal">
      <formula>60%</formula>
    </cfRule>
    <cfRule type="cellIs" dxfId="4871" priority="22" operator="equal">
      <formula>40%</formula>
    </cfRule>
    <cfRule type="cellIs" dxfId="4870" priority="23" operator="equal">
      <formula>0.2</formula>
    </cfRule>
    <cfRule type="containsText" dxfId="4869" priority="24" operator="containsText" text="Extremo">
      <formula>NOT(ISERROR(SEARCH("Extremo",U14)))</formula>
    </cfRule>
    <cfRule type="containsText" dxfId="4868" priority="25" operator="containsText" text="Alto">
      <formula>NOT(ISERROR(SEARCH("Alto",U14)))</formula>
    </cfRule>
    <cfRule type="containsText" dxfId="4867" priority="26" operator="containsText" text="Bajo">
      <formula>NOT(ISERROR(SEARCH("Bajo",U14)))</formula>
    </cfRule>
    <cfRule type="containsText" dxfId="4866" priority="27" operator="containsText" text="Catastrófico">
      <formula>NOT(ISERROR(SEARCH("Catastrófico",U14)))</formula>
    </cfRule>
    <cfRule type="containsText" dxfId="4865" priority="28" operator="containsText" text="Mayor">
      <formula>NOT(ISERROR(SEARCH("Mayor",U14)))</formula>
    </cfRule>
    <cfRule type="containsText" dxfId="4864" priority="29" operator="containsText" text="Moderado">
      <formula>NOT(ISERROR(SEARCH("Moderado",U14)))</formula>
    </cfRule>
    <cfRule type="containsText" dxfId="4863" priority="30" operator="containsText" text="Menor">
      <formula>NOT(ISERROR(SEARCH("Menor",U14)))</formula>
    </cfRule>
    <cfRule type="containsText" dxfId="4862" priority="31" operator="containsText" text="Leve">
      <formula>NOT(ISERROR(SEARCH("Leve",U14)))</formula>
    </cfRule>
    <cfRule type="containsText" dxfId="4861" priority="32" operator="containsText" text="Muy a">
      <formula>NOT(ISERROR(SEARCH("Muy a",U14)))</formula>
    </cfRule>
    <cfRule type="containsText" dxfId="4860" priority="33" operator="containsText" text="Muy b">
      <formula>NOT(ISERROR(SEARCH("Muy b",U14)))</formula>
    </cfRule>
    <cfRule type="containsText" dxfId="4859" priority="34" operator="containsText" text="Baja">
      <formula>NOT(ISERROR(SEARCH("Baja",U14)))</formula>
    </cfRule>
    <cfRule type="containsText" dxfId="4858" priority="35" operator="containsText" text="Media">
      <formula>NOT(ISERROR(SEARCH("Media",U14)))</formula>
    </cfRule>
    <cfRule type="containsText" dxfId="4857" priority="36" operator="containsText" text="Alta">
      <formula>NOT(ISERROR(SEARCH("Alta",U14)))</formula>
    </cfRule>
  </conditionalFormatting>
  <conditionalFormatting sqref="U16">
    <cfRule type="cellIs" dxfId="4856" priority="1" operator="equal">
      <formula>100%</formula>
    </cfRule>
    <cfRule type="cellIs" dxfId="4855" priority="2" operator="equal">
      <formula>80%</formula>
    </cfRule>
    <cfRule type="cellIs" dxfId="4854" priority="3" operator="equal">
      <formula>60%</formula>
    </cfRule>
    <cfRule type="cellIs" dxfId="4853" priority="4" operator="equal">
      <formula>40%</formula>
    </cfRule>
    <cfRule type="cellIs" dxfId="4852" priority="5" operator="equal">
      <formula>0.2</formula>
    </cfRule>
    <cfRule type="containsText" dxfId="4851" priority="6" operator="containsText" text="Extremo">
      <formula>NOT(ISERROR(SEARCH("Extremo",U16)))</formula>
    </cfRule>
    <cfRule type="containsText" dxfId="4850" priority="7" operator="containsText" text="Alto">
      <formula>NOT(ISERROR(SEARCH("Alto",U16)))</formula>
    </cfRule>
    <cfRule type="containsText" dxfId="4849" priority="8" operator="containsText" text="Bajo">
      <formula>NOT(ISERROR(SEARCH("Bajo",U16)))</formula>
    </cfRule>
    <cfRule type="containsText" dxfId="4848" priority="9" operator="containsText" text="Catastrófico">
      <formula>NOT(ISERROR(SEARCH("Catastrófico",U16)))</formula>
    </cfRule>
    <cfRule type="containsText" dxfId="4847" priority="10" operator="containsText" text="Mayor">
      <formula>NOT(ISERROR(SEARCH("Mayor",U16)))</formula>
    </cfRule>
    <cfRule type="containsText" dxfId="4846" priority="11" operator="containsText" text="Moderado">
      <formula>NOT(ISERROR(SEARCH("Moderado",U16)))</formula>
    </cfRule>
    <cfRule type="containsText" dxfId="4845" priority="12" operator="containsText" text="Menor">
      <formula>NOT(ISERROR(SEARCH("Menor",U16)))</formula>
    </cfRule>
    <cfRule type="containsText" dxfId="4844" priority="13" operator="containsText" text="Leve">
      <formula>NOT(ISERROR(SEARCH("Leve",U16)))</formula>
    </cfRule>
    <cfRule type="containsText" dxfId="4843" priority="14" operator="containsText" text="Muy a">
      <formula>NOT(ISERROR(SEARCH("Muy a",U16)))</formula>
    </cfRule>
    <cfRule type="containsText" dxfId="4842" priority="15" operator="containsText" text="Muy b">
      <formula>NOT(ISERROR(SEARCH("Muy b",U16)))</formula>
    </cfRule>
    <cfRule type="containsText" dxfId="4841" priority="16" operator="containsText" text="Baja">
      <formula>NOT(ISERROR(SEARCH("Baja",U16)))</formula>
    </cfRule>
    <cfRule type="containsText" dxfId="4840" priority="17" operator="containsText" text="Media">
      <formula>NOT(ISERROR(SEARCH("Media",U16)))</formula>
    </cfRule>
    <cfRule type="containsText" dxfId="4839" priority="18" operator="containsText" text="Alta">
      <formula>NOT(ISERROR(SEARCH("Alta",U16)))</formula>
    </cfRule>
  </conditionalFormatting>
  <dataValidations count="5">
    <dataValidation type="list" allowBlank="1" showInputMessage="1" showErrorMessage="1" sqref="A4 A7 AK4:AK16 A11 A14 A16" xr:uid="{00000000-0002-0000-0B00-000000000000}">
      <formula1>"SI,NO"</formula1>
    </dataValidation>
    <dataValidation type="list" allowBlank="1" showInputMessage="1" showErrorMessage="1" sqref="AR4:AR16" xr:uid="{00000000-0002-0000-0B00-000001000000}">
      <formula1>"Asignado,No Asignado"</formula1>
    </dataValidation>
    <dataValidation type="list" allowBlank="1" showInputMessage="1" showErrorMessage="1" sqref="AT4:AT16" xr:uid="{00000000-0002-0000-0B00-000002000000}">
      <formula1>"Adecuado,Inadecuado"</formula1>
    </dataValidation>
    <dataValidation type="list" allowBlank="1" showInputMessage="1" showErrorMessage="1" sqref="AJ4:AJ16" xr:uid="{00000000-0002-0000-0B00-000003000000}">
      <formula1>"Confiable,No confiable"</formula1>
    </dataValidation>
    <dataValidation type="list" allowBlank="1" showInputMessage="1" showErrorMessage="1" sqref="AG4:AG16" xr:uid="{00000000-0002-0000-0B00-000004000000}">
      <formula1>"Manual,Automático"</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4">
        <x14:dataValidation type="list" allowBlank="1" showInputMessage="1" showErrorMessage="1" xr:uid="{00000000-0002-0000-0B00-000005000000}">
          <x14:formula1>
            <xm:f>Listas!$K$2:$K$6</xm:f>
          </x14:formula1>
          <xm:sqref>S4:S16</xm:sqref>
        </x14:dataValidation>
        <x14:dataValidation type="list" allowBlank="1" showInputMessage="1" showErrorMessage="1" xr:uid="{00000000-0002-0000-0B00-000006000000}">
          <x14:formula1>
            <xm:f>Listas!$C$2:$C$8</xm:f>
          </x14:formula1>
          <xm:sqref>E4 E7 E11 E14 E16</xm:sqref>
        </x14:dataValidation>
        <x14:dataValidation type="list" allowBlank="1" showInputMessage="1" showErrorMessage="1" xr:uid="{00000000-0002-0000-0B00-000007000000}">
          <x14:formula1>
            <xm:f>Listas!$J$2:$J$6</xm:f>
          </x14:formula1>
          <xm:sqref>AX4 AX7 AX11 AX14 AX16</xm:sqref>
        </x14:dataValidation>
        <x14:dataValidation type="list" allowBlank="1" showInputMessage="1" showErrorMessage="1" xr:uid="{00000000-0002-0000-0B00-000008000000}">
          <x14:formula1>
            <xm:f>Listas!$B$2:$B$7</xm:f>
          </x14:formula1>
          <xm:sqref>D4 D7 D11 D14 D16</xm:sqref>
        </x14:dataValidation>
        <x14:dataValidation type="list" allowBlank="1" showInputMessage="1" showErrorMessage="1" xr:uid="{00000000-0002-0000-0B00-000009000000}">
          <x14:formula1>
            <xm:f>Listas!$M$2:$M$14</xm:f>
          </x14:formula1>
          <xm:sqref>B4 B7 B11 B14 B16</xm:sqref>
        </x14:dataValidation>
        <x14:dataValidation type="list" allowBlank="1" showInputMessage="1" showErrorMessage="1" xr:uid="{00000000-0002-0000-0B00-00000A000000}">
          <x14:formula1>
            <xm:f>Listas!$G$2:$G$11</xm:f>
          </x14:formula1>
          <xm:sqref>C4:C16</xm:sqref>
        </x14:dataValidation>
        <x14:dataValidation type="list" allowBlank="1" showInputMessage="1" showErrorMessage="1" xr:uid="{00000000-0002-0000-0B00-00000B000000}">
          <x14:formula1>
            <xm:f>Listas!$F$2:$F$4</xm:f>
          </x14:formula1>
          <xm:sqref>AE4:AE16</xm:sqref>
        </x14:dataValidation>
        <x14:dataValidation type="list" allowBlank="1" showInputMessage="1" showErrorMessage="1" xr:uid="{00000000-0002-0000-0B00-00000C000000}">
          <x14:formula1>
            <xm:f>Listas!$H$2:$H$3</xm:f>
          </x14:formula1>
          <xm:sqref>AM4:AM16</xm:sqref>
        </x14:dataValidation>
        <x14:dataValidation type="list" allowBlank="1" showInputMessage="1" showErrorMessage="1" xr:uid="{00000000-0002-0000-0B00-00000D000000}">
          <x14:formula1>
            <xm:f>Listas!$I$2:$I$3</xm:f>
          </x14:formula1>
          <xm:sqref>AO4:AO16</xm:sqref>
        </x14:dataValidation>
        <x14:dataValidation type="list" allowBlank="1" showInputMessage="1" showErrorMessage="1" xr:uid="{00000000-0002-0000-0B00-00000E000000}">
          <x14:formula1>
            <xm:f>Listas!$P$2:$P$7</xm:f>
          </x14:formula1>
          <xm:sqref>Q4 Q7 Q11 Q14:Q17</xm:sqref>
        </x14:dataValidation>
        <x14:dataValidation type="list" allowBlank="1" showInputMessage="1" showErrorMessage="1" xr:uid="{00000000-0002-0000-0B00-00000F000000}">
          <x14:formula1>
            <xm:f>Listas!$O$2:$O$7</xm:f>
          </x14:formula1>
          <xm:sqref>O4 O7 O11 O14:O17</xm:sqref>
        </x14:dataValidation>
        <x14:dataValidation type="list" allowBlank="1" showInputMessage="1" showErrorMessage="1" xr:uid="{00000000-0002-0000-0B00-000010000000}">
          <x14:formula1>
            <xm:f>Listas!$N$2:$N$7</xm:f>
          </x14:formula1>
          <xm:sqref>M4 M7 M11 M14:M17</xm:sqref>
        </x14:dataValidation>
        <x14:dataValidation type="list" allowBlank="1" showInputMessage="1" showErrorMessage="1" xr:uid="{00000000-0002-0000-0B00-000011000000}">
          <x14:formula1>
            <xm:f>Listas!$Q$2:$Q$8</xm:f>
          </x14:formula1>
          <xm:sqref>J4 J14:J17 J11 J7</xm:sqref>
        </x14:dataValidation>
        <x14:dataValidation type="list" allowBlank="1" showInputMessage="1" showErrorMessage="1" xr:uid="{00000000-0002-0000-0B00-000012000000}">
          <x14:formula1>
            <xm:f>Listas!$L$2:$L$5</xm:f>
          </x14:formula1>
          <xm:sqref>T4:T16</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BQ318"/>
  <sheetViews>
    <sheetView topLeftCell="BP1" zoomScale="70" zoomScaleNormal="70" workbookViewId="0">
      <pane ySplit="3" topLeftCell="A7" activePane="bottomLeft" state="frozen"/>
      <selection activeCell="AB16" sqref="AB16"/>
      <selection pane="bottomLeft" activeCell="A7" sqref="A7:BQ9"/>
    </sheetView>
  </sheetViews>
  <sheetFormatPr baseColWidth="10" defaultColWidth="11.44140625" defaultRowHeight="14.4" x14ac:dyDescent="0.3"/>
  <cols>
    <col min="1" max="1" width="14.109375" style="1" customWidth="1"/>
    <col min="2" max="2" width="14" style="6" customWidth="1"/>
    <col min="3" max="3" width="17.33203125" style="6" customWidth="1"/>
    <col min="4" max="4" width="11.88671875" style="6" customWidth="1"/>
    <col min="5" max="5" width="19.5546875" style="6" customWidth="1"/>
    <col min="6" max="6" width="44.109375" style="2" customWidth="1"/>
    <col min="7" max="7" width="9.6640625" style="2" customWidth="1"/>
    <col min="8" max="8" width="20" style="2" customWidth="1"/>
    <col min="9" max="9" width="32.44140625" style="2" customWidth="1"/>
    <col min="10" max="10" width="14.6640625" style="2" bestFit="1" customWidth="1"/>
    <col min="11" max="11" width="15.6640625" style="2" customWidth="1"/>
    <col min="12" max="12" width="17.33203125" style="2" customWidth="1"/>
    <col min="13" max="13" width="28.6640625" style="2" customWidth="1"/>
    <col min="14" max="14" width="3.44140625" style="2" hidden="1" customWidth="1"/>
    <col min="15" max="15" width="30.33203125" style="2" customWidth="1"/>
    <col min="16" max="16" width="3.44140625" style="2" hidden="1" customWidth="1"/>
    <col min="17" max="17" width="16.6640625" style="2" customWidth="1"/>
    <col min="18" max="18" width="3" style="2" hidden="1" customWidth="1"/>
    <col min="19" max="19" width="18.33203125" style="2" customWidth="1"/>
    <col min="20" max="20" width="19.88671875" style="2" customWidth="1"/>
    <col min="21" max="21" width="21.88671875" style="2" hidden="1" customWidth="1"/>
    <col min="22" max="22" width="15" style="2" bestFit="1" customWidth="1"/>
    <col min="23" max="23" width="5.6640625" style="26" hidden="1" customWidth="1"/>
    <col min="24" max="24" width="13.6640625" style="2" customWidth="1"/>
    <col min="25" max="25" width="5.6640625" style="26" hidden="1" customWidth="1"/>
    <col min="26" max="26" width="16.88671875" style="2" bestFit="1" customWidth="1"/>
    <col min="27" max="27" width="5.44140625" style="2" hidden="1" customWidth="1"/>
    <col min="28" max="28" width="33.33203125" style="2" customWidth="1"/>
    <col min="29" max="29" width="28" style="2" customWidth="1"/>
    <col min="30" max="30" width="86.33203125" style="2" customWidth="1"/>
    <col min="31" max="31" width="10" style="2" bestFit="1" customWidth="1"/>
    <col min="32" max="32" width="8.44140625" style="26" customWidth="1"/>
    <col min="33" max="33" width="20.33203125" style="26" customWidth="1"/>
    <col min="34" max="34" width="9" style="26" customWidth="1"/>
    <col min="35" max="35" width="14.109375" style="26" customWidth="1"/>
    <col min="36" max="36" width="16.44140625" style="2" customWidth="1"/>
    <col min="37" max="37" width="6.6640625" style="2" customWidth="1"/>
    <col min="38" max="38" width="63.6640625" style="2" customWidth="1"/>
    <col min="39" max="39" width="14.6640625" style="6" customWidth="1"/>
    <col min="40" max="40" width="20.6640625" style="2" customWidth="1"/>
    <col min="41" max="41" width="8.88671875" style="2" customWidth="1"/>
    <col min="42" max="42" width="12.109375" style="2" customWidth="1"/>
    <col min="43" max="43" width="23.88671875" style="2" customWidth="1"/>
    <col min="44" max="44" width="9.109375" style="2" customWidth="1"/>
    <col min="45" max="45" width="33.6640625" style="2" customWidth="1"/>
    <col min="46" max="46" width="13.6640625" style="2" customWidth="1"/>
    <col min="47" max="47" width="13.6640625" style="2" hidden="1" customWidth="1"/>
    <col min="48" max="48" width="13.6640625" style="30" hidden="1" customWidth="1"/>
    <col min="49" max="49" width="13.6640625" style="2" customWidth="1"/>
    <col min="50" max="50" width="15.33203125" style="2" customWidth="1"/>
    <col min="51" max="51" width="2.33203125" style="5" customWidth="1"/>
    <col min="52" max="52" width="49.33203125" style="5" customWidth="1"/>
    <col min="53" max="53" width="17" style="4" customWidth="1"/>
    <col min="54" max="55" width="11.5546875" style="3" customWidth="1"/>
    <col min="56" max="56" width="21.88671875" style="2" customWidth="1"/>
    <col min="57" max="57" width="14.88671875" style="1" customWidth="1"/>
    <col min="58" max="58" width="53.44140625" style="1" customWidth="1"/>
    <col min="59" max="59" width="14.88671875" style="1" customWidth="1"/>
    <col min="60" max="60" width="48" style="113" customWidth="1"/>
    <col min="61" max="61" width="31.88671875" style="113" customWidth="1"/>
    <col min="62" max="62" width="14.88671875" style="1" customWidth="1"/>
    <col min="63" max="63" width="46.109375" style="1" customWidth="1"/>
    <col min="64" max="249" width="11.5546875" style="1"/>
    <col min="250" max="250" width="21.88671875" style="1" customWidth="1"/>
    <col min="251" max="251" width="13.88671875" style="1" customWidth="1"/>
    <col min="252" max="252" width="38.6640625" style="1" customWidth="1"/>
    <col min="253" max="253" width="3" style="1" bestFit="1" customWidth="1"/>
    <col min="254" max="254" width="32.33203125" style="1" customWidth="1"/>
    <col min="255" max="255" width="46.33203125" style="1" customWidth="1"/>
    <col min="256" max="256" width="19" style="1" customWidth="1"/>
    <col min="257" max="257" width="0" style="1" hidden="1" customWidth="1"/>
    <col min="258" max="258" width="17.6640625" style="1" customWidth="1"/>
    <col min="259" max="259" width="0" style="1" hidden="1" customWidth="1"/>
    <col min="260" max="260" width="22.33203125" style="1" customWidth="1"/>
    <col min="261" max="261" width="5.33203125" style="1" customWidth="1"/>
    <col min="262" max="262" width="36.33203125" style="1" customWidth="1"/>
    <col min="263" max="263" width="5.6640625" style="1" customWidth="1"/>
    <col min="264" max="264" width="0" style="1" hidden="1" customWidth="1"/>
    <col min="265" max="265" width="20.6640625" style="1" customWidth="1"/>
    <col min="266" max="266" width="4.88671875" style="1" customWidth="1"/>
    <col min="267" max="267" width="0" style="1" hidden="1" customWidth="1"/>
    <col min="268" max="268" width="24.6640625" style="1" customWidth="1"/>
    <col min="269" max="269" width="12.33203125" style="1" customWidth="1"/>
    <col min="270" max="270" width="0" style="1" hidden="1" customWidth="1"/>
    <col min="271" max="271" width="3.44140625" style="1" customWidth="1"/>
    <col min="272" max="272" width="0" style="1" hidden="1" customWidth="1"/>
    <col min="273" max="273" width="17.6640625" style="1" customWidth="1"/>
    <col min="274" max="274" width="3.44140625" style="1" customWidth="1"/>
    <col min="275" max="275" width="0" style="1" hidden="1" customWidth="1"/>
    <col min="276" max="276" width="23.6640625" style="1" customWidth="1"/>
    <col min="277" max="277" width="10" style="1" customWidth="1"/>
    <col min="278" max="278" width="0" style="1" hidden="1" customWidth="1"/>
    <col min="279" max="280" width="14.6640625" style="1" customWidth="1"/>
    <col min="281" max="281" width="12.88671875" style="1" customWidth="1"/>
    <col min="282" max="282" width="3.33203125" style="1" customWidth="1"/>
    <col min="283" max="283" width="30.33203125" style="1" customWidth="1"/>
    <col min="284" max="284" width="5" style="1" customWidth="1"/>
    <col min="285" max="285" width="0" style="1" hidden="1" customWidth="1"/>
    <col min="286" max="286" width="14.33203125" style="1" customWidth="1"/>
    <col min="287" max="287" width="5.6640625" style="1" customWidth="1"/>
    <col min="288" max="288" width="0" style="1" hidden="1" customWidth="1"/>
    <col min="289" max="289" width="17.33203125" style="1" customWidth="1"/>
    <col min="290" max="290" width="12.6640625" style="1" customWidth="1"/>
    <col min="291" max="291" width="0" style="1" hidden="1" customWidth="1"/>
    <col min="292" max="292" width="5.33203125" style="1" customWidth="1"/>
    <col min="293" max="293" width="0" style="1" hidden="1" customWidth="1"/>
    <col min="294" max="294" width="17" style="1" customWidth="1"/>
    <col min="295" max="295" width="6.33203125" style="1" customWidth="1"/>
    <col min="296" max="296" width="0" style="1" hidden="1" customWidth="1"/>
    <col min="297" max="297" width="14.33203125" style="1" customWidth="1"/>
    <col min="298" max="298" width="7.5546875" style="1" customWidth="1"/>
    <col min="299" max="299" width="0" style="1" hidden="1" customWidth="1"/>
    <col min="300" max="301" width="14.33203125" style="1" customWidth="1"/>
    <col min="302" max="302" width="20.88671875" style="1" customWidth="1"/>
    <col min="303" max="303" width="14.44140625" style="1" customWidth="1"/>
    <col min="304" max="304" width="15" style="1" customWidth="1"/>
    <col min="305" max="305" width="2.6640625" style="1" customWidth="1"/>
    <col min="306" max="306" width="11.6640625" style="1" customWidth="1"/>
    <col min="307" max="307" width="11.5546875" style="1" customWidth="1"/>
    <col min="308" max="308" width="2.33203125" style="1" customWidth="1"/>
    <col min="309" max="309" width="41" style="1" customWidth="1"/>
    <col min="310" max="310" width="14.33203125" style="1" customWidth="1"/>
    <col min="311" max="312" width="11.5546875" style="1" customWidth="1"/>
    <col min="313" max="313" width="21.88671875" style="1" customWidth="1"/>
    <col min="314" max="505" width="11.5546875" style="1"/>
    <col min="506" max="506" width="21.88671875" style="1" customWidth="1"/>
    <col min="507" max="507" width="13.88671875" style="1" customWidth="1"/>
    <col min="508" max="508" width="38.6640625" style="1" customWidth="1"/>
    <col min="509" max="509" width="3" style="1" bestFit="1" customWidth="1"/>
    <col min="510" max="510" width="32.33203125" style="1" customWidth="1"/>
    <col min="511" max="511" width="46.33203125" style="1" customWidth="1"/>
    <col min="512" max="512" width="19" style="1" customWidth="1"/>
    <col min="513" max="513" width="0" style="1" hidden="1" customWidth="1"/>
    <col min="514" max="514" width="17.6640625" style="1" customWidth="1"/>
    <col min="515" max="515" width="0" style="1" hidden="1" customWidth="1"/>
    <col min="516" max="516" width="22.33203125" style="1" customWidth="1"/>
    <col min="517" max="517" width="5.33203125" style="1" customWidth="1"/>
    <col min="518" max="518" width="36.33203125" style="1" customWidth="1"/>
    <col min="519" max="519" width="5.6640625" style="1" customWidth="1"/>
    <col min="520" max="520" width="0" style="1" hidden="1" customWidth="1"/>
    <col min="521" max="521" width="20.6640625" style="1" customWidth="1"/>
    <col min="522" max="522" width="4.88671875" style="1" customWidth="1"/>
    <col min="523" max="523" width="0" style="1" hidden="1" customWidth="1"/>
    <col min="524" max="524" width="24.6640625" style="1" customWidth="1"/>
    <col min="525" max="525" width="12.33203125" style="1" customWidth="1"/>
    <col min="526" max="526" width="0" style="1" hidden="1" customWidth="1"/>
    <col min="527" max="527" width="3.44140625" style="1" customWidth="1"/>
    <col min="528" max="528" width="0" style="1" hidden="1" customWidth="1"/>
    <col min="529" max="529" width="17.6640625" style="1" customWidth="1"/>
    <col min="530" max="530" width="3.44140625" style="1" customWidth="1"/>
    <col min="531" max="531" width="0" style="1" hidden="1" customWidth="1"/>
    <col min="532" max="532" width="23.6640625" style="1" customWidth="1"/>
    <col min="533" max="533" width="10" style="1" customWidth="1"/>
    <col min="534" max="534" width="0" style="1" hidden="1" customWidth="1"/>
    <col min="535" max="536" width="14.6640625" style="1" customWidth="1"/>
    <col min="537" max="537" width="12.88671875" style="1" customWidth="1"/>
    <col min="538" max="538" width="3.33203125" style="1" customWidth="1"/>
    <col min="539" max="539" width="30.33203125" style="1" customWidth="1"/>
    <col min="540" max="540" width="5" style="1" customWidth="1"/>
    <col min="541" max="541" width="0" style="1" hidden="1" customWidth="1"/>
    <col min="542" max="542" width="14.33203125" style="1" customWidth="1"/>
    <col min="543" max="543" width="5.6640625" style="1" customWidth="1"/>
    <col min="544" max="544" width="0" style="1" hidden="1" customWidth="1"/>
    <col min="545" max="545" width="17.33203125" style="1" customWidth="1"/>
    <col min="546" max="546" width="12.6640625" style="1" customWidth="1"/>
    <col min="547" max="547" width="0" style="1" hidden="1" customWidth="1"/>
    <col min="548" max="548" width="5.33203125" style="1" customWidth="1"/>
    <col min="549" max="549" width="0" style="1" hidden="1" customWidth="1"/>
    <col min="550" max="550" width="17" style="1" customWidth="1"/>
    <col min="551" max="551" width="6.33203125" style="1" customWidth="1"/>
    <col min="552" max="552" width="0" style="1" hidden="1" customWidth="1"/>
    <col min="553" max="553" width="14.33203125" style="1" customWidth="1"/>
    <col min="554" max="554" width="7.5546875" style="1" customWidth="1"/>
    <col min="555" max="555" width="0" style="1" hidden="1" customWidth="1"/>
    <col min="556" max="557" width="14.33203125" style="1" customWidth="1"/>
    <col min="558" max="558" width="20.88671875" style="1" customWidth="1"/>
    <col min="559" max="559" width="14.44140625" style="1" customWidth="1"/>
    <col min="560" max="560" width="15" style="1" customWidth="1"/>
    <col min="561" max="561" width="2.6640625" style="1" customWidth="1"/>
    <col min="562" max="562" width="11.6640625" style="1" customWidth="1"/>
    <col min="563" max="563" width="11.5546875" style="1" customWidth="1"/>
    <col min="564" max="564" width="2.33203125" style="1" customWidth="1"/>
    <col min="565" max="565" width="41" style="1" customWidth="1"/>
    <col min="566" max="566" width="14.33203125" style="1" customWidth="1"/>
    <col min="567" max="568" width="11.5546875" style="1" customWidth="1"/>
    <col min="569" max="569" width="21.88671875" style="1" customWidth="1"/>
    <col min="570" max="761" width="11.5546875" style="1"/>
    <col min="762" max="762" width="21.88671875" style="1" customWidth="1"/>
    <col min="763" max="763" width="13.88671875" style="1" customWidth="1"/>
    <col min="764" max="764" width="38.6640625" style="1" customWidth="1"/>
    <col min="765" max="765" width="3" style="1" bestFit="1" customWidth="1"/>
    <col min="766" max="766" width="32.33203125" style="1" customWidth="1"/>
    <col min="767" max="767" width="46.33203125" style="1" customWidth="1"/>
    <col min="768" max="768" width="19" style="1" customWidth="1"/>
    <col min="769" max="769" width="0" style="1" hidden="1" customWidth="1"/>
    <col min="770" max="770" width="17.6640625" style="1" customWidth="1"/>
    <col min="771" max="771" width="0" style="1" hidden="1" customWidth="1"/>
    <col min="772" max="772" width="22.33203125" style="1" customWidth="1"/>
    <col min="773" max="773" width="5.33203125" style="1" customWidth="1"/>
    <col min="774" max="774" width="36.33203125" style="1" customWidth="1"/>
    <col min="775" max="775" width="5.6640625" style="1" customWidth="1"/>
    <col min="776" max="776" width="0" style="1" hidden="1" customWidth="1"/>
    <col min="777" max="777" width="20.6640625" style="1" customWidth="1"/>
    <col min="778" max="778" width="4.88671875" style="1" customWidth="1"/>
    <col min="779" max="779" width="0" style="1" hidden="1" customWidth="1"/>
    <col min="780" max="780" width="24.6640625" style="1" customWidth="1"/>
    <col min="781" max="781" width="12.33203125" style="1" customWidth="1"/>
    <col min="782" max="782" width="0" style="1" hidden="1" customWidth="1"/>
    <col min="783" max="783" width="3.44140625" style="1" customWidth="1"/>
    <col min="784" max="784" width="0" style="1" hidden="1" customWidth="1"/>
    <col min="785" max="785" width="17.6640625" style="1" customWidth="1"/>
    <col min="786" max="786" width="3.44140625" style="1" customWidth="1"/>
    <col min="787" max="787" width="0" style="1" hidden="1" customWidth="1"/>
    <col min="788" max="788" width="23.6640625" style="1" customWidth="1"/>
    <col min="789" max="789" width="10" style="1" customWidth="1"/>
    <col min="790" max="790" width="0" style="1" hidden="1" customWidth="1"/>
    <col min="791" max="792" width="14.6640625" style="1" customWidth="1"/>
    <col min="793" max="793" width="12.88671875" style="1" customWidth="1"/>
    <col min="794" max="794" width="3.33203125" style="1" customWidth="1"/>
    <col min="795" max="795" width="30.33203125" style="1" customWidth="1"/>
    <col min="796" max="796" width="5" style="1" customWidth="1"/>
    <col min="797" max="797" width="0" style="1" hidden="1" customWidth="1"/>
    <col min="798" max="798" width="14.33203125" style="1" customWidth="1"/>
    <col min="799" max="799" width="5.6640625" style="1" customWidth="1"/>
    <col min="800" max="800" width="0" style="1" hidden="1" customWidth="1"/>
    <col min="801" max="801" width="17.33203125" style="1" customWidth="1"/>
    <col min="802" max="802" width="12.6640625" style="1" customWidth="1"/>
    <col min="803" max="803" width="0" style="1" hidden="1" customWidth="1"/>
    <col min="804" max="804" width="5.33203125" style="1" customWidth="1"/>
    <col min="805" max="805" width="0" style="1" hidden="1" customWidth="1"/>
    <col min="806" max="806" width="17" style="1" customWidth="1"/>
    <col min="807" max="807" width="6.33203125" style="1" customWidth="1"/>
    <col min="808" max="808" width="0" style="1" hidden="1" customWidth="1"/>
    <col min="809" max="809" width="14.33203125" style="1" customWidth="1"/>
    <col min="810" max="810" width="7.5546875" style="1" customWidth="1"/>
    <col min="811" max="811" width="0" style="1" hidden="1" customWidth="1"/>
    <col min="812" max="813" width="14.33203125" style="1" customWidth="1"/>
    <col min="814" max="814" width="20.88671875" style="1" customWidth="1"/>
    <col min="815" max="815" width="14.44140625" style="1" customWidth="1"/>
    <col min="816" max="816" width="15" style="1" customWidth="1"/>
    <col min="817" max="817" width="2.6640625" style="1" customWidth="1"/>
    <col min="818" max="818" width="11.6640625" style="1" customWidth="1"/>
    <col min="819" max="819" width="11.5546875" style="1" customWidth="1"/>
    <col min="820" max="820" width="2.33203125" style="1" customWidth="1"/>
    <col min="821" max="821" width="41" style="1" customWidth="1"/>
    <col min="822" max="822" width="14.33203125" style="1" customWidth="1"/>
    <col min="823" max="824" width="11.5546875" style="1" customWidth="1"/>
    <col min="825" max="825" width="21.88671875" style="1" customWidth="1"/>
    <col min="826" max="1017" width="11.5546875" style="1"/>
    <col min="1018" max="1018" width="21.88671875" style="1" customWidth="1"/>
    <col min="1019" max="1019" width="13.88671875" style="1" customWidth="1"/>
    <col min="1020" max="1020" width="38.6640625" style="1" customWidth="1"/>
    <col min="1021" max="1021" width="3" style="1" bestFit="1" customWidth="1"/>
    <col min="1022" max="1022" width="32.33203125" style="1" customWidth="1"/>
    <col min="1023" max="1023" width="46.33203125" style="1" customWidth="1"/>
    <col min="1024" max="1024" width="19" style="1" customWidth="1"/>
    <col min="1025" max="1025" width="0" style="1" hidden="1" customWidth="1"/>
    <col min="1026" max="1026" width="17.6640625" style="1" customWidth="1"/>
    <col min="1027" max="1027" width="0" style="1" hidden="1" customWidth="1"/>
    <col min="1028" max="1028" width="22.33203125" style="1" customWidth="1"/>
    <col min="1029" max="1029" width="5.33203125" style="1" customWidth="1"/>
    <col min="1030" max="1030" width="36.33203125" style="1" customWidth="1"/>
    <col min="1031" max="1031" width="5.6640625" style="1" customWidth="1"/>
    <col min="1032" max="1032" width="0" style="1" hidden="1" customWidth="1"/>
    <col min="1033" max="1033" width="20.6640625" style="1" customWidth="1"/>
    <col min="1034" max="1034" width="4.88671875" style="1" customWidth="1"/>
    <col min="1035" max="1035" width="0" style="1" hidden="1" customWidth="1"/>
    <col min="1036" max="1036" width="24.6640625" style="1" customWidth="1"/>
    <col min="1037" max="1037" width="12.33203125" style="1" customWidth="1"/>
    <col min="1038" max="1038" width="0" style="1" hidden="1" customWidth="1"/>
    <col min="1039" max="1039" width="3.44140625" style="1" customWidth="1"/>
    <col min="1040" max="1040" width="0" style="1" hidden="1" customWidth="1"/>
    <col min="1041" max="1041" width="17.6640625" style="1" customWidth="1"/>
    <col min="1042" max="1042" width="3.44140625" style="1" customWidth="1"/>
    <col min="1043" max="1043" width="0" style="1" hidden="1" customWidth="1"/>
    <col min="1044" max="1044" width="23.6640625" style="1" customWidth="1"/>
    <col min="1045" max="1045" width="10" style="1" customWidth="1"/>
    <col min="1046" max="1046" width="0" style="1" hidden="1" customWidth="1"/>
    <col min="1047" max="1048" width="14.6640625" style="1" customWidth="1"/>
    <col min="1049" max="1049" width="12.88671875" style="1" customWidth="1"/>
    <col min="1050" max="1050" width="3.33203125" style="1" customWidth="1"/>
    <col min="1051" max="1051" width="30.33203125" style="1" customWidth="1"/>
    <col min="1052" max="1052" width="5" style="1" customWidth="1"/>
    <col min="1053" max="1053" width="0" style="1" hidden="1" customWidth="1"/>
    <col min="1054" max="1054" width="14.33203125" style="1" customWidth="1"/>
    <col min="1055" max="1055" width="5.6640625" style="1" customWidth="1"/>
    <col min="1056" max="1056" width="0" style="1" hidden="1" customWidth="1"/>
    <col min="1057" max="1057" width="17.33203125" style="1" customWidth="1"/>
    <col min="1058" max="1058" width="12.6640625" style="1" customWidth="1"/>
    <col min="1059" max="1059" width="0" style="1" hidden="1" customWidth="1"/>
    <col min="1060" max="1060" width="5.33203125" style="1" customWidth="1"/>
    <col min="1061" max="1061" width="0" style="1" hidden="1" customWidth="1"/>
    <col min="1062" max="1062" width="17" style="1" customWidth="1"/>
    <col min="1063" max="1063" width="6.33203125" style="1" customWidth="1"/>
    <col min="1064" max="1064" width="0" style="1" hidden="1" customWidth="1"/>
    <col min="1065" max="1065" width="14.33203125" style="1" customWidth="1"/>
    <col min="1066" max="1066" width="7.5546875" style="1" customWidth="1"/>
    <col min="1067" max="1067" width="0" style="1" hidden="1" customWidth="1"/>
    <col min="1068" max="1069" width="14.33203125" style="1" customWidth="1"/>
    <col min="1070" max="1070" width="20.88671875" style="1" customWidth="1"/>
    <col min="1071" max="1071" width="14.44140625" style="1" customWidth="1"/>
    <col min="1072" max="1072" width="15" style="1" customWidth="1"/>
    <col min="1073" max="1073" width="2.6640625" style="1" customWidth="1"/>
    <col min="1074" max="1074" width="11.6640625" style="1" customWidth="1"/>
    <col min="1075" max="1075" width="11.5546875" style="1" customWidth="1"/>
    <col min="1076" max="1076" width="2.33203125" style="1" customWidth="1"/>
    <col min="1077" max="1077" width="41" style="1" customWidth="1"/>
    <col min="1078" max="1078" width="14.33203125" style="1" customWidth="1"/>
    <col min="1079" max="1080" width="11.5546875" style="1" customWidth="1"/>
    <col min="1081" max="1081" width="21.88671875" style="1" customWidth="1"/>
    <col min="1082" max="1273" width="11.5546875" style="1"/>
    <col min="1274" max="1274" width="21.88671875" style="1" customWidth="1"/>
    <col min="1275" max="1275" width="13.88671875" style="1" customWidth="1"/>
    <col min="1276" max="1276" width="38.6640625" style="1" customWidth="1"/>
    <col min="1277" max="1277" width="3" style="1" bestFit="1" customWidth="1"/>
    <col min="1278" max="1278" width="32.33203125" style="1" customWidth="1"/>
    <col min="1279" max="1279" width="46.33203125" style="1" customWidth="1"/>
    <col min="1280" max="1280" width="19" style="1" customWidth="1"/>
    <col min="1281" max="1281" width="0" style="1" hidden="1" customWidth="1"/>
    <col min="1282" max="1282" width="17.6640625" style="1" customWidth="1"/>
    <col min="1283" max="1283" width="0" style="1" hidden="1" customWidth="1"/>
    <col min="1284" max="1284" width="22.33203125" style="1" customWidth="1"/>
    <col min="1285" max="1285" width="5.33203125" style="1" customWidth="1"/>
    <col min="1286" max="1286" width="36.33203125" style="1" customWidth="1"/>
    <col min="1287" max="1287" width="5.6640625" style="1" customWidth="1"/>
    <col min="1288" max="1288" width="0" style="1" hidden="1" customWidth="1"/>
    <col min="1289" max="1289" width="20.6640625" style="1" customWidth="1"/>
    <col min="1290" max="1290" width="4.88671875" style="1" customWidth="1"/>
    <col min="1291" max="1291" width="0" style="1" hidden="1" customWidth="1"/>
    <col min="1292" max="1292" width="24.6640625" style="1" customWidth="1"/>
    <col min="1293" max="1293" width="12.33203125" style="1" customWidth="1"/>
    <col min="1294" max="1294" width="0" style="1" hidden="1" customWidth="1"/>
    <col min="1295" max="1295" width="3.44140625" style="1" customWidth="1"/>
    <col min="1296" max="1296" width="0" style="1" hidden="1" customWidth="1"/>
    <col min="1297" max="1297" width="17.6640625" style="1" customWidth="1"/>
    <col min="1298" max="1298" width="3.44140625" style="1" customWidth="1"/>
    <col min="1299" max="1299" width="0" style="1" hidden="1" customWidth="1"/>
    <col min="1300" max="1300" width="23.6640625" style="1" customWidth="1"/>
    <col min="1301" max="1301" width="10" style="1" customWidth="1"/>
    <col min="1302" max="1302" width="0" style="1" hidden="1" customWidth="1"/>
    <col min="1303" max="1304" width="14.6640625" style="1" customWidth="1"/>
    <col min="1305" max="1305" width="12.88671875" style="1" customWidth="1"/>
    <col min="1306" max="1306" width="3.33203125" style="1" customWidth="1"/>
    <col min="1307" max="1307" width="30.33203125" style="1" customWidth="1"/>
    <col min="1308" max="1308" width="5" style="1" customWidth="1"/>
    <col min="1309" max="1309" width="0" style="1" hidden="1" customWidth="1"/>
    <col min="1310" max="1310" width="14.33203125" style="1" customWidth="1"/>
    <col min="1311" max="1311" width="5.6640625" style="1" customWidth="1"/>
    <col min="1312" max="1312" width="0" style="1" hidden="1" customWidth="1"/>
    <col min="1313" max="1313" width="17.33203125" style="1" customWidth="1"/>
    <col min="1314" max="1314" width="12.6640625" style="1" customWidth="1"/>
    <col min="1315" max="1315" width="0" style="1" hidden="1" customWidth="1"/>
    <col min="1316" max="1316" width="5.33203125" style="1" customWidth="1"/>
    <col min="1317" max="1317" width="0" style="1" hidden="1" customWidth="1"/>
    <col min="1318" max="1318" width="17" style="1" customWidth="1"/>
    <col min="1319" max="1319" width="6.33203125" style="1" customWidth="1"/>
    <col min="1320" max="1320" width="0" style="1" hidden="1" customWidth="1"/>
    <col min="1321" max="1321" width="14.33203125" style="1" customWidth="1"/>
    <col min="1322" max="1322" width="7.5546875" style="1" customWidth="1"/>
    <col min="1323" max="1323" width="0" style="1" hidden="1" customWidth="1"/>
    <col min="1324" max="1325" width="14.33203125" style="1" customWidth="1"/>
    <col min="1326" max="1326" width="20.88671875" style="1" customWidth="1"/>
    <col min="1327" max="1327" width="14.44140625" style="1" customWidth="1"/>
    <col min="1328" max="1328" width="15" style="1" customWidth="1"/>
    <col min="1329" max="1329" width="2.6640625" style="1" customWidth="1"/>
    <col min="1330" max="1330" width="11.6640625" style="1" customWidth="1"/>
    <col min="1331" max="1331" width="11.5546875" style="1" customWidth="1"/>
    <col min="1332" max="1332" width="2.33203125" style="1" customWidth="1"/>
    <col min="1333" max="1333" width="41" style="1" customWidth="1"/>
    <col min="1334" max="1334" width="14.33203125" style="1" customWidth="1"/>
    <col min="1335" max="1336" width="11.5546875" style="1" customWidth="1"/>
    <col min="1337" max="1337" width="21.88671875" style="1" customWidth="1"/>
    <col min="1338" max="1529" width="11.5546875" style="1"/>
    <col min="1530" max="1530" width="21.88671875" style="1" customWidth="1"/>
    <col min="1531" max="1531" width="13.88671875" style="1" customWidth="1"/>
    <col min="1532" max="1532" width="38.6640625" style="1" customWidth="1"/>
    <col min="1533" max="1533" width="3" style="1" bestFit="1" customWidth="1"/>
    <col min="1534" max="1534" width="32.33203125" style="1" customWidth="1"/>
    <col min="1535" max="1535" width="46.33203125" style="1" customWidth="1"/>
    <col min="1536" max="1536" width="19" style="1" customWidth="1"/>
    <col min="1537" max="1537" width="0" style="1" hidden="1" customWidth="1"/>
    <col min="1538" max="1538" width="17.6640625" style="1" customWidth="1"/>
    <col min="1539" max="1539" width="0" style="1" hidden="1" customWidth="1"/>
    <col min="1540" max="1540" width="22.33203125" style="1" customWidth="1"/>
    <col min="1541" max="1541" width="5.33203125" style="1" customWidth="1"/>
    <col min="1542" max="1542" width="36.33203125" style="1" customWidth="1"/>
    <col min="1543" max="1543" width="5.6640625" style="1" customWidth="1"/>
    <col min="1544" max="1544" width="0" style="1" hidden="1" customWidth="1"/>
    <col min="1545" max="1545" width="20.6640625" style="1" customWidth="1"/>
    <col min="1546" max="1546" width="4.88671875" style="1" customWidth="1"/>
    <col min="1547" max="1547" width="0" style="1" hidden="1" customWidth="1"/>
    <col min="1548" max="1548" width="24.6640625" style="1" customWidth="1"/>
    <col min="1549" max="1549" width="12.33203125" style="1" customWidth="1"/>
    <col min="1550" max="1550" width="0" style="1" hidden="1" customWidth="1"/>
    <col min="1551" max="1551" width="3.44140625" style="1" customWidth="1"/>
    <col min="1552" max="1552" width="0" style="1" hidden="1" customWidth="1"/>
    <col min="1553" max="1553" width="17.6640625" style="1" customWidth="1"/>
    <col min="1554" max="1554" width="3.44140625" style="1" customWidth="1"/>
    <col min="1555" max="1555" width="0" style="1" hidden="1" customWidth="1"/>
    <col min="1556" max="1556" width="23.6640625" style="1" customWidth="1"/>
    <col min="1557" max="1557" width="10" style="1" customWidth="1"/>
    <col min="1558" max="1558" width="0" style="1" hidden="1" customWidth="1"/>
    <col min="1559" max="1560" width="14.6640625" style="1" customWidth="1"/>
    <col min="1561" max="1561" width="12.88671875" style="1" customWidth="1"/>
    <col min="1562" max="1562" width="3.33203125" style="1" customWidth="1"/>
    <col min="1563" max="1563" width="30.33203125" style="1" customWidth="1"/>
    <col min="1564" max="1564" width="5" style="1" customWidth="1"/>
    <col min="1565" max="1565" width="0" style="1" hidden="1" customWidth="1"/>
    <col min="1566" max="1566" width="14.33203125" style="1" customWidth="1"/>
    <col min="1567" max="1567" width="5.6640625" style="1" customWidth="1"/>
    <col min="1568" max="1568" width="0" style="1" hidden="1" customWidth="1"/>
    <col min="1569" max="1569" width="17.33203125" style="1" customWidth="1"/>
    <col min="1570" max="1570" width="12.6640625" style="1" customWidth="1"/>
    <col min="1571" max="1571" width="0" style="1" hidden="1" customWidth="1"/>
    <col min="1572" max="1572" width="5.33203125" style="1" customWidth="1"/>
    <col min="1573" max="1573" width="0" style="1" hidden="1" customWidth="1"/>
    <col min="1574" max="1574" width="17" style="1" customWidth="1"/>
    <col min="1575" max="1575" width="6.33203125" style="1" customWidth="1"/>
    <col min="1576" max="1576" width="0" style="1" hidden="1" customWidth="1"/>
    <col min="1577" max="1577" width="14.33203125" style="1" customWidth="1"/>
    <col min="1578" max="1578" width="7.5546875" style="1" customWidth="1"/>
    <col min="1579" max="1579" width="0" style="1" hidden="1" customWidth="1"/>
    <col min="1580" max="1581" width="14.33203125" style="1" customWidth="1"/>
    <col min="1582" max="1582" width="20.88671875" style="1" customWidth="1"/>
    <col min="1583" max="1583" width="14.44140625" style="1" customWidth="1"/>
    <col min="1584" max="1584" width="15" style="1" customWidth="1"/>
    <col min="1585" max="1585" width="2.6640625" style="1" customWidth="1"/>
    <col min="1586" max="1586" width="11.6640625" style="1" customWidth="1"/>
    <col min="1587" max="1587" width="11.5546875" style="1" customWidth="1"/>
    <col min="1588" max="1588" width="2.33203125" style="1" customWidth="1"/>
    <col min="1589" max="1589" width="41" style="1" customWidth="1"/>
    <col min="1590" max="1590" width="14.33203125" style="1" customWidth="1"/>
    <col min="1591" max="1592" width="11.5546875" style="1" customWidth="1"/>
    <col min="1593" max="1593" width="21.88671875" style="1" customWidth="1"/>
    <col min="1594" max="1785" width="11.5546875" style="1"/>
    <col min="1786" max="1786" width="21.88671875" style="1" customWidth="1"/>
    <col min="1787" max="1787" width="13.88671875" style="1" customWidth="1"/>
    <col min="1788" max="1788" width="38.6640625" style="1" customWidth="1"/>
    <col min="1789" max="1789" width="3" style="1" bestFit="1" customWidth="1"/>
    <col min="1790" max="1790" width="32.33203125" style="1" customWidth="1"/>
    <col min="1791" max="1791" width="46.33203125" style="1" customWidth="1"/>
    <col min="1792" max="1792" width="19" style="1" customWidth="1"/>
    <col min="1793" max="1793" width="0" style="1" hidden="1" customWidth="1"/>
    <col min="1794" max="1794" width="17.6640625" style="1" customWidth="1"/>
    <col min="1795" max="1795" width="0" style="1" hidden="1" customWidth="1"/>
    <col min="1796" max="1796" width="22.33203125" style="1" customWidth="1"/>
    <col min="1797" max="1797" width="5.33203125" style="1" customWidth="1"/>
    <col min="1798" max="1798" width="36.33203125" style="1" customWidth="1"/>
    <col min="1799" max="1799" width="5.6640625" style="1" customWidth="1"/>
    <col min="1800" max="1800" width="0" style="1" hidden="1" customWidth="1"/>
    <col min="1801" max="1801" width="20.6640625" style="1" customWidth="1"/>
    <col min="1802" max="1802" width="4.88671875" style="1" customWidth="1"/>
    <col min="1803" max="1803" width="0" style="1" hidden="1" customWidth="1"/>
    <col min="1804" max="1804" width="24.6640625" style="1" customWidth="1"/>
    <col min="1805" max="1805" width="12.33203125" style="1" customWidth="1"/>
    <col min="1806" max="1806" width="0" style="1" hidden="1" customWidth="1"/>
    <col min="1807" max="1807" width="3.44140625" style="1" customWidth="1"/>
    <col min="1808" max="1808" width="0" style="1" hidden="1" customWidth="1"/>
    <col min="1809" max="1809" width="17.6640625" style="1" customWidth="1"/>
    <col min="1810" max="1810" width="3.44140625" style="1" customWidth="1"/>
    <col min="1811" max="1811" width="0" style="1" hidden="1" customWidth="1"/>
    <col min="1812" max="1812" width="23.6640625" style="1" customWidth="1"/>
    <col min="1813" max="1813" width="10" style="1" customWidth="1"/>
    <col min="1814" max="1814" width="0" style="1" hidden="1" customWidth="1"/>
    <col min="1815" max="1816" width="14.6640625" style="1" customWidth="1"/>
    <col min="1817" max="1817" width="12.88671875" style="1" customWidth="1"/>
    <col min="1818" max="1818" width="3.33203125" style="1" customWidth="1"/>
    <col min="1819" max="1819" width="30.33203125" style="1" customWidth="1"/>
    <col min="1820" max="1820" width="5" style="1" customWidth="1"/>
    <col min="1821" max="1821" width="0" style="1" hidden="1" customWidth="1"/>
    <col min="1822" max="1822" width="14.33203125" style="1" customWidth="1"/>
    <col min="1823" max="1823" width="5.6640625" style="1" customWidth="1"/>
    <col min="1824" max="1824" width="0" style="1" hidden="1" customWidth="1"/>
    <col min="1825" max="1825" width="17.33203125" style="1" customWidth="1"/>
    <col min="1826" max="1826" width="12.6640625" style="1" customWidth="1"/>
    <col min="1827" max="1827" width="0" style="1" hidden="1" customWidth="1"/>
    <col min="1828" max="1828" width="5.33203125" style="1" customWidth="1"/>
    <col min="1829" max="1829" width="0" style="1" hidden="1" customWidth="1"/>
    <col min="1830" max="1830" width="17" style="1" customWidth="1"/>
    <col min="1831" max="1831" width="6.33203125" style="1" customWidth="1"/>
    <col min="1832" max="1832" width="0" style="1" hidden="1" customWidth="1"/>
    <col min="1833" max="1833" width="14.33203125" style="1" customWidth="1"/>
    <col min="1834" max="1834" width="7.5546875" style="1" customWidth="1"/>
    <col min="1835" max="1835" width="0" style="1" hidden="1" customWidth="1"/>
    <col min="1836" max="1837" width="14.33203125" style="1" customWidth="1"/>
    <col min="1838" max="1838" width="20.88671875" style="1" customWidth="1"/>
    <col min="1839" max="1839" width="14.44140625" style="1" customWidth="1"/>
    <col min="1840" max="1840" width="15" style="1" customWidth="1"/>
    <col min="1841" max="1841" width="2.6640625" style="1" customWidth="1"/>
    <col min="1842" max="1842" width="11.6640625" style="1" customWidth="1"/>
    <col min="1843" max="1843" width="11.5546875" style="1" customWidth="1"/>
    <col min="1844" max="1844" width="2.33203125" style="1" customWidth="1"/>
    <col min="1845" max="1845" width="41" style="1" customWidth="1"/>
    <col min="1846" max="1846" width="14.33203125" style="1" customWidth="1"/>
    <col min="1847" max="1848" width="11.5546875" style="1" customWidth="1"/>
    <col min="1849" max="1849" width="21.88671875" style="1" customWidth="1"/>
    <col min="1850" max="2041" width="11.5546875" style="1"/>
    <col min="2042" max="2042" width="21.88671875" style="1" customWidth="1"/>
    <col min="2043" max="2043" width="13.88671875" style="1" customWidth="1"/>
    <col min="2044" max="2044" width="38.6640625" style="1" customWidth="1"/>
    <col min="2045" max="2045" width="3" style="1" bestFit="1" customWidth="1"/>
    <col min="2046" max="2046" width="32.33203125" style="1" customWidth="1"/>
    <col min="2047" max="2047" width="46.33203125" style="1" customWidth="1"/>
    <col min="2048" max="2048" width="19" style="1" customWidth="1"/>
    <col min="2049" max="2049" width="0" style="1" hidden="1" customWidth="1"/>
    <col min="2050" max="2050" width="17.6640625" style="1" customWidth="1"/>
    <col min="2051" max="2051" width="0" style="1" hidden="1" customWidth="1"/>
    <col min="2052" max="2052" width="22.33203125" style="1" customWidth="1"/>
    <col min="2053" max="2053" width="5.33203125" style="1" customWidth="1"/>
    <col min="2054" max="2054" width="36.33203125" style="1" customWidth="1"/>
    <col min="2055" max="2055" width="5.6640625" style="1" customWidth="1"/>
    <col min="2056" max="2056" width="0" style="1" hidden="1" customWidth="1"/>
    <col min="2057" max="2057" width="20.6640625" style="1" customWidth="1"/>
    <col min="2058" max="2058" width="4.88671875" style="1" customWidth="1"/>
    <col min="2059" max="2059" width="0" style="1" hidden="1" customWidth="1"/>
    <col min="2060" max="2060" width="24.6640625" style="1" customWidth="1"/>
    <col min="2061" max="2061" width="12.33203125" style="1" customWidth="1"/>
    <col min="2062" max="2062" width="0" style="1" hidden="1" customWidth="1"/>
    <col min="2063" max="2063" width="3.44140625" style="1" customWidth="1"/>
    <col min="2064" max="2064" width="0" style="1" hidden="1" customWidth="1"/>
    <col min="2065" max="2065" width="17.6640625" style="1" customWidth="1"/>
    <col min="2066" max="2066" width="3.44140625" style="1" customWidth="1"/>
    <col min="2067" max="2067" width="0" style="1" hidden="1" customWidth="1"/>
    <col min="2068" max="2068" width="23.6640625" style="1" customWidth="1"/>
    <col min="2069" max="2069" width="10" style="1" customWidth="1"/>
    <col min="2070" max="2070" width="0" style="1" hidden="1" customWidth="1"/>
    <col min="2071" max="2072" width="14.6640625" style="1" customWidth="1"/>
    <col min="2073" max="2073" width="12.88671875" style="1" customWidth="1"/>
    <col min="2074" max="2074" width="3.33203125" style="1" customWidth="1"/>
    <col min="2075" max="2075" width="30.33203125" style="1" customWidth="1"/>
    <col min="2076" max="2076" width="5" style="1" customWidth="1"/>
    <col min="2077" max="2077" width="0" style="1" hidden="1" customWidth="1"/>
    <col min="2078" max="2078" width="14.33203125" style="1" customWidth="1"/>
    <col min="2079" max="2079" width="5.6640625" style="1" customWidth="1"/>
    <col min="2080" max="2080" width="0" style="1" hidden="1" customWidth="1"/>
    <col min="2081" max="2081" width="17.33203125" style="1" customWidth="1"/>
    <col min="2082" max="2082" width="12.6640625" style="1" customWidth="1"/>
    <col min="2083" max="2083" width="0" style="1" hidden="1" customWidth="1"/>
    <col min="2084" max="2084" width="5.33203125" style="1" customWidth="1"/>
    <col min="2085" max="2085" width="0" style="1" hidden="1" customWidth="1"/>
    <col min="2086" max="2086" width="17" style="1" customWidth="1"/>
    <col min="2087" max="2087" width="6.33203125" style="1" customWidth="1"/>
    <col min="2088" max="2088" width="0" style="1" hidden="1" customWidth="1"/>
    <col min="2089" max="2089" width="14.33203125" style="1" customWidth="1"/>
    <col min="2090" max="2090" width="7.5546875" style="1" customWidth="1"/>
    <col min="2091" max="2091" width="0" style="1" hidden="1" customWidth="1"/>
    <col min="2092" max="2093" width="14.33203125" style="1" customWidth="1"/>
    <col min="2094" max="2094" width="20.88671875" style="1" customWidth="1"/>
    <col min="2095" max="2095" width="14.44140625" style="1" customWidth="1"/>
    <col min="2096" max="2096" width="15" style="1" customWidth="1"/>
    <col min="2097" max="2097" width="2.6640625" style="1" customWidth="1"/>
    <col min="2098" max="2098" width="11.6640625" style="1" customWidth="1"/>
    <col min="2099" max="2099" width="11.5546875" style="1" customWidth="1"/>
    <col min="2100" max="2100" width="2.33203125" style="1" customWidth="1"/>
    <col min="2101" max="2101" width="41" style="1" customWidth="1"/>
    <col min="2102" max="2102" width="14.33203125" style="1" customWidth="1"/>
    <col min="2103" max="2104" width="11.5546875" style="1" customWidth="1"/>
    <col min="2105" max="2105" width="21.88671875" style="1" customWidth="1"/>
    <col min="2106" max="2297" width="11.5546875" style="1"/>
    <col min="2298" max="2298" width="21.88671875" style="1" customWidth="1"/>
    <col min="2299" max="2299" width="13.88671875" style="1" customWidth="1"/>
    <col min="2300" max="2300" width="38.6640625" style="1" customWidth="1"/>
    <col min="2301" max="2301" width="3" style="1" bestFit="1" customWidth="1"/>
    <col min="2302" max="2302" width="32.33203125" style="1" customWidth="1"/>
    <col min="2303" max="2303" width="46.33203125" style="1" customWidth="1"/>
    <col min="2304" max="2304" width="19" style="1" customWidth="1"/>
    <col min="2305" max="2305" width="0" style="1" hidden="1" customWidth="1"/>
    <col min="2306" max="2306" width="17.6640625" style="1" customWidth="1"/>
    <col min="2307" max="2307" width="0" style="1" hidden="1" customWidth="1"/>
    <col min="2308" max="2308" width="22.33203125" style="1" customWidth="1"/>
    <col min="2309" max="2309" width="5.33203125" style="1" customWidth="1"/>
    <col min="2310" max="2310" width="36.33203125" style="1" customWidth="1"/>
    <col min="2311" max="2311" width="5.6640625" style="1" customWidth="1"/>
    <col min="2312" max="2312" width="0" style="1" hidden="1" customWidth="1"/>
    <col min="2313" max="2313" width="20.6640625" style="1" customWidth="1"/>
    <col min="2314" max="2314" width="4.88671875" style="1" customWidth="1"/>
    <col min="2315" max="2315" width="0" style="1" hidden="1" customWidth="1"/>
    <col min="2316" max="2316" width="24.6640625" style="1" customWidth="1"/>
    <col min="2317" max="2317" width="12.33203125" style="1" customWidth="1"/>
    <col min="2318" max="2318" width="0" style="1" hidden="1" customWidth="1"/>
    <col min="2319" max="2319" width="3.44140625" style="1" customWidth="1"/>
    <col min="2320" max="2320" width="0" style="1" hidden="1" customWidth="1"/>
    <col min="2321" max="2321" width="17.6640625" style="1" customWidth="1"/>
    <col min="2322" max="2322" width="3.44140625" style="1" customWidth="1"/>
    <col min="2323" max="2323" width="0" style="1" hidden="1" customWidth="1"/>
    <col min="2324" max="2324" width="23.6640625" style="1" customWidth="1"/>
    <col min="2325" max="2325" width="10" style="1" customWidth="1"/>
    <col min="2326" max="2326" width="0" style="1" hidden="1" customWidth="1"/>
    <col min="2327" max="2328" width="14.6640625" style="1" customWidth="1"/>
    <col min="2329" max="2329" width="12.88671875" style="1" customWidth="1"/>
    <col min="2330" max="2330" width="3.33203125" style="1" customWidth="1"/>
    <col min="2331" max="2331" width="30.33203125" style="1" customWidth="1"/>
    <col min="2332" max="2332" width="5" style="1" customWidth="1"/>
    <col min="2333" max="2333" width="0" style="1" hidden="1" customWidth="1"/>
    <col min="2334" max="2334" width="14.33203125" style="1" customWidth="1"/>
    <col min="2335" max="2335" width="5.6640625" style="1" customWidth="1"/>
    <col min="2336" max="2336" width="0" style="1" hidden="1" customWidth="1"/>
    <col min="2337" max="2337" width="17.33203125" style="1" customWidth="1"/>
    <col min="2338" max="2338" width="12.6640625" style="1" customWidth="1"/>
    <col min="2339" max="2339" width="0" style="1" hidden="1" customWidth="1"/>
    <col min="2340" max="2340" width="5.33203125" style="1" customWidth="1"/>
    <col min="2341" max="2341" width="0" style="1" hidden="1" customWidth="1"/>
    <col min="2342" max="2342" width="17" style="1" customWidth="1"/>
    <col min="2343" max="2343" width="6.33203125" style="1" customWidth="1"/>
    <col min="2344" max="2344" width="0" style="1" hidden="1" customWidth="1"/>
    <col min="2345" max="2345" width="14.33203125" style="1" customWidth="1"/>
    <col min="2346" max="2346" width="7.5546875" style="1" customWidth="1"/>
    <col min="2347" max="2347" width="0" style="1" hidden="1" customWidth="1"/>
    <col min="2348" max="2349" width="14.33203125" style="1" customWidth="1"/>
    <col min="2350" max="2350" width="20.88671875" style="1" customWidth="1"/>
    <col min="2351" max="2351" width="14.44140625" style="1" customWidth="1"/>
    <col min="2352" max="2352" width="15" style="1" customWidth="1"/>
    <col min="2353" max="2353" width="2.6640625" style="1" customWidth="1"/>
    <col min="2354" max="2354" width="11.6640625" style="1" customWidth="1"/>
    <col min="2355" max="2355" width="11.5546875" style="1" customWidth="1"/>
    <col min="2356" max="2356" width="2.33203125" style="1" customWidth="1"/>
    <col min="2357" max="2357" width="41" style="1" customWidth="1"/>
    <col min="2358" max="2358" width="14.33203125" style="1" customWidth="1"/>
    <col min="2359" max="2360" width="11.5546875" style="1" customWidth="1"/>
    <col min="2361" max="2361" width="21.88671875" style="1" customWidth="1"/>
    <col min="2362" max="2553" width="11.5546875" style="1"/>
    <col min="2554" max="2554" width="21.88671875" style="1" customWidth="1"/>
    <col min="2555" max="2555" width="13.88671875" style="1" customWidth="1"/>
    <col min="2556" max="2556" width="38.6640625" style="1" customWidth="1"/>
    <col min="2557" max="2557" width="3" style="1" bestFit="1" customWidth="1"/>
    <col min="2558" max="2558" width="32.33203125" style="1" customWidth="1"/>
    <col min="2559" max="2559" width="46.33203125" style="1" customWidth="1"/>
    <col min="2560" max="2560" width="19" style="1" customWidth="1"/>
    <col min="2561" max="2561" width="0" style="1" hidden="1" customWidth="1"/>
    <col min="2562" max="2562" width="17.6640625" style="1" customWidth="1"/>
    <col min="2563" max="2563" width="0" style="1" hidden="1" customWidth="1"/>
    <col min="2564" max="2564" width="22.33203125" style="1" customWidth="1"/>
    <col min="2565" max="2565" width="5.33203125" style="1" customWidth="1"/>
    <col min="2566" max="2566" width="36.33203125" style="1" customWidth="1"/>
    <col min="2567" max="2567" width="5.6640625" style="1" customWidth="1"/>
    <col min="2568" max="2568" width="0" style="1" hidden="1" customWidth="1"/>
    <col min="2569" max="2569" width="20.6640625" style="1" customWidth="1"/>
    <col min="2570" max="2570" width="4.88671875" style="1" customWidth="1"/>
    <col min="2571" max="2571" width="0" style="1" hidden="1" customWidth="1"/>
    <col min="2572" max="2572" width="24.6640625" style="1" customWidth="1"/>
    <col min="2573" max="2573" width="12.33203125" style="1" customWidth="1"/>
    <col min="2574" max="2574" width="0" style="1" hidden="1" customWidth="1"/>
    <col min="2575" max="2575" width="3.44140625" style="1" customWidth="1"/>
    <col min="2576" max="2576" width="0" style="1" hidden="1" customWidth="1"/>
    <col min="2577" max="2577" width="17.6640625" style="1" customWidth="1"/>
    <col min="2578" max="2578" width="3.44140625" style="1" customWidth="1"/>
    <col min="2579" max="2579" width="0" style="1" hidden="1" customWidth="1"/>
    <col min="2580" max="2580" width="23.6640625" style="1" customWidth="1"/>
    <col min="2581" max="2581" width="10" style="1" customWidth="1"/>
    <col min="2582" max="2582" width="0" style="1" hidden="1" customWidth="1"/>
    <col min="2583" max="2584" width="14.6640625" style="1" customWidth="1"/>
    <col min="2585" max="2585" width="12.88671875" style="1" customWidth="1"/>
    <col min="2586" max="2586" width="3.33203125" style="1" customWidth="1"/>
    <col min="2587" max="2587" width="30.33203125" style="1" customWidth="1"/>
    <col min="2588" max="2588" width="5" style="1" customWidth="1"/>
    <col min="2589" max="2589" width="0" style="1" hidden="1" customWidth="1"/>
    <col min="2590" max="2590" width="14.33203125" style="1" customWidth="1"/>
    <col min="2591" max="2591" width="5.6640625" style="1" customWidth="1"/>
    <col min="2592" max="2592" width="0" style="1" hidden="1" customWidth="1"/>
    <col min="2593" max="2593" width="17.33203125" style="1" customWidth="1"/>
    <col min="2594" max="2594" width="12.6640625" style="1" customWidth="1"/>
    <col min="2595" max="2595" width="0" style="1" hidden="1" customWidth="1"/>
    <col min="2596" max="2596" width="5.33203125" style="1" customWidth="1"/>
    <col min="2597" max="2597" width="0" style="1" hidden="1" customWidth="1"/>
    <col min="2598" max="2598" width="17" style="1" customWidth="1"/>
    <col min="2599" max="2599" width="6.33203125" style="1" customWidth="1"/>
    <col min="2600" max="2600" width="0" style="1" hidden="1" customWidth="1"/>
    <col min="2601" max="2601" width="14.33203125" style="1" customWidth="1"/>
    <col min="2602" max="2602" width="7.5546875" style="1" customWidth="1"/>
    <col min="2603" max="2603" width="0" style="1" hidden="1" customWidth="1"/>
    <col min="2604" max="2605" width="14.33203125" style="1" customWidth="1"/>
    <col min="2606" max="2606" width="20.88671875" style="1" customWidth="1"/>
    <col min="2607" max="2607" width="14.44140625" style="1" customWidth="1"/>
    <col min="2608" max="2608" width="15" style="1" customWidth="1"/>
    <col min="2609" max="2609" width="2.6640625" style="1" customWidth="1"/>
    <col min="2610" max="2610" width="11.6640625" style="1" customWidth="1"/>
    <col min="2611" max="2611" width="11.5546875" style="1" customWidth="1"/>
    <col min="2612" max="2612" width="2.33203125" style="1" customWidth="1"/>
    <col min="2613" max="2613" width="41" style="1" customWidth="1"/>
    <col min="2614" max="2614" width="14.33203125" style="1" customWidth="1"/>
    <col min="2615" max="2616" width="11.5546875" style="1" customWidth="1"/>
    <col min="2617" max="2617" width="21.88671875" style="1" customWidth="1"/>
    <col min="2618" max="2809" width="11.5546875" style="1"/>
    <col min="2810" max="2810" width="21.88671875" style="1" customWidth="1"/>
    <col min="2811" max="2811" width="13.88671875" style="1" customWidth="1"/>
    <col min="2812" max="2812" width="38.6640625" style="1" customWidth="1"/>
    <col min="2813" max="2813" width="3" style="1" bestFit="1" customWidth="1"/>
    <col min="2814" max="2814" width="32.33203125" style="1" customWidth="1"/>
    <col min="2815" max="2815" width="46.33203125" style="1" customWidth="1"/>
    <col min="2816" max="2816" width="19" style="1" customWidth="1"/>
    <col min="2817" max="2817" width="0" style="1" hidden="1" customWidth="1"/>
    <col min="2818" max="2818" width="17.6640625" style="1" customWidth="1"/>
    <col min="2819" max="2819" width="0" style="1" hidden="1" customWidth="1"/>
    <col min="2820" max="2820" width="22.33203125" style="1" customWidth="1"/>
    <col min="2821" max="2821" width="5.33203125" style="1" customWidth="1"/>
    <col min="2822" max="2822" width="36.33203125" style="1" customWidth="1"/>
    <col min="2823" max="2823" width="5.6640625" style="1" customWidth="1"/>
    <col min="2824" max="2824" width="0" style="1" hidden="1" customWidth="1"/>
    <col min="2825" max="2825" width="20.6640625" style="1" customWidth="1"/>
    <col min="2826" max="2826" width="4.88671875" style="1" customWidth="1"/>
    <col min="2827" max="2827" width="0" style="1" hidden="1" customWidth="1"/>
    <col min="2828" max="2828" width="24.6640625" style="1" customWidth="1"/>
    <col min="2829" max="2829" width="12.33203125" style="1" customWidth="1"/>
    <col min="2830" max="2830" width="0" style="1" hidden="1" customWidth="1"/>
    <col min="2831" max="2831" width="3.44140625" style="1" customWidth="1"/>
    <col min="2832" max="2832" width="0" style="1" hidden="1" customWidth="1"/>
    <col min="2833" max="2833" width="17.6640625" style="1" customWidth="1"/>
    <col min="2834" max="2834" width="3.44140625" style="1" customWidth="1"/>
    <col min="2835" max="2835" width="0" style="1" hidden="1" customWidth="1"/>
    <col min="2836" max="2836" width="23.6640625" style="1" customWidth="1"/>
    <col min="2837" max="2837" width="10" style="1" customWidth="1"/>
    <col min="2838" max="2838" width="0" style="1" hidden="1" customWidth="1"/>
    <col min="2839" max="2840" width="14.6640625" style="1" customWidth="1"/>
    <col min="2841" max="2841" width="12.88671875" style="1" customWidth="1"/>
    <col min="2842" max="2842" width="3.33203125" style="1" customWidth="1"/>
    <col min="2843" max="2843" width="30.33203125" style="1" customWidth="1"/>
    <col min="2844" max="2844" width="5" style="1" customWidth="1"/>
    <col min="2845" max="2845" width="0" style="1" hidden="1" customWidth="1"/>
    <col min="2846" max="2846" width="14.33203125" style="1" customWidth="1"/>
    <col min="2847" max="2847" width="5.6640625" style="1" customWidth="1"/>
    <col min="2848" max="2848" width="0" style="1" hidden="1" customWidth="1"/>
    <col min="2849" max="2849" width="17.33203125" style="1" customWidth="1"/>
    <col min="2850" max="2850" width="12.6640625" style="1" customWidth="1"/>
    <col min="2851" max="2851" width="0" style="1" hidden="1" customWidth="1"/>
    <col min="2852" max="2852" width="5.33203125" style="1" customWidth="1"/>
    <col min="2853" max="2853" width="0" style="1" hidden="1" customWidth="1"/>
    <col min="2854" max="2854" width="17" style="1" customWidth="1"/>
    <col min="2855" max="2855" width="6.33203125" style="1" customWidth="1"/>
    <col min="2856" max="2856" width="0" style="1" hidden="1" customWidth="1"/>
    <col min="2857" max="2857" width="14.33203125" style="1" customWidth="1"/>
    <col min="2858" max="2858" width="7.5546875" style="1" customWidth="1"/>
    <col min="2859" max="2859" width="0" style="1" hidden="1" customWidth="1"/>
    <col min="2860" max="2861" width="14.33203125" style="1" customWidth="1"/>
    <col min="2862" max="2862" width="20.88671875" style="1" customWidth="1"/>
    <col min="2863" max="2863" width="14.44140625" style="1" customWidth="1"/>
    <col min="2864" max="2864" width="15" style="1" customWidth="1"/>
    <col min="2865" max="2865" width="2.6640625" style="1" customWidth="1"/>
    <col min="2866" max="2866" width="11.6640625" style="1" customWidth="1"/>
    <col min="2867" max="2867" width="11.5546875" style="1" customWidth="1"/>
    <col min="2868" max="2868" width="2.33203125" style="1" customWidth="1"/>
    <col min="2869" max="2869" width="41" style="1" customWidth="1"/>
    <col min="2870" max="2870" width="14.33203125" style="1" customWidth="1"/>
    <col min="2871" max="2872" width="11.5546875" style="1" customWidth="1"/>
    <col min="2873" max="2873" width="21.88671875" style="1" customWidth="1"/>
    <col min="2874" max="3065" width="11.5546875" style="1"/>
    <col min="3066" max="3066" width="21.88671875" style="1" customWidth="1"/>
    <col min="3067" max="3067" width="13.88671875" style="1" customWidth="1"/>
    <col min="3068" max="3068" width="38.6640625" style="1" customWidth="1"/>
    <col min="3069" max="3069" width="3" style="1" bestFit="1" customWidth="1"/>
    <col min="3070" max="3070" width="32.33203125" style="1" customWidth="1"/>
    <col min="3071" max="3071" width="46.33203125" style="1" customWidth="1"/>
    <col min="3072" max="3072" width="19" style="1" customWidth="1"/>
    <col min="3073" max="3073" width="0" style="1" hidden="1" customWidth="1"/>
    <col min="3074" max="3074" width="17.6640625" style="1" customWidth="1"/>
    <col min="3075" max="3075" width="0" style="1" hidden="1" customWidth="1"/>
    <col min="3076" max="3076" width="22.33203125" style="1" customWidth="1"/>
    <col min="3077" max="3077" width="5.33203125" style="1" customWidth="1"/>
    <col min="3078" max="3078" width="36.33203125" style="1" customWidth="1"/>
    <col min="3079" max="3079" width="5.6640625" style="1" customWidth="1"/>
    <col min="3080" max="3080" width="0" style="1" hidden="1" customWidth="1"/>
    <col min="3081" max="3081" width="20.6640625" style="1" customWidth="1"/>
    <col min="3082" max="3082" width="4.88671875" style="1" customWidth="1"/>
    <col min="3083" max="3083" width="0" style="1" hidden="1" customWidth="1"/>
    <col min="3084" max="3084" width="24.6640625" style="1" customWidth="1"/>
    <col min="3085" max="3085" width="12.33203125" style="1" customWidth="1"/>
    <col min="3086" max="3086" width="0" style="1" hidden="1" customWidth="1"/>
    <col min="3087" max="3087" width="3.44140625" style="1" customWidth="1"/>
    <col min="3088" max="3088" width="0" style="1" hidden="1" customWidth="1"/>
    <col min="3089" max="3089" width="17.6640625" style="1" customWidth="1"/>
    <col min="3090" max="3090" width="3.44140625" style="1" customWidth="1"/>
    <col min="3091" max="3091" width="0" style="1" hidden="1" customWidth="1"/>
    <col min="3092" max="3092" width="23.6640625" style="1" customWidth="1"/>
    <col min="3093" max="3093" width="10" style="1" customWidth="1"/>
    <col min="3094" max="3094" width="0" style="1" hidden="1" customWidth="1"/>
    <col min="3095" max="3096" width="14.6640625" style="1" customWidth="1"/>
    <col min="3097" max="3097" width="12.88671875" style="1" customWidth="1"/>
    <col min="3098" max="3098" width="3.33203125" style="1" customWidth="1"/>
    <col min="3099" max="3099" width="30.33203125" style="1" customWidth="1"/>
    <col min="3100" max="3100" width="5" style="1" customWidth="1"/>
    <col min="3101" max="3101" width="0" style="1" hidden="1" customWidth="1"/>
    <col min="3102" max="3102" width="14.33203125" style="1" customWidth="1"/>
    <col min="3103" max="3103" width="5.6640625" style="1" customWidth="1"/>
    <col min="3104" max="3104" width="0" style="1" hidden="1" customWidth="1"/>
    <col min="3105" max="3105" width="17.33203125" style="1" customWidth="1"/>
    <col min="3106" max="3106" width="12.6640625" style="1" customWidth="1"/>
    <col min="3107" max="3107" width="0" style="1" hidden="1" customWidth="1"/>
    <col min="3108" max="3108" width="5.33203125" style="1" customWidth="1"/>
    <col min="3109" max="3109" width="0" style="1" hidden="1" customWidth="1"/>
    <col min="3110" max="3110" width="17" style="1" customWidth="1"/>
    <col min="3111" max="3111" width="6.33203125" style="1" customWidth="1"/>
    <col min="3112" max="3112" width="0" style="1" hidden="1" customWidth="1"/>
    <col min="3113" max="3113" width="14.33203125" style="1" customWidth="1"/>
    <col min="3114" max="3114" width="7.5546875" style="1" customWidth="1"/>
    <col min="3115" max="3115" width="0" style="1" hidden="1" customWidth="1"/>
    <col min="3116" max="3117" width="14.33203125" style="1" customWidth="1"/>
    <col min="3118" max="3118" width="20.88671875" style="1" customWidth="1"/>
    <col min="3119" max="3119" width="14.44140625" style="1" customWidth="1"/>
    <col min="3120" max="3120" width="15" style="1" customWidth="1"/>
    <col min="3121" max="3121" width="2.6640625" style="1" customWidth="1"/>
    <col min="3122" max="3122" width="11.6640625" style="1" customWidth="1"/>
    <col min="3123" max="3123" width="11.5546875" style="1" customWidth="1"/>
    <col min="3124" max="3124" width="2.33203125" style="1" customWidth="1"/>
    <col min="3125" max="3125" width="41" style="1" customWidth="1"/>
    <col min="3126" max="3126" width="14.33203125" style="1" customWidth="1"/>
    <col min="3127" max="3128" width="11.5546875" style="1" customWidth="1"/>
    <col min="3129" max="3129" width="21.88671875" style="1" customWidth="1"/>
    <col min="3130" max="3321" width="11.5546875" style="1"/>
    <col min="3322" max="3322" width="21.88671875" style="1" customWidth="1"/>
    <col min="3323" max="3323" width="13.88671875" style="1" customWidth="1"/>
    <col min="3324" max="3324" width="38.6640625" style="1" customWidth="1"/>
    <col min="3325" max="3325" width="3" style="1" bestFit="1" customWidth="1"/>
    <col min="3326" max="3326" width="32.33203125" style="1" customWidth="1"/>
    <col min="3327" max="3327" width="46.33203125" style="1" customWidth="1"/>
    <col min="3328" max="3328" width="19" style="1" customWidth="1"/>
    <col min="3329" max="3329" width="0" style="1" hidden="1" customWidth="1"/>
    <col min="3330" max="3330" width="17.6640625" style="1" customWidth="1"/>
    <col min="3331" max="3331" width="0" style="1" hidden="1" customWidth="1"/>
    <col min="3332" max="3332" width="22.33203125" style="1" customWidth="1"/>
    <col min="3333" max="3333" width="5.33203125" style="1" customWidth="1"/>
    <col min="3334" max="3334" width="36.33203125" style="1" customWidth="1"/>
    <col min="3335" max="3335" width="5.6640625" style="1" customWidth="1"/>
    <col min="3336" max="3336" width="0" style="1" hidden="1" customWidth="1"/>
    <col min="3337" max="3337" width="20.6640625" style="1" customWidth="1"/>
    <col min="3338" max="3338" width="4.88671875" style="1" customWidth="1"/>
    <col min="3339" max="3339" width="0" style="1" hidden="1" customWidth="1"/>
    <col min="3340" max="3340" width="24.6640625" style="1" customWidth="1"/>
    <col min="3341" max="3341" width="12.33203125" style="1" customWidth="1"/>
    <col min="3342" max="3342" width="0" style="1" hidden="1" customWidth="1"/>
    <col min="3343" max="3343" width="3.44140625" style="1" customWidth="1"/>
    <col min="3344" max="3344" width="0" style="1" hidden="1" customWidth="1"/>
    <col min="3345" max="3345" width="17.6640625" style="1" customWidth="1"/>
    <col min="3346" max="3346" width="3.44140625" style="1" customWidth="1"/>
    <col min="3347" max="3347" width="0" style="1" hidden="1" customWidth="1"/>
    <col min="3348" max="3348" width="23.6640625" style="1" customWidth="1"/>
    <col min="3349" max="3349" width="10" style="1" customWidth="1"/>
    <col min="3350" max="3350" width="0" style="1" hidden="1" customWidth="1"/>
    <col min="3351" max="3352" width="14.6640625" style="1" customWidth="1"/>
    <col min="3353" max="3353" width="12.88671875" style="1" customWidth="1"/>
    <col min="3354" max="3354" width="3.33203125" style="1" customWidth="1"/>
    <col min="3355" max="3355" width="30.33203125" style="1" customWidth="1"/>
    <col min="3356" max="3356" width="5" style="1" customWidth="1"/>
    <col min="3357" max="3357" width="0" style="1" hidden="1" customWidth="1"/>
    <col min="3358" max="3358" width="14.33203125" style="1" customWidth="1"/>
    <col min="3359" max="3359" width="5.6640625" style="1" customWidth="1"/>
    <col min="3360" max="3360" width="0" style="1" hidden="1" customWidth="1"/>
    <col min="3361" max="3361" width="17.33203125" style="1" customWidth="1"/>
    <col min="3362" max="3362" width="12.6640625" style="1" customWidth="1"/>
    <col min="3363" max="3363" width="0" style="1" hidden="1" customWidth="1"/>
    <col min="3364" max="3364" width="5.33203125" style="1" customWidth="1"/>
    <col min="3365" max="3365" width="0" style="1" hidden="1" customWidth="1"/>
    <col min="3366" max="3366" width="17" style="1" customWidth="1"/>
    <col min="3367" max="3367" width="6.33203125" style="1" customWidth="1"/>
    <col min="3368" max="3368" width="0" style="1" hidden="1" customWidth="1"/>
    <col min="3369" max="3369" width="14.33203125" style="1" customWidth="1"/>
    <col min="3370" max="3370" width="7.5546875" style="1" customWidth="1"/>
    <col min="3371" max="3371" width="0" style="1" hidden="1" customWidth="1"/>
    <col min="3372" max="3373" width="14.33203125" style="1" customWidth="1"/>
    <col min="3374" max="3374" width="20.88671875" style="1" customWidth="1"/>
    <col min="3375" max="3375" width="14.44140625" style="1" customWidth="1"/>
    <col min="3376" max="3376" width="15" style="1" customWidth="1"/>
    <col min="3377" max="3377" width="2.6640625" style="1" customWidth="1"/>
    <col min="3378" max="3378" width="11.6640625" style="1" customWidth="1"/>
    <col min="3379" max="3379" width="11.5546875" style="1" customWidth="1"/>
    <col min="3380" max="3380" width="2.33203125" style="1" customWidth="1"/>
    <col min="3381" max="3381" width="41" style="1" customWidth="1"/>
    <col min="3382" max="3382" width="14.33203125" style="1" customWidth="1"/>
    <col min="3383" max="3384" width="11.5546875" style="1" customWidth="1"/>
    <col min="3385" max="3385" width="21.88671875" style="1" customWidth="1"/>
    <col min="3386" max="3577" width="11.5546875" style="1"/>
    <col min="3578" max="3578" width="21.88671875" style="1" customWidth="1"/>
    <col min="3579" max="3579" width="13.88671875" style="1" customWidth="1"/>
    <col min="3580" max="3580" width="38.6640625" style="1" customWidth="1"/>
    <col min="3581" max="3581" width="3" style="1" bestFit="1" customWidth="1"/>
    <col min="3582" max="3582" width="32.33203125" style="1" customWidth="1"/>
    <col min="3583" max="3583" width="46.33203125" style="1" customWidth="1"/>
    <col min="3584" max="3584" width="19" style="1" customWidth="1"/>
    <col min="3585" max="3585" width="0" style="1" hidden="1" customWidth="1"/>
    <col min="3586" max="3586" width="17.6640625" style="1" customWidth="1"/>
    <col min="3587" max="3587" width="0" style="1" hidden="1" customWidth="1"/>
    <col min="3588" max="3588" width="22.33203125" style="1" customWidth="1"/>
    <col min="3589" max="3589" width="5.33203125" style="1" customWidth="1"/>
    <col min="3590" max="3590" width="36.33203125" style="1" customWidth="1"/>
    <col min="3591" max="3591" width="5.6640625" style="1" customWidth="1"/>
    <col min="3592" max="3592" width="0" style="1" hidden="1" customWidth="1"/>
    <col min="3593" max="3593" width="20.6640625" style="1" customWidth="1"/>
    <col min="3594" max="3594" width="4.88671875" style="1" customWidth="1"/>
    <col min="3595" max="3595" width="0" style="1" hidden="1" customWidth="1"/>
    <col min="3596" max="3596" width="24.6640625" style="1" customWidth="1"/>
    <col min="3597" max="3597" width="12.33203125" style="1" customWidth="1"/>
    <col min="3598" max="3598" width="0" style="1" hidden="1" customWidth="1"/>
    <col min="3599" max="3599" width="3.44140625" style="1" customWidth="1"/>
    <col min="3600" max="3600" width="0" style="1" hidden="1" customWidth="1"/>
    <col min="3601" max="3601" width="17.6640625" style="1" customWidth="1"/>
    <col min="3602" max="3602" width="3.44140625" style="1" customWidth="1"/>
    <col min="3603" max="3603" width="0" style="1" hidden="1" customWidth="1"/>
    <col min="3604" max="3604" width="23.6640625" style="1" customWidth="1"/>
    <col min="3605" max="3605" width="10" style="1" customWidth="1"/>
    <col min="3606" max="3606" width="0" style="1" hidden="1" customWidth="1"/>
    <col min="3607" max="3608" width="14.6640625" style="1" customWidth="1"/>
    <col min="3609" max="3609" width="12.88671875" style="1" customWidth="1"/>
    <col min="3610" max="3610" width="3.33203125" style="1" customWidth="1"/>
    <col min="3611" max="3611" width="30.33203125" style="1" customWidth="1"/>
    <col min="3612" max="3612" width="5" style="1" customWidth="1"/>
    <col min="3613" max="3613" width="0" style="1" hidden="1" customWidth="1"/>
    <col min="3614" max="3614" width="14.33203125" style="1" customWidth="1"/>
    <col min="3615" max="3615" width="5.6640625" style="1" customWidth="1"/>
    <col min="3616" max="3616" width="0" style="1" hidden="1" customWidth="1"/>
    <col min="3617" max="3617" width="17.33203125" style="1" customWidth="1"/>
    <col min="3618" max="3618" width="12.6640625" style="1" customWidth="1"/>
    <col min="3619" max="3619" width="0" style="1" hidden="1" customWidth="1"/>
    <col min="3620" max="3620" width="5.33203125" style="1" customWidth="1"/>
    <col min="3621" max="3621" width="0" style="1" hidden="1" customWidth="1"/>
    <col min="3622" max="3622" width="17" style="1" customWidth="1"/>
    <col min="3623" max="3623" width="6.33203125" style="1" customWidth="1"/>
    <col min="3624" max="3624" width="0" style="1" hidden="1" customWidth="1"/>
    <col min="3625" max="3625" width="14.33203125" style="1" customWidth="1"/>
    <col min="3626" max="3626" width="7.5546875" style="1" customWidth="1"/>
    <col min="3627" max="3627" width="0" style="1" hidden="1" customWidth="1"/>
    <col min="3628" max="3629" width="14.33203125" style="1" customWidth="1"/>
    <col min="3630" max="3630" width="20.88671875" style="1" customWidth="1"/>
    <col min="3631" max="3631" width="14.44140625" style="1" customWidth="1"/>
    <col min="3632" max="3632" width="15" style="1" customWidth="1"/>
    <col min="3633" max="3633" width="2.6640625" style="1" customWidth="1"/>
    <col min="3634" max="3634" width="11.6640625" style="1" customWidth="1"/>
    <col min="3635" max="3635" width="11.5546875" style="1" customWidth="1"/>
    <col min="3636" max="3636" width="2.33203125" style="1" customWidth="1"/>
    <col min="3637" max="3637" width="41" style="1" customWidth="1"/>
    <col min="3638" max="3638" width="14.33203125" style="1" customWidth="1"/>
    <col min="3639" max="3640" width="11.5546875" style="1" customWidth="1"/>
    <col min="3641" max="3641" width="21.88671875" style="1" customWidth="1"/>
    <col min="3642" max="3833" width="11.5546875" style="1"/>
    <col min="3834" max="3834" width="21.88671875" style="1" customWidth="1"/>
    <col min="3835" max="3835" width="13.88671875" style="1" customWidth="1"/>
    <col min="3836" max="3836" width="38.6640625" style="1" customWidth="1"/>
    <col min="3837" max="3837" width="3" style="1" bestFit="1" customWidth="1"/>
    <col min="3838" max="3838" width="32.33203125" style="1" customWidth="1"/>
    <col min="3839" max="3839" width="46.33203125" style="1" customWidth="1"/>
    <col min="3840" max="3840" width="19" style="1" customWidth="1"/>
    <col min="3841" max="3841" width="0" style="1" hidden="1" customWidth="1"/>
    <col min="3842" max="3842" width="17.6640625" style="1" customWidth="1"/>
    <col min="3843" max="3843" width="0" style="1" hidden="1" customWidth="1"/>
    <col min="3844" max="3844" width="22.33203125" style="1" customWidth="1"/>
    <col min="3845" max="3845" width="5.33203125" style="1" customWidth="1"/>
    <col min="3846" max="3846" width="36.33203125" style="1" customWidth="1"/>
    <col min="3847" max="3847" width="5.6640625" style="1" customWidth="1"/>
    <col min="3848" max="3848" width="0" style="1" hidden="1" customWidth="1"/>
    <col min="3849" max="3849" width="20.6640625" style="1" customWidth="1"/>
    <col min="3850" max="3850" width="4.88671875" style="1" customWidth="1"/>
    <col min="3851" max="3851" width="0" style="1" hidden="1" customWidth="1"/>
    <col min="3852" max="3852" width="24.6640625" style="1" customWidth="1"/>
    <col min="3853" max="3853" width="12.33203125" style="1" customWidth="1"/>
    <col min="3854" max="3854" width="0" style="1" hidden="1" customWidth="1"/>
    <col min="3855" max="3855" width="3.44140625" style="1" customWidth="1"/>
    <col min="3856" max="3856" width="0" style="1" hidden="1" customWidth="1"/>
    <col min="3857" max="3857" width="17.6640625" style="1" customWidth="1"/>
    <col min="3858" max="3858" width="3.44140625" style="1" customWidth="1"/>
    <col min="3859" max="3859" width="0" style="1" hidden="1" customWidth="1"/>
    <col min="3860" max="3860" width="23.6640625" style="1" customWidth="1"/>
    <col min="3861" max="3861" width="10" style="1" customWidth="1"/>
    <col min="3862" max="3862" width="0" style="1" hidden="1" customWidth="1"/>
    <col min="3863" max="3864" width="14.6640625" style="1" customWidth="1"/>
    <col min="3865" max="3865" width="12.88671875" style="1" customWidth="1"/>
    <col min="3866" max="3866" width="3.33203125" style="1" customWidth="1"/>
    <col min="3867" max="3867" width="30.33203125" style="1" customWidth="1"/>
    <col min="3868" max="3868" width="5" style="1" customWidth="1"/>
    <col min="3869" max="3869" width="0" style="1" hidden="1" customWidth="1"/>
    <col min="3870" max="3870" width="14.33203125" style="1" customWidth="1"/>
    <col min="3871" max="3871" width="5.6640625" style="1" customWidth="1"/>
    <col min="3872" max="3872" width="0" style="1" hidden="1" customWidth="1"/>
    <col min="3873" max="3873" width="17.33203125" style="1" customWidth="1"/>
    <col min="3874" max="3874" width="12.6640625" style="1" customWidth="1"/>
    <col min="3875" max="3875" width="0" style="1" hidden="1" customWidth="1"/>
    <col min="3876" max="3876" width="5.33203125" style="1" customWidth="1"/>
    <col min="3877" max="3877" width="0" style="1" hidden="1" customWidth="1"/>
    <col min="3878" max="3878" width="17" style="1" customWidth="1"/>
    <col min="3879" max="3879" width="6.33203125" style="1" customWidth="1"/>
    <col min="3880" max="3880" width="0" style="1" hidden="1" customWidth="1"/>
    <col min="3881" max="3881" width="14.33203125" style="1" customWidth="1"/>
    <col min="3882" max="3882" width="7.5546875" style="1" customWidth="1"/>
    <col min="3883" max="3883" width="0" style="1" hidden="1" customWidth="1"/>
    <col min="3884" max="3885" width="14.33203125" style="1" customWidth="1"/>
    <col min="3886" max="3886" width="20.88671875" style="1" customWidth="1"/>
    <col min="3887" max="3887" width="14.44140625" style="1" customWidth="1"/>
    <col min="3888" max="3888" width="15" style="1" customWidth="1"/>
    <col min="3889" max="3889" width="2.6640625" style="1" customWidth="1"/>
    <col min="3890" max="3890" width="11.6640625" style="1" customWidth="1"/>
    <col min="3891" max="3891" width="11.5546875" style="1" customWidth="1"/>
    <col min="3892" max="3892" width="2.33203125" style="1" customWidth="1"/>
    <col min="3893" max="3893" width="41" style="1" customWidth="1"/>
    <col min="3894" max="3894" width="14.33203125" style="1" customWidth="1"/>
    <col min="3895" max="3896" width="11.5546875" style="1" customWidth="1"/>
    <col min="3897" max="3897" width="21.88671875" style="1" customWidth="1"/>
    <col min="3898" max="4089" width="11.5546875" style="1"/>
    <col min="4090" max="4090" width="21.88671875" style="1" customWidth="1"/>
    <col min="4091" max="4091" width="13.88671875" style="1" customWidth="1"/>
    <col min="4092" max="4092" width="38.6640625" style="1" customWidth="1"/>
    <col min="4093" max="4093" width="3" style="1" bestFit="1" customWidth="1"/>
    <col min="4094" max="4094" width="32.33203125" style="1" customWidth="1"/>
    <col min="4095" max="4095" width="46.33203125" style="1" customWidth="1"/>
    <col min="4096" max="4096" width="19" style="1" customWidth="1"/>
    <col min="4097" max="4097" width="0" style="1" hidden="1" customWidth="1"/>
    <col min="4098" max="4098" width="17.6640625" style="1" customWidth="1"/>
    <col min="4099" max="4099" width="0" style="1" hidden="1" customWidth="1"/>
    <col min="4100" max="4100" width="22.33203125" style="1" customWidth="1"/>
    <col min="4101" max="4101" width="5.33203125" style="1" customWidth="1"/>
    <col min="4102" max="4102" width="36.33203125" style="1" customWidth="1"/>
    <col min="4103" max="4103" width="5.6640625" style="1" customWidth="1"/>
    <col min="4104" max="4104" width="0" style="1" hidden="1" customWidth="1"/>
    <col min="4105" max="4105" width="20.6640625" style="1" customWidth="1"/>
    <col min="4106" max="4106" width="4.88671875" style="1" customWidth="1"/>
    <col min="4107" max="4107" width="0" style="1" hidden="1" customWidth="1"/>
    <col min="4108" max="4108" width="24.6640625" style="1" customWidth="1"/>
    <col min="4109" max="4109" width="12.33203125" style="1" customWidth="1"/>
    <col min="4110" max="4110" width="0" style="1" hidden="1" customWidth="1"/>
    <col min="4111" max="4111" width="3.44140625" style="1" customWidth="1"/>
    <col min="4112" max="4112" width="0" style="1" hidden="1" customWidth="1"/>
    <col min="4113" max="4113" width="17.6640625" style="1" customWidth="1"/>
    <col min="4114" max="4114" width="3.44140625" style="1" customWidth="1"/>
    <col min="4115" max="4115" width="0" style="1" hidden="1" customWidth="1"/>
    <col min="4116" max="4116" width="23.6640625" style="1" customWidth="1"/>
    <col min="4117" max="4117" width="10" style="1" customWidth="1"/>
    <col min="4118" max="4118" width="0" style="1" hidden="1" customWidth="1"/>
    <col min="4119" max="4120" width="14.6640625" style="1" customWidth="1"/>
    <col min="4121" max="4121" width="12.88671875" style="1" customWidth="1"/>
    <col min="4122" max="4122" width="3.33203125" style="1" customWidth="1"/>
    <col min="4123" max="4123" width="30.33203125" style="1" customWidth="1"/>
    <col min="4124" max="4124" width="5" style="1" customWidth="1"/>
    <col min="4125" max="4125" width="0" style="1" hidden="1" customWidth="1"/>
    <col min="4126" max="4126" width="14.33203125" style="1" customWidth="1"/>
    <col min="4127" max="4127" width="5.6640625" style="1" customWidth="1"/>
    <col min="4128" max="4128" width="0" style="1" hidden="1" customWidth="1"/>
    <col min="4129" max="4129" width="17.33203125" style="1" customWidth="1"/>
    <col min="4130" max="4130" width="12.6640625" style="1" customWidth="1"/>
    <col min="4131" max="4131" width="0" style="1" hidden="1" customWidth="1"/>
    <col min="4132" max="4132" width="5.33203125" style="1" customWidth="1"/>
    <col min="4133" max="4133" width="0" style="1" hidden="1" customWidth="1"/>
    <col min="4134" max="4134" width="17" style="1" customWidth="1"/>
    <col min="4135" max="4135" width="6.33203125" style="1" customWidth="1"/>
    <col min="4136" max="4136" width="0" style="1" hidden="1" customWidth="1"/>
    <col min="4137" max="4137" width="14.33203125" style="1" customWidth="1"/>
    <col min="4138" max="4138" width="7.5546875" style="1" customWidth="1"/>
    <col min="4139" max="4139" width="0" style="1" hidden="1" customWidth="1"/>
    <col min="4140" max="4141" width="14.33203125" style="1" customWidth="1"/>
    <col min="4142" max="4142" width="20.88671875" style="1" customWidth="1"/>
    <col min="4143" max="4143" width="14.44140625" style="1" customWidth="1"/>
    <col min="4144" max="4144" width="15" style="1" customWidth="1"/>
    <col min="4145" max="4145" width="2.6640625" style="1" customWidth="1"/>
    <col min="4146" max="4146" width="11.6640625" style="1" customWidth="1"/>
    <col min="4147" max="4147" width="11.5546875" style="1" customWidth="1"/>
    <col min="4148" max="4148" width="2.33203125" style="1" customWidth="1"/>
    <col min="4149" max="4149" width="41" style="1" customWidth="1"/>
    <col min="4150" max="4150" width="14.33203125" style="1" customWidth="1"/>
    <col min="4151" max="4152" width="11.5546875" style="1" customWidth="1"/>
    <col min="4153" max="4153" width="21.88671875" style="1" customWidth="1"/>
    <col min="4154" max="4345" width="11.5546875" style="1"/>
    <col min="4346" max="4346" width="21.88671875" style="1" customWidth="1"/>
    <col min="4347" max="4347" width="13.88671875" style="1" customWidth="1"/>
    <col min="4348" max="4348" width="38.6640625" style="1" customWidth="1"/>
    <col min="4349" max="4349" width="3" style="1" bestFit="1" customWidth="1"/>
    <col min="4350" max="4350" width="32.33203125" style="1" customWidth="1"/>
    <col min="4351" max="4351" width="46.33203125" style="1" customWidth="1"/>
    <col min="4352" max="4352" width="19" style="1" customWidth="1"/>
    <col min="4353" max="4353" width="0" style="1" hidden="1" customWidth="1"/>
    <col min="4354" max="4354" width="17.6640625" style="1" customWidth="1"/>
    <col min="4355" max="4355" width="0" style="1" hidden="1" customWidth="1"/>
    <col min="4356" max="4356" width="22.33203125" style="1" customWidth="1"/>
    <col min="4357" max="4357" width="5.33203125" style="1" customWidth="1"/>
    <col min="4358" max="4358" width="36.33203125" style="1" customWidth="1"/>
    <col min="4359" max="4359" width="5.6640625" style="1" customWidth="1"/>
    <col min="4360" max="4360" width="0" style="1" hidden="1" customWidth="1"/>
    <col min="4361" max="4361" width="20.6640625" style="1" customWidth="1"/>
    <col min="4362" max="4362" width="4.88671875" style="1" customWidth="1"/>
    <col min="4363" max="4363" width="0" style="1" hidden="1" customWidth="1"/>
    <col min="4364" max="4364" width="24.6640625" style="1" customWidth="1"/>
    <col min="4365" max="4365" width="12.33203125" style="1" customWidth="1"/>
    <col min="4366" max="4366" width="0" style="1" hidden="1" customWidth="1"/>
    <col min="4367" max="4367" width="3.44140625" style="1" customWidth="1"/>
    <col min="4368" max="4368" width="0" style="1" hidden="1" customWidth="1"/>
    <col min="4369" max="4369" width="17.6640625" style="1" customWidth="1"/>
    <col min="4370" max="4370" width="3.44140625" style="1" customWidth="1"/>
    <col min="4371" max="4371" width="0" style="1" hidden="1" customWidth="1"/>
    <col min="4372" max="4372" width="23.6640625" style="1" customWidth="1"/>
    <col min="4373" max="4373" width="10" style="1" customWidth="1"/>
    <col min="4374" max="4374" width="0" style="1" hidden="1" customWidth="1"/>
    <col min="4375" max="4376" width="14.6640625" style="1" customWidth="1"/>
    <col min="4377" max="4377" width="12.88671875" style="1" customWidth="1"/>
    <col min="4378" max="4378" width="3.33203125" style="1" customWidth="1"/>
    <col min="4379" max="4379" width="30.33203125" style="1" customWidth="1"/>
    <col min="4380" max="4380" width="5" style="1" customWidth="1"/>
    <col min="4381" max="4381" width="0" style="1" hidden="1" customWidth="1"/>
    <col min="4382" max="4382" width="14.33203125" style="1" customWidth="1"/>
    <col min="4383" max="4383" width="5.6640625" style="1" customWidth="1"/>
    <col min="4384" max="4384" width="0" style="1" hidden="1" customWidth="1"/>
    <col min="4385" max="4385" width="17.33203125" style="1" customWidth="1"/>
    <col min="4386" max="4386" width="12.6640625" style="1" customWidth="1"/>
    <col min="4387" max="4387" width="0" style="1" hidden="1" customWidth="1"/>
    <col min="4388" max="4388" width="5.33203125" style="1" customWidth="1"/>
    <col min="4389" max="4389" width="0" style="1" hidden="1" customWidth="1"/>
    <col min="4390" max="4390" width="17" style="1" customWidth="1"/>
    <col min="4391" max="4391" width="6.33203125" style="1" customWidth="1"/>
    <col min="4392" max="4392" width="0" style="1" hidden="1" customWidth="1"/>
    <col min="4393" max="4393" width="14.33203125" style="1" customWidth="1"/>
    <col min="4394" max="4394" width="7.5546875" style="1" customWidth="1"/>
    <col min="4395" max="4395" width="0" style="1" hidden="1" customWidth="1"/>
    <col min="4396" max="4397" width="14.33203125" style="1" customWidth="1"/>
    <col min="4398" max="4398" width="20.88671875" style="1" customWidth="1"/>
    <col min="4399" max="4399" width="14.44140625" style="1" customWidth="1"/>
    <col min="4400" max="4400" width="15" style="1" customWidth="1"/>
    <col min="4401" max="4401" width="2.6640625" style="1" customWidth="1"/>
    <col min="4402" max="4402" width="11.6640625" style="1" customWidth="1"/>
    <col min="4403" max="4403" width="11.5546875" style="1" customWidth="1"/>
    <col min="4404" max="4404" width="2.33203125" style="1" customWidth="1"/>
    <col min="4405" max="4405" width="41" style="1" customWidth="1"/>
    <col min="4406" max="4406" width="14.33203125" style="1" customWidth="1"/>
    <col min="4407" max="4408" width="11.5546875" style="1" customWidth="1"/>
    <col min="4409" max="4409" width="21.88671875" style="1" customWidth="1"/>
    <col min="4410" max="4601" width="11.5546875" style="1"/>
    <col min="4602" max="4602" width="21.88671875" style="1" customWidth="1"/>
    <col min="4603" max="4603" width="13.88671875" style="1" customWidth="1"/>
    <col min="4604" max="4604" width="38.6640625" style="1" customWidth="1"/>
    <col min="4605" max="4605" width="3" style="1" bestFit="1" customWidth="1"/>
    <col min="4606" max="4606" width="32.33203125" style="1" customWidth="1"/>
    <col min="4607" max="4607" width="46.33203125" style="1" customWidth="1"/>
    <col min="4608" max="4608" width="19" style="1" customWidth="1"/>
    <col min="4609" max="4609" width="0" style="1" hidden="1" customWidth="1"/>
    <col min="4610" max="4610" width="17.6640625" style="1" customWidth="1"/>
    <col min="4611" max="4611" width="0" style="1" hidden="1" customWidth="1"/>
    <col min="4612" max="4612" width="22.33203125" style="1" customWidth="1"/>
    <col min="4613" max="4613" width="5.33203125" style="1" customWidth="1"/>
    <col min="4614" max="4614" width="36.33203125" style="1" customWidth="1"/>
    <col min="4615" max="4615" width="5.6640625" style="1" customWidth="1"/>
    <col min="4616" max="4616" width="0" style="1" hidden="1" customWidth="1"/>
    <col min="4617" max="4617" width="20.6640625" style="1" customWidth="1"/>
    <col min="4618" max="4618" width="4.88671875" style="1" customWidth="1"/>
    <col min="4619" max="4619" width="0" style="1" hidden="1" customWidth="1"/>
    <col min="4620" max="4620" width="24.6640625" style="1" customWidth="1"/>
    <col min="4621" max="4621" width="12.33203125" style="1" customWidth="1"/>
    <col min="4622" max="4622" width="0" style="1" hidden="1" customWidth="1"/>
    <col min="4623" max="4623" width="3.44140625" style="1" customWidth="1"/>
    <col min="4624" max="4624" width="0" style="1" hidden="1" customWidth="1"/>
    <col min="4625" max="4625" width="17.6640625" style="1" customWidth="1"/>
    <col min="4626" max="4626" width="3.44140625" style="1" customWidth="1"/>
    <col min="4627" max="4627" width="0" style="1" hidden="1" customWidth="1"/>
    <col min="4628" max="4628" width="23.6640625" style="1" customWidth="1"/>
    <col min="4629" max="4629" width="10" style="1" customWidth="1"/>
    <col min="4630" max="4630" width="0" style="1" hidden="1" customWidth="1"/>
    <col min="4631" max="4632" width="14.6640625" style="1" customWidth="1"/>
    <col min="4633" max="4633" width="12.88671875" style="1" customWidth="1"/>
    <col min="4634" max="4634" width="3.33203125" style="1" customWidth="1"/>
    <col min="4635" max="4635" width="30.33203125" style="1" customWidth="1"/>
    <col min="4636" max="4636" width="5" style="1" customWidth="1"/>
    <col min="4637" max="4637" width="0" style="1" hidden="1" customWidth="1"/>
    <col min="4638" max="4638" width="14.33203125" style="1" customWidth="1"/>
    <col min="4639" max="4639" width="5.6640625" style="1" customWidth="1"/>
    <col min="4640" max="4640" width="0" style="1" hidden="1" customWidth="1"/>
    <col min="4641" max="4641" width="17.33203125" style="1" customWidth="1"/>
    <col min="4642" max="4642" width="12.6640625" style="1" customWidth="1"/>
    <col min="4643" max="4643" width="0" style="1" hidden="1" customWidth="1"/>
    <col min="4644" max="4644" width="5.33203125" style="1" customWidth="1"/>
    <col min="4645" max="4645" width="0" style="1" hidden="1" customWidth="1"/>
    <col min="4646" max="4646" width="17" style="1" customWidth="1"/>
    <col min="4647" max="4647" width="6.33203125" style="1" customWidth="1"/>
    <col min="4648" max="4648" width="0" style="1" hidden="1" customWidth="1"/>
    <col min="4649" max="4649" width="14.33203125" style="1" customWidth="1"/>
    <col min="4650" max="4650" width="7.5546875" style="1" customWidth="1"/>
    <col min="4651" max="4651" width="0" style="1" hidden="1" customWidth="1"/>
    <col min="4652" max="4653" width="14.33203125" style="1" customWidth="1"/>
    <col min="4654" max="4654" width="20.88671875" style="1" customWidth="1"/>
    <col min="4655" max="4655" width="14.44140625" style="1" customWidth="1"/>
    <col min="4656" max="4656" width="15" style="1" customWidth="1"/>
    <col min="4657" max="4657" width="2.6640625" style="1" customWidth="1"/>
    <col min="4658" max="4658" width="11.6640625" style="1" customWidth="1"/>
    <col min="4659" max="4659" width="11.5546875" style="1" customWidth="1"/>
    <col min="4660" max="4660" width="2.33203125" style="1" customWidth="1"/>
    <col min="4661" max="4661" width="41" style="1" customWidth="1"/>
    <col min="4662" max="4662" width="14.33203125" style="1" customWidth="1"/>
    <col min="4663" max="4664" width="11.5546875" style="1" customWidth="1"/>
    <col min="4665" max="4665" width="21.88671875" style="1" customWidth="1"/>
    <col min="4666" max="4857" width="11.5546875" style="1"/>
    <col min="4858" max="4858" width="21.88671875" style="1" customWidth="1"/>
    <col min="4859" max="4859" width="13.88671875" style="1" customWidth="1"/>
    <col min="4860" max="4860" width="38.6640625" style="1" customWidth="1"/>
    <col min="4861" max="4861" width="3" style="1" bestFit="1" customWidth="1"/>
    <col min="4862" max="4862" width="32.33203125" style="1" customWidth="1"/>
    <col min="4863" max="4863" width="46.33203125" style="1" customWidth="1"/>
    <col min="4864" max="4864" width="19" style="1" customWidth="1"/>
    <col min="4865" max="4865" width="0" style="1" hidden="1" customWidth="1"/>
    <col min="4866" max="4866" width="17.6640625" style="1" customWidth="1"/>
    <col min="4867" max="4867" width="0" style="1" hidden="1" customWidth="1"/>
    <col min="4868" max="4868" width="22.33203125" style="1" customWidth="1"/>
    <col min="4869" max="4869" width="5.33203125" style="1" customWidth="1"/>
    <col min="4870" max="4870" width="36.33203125" style="1" customWidth="1"/>
    <col min="4871" max="4871" width="5.6640625" style="1" customWidth="1"/>
    <col min="4872" max="4872" width="0" style="1" hidden="1" customWidth="1"/>
    <col min="4873" max="4873" width="20.6640625" style="1" customWidth="1"/>
    <col min="4874" max="4874" width="4.88671875" style="1" customWidth="1"/>
    <col min="4875" max="4875" width="0" style="1" hidden="1" customWidth="1"/>
    <col min="4876" max="4876" width="24.6640625" style="1" customWidth="1"/>
    <col min="4877" max="4877" width="12.33203125" style="1" customWidth="1"/>
    <col min="4878" max="4878" width="0" style="1" hidden="1" customWidth="1"/>
    <col min="4879" max="4879" width="3.44140625" style="1" customWidth="1"/>
    <col min="4880" max="4880" width="0" style="1" hidden="1" customWidth="1"/>
    <col min="4881" max="4881" width="17.6640625" style="1" customWidth="1"/>
    <col min="4882" max="4882" width="3.44140625" style="1" customWidth="1"/>
    <col min="4883" max="4883" width="0" style="1" hidden="1" customWidth="1"/>
    <col min="4884" max="4884" width="23.6640625" style="1" customWidth="1"/>
    <col min="4885" max="4885" width="10" style="1" customWidth="1"/>
    <col min="4886" max="4886" width="0" style="1" hidden="1" customWidth="1"/>
    <col min="4887" max="4888" width="14.6640625" style="1" customWidth="1"/>
    <col min="4889" max="4889" width="12.88671875" style="1" customWidth="1"/>
    <col min="4890" max="4890" width="3.33203125" style="1" customWidth="1"/>
    <col min="4891" max="4891" width="30.33203125" style="1" customWidth="1"/>
    <col min="4892" max="4892" width="5" style="1" customWidth="1"/>
    <col min="4893" max="4893" width="0" style="1" hidden="1" customWidth="1"/>
    <col min="4894" max="4894" width="14.33203125" style="1" customWidth="1"/>
    <col min="4895" max="4895" width="5.6640625" style="1" customWidth="1"/>
    <col min="4896" max="4896" width="0" style="1" hidden="1" customWidth="1"/>
    <col min="4897" max="4897" width="17.33203125" style="1" customWidth="1"/>
    <col min="4898" max="4898" width="12.6640625" style="1" customWidth="1"/>
    <col min="4899" max="4899" width="0" style="1" hidden="1" customWidth="1"/>
    <col min="4900" max="4900" width="5.33203125" style="1" customWidth="1"/>
    <col min="4901" max="4901" width="0" style="1" hidden="1" customWidth="1"/>
    <col min="4902" max="4902" width="17" style="1" customWidth="1"/>
    <col min="4903" max="4903" width="6.33203125" style="1" customWidth="1"/>
    <col min="4904" max="4904" width="0" style="1" hidden="1" customWidth="1"/>
    <col min="4905" max="4905" width="14.33203125" style="1" customWidth="1"/>
    <col min="4906" max="4906" width="7.5546875" style="1" customWidth="1"/>
    <col min="4907" max="4907" width="0" style="1" hidden="1" customWidth="1"/>
    <col min="4908" max="4909" width="14.33203125" style="1" customWidth="1"/>
    <col min="4910" max="4910" width="20.88671875" style="1" customWidth="1"/>
    <col min="4911" max="4911" width="14.44140625" style="1" customWidth="1"/>
    <col min="4912" max="4912" width="15" style="1" customWidth="1"/>
    <col min="4913" max="4913" width="2.6640625" style="1" customWidth="1"/>
    <col min="4914" max="4914" width="11.6640625" style="1" customWidth="1"/>
    <col min="4915" max="4915" width="11.5546875" style="1" customWidth="1"/>
    <col min="4916" max="4916" width="2.33203125" style="1" customWidth="1"/>
    <col min="4917" max="4917" width="41" style="1" customWidth="1"/>
    <col min="4918" max="4918" width="14.33203125" style="1" customWidth="1"/>
    <col min="4919" max="4920" width="11.5546875" style="1" customWidth="1"/>
    <col min="4921" max="4921" width="21.88671875" style="1" customWidth="1"/>
    <col min="4922" max="5113" width="11.5546875" style="1"/>
    <col min="5114" max="5114" width="21.88671875" style="1" customWidth="1"/>
    <col min="5115" max="5115" width="13.88671875" style="1" customWidth="1"/>
    <col min="5116" max="5116" width="38.6640625" style="1" customWidth="1"/>
    <col min="5117" max="5117" width="3" style="1" bestFit="1" customWidth="1"/>
    <col min="5118" max="5118" width="32.33203125" style="1" customWidth="1"/>
    <col min="5119" max="5119" width="46.33203125" style="1" customWidth="1"/>
    <col min="5120" max="5120" width="19" style="1" customWidth="1"/>
    <col min="5121" max="5121" width="0" style="1" hidden="1" customWidth="1"/>
    <col min="5122" max="5122" width="17.6640625" style="1" customWidth="1"/>
    <col min="5123" max="5123" width="0" style="1" hidden="1" customWidth="1"/>
    <col min="5124" max="5124" width="22.33203125" style="1" customWidth="1"/>
    <col min="5125" max="5125" width="5.33203125" style="1" customWidth="1"/>
    <col min="5126" max="5126" width="36.33203125" style="1" customWidth="1"/>
    <col min="5127" max="5127" width="5.6640625" style="1" customWidth="1"/>
    <col min="5128" max="5128" width="0" style="1" hidden="1" customWidth="1"/>
    <col min="5129" max="5129" width="20.6640625" style="1" customWidth="1"/>
    <col min="5130" max="5130" width="4.88671875" style="1" customWidth="1"/>
    <col min="5131" max="5131" width="0" style="1" hidden="1" customWidth="1"/>
    <col min="5132" max="5132" width="24.6640625" style="1" customWidth="1"/>
    <col min="5133" max="5133" width="12.33203125" style="1" customWidth="1"/>
    <col min="5134" max="5134" width="0" style="1" hidden="1" customWidth="1"/>
    <col min="5135" max="5135" width="3.44140625" style="1" customWidth="1"/>
    <col min="5136" max="5136" width="0" style="1" hidden="1" customWidth="1"/>
    <col min="5137" max="5137" width="17.6640625" style="1" customWidth="1"/>
    <col min="5138" max="5138" width="3.44140625" style="1" customWidth="1"/>
    <col min="5139" max="5139" width="0" style="1" hidden="1" customWidth="1"/>
    <col min="5140" max="5140" width="23.6640625" style="1" customWidth="1"/>
    <col min="5141" max="5141" width="10" style="1" customWidth="1"/>
    <col min="5142" max="5142" width="0" style="1" hidden="1" customWidth="1"/>
    <col min="5143" max="5144" width="14.6640625" style="1" customWidth="1"/>
    <col min="5145" max="5145" width="12.88671875" style="1" customWidth="1"/>
    <col min="5146" max="5146" width="3.33203125" style="1" customWidth="1"/>
    <col min="5147" max="5147" width="30.33203125" style="1" customWidth="1"/>
    <col min="5148" max="5148" width="5" style="1" customWidth="1"/>
    <col min="5149" max="5149" width="0" style="1" hidden="1" customWidth="1"/>
    <col min="5150" max="5150" width="14.33203125" style="1" customWidth="1"/>
    <col min="5151" max="5151" width="5.6640625" style="1" customWidth="1"/>
    <col min="5152" max="5152" width="0" style="1" hidden="1" customWidth="1"/>
    <col min="5153" max="5153" width="17.33203125" style="1" customWidth="1"/>
    <col min="5154" max="5154" width="12.6640625" style="1" customWidth="1"/>
    <col min="5155" max="5155" width="0" style="1" hidden="1" customWidth="1"/>
    <col min="5156" max="5156" width="5.33203125" style="1" customWidth="1"/>
    <col min="5157" max="5157" width="0" style="1" hidden="1" customWidth="1"/>
    <col min="5158" max="5158" width="17" style="1" customWidth="1"/>
    <col min="5159" max="5159" width="6.33203125" style="1" customWidth="1"/>
    <col min="5160" max="5160" width="0" style="1" hidden="1" customWidth="1"/>
    <col min="5161" max="5161" width="14.33203125" style="1" customWidth="1"/>
    <col min="5162" max="5162" width="7.5546875" style="1" customWidth="1"/>
    <col min="5163" max="5163" width="0" style="1" hidden="1" customWidth="1"/>
    <col min="5164" max="5165" width="14.33203125" style="1" customWidth="1"/>
    <col min="5166" max="5166" width="20.88671875" style="1" customWidth="1"/>
    <col min="5167" max="5167" width="14.44140625" style="1" customWidth="1"/>
    <col min="5168" max="5168" width="15" style="1" customWidth="1"/>
    <col min="5169" max="5169" width="2.6640625" style="1" customWidth="1"/>
    <col min="5170" max="5170" width="11.6640625" style="1" customWidth="1"/>
    <col min="5171" max="5171" width="11.5546875" style="1" customWidth="1"/>
    <col min="5172" max="5172" width="2.33203125" style="1" customWidth="1"/>
    <col min="5173" max="5173" width="41" style="1" customWidth="1"/>
    <col min="5174" max="5174" width="14.33203125" style="1" customWidth="1"/>
    <col min="5175" max="5176" width="11.5546875" style="1" customWidth="1"/>
    <col min="5177" max="5177" width="21.88671875" style="1" customWidth="1"/>
    <col min="5178" max="5369" width="11.5546875" style="1"/>
    <col min="5370" max="5370" width="21.88671875" style="1" customWidth="1"/>
    <col min="5371" max="5371" width="13.88671875" style="1" customWidth="1"/>
    <col min="5372" max="5372" width="38.6640625" style="1" customWidth="1"/>
    <col min="5373" max="5373" width="3" style="1" bestFit="1" customWidth="1"/>
    <col min="5374" max="5374" width="32.33203125" style="1" customWidth="1"/>
    <col min="5375" max="5375" width="46.33203125" style="1" customWidth="1"/>
    <col min="5376" max="5376" width="19" style="1" customWidth="1"/>
    <col min="5377" max="5377" width="0" style="1" hidden="1" customWidth="1"/>
    <col min="5378" max="5378" width="17.6640625" style="1" customWidth="1"/>
    <col min="5379" max="5379" width="0" style="1" hidden="1" customWidth="1"/>
    <col min="5380" max="5380" width="22.33203125" style="1" customWidth="1"/>
    <col min="5381" max="5381" width="5.33203125" style="1" customWidth="1"/>
    <col min="5382" max="5382" width="36.33203125" style="1" customWidth="1"/>
    <col min="5383" max="5383" width="5.6640625" style="1" customWidth="1"/>
    <col min="5384" max="5384" width="0" style="1" hidden="1" customWidth="1"/>
    <col min="5385" max="5385" width="20.6640625" style="1" customWidth="1"/>
    <col min="5386" max="5386" width="4.88671875" style="1" customWidth="1"/>
    <col min="5387" max="5387" width="0" style="1" hidden="1" customWidth="1"/>
    <col min="5388" max="5388" width="24.6640625" style="1" customWidth="1"/>
    <col min="5389" max="5389" width="12.33203125" style="1" customWidth="1"/>
    <col min="5390" max="5390" width="0" style="1" hidden="1" customWidth="1"/>
    <col min="5391" max="5391" width="3.44140625" style="1" customWidth="1"/>
    <col min="5392" max="5392" width="0" style="1" hidden="1" customWidth="1"/>
    <col min="5393" max="5393" width="17.6640625" style="1" customWidth="1"/>
    <col min="5394" max="5394" width="3.44140625" style="1" customWidth="1"/>
    <col min="5395" max="5395" width="0" style="1" hidden="1" customWidth="1"/>
    <col min="5396" max="5396" width="23.6640625" style="1" customWidth="1"/>
    <col min="5397" max="5397" width="10" style="1" customWidth="1"/>
    <col min="5398" max="5398" width="0" style="1" hidden="1" customWidth="1"/>
    <col min="5399" max="5400" width="14.6640625" style="1" customWidth="1"/>
    <col min="5401" max="5401" width="12.88671875" style="1" customWidth="1"/>
    <col min="5402" max="5402" width="3.33203125" style="1" customWidth="1"/>
    <col min="5403" max="5403" width="30.33203125" style="1" customWidth="1"/>
    <col min="5404" max="5404" width="5" style="1" customWidth="1"/>
    <col min="5405" max="5405" width="0" style="1" hidden="1" customWidth="1"/>
    <col min="5406" max="5406" width="14.33203125" style="1" customWidth="1"/>
    <col min="5407" max="5407" width="5.6640625" style="1" customWidth="1"/>
    <col min="5408" max="5408" width="0" style="1" hidden="1" customWidth="1"/>
    <col min="5409" max="5409" width="17.33203125" style="1" customWidth="1"/>
    <col min="5410" max="5410" width="12.6640625" style="1" customWidth="1"/>
    <col min="5411" max="5411" width="0" style="1" hidden="1" customWidth="1"/>
    <col min="5412" max="5412" width="5.33203125" style="1" customWidth="1"/>
    <col min="5413" max="5413" width="0" style="1" hidden="1" customWidth="1"/>
    <col min="5414" max="5414" width="17" style="1" customWidth="1"/>
    <col min="5415" max="5415" width="6.33203125" style="1" customWidth="1"/>
    <col min="5416" max="5416" width="0" style="1" hidden="1" customWidth="1"/>
    <col min="5417" max="5417" width="14.33203125" style="1" customWidth="1"/>
    <col min="5418" max="5418" width="7.5546875" style="1" customWidth="1"/>
    <col min="5419" max="5419" width="0" style="1" hidden="1" customWidth="1"/>
    <col min="5420" max="5421" width="14.33203125" style="1" customWidth="1"/>
    <col min="5422" max="5422" width="20.88671875" style="1" customWidth="1"/>
    <col min="5423" max="5423" width="14.44140625" style="1" customWidth="1"/>
    <col min="5424" max="5424" width="15" style="1" customWidth="1"/>
    <col min="5425" max="5425" width="2.6640625" style="1" customWidth="1"/>
    <col min="5426" max="5426" width="11.6640625" style="1" customWidth="1"/>
    <col min="5427" max="5427" width="11.5546875" style="1" customWidth="1"/>
    <col min="5428" max="5428" width="2.33203125" style="1" customWidth="1"/>
    <col min="5429" max="5429" width="41" style="1" customWidth="1"/>
    <col min="5430" max="5430" width="14.33203125" style="1" customWidth="1"/>
    <col min="5431" max="5432" width="11.5546875" style="1" customWidth="1"/>
    <col min="5433" max="5433" width="21.88671875" style="1" customWidth="1"/>
    <col min="5434" max="5625" width="11.5546875" style="1"/>
    <col min="5626" max="5626" width="21.88671875" style="1" customWidth="1"/>
    <col min="5627" max="5627" width="13.88671875" style="1" customWidth="1"/>
    <col min="5628" max="5628" width="38.6640625" style="1" customWidth="1"/>
    <col min="5629" max="5629" width="3" style="1" bestFit="1" customWidth="1"/>
    <col min="5630" max="5630" width="32.33203125" style="1" customWidth="1"/>
    <col min="5631" max="5631" width="46.33203125" style="1" customWidth="1"/>
    <col min="5632" max="5632" width="19" style="1" customWidth="1"/>
    <col min="5633" max="5633" width="0" style="1" hidden="1" customWidth="1"/>
    <col min="5634" max="5634" width="17.6640625" style="1" customWidth="1"/>
    <col min="5635" max="5635" width="0" style="1" hidden="1" customWidth="1"/>
    <col min="5636" max="5636" width="22.33203125" style="1" customWidth="1"/>
    <col min="5637" max="5637" width="5.33203125" style="1" customWidth="1"/>
    <col min="5638" max="5638" width="36.33203125" style="1" customWidth="1"/>
    <col min="5639" max="5639" width="5.6640625" style="1" customWidth="1"/>
    <col min="5640" max="5640" width="0" style="1" hidden="1" customWidth="1"/>
    <col min="5641" max="5641" width="20.6640625" style="1" customWidth="1"/>
    <col min="5642" max="5642" width="4.88671875" style="1" customWidth="1"/>
    <col min="5643" max="5643" width="0" style="1" hidden="1" customWidth="1"/>
    <col min="5644" max="5644" width="24.6640625" style="1" customWidth="1"/>
    <col min="5645" max="5645" width="12.33203125" style="1" customWidth="1"/>
    <col min="5646" max="5646" width="0" style="1" hidden="1" customWidth="1"/>
    <col min="5647" max="5647" width="3.44140625" style="1" customWidth="1"/>
    <col min="5648" max="5648" width="0" style="1" hidden="1" customWidth="1"/>
    <col min="5649" max="5649" width="17.6640625" style="1" customWidth="1"/>
    <col min="5650" max="5650" width="3.44140625" style="1" customWidth="1"/>
    <col min="5651" max="5651" width="0" style="1" hidden="1" customWidth="1"/>
    <col min="5652" max="5652" width="23.6640625" style="1" customWidth="1"/>
    <col min="5653" max="5653" width="10" style="1" customWidth="1"/>
    <col min="5654" max="5654" width="0" style="1" hidden="1" customWidth="1"/>
    <col min="5655" max="5656" width="14.6640625" style="1" customWidth="1"/>
    <col min="5657" max="5657" width="12.88671875" style="1" customWidth="1"/>
    <col min="5658" max="5658" width="3.33203125" style="1" customWidth="1"/>
    <col min="5659" max="5659" width="30.33203125" style="1" customWidth="1"/>
    <col min="5660" max="5660" width="5" style="1" customWidth="1"/>
    <col min="5661" max="5661" width="0" style="1" hidden="1" customWidth="1"/>
    <col min="5662" max="5662" width="14.33203125" style="1" customWidth="1"/>
    <col min="5663" max="5663" width="5.6640625" style="1" customWidth="1"/>
    <col min="5664" max="5664" width="0" style="1" hidden="1" customWidth="1"/>
    <col min="5665" max="5665" width="17.33203125" style="1" customWidth="1"/>
    <col min="5666" max="5666" width="12.6640625" style="1" customWidth="1"/>
    <col min="5667" max="5667" width="0" style="1" hidden="1" customWidth="1"/>
    <col min="5668" max="5668" width="5.33203125" style="1" customWidth="1"/>
    <col min="5669" max="5669" width="0" style="1" hidden="1" customWidth="1"/>
    <col min="5670" max="5670" width="17" style="1" customWidth="1"/>
    <col min="5671" max="5671" width="6.33203125" style="1" customWidth="1"/>
    <col min="5672" max="5672" width="0" style="1" hidden="1" customWidth="1"/>
    <col min="5673" max="5673" width="14.33203125" style="1" customWidth="1"/>
    <col min="5674" max="5674" width="7.5546875" style="1" customWidth="1"/>
    <col min="5675" max="5675" width="0" style="1" hidden="1" customWidth="1"/>
    <col min="5676" max="5677" width="14.33203125" style="1" customWidth="1"/>
    <col min="5678" max="5678" width="20.88671875" style="1" customWidth="1"/>
    <col min="5679" max="5679" width="14.44140625" style="1" customWidth="1"/>
    <col min="5680" max="5680" width="15" style="1" customWidth="1"/>
    <col min="5681" max="5681" width="2.6640625" style="1" customWidth="1"/>
    <col min="5682" max="5682" width="11.6640625" style="1" customWidth="1"/>
    <col min="5683" max="5683" width="11.5546875" style="1" customWidth="1"/>
    <col min="5684" max="5684" width="2.33203125" style="1" customWidth="1"/>
    <col min="5685" max="5685" width="41" style="1" customWidth="1"/>
    <col min="5686" max="5686" width="14.33203125" style="1" customWidth="1"/>
    <col min="5687" max="5688" width="11.5546875" style="1" customWidth="1"/>
    <col min="5689" max="5689" width="21.88671875" style="1" customWidth="1"/>
    <col min="5690" max="5881" width="11.5546875" style="1"/>
    <col min="5882" max="5882" width="21.88671875" style="1" customWidth="1"/>
    <col min="5883" max="5883" width="13.88671875" style="1" customWidth="1"/>
    <col min="5884" max="5884" width="38.6640625" style="1" customWidth="1"/>
    <col min="5885" max="5885" width="3" style="1" bestFit="1" customWidth="1"/>
    <col min="5886" max="5886" width="32.33203125" style="1" customWidth="1"/>
    <col min="5887" max="5887" width="46.33203125" style="1" customWidth="1"/>
    <col min="5888" max="5888" width="19" style="1" customWidth="1"/>
    <col min="5889" max="5889" width="0" style="1" hidden="1" customWidth="1"/>
    <col min="5890" max="5890" width="17.6640625" style="1" customWidth="1"/>
    <col min="5891" max="5891" width="0" style="1" hidden="1" customWidth="1"/>
    <col min="5892" max="5892" width="22.33203125" style="1" customWidth="1"/>
    <col min="5893" max="5893" width="5.33203125" style="1" customWidth="1"/>
    <col min="5894" max="5894" width="36.33203125" style="1" customWidth="1"/>
    <col min="5895" max="5895" width="5.6640625" style="1" customWidth="1"/>
    <col min="5896" max="5896" width="0" style="1" hidden="1" customWidth="1"/>
    <col min="5897" max="5897" width="20.6640625" style="1" customWidth="1"/>
    <col min="5898" max="5898" width="4.88671875" style="1" customWidth="1"/>
    <col min="5899" max="5899" width="0" style="1" hidden="1" customWidth="1"/>
    <col min="5900" max="5900" width="24.6640625" style="1" customWidth="1"/>
    <col min="5901" max="5901" width="12.33203125" style="1" customWidth="1"/>
    <col min="5902" max="5902" width="0" style="1" hidden="1" customWidth="1"/>
    <col min="5903" max="5903" width="3.44140625" style="1" customWidth="1"/>
    <col min="5904" max="5904" width="0" style="1" hidden="1" customWidth="1"/>
    <col min="5905" max="5905" width="17.6640625" style="1" customWidth="1"/>
    <col min="5906" max="5906" width="3.44140625" style="1" customWidth="1"/>
    <col min="5907" max="5907" width="0" style="1" hidden="1" customWidth="1"/>
    <col min="5908" max="5908" width="23.6640625" style="1" customWidth="1"/>
    <col min="5909" max="5909" width="10" style="1" customWidth="1"/>
    <col min="5910" max="5910" width="0" style="1" hidden="1" customWidth="1"/>
    <col min="5911" max="5912" width="14.6640625" style="1" customWidth="1"/>
    <col min="5913" max="5913" width="12.88671875" style="1" customWidth="1"/>
    <col min="5914" max="5914" width="3.33203125" style="1" customWidth="1"/>
    <col min="5915" max="5915" width="30.33203125" style="1" customWidth="1"/>
    <col min="5916" max="5916" width="5" style="1" customWidth="1"/>
    <col min="5917" max="5917" width="0" style="1" hidden="1" customWidth="1"/>
    <col min="5918" max="5918" width="14.33203125" style="1" customWidth="1"/>
    <col min="5919" max="5919" width="5.6640625" style="1" customWidth="1"/>
    <col min="5920" max="5920" width="0" style="1" hidden="1" customWidth="1"/>
    <col min="5921" max="5921" width="17.33203125" style="1" customWidth="1"/>
    <col min="5922" max="5922" width="12.6640625" style="1" customWidth="1"/>
    <col min="5923" max="5923" width="0" style="1" hidden="1" customWidth="1"/>
    <col min="5924" max="5924" width="5.33203125" style="1" customWidth="1"/>
    <col min="5925" max="5925" width="0" style="1" hidden="1" customWidth="1"/>
    <col min="5926" max="5926" width="17" style="1" customWidth="1"/>
    <col min="5927" max="5927" width="6.33203125" style="1" customWidth="1"/>
    <col min="5928" max="5928" width="0" style="1" hidden="1" customWidth="1"/>
    <col min="5929" max="5929" width="14.33203125" style="1" customWidth="1"/>
    <col min="5930" max="5930" width="7.5546875" style="1" customWidth="1"/>
    <col min="5931" max="5931" width="0" style="1" hidden="1" customWidth="1"/>
    <col min="5932" max="5933" width="14.33203125" style="1" customWidth="1"/>
    <col min="5934" max="5934" width="20.88671875" style="1" customWidth="1"/>
    <col min="5935" max="5935" width="14.44140625" style="1" customWidth="1"/>
    <col min="5936" max="5936" width="15" style="1" customWidth="1"/>
    <col min="5937" max="5937" width="2.6640625" style="1" customWidth="1"/>
    <col min="5938" max="5938" width="11.6640625" style="1" customWidth="1"/>
    <col min="5939" max="5939" width="11.5546875" style="1" customWidth="1"/>
    <col min="5940" max="5940" width="2.33203125" style="1" customWidth="1"/>
    <col min="5941" max="5941" width="41" style="1" customWidth="1"/>
    <col min="5942" max="5942" width="14.33203125" style="1" customWidth="1"/>
    <col min="5943" max="5944" width="11.5546875" style="1" customWidth="1"/>
    <col min="5945" max="5945" width="21.88671875" style="1" customWidth="1"/>
    <col min="5946" max="6137" width="11.5546875" style="1"/>
    <col min="6138" max="6138" width="21.88671875" style="1" customWidth="1"/>
    <col min="6139" max="6139" width="13.88671875" style="1" customWidth="1"/>
    <col min="6140" max="6140" width="38.6640625" style="1" customWidth="1"/>
    <col min="6141" max="6141" width="3" style="1" bestFit="1" customWidth="1"/>
    <col min="6142" max="6142" width="32.33203125" style="1" customWidth="1"/>
    <col min="6143" max="6143" width="46.33203125" style="1" customWidth="1"/>
    <col min="6144" max="6144" width="19" style="1" customWidth="1"/>
    <col min="6145" max="6145" width="0" style="1" hidden="1" customWidth="1"/>
    <col min="6146" max="6146" width="17.6640625" style="1" customWidth="1"/>
    <col min="6147" max="6147" width="0" style="1" hidden="1" customWidth="1"/>
    <col min="6148" max="6148" width="22.33203125" style="1" customWidth="1"/>
    <col min="6149" max="6149" width="5.33203125" style="1" customWidth="1"/>
    <col min="6150" max="6150" width="36.33203125" style="1" customWidth="1"/>
    <col min="6151" max="6151" width="5.6640625" style="1" customWidth="1"/>
    <col min="6152" max="6152" width="0" style="1" hidden="1" customWidth="1"/>
    <col min="6153" max="6153" width="20.6640625" style="1" customWidth="1"/>
    <col min="6154" max="6154" width="4.88671875" style="1" customWidth="1"/>
    <col min="6155" max="6155" width="0" style="1" hidden="1" customWidth="1"/>
    <col min="6156" max="6156" width="24.6640625" style="1" customWidth="1"/>
    <col min="6157" max="6157" width="12.33203125" style="1" customWidth="1"/>
    <col min="6158" max="6158" width="0" style="1" hidden="1" customWidth="1"/>
    <col min="6159" max="6159" width="3.44140625" style="1" customWidth="1"/>
    <col min="6160" max="6160" width="0" style="1" hidden="1" customWidth="1"/>
    <col min="6161" max="6161" width="17.6640625" style="1" customWidth="1"/>
    <col min="6162" max="6162" width="3.44140625" style="1" customWidth="1"/>
    <col min="6163" max="6163" width="0" style="1" hidden="1" customWidth="1"/>
    <col min="6164" max="6164" width="23.6640625" style="1" customWidth="1"/>
    <col min="6165" max="6165" width="10" style="1" customWidth="1"/>
    <col min="6166" max="6166" width="0" style="1" hidden="1" customWidth="1"/>
    <col min="6167" max="6168" width="14.6640625" style="1" customWidth="1"/>
    <col min="6169" max="6169" width="12.88671875" style="1" customWidth="1"/>
    <col min="6170" max="6170" width="3.33203125" style="1" customWidth="1"/>
    <col min="6171" max="6171" width="30.33203125" style="1" customWidth="1"/>
    <col min="6172" max="6172" width="5" style="1" customWidth="1"/>
    <col min="6173" max="6173" width="0" style="1" hidden="1" customWidth="1"/>
    <col min="6174" max="6174" width="14.33203125" style="1" customWidth="1"/>
    <col min="6175" max="6175" width="5.6640625" style="1" customWidth="1"/>
    <col min="6176" max="6176" width="0" style="1" hidden="1" customWidth="1"/>
    <col min="6177" max="6177" width="17.33203125" style="1" customWidth="1"/>
    <col min="6178" max="6178" width="12.6640625" style="1" customWidth="1"/>
    <col min="6179" max="6179" width="0" style="1" hidden="1" customWidth="1"/>
    <col min="6180" max="6180" width="5.33203125" style="1" customWidth="1"/>
    <col min="6181" max="6181" width="0" style="1" hidden="1" customWidth="1"/>
    <col min="6182" max="6182" width="17" style="1" customWidth="1"/>
    <col min="6183" max="6183" width="6.33203125" style="1" customWidth="1"/>
    <col min="6184" max="6184" width="0" style="1" hidden="1" customWidth="1"/>
    <col min="6185" max="6185" width="14.33203125" style="1" customWidth="1"/>
    <col min="6186" max="6186" width="7.5546875" style="1" customWidth="1"/>
    <col min="6187" max="6187" width="0" style="1" hidden="1" customWidth="1"/>
    <col min="6188" max="6189" width="14.33203125" style="1" customWidth="1"/>
    <col min="6190" max="6190" width="20.88671875" style="1" customWidth="1"/>
    <col min="6191" max="6191" width="14.44140625" style="1" customWidth="1"/>
    <col min="6192" max="6192" width="15" style="1" customWidth="1"/>
    <col min="6193" max="6193" width="2.6640625" style="1" customWidth="1"/>
    <col min="6194" max="6194" width="11.6640625" style="1" customWidth="1"/>
    <col min="6195" max="6195" width="11.5546875" style="1" customWidth="1"/>
    <col min="6196" max="6196" width="2.33203125" style="1" customWidth="1"/>
    <col min="6197" max="6197" width="41" style="1" customWidth="1"/>
    <col min="6198" max="6198" width="14.33203125" style="1" customWidth="1"/>
    <col min="6199" max="6200" width="11.5546875" style="1" customWidth="1"/>
    <col min="6201" max="6201" width="21.88671875" style="1" customWidth="1"/>
    <col min="6202" max="6393" width="11.5546875" style="1"/>
    <col min="6394" max="6394" width="21.88671875" style="1" customWidth="1"/>
    <col min="6395" max="6395" width="13.88671875" style="1" customWidth="1"/>
    <col min="6396" max="6396" width="38.6640625" style="1" customWidth="1"/>
    <col min="6397" max="6397" width="3" style="1" bestFit="1" customWidth="1"/>
    <col min="6398" max="6398" width="32.33203125" style="1" customWidth="1"/>
    <col min="6399" max="6399" width="46.33203125" style="1" customWidth="1"/>
    <col min="6400" max="6400" width="19" style="1" customWidth="1"/>
    <col min="6401" max="6401" width="0" style="1" hidden="1" customWidth="1"/>
    <col min="6402" max="6402" width="17.6640625" style="1" customWidth="1"/>
    <col min="6403" max="6403" width="0" style="1" hidden="1" customWidth="1"/>
    <col min="6404" max="6404" width="22.33203125" style="1" customWidth="1"/>
    <col min="6405" max="6405" width="5.33203125" style="1" customWidth="1"/>
    <col min="6406" max="6406" width="36.33203125" style="1" customWidth="1"/>
    <col min="6407" max="6407" width="5.6640625" style="1" customWidth="1"/>
    <col min="6408" max="6408" width="0" style="1" hidden="1" customWidth="1"/>
    <col min="6409" max="6409" width="20.6640625" style="1" customWidth="1"/>
    <col min="6410" max="6410" width="4.88671875" style="1" customWidth="1"/>
    <col min="6411" max="6411" width="0" style="1" hidden="1" customWidth="1"/>
    <col min="6412" max="6412" width="24.6640625" style="1" customWidth="1"/>
    <col min="6413" max="6413" width="12.33203125" style="1" customWidth="1"/>
    <col min="6414" max="6414" width="0" style="1" hidden="1" customWidth="1"/>
    <col min="6415" max="6415" width="3.44140625" style="1" customWidth="1"/>
    <col min="6416" max="6416" width="0" style="1" hidden="1" customWidth="1"/>
    <col min="6417" max="6417" width="17.6640625" style="1" customWidth="1"/>
    <col min="6418" max="6418" width="3.44140625" style="1" customWidth="1"/>
    <col min="6419" max="6419" width="0" style="1" hidden="1" customWidth="1"/>
    <col min="6420" max="6420" width="23.6640625" style="1" customWidth="1"/>
    <col min="6421" max="6421" width="10" style="1" customWidth="1"/>
    <col min="6422" max="6422" width="0" style="1" hidden="1" customWidth="1"/>
    <col min="6423" max="6424" width="14.6640625" style="1" customWidth="1"/>
    <col min="6425" max="6425" width="12.88671875" style="1" customWidth="1"/>
    <col min="6426" max="6426" width="3.33203125" style="1" customWidth="1"/>
    <col min="6427" max="6427" width="30.33203125" style="1" customWidth="1"/>
    <col min="6428" max="6428" width="5" style="1" customWidth="1"/>
    <col min="6429" max="6429" width="0" style="1" hidden="1" customWidth="1"/>
    <col min="6430" max="6430" width="14.33203125" style="1" customWidth="1"/>
    <col min="6431" max="6431" width="5.6640625" style="1" customWidth="1"/>
    <col min="6432" max="6432" width="0" style="1" hidden="1" customWidth="1"/>
    <col min="6433" max="6433" width="17.33203125" style="1" customWidth="1"/>
    <col min="6434" max="6434" width="12.6640625" style="1" customWidth="1"/>
    <col min="6435" max="6435" width="0" style="1" hidden="1" customWidth="1"/>
    <col min="6436" max="6436" width="5.33203125" style="1" customWidth="1"/>
    <col min="6437" max="6437" width="0" style="1" hidden="1" customWidth="1"/>
    <col min="6438" max="6438" width="17" style="1" customWidth="1"/>
    <col min="6439" max="6439" width="6.33203125" style="1" customWidth="1"/>
    <col min="6440" max="6440" width="0" style="1" hidden="1" customWidth="1"/>
    <col min="6441" max="6441" width="14.33203125" style="1" customWidth="1"/>
    <col min="6442" max="6442" width="7.5546875" style="1" customWidth="1"/>
    <col min="6443" max="6443" width="0" style="1" hidden="1" customWidth="1"/>
    <col min="6444" max="6445" width="14.33203125" style="1" customWidth="1"/>
    <col min="6446" max="6446" width="20.88671875" style="1" customWidth="1"/>
    <col min="6447" max="6447" width="14.44140625" style="1" customWidth="1"/>
    <col min="6448" max="6448" width="15" style="1" customWidth="1"/>
    <col min="6449" max="6449" width="2.6640625" style="1" customWidth="1"/>
    <col min="6450" max="6450" width="11.6640625" style="1" customWidth="1"/>
    <col min="6451" max="6451" width="11.5546875" style="1" customWidth="1"/>
    <col min="6452" max="6452" width="2.33203125" style="1" customWidth="1"/>
    <col min="6453" max="6453" width="41" style="1" customWidth="1"/>
    <col min="6454" max="6454" width="14.33203125" style="1" customWidth="1"/>
    <col min="6455" max="6456" width="11.5546875" style="1" customWidth="1"/>
    <col min="6457" max="6457" width="21.88671875" style="1" customWidth="1"/>
    <col min="6458" max="6649" width="11.5546875" style="1"/>
    <col min="6650" max="6650" width="21.88671875" style="1" customWidth="1"/>
    <col min="6651" max="6651" width="13.88671875" style="1" customWidth="1"/>
    <col min="6652" max="6652" width="38.6640625" style="1" customWidth="1"/>
    <col min="6653" max="6653" width="3" style="1" bestFit="1" customWidth="1"/>
    <col min="6654" max="6654" width="32.33203125" style="1" customWidth="1"/>
    <col min="6655" max="6655" width="46.33203125" style="1" customWidth="1"/>
    <col min="6656" max="6656" width="19" style="1" customWidth="1"/>
    <col min="6657" max="6657" width="0" style="1" hidden="1" customWidth="1"/>
    <col min="6658" max="6658" width="17.6640625" style="1" customWidth="1"/>
    <col min="6659" max="6659" width="0" style="1" hidden="1" customWidth="1"/>
    <col min="6660" max="6660" width="22.33203125" style="1" customWidth="1"/>
    <col min="6661" max="6661" width="5.33203125" style="1" customWidth="1"/>
    <col min="6662" max="6662" width="36.33203125" style="1" customWidth="1"/>
    <col min="6663" max="6663" width="5.6640625" style="1" customWidth="1"/>
    <col min="6664" max="6664" width="0" style="1" hidden="1" customWidth="1"/>
    <col min="6665" max="6665" width="20.6640625" style="1" customWidth="1"/>
    <col min="6666" max="6666" width="4.88671875" style="1" customWidth="1"/>
    <col min="6667" max="6667" width="0" style="1" hidden="1" customWidth="1"/>
    <col min="6668" max="6668" width="24.6640625" style="1" customWidth="1"/>
    <col min="6669" max="6669" width="12.33203125" style="1" customWidth="1"/>
    <col min="6670" max="6670" width="0" style="1" hidden="1" customWidth="1"/>
    <col min="6671" max="6671" width="3.44140625" style="1" customWidth="1"/>
    <col min="6672" max="6672" width="0" style="1" hidden="1" customWidth="1"/>
    <col min="6673" max="6673" width="17.6640625" style="1" customWidth="1"/>
    <col min="6674" max="6674" width="3.44140625" style="1" customWidth="1"/>
    <col min="6675" max="6675" width="0" style="1" hidden="1" customWidth="1"/>
    <col min="6676" max="6676" width="23.6640625" style="1" customWidth="1"/>
    <col min="6677" max="6677" width="10" style="1" customWidth="1"/>
    <col min="6678" max="6678" width="0" style="1" hidden="1" customWidth="1"/>
    <col min="6679" max="6680" width="14.6640625" style="1" customWidth="1"/>
    <col min="6681" max="6681" width="12.88671875" style="1" customWidth="1"/>
    <col min="6682" max="6682" width="3.33203125" style="1" customWidth="1"/>
    <col min="6683" max="6683" width="30.33203125" style="1" customWidth="1"/>
    <col min="6684" max="6684" width="5" style="1" customWidth="1"/>
    <col min="6685" max="6685" width="0" style="1" hidden="1" customWidth="1"/>
    <col min="6686" max="6686" width="14.33203125" style="1" customWidth="1"/>
    <col min="6687" max="6687" width="5.6640625" style="1" customWidth="1"/>
    <col min="6688" max="6688" width="0" style="1" hidden="1" customWidth="1"/>
    <col min="6689" max="6689" width="17.33203125" style="1" customWidth="1"/>
    <col min="6690" max="6690" width="12.6640625" style="1" customWidth="1"/>
    <col min="6691" max="6691" width="0" style="1" hidden="1" customWidth="1"/>
    <col min="6692" max="6692" width="5.33203125" style="1" customWidth="1"/>
    <col min="6693" max="6693" width="0" style="1" hidden="1" customWidth="1"/>
    <col min="6694" max="6694" width="17" style="1" customWidth="1"/>
    <col min="6695" max="6695" width="6.33203125" style="1" customWidth="1"/>
    <col min="6696" max="6696" width="0" style="1" hidden="1" customWidth="1"/>
    <col min="6697" max="6697" width="14.33203125" style="1" customWidth="1"/>
    <col min="6698" max="6698" width="7.5546875" style="1" customWidth="1"/>
    <col min="6699" max="6699" width="0" style="1" hidden="1" customWidth="1"/>
    <col min="6700" max="6701" width="14.33203125" style="1" customWidth="1"/>
    <col min="6702" max="6702" width="20.88671875" style="1" customWidth="1"/>
    <col min="6703" max="6703" width="14.44140625" style="1" customWidth="1"/>
    <col min="6704" max="6704" width="15" style="1" customWidth="1"/>
    <col min="6705" max="6705" width="2.6640625" style="1" customWidth="1"/>
    <col min="6706" max="6706" width="11.6640625" style="1" customWidth="1"/>
    <col min="6707" max="6707" width="11.5546875" style="1" customWidth="1"/>
    <col min="6708" max="6708" width="2.33203125" style="1" customWidth="1"/>
    <col min="6709" max="6709" width="41" style="1" customWidth="1"/>
    <col min="6710" max="6710" width="14.33203125" style="1" customWidth="1"/>
    <col min="6711" max="6712" width="11.5546875" style="1" customWidth="1"/>
    <col min="6713" max="6713" width="21.88671875" style="1" customWidth="1"/>
    <col min="6714" max="6905" width="11.5546875" style="1"/>
    <col min="6906" max="6906" width="21.88671875" style="1" customWidth="1"/>
    <col min="6907" max="6907" width="13.88671875" style="1" customWidth="1"/>
    <col min="6908" max="6908" width="38.6640625" style="1" customWidth="1"/>
    <col min="6909" max="6909" width="3" style="1" bestFit="1" customWidth="1"/>
    <col min="6910" max="6910" width="32.33203125" style="1" customWidth="1"/>
    <col min="6911" max="6911" width="46.33203125" style="1" customWidth="1"/>
    <col min="6912" max="6912" width="19" style="1" customWidth="1"/>
    <col min="6913" max="6913" width="0" style="1" hidden="1" customWidth="1"/>
    <col min="6914" max="6914" width="17.6640625" style="1" customWidth="1"/>
    <col min="6915" max="6915" width="0" style="1" hidden="1" customWidth="1"/>
    <col min="6916" max="6916" width="22.33203125" style="1" customWidth="1"/>
    <col min="6917" max="6917" width="5.33203125" style="1" customWidth="1"/>
    <col min="6918" max="6918" width="36.33203125" style="1" customWidth="1"/>
    <col min="6919" max="6919" width="5.6640625" style="1" customWidth="1"/>
    <col min="6920" max="6920" width="0" style="1" hidden="1" customWidth="1"/>
    <col min="6921" max="6921" width="20.6640625" style="1" customWidth="1"/>
    <col min="6922" max="6922" width="4.88671875" style="1" customWidth="1"/>
    <col min="6923" max="6923" width="0" style="1" hidden="1" customWidth="1"/>
    <col min="6924" max="6924" width="24.6640625" style="1" customWidth="1"/>
    <col min="6925" max="6925" width="12.33203125" style="1" customWidth="1"/>
    <col min="6926" max="6926" width="0" style="1" hidden="1" customWidth="1"/>
    <col min="6927" max="6927" width="3.44140625" style="1" customWidth="1"/>
    <col min="6928" max="6928" width="0" style="1" hidden="1" customWidth="1"/>
    <col min="6929" max="6929" width="17.6640625" style="1" customWidth="1"/>
    <col min="6930" max="6930" width="3.44140625" style="1" customWidth="1"/>
    <col min="6931" max="6931" width="0" style="1" hidden="1" customWidth="1"/>
    <col min="6932" max="6932" width="23.6640625" style="1" customWidth="1"/>
    <col min="6933" max="6933" width="10" style="1" customWidth="1"/>
    <col min="6934" max="6934" width="0" style="1" hidden="1" customWidth="1"/>
    <col min="6935" max="6936" width="14.6640625" style="1" customWidth="1"/>
    <col min="6937" max="6937" width="12.88671875" style="1" customWidth="1"/>
    <col min="6938" max="6938" width="3.33203125" style="1" customWidth="1"/>
    <col min="6939" max="6939" width="30.33203125" style="1" customWidth="1"/>
    <col min="6940" max="6940" width="5" style="1" customWidth="1"/>
    <col min="6941" max="6941" width="0" style="1" hidden="1" customWidth="1"/>
    <col min="6942" max="6942" width="14.33203125" style="1" customWidth="1"/>
    <col min="6943" max="6943" width="5.6640625" style="1" customWidth="1"/>
    <col min="6944" max="6944" width="0" style="1" hidden="1" customWidth="1"/>
    <col min="6945" max="6945" width="17.33203125" style="1" customWidth="1"/>
    <col min="6946" max="6946" width="12.6640625" style="1" customWidth="1"/>
    <col min="6947" max="6947" width="0" style="1" hidden="1" customWidth="1"/>
    <col min="6948" max="6948" width="5.33203125" style="1" customWidth="1"/>
    <col min="6949" max="6949" width="0" style="1" hidden="1" customWidth="1"/>
    <col min="6950" max="6950" width="17" style="1" customWidth="1"/>
    <col min="6951" max="6951" width="6.33203125" style="1" customWidth="1"/>
    <col min="6952" max="6952" width="0" style="1" hidden="1" customWidth="1"/>
    <col min="6953" max="6953" width="14.33203125" style="1" customWidth="1"/>
    <col min="6954" max="6954" width="7.5546875" style="1" customWidth="1"/>
    <col min="6955" max="6955" width="0" style="1" hidden="1" customWidth="1"/>
    <col min="6956" max="6957" width="14.33203125" style="1" customWidth="1"/>
    <col min="6958" max="6958" width="20.88671875" style="1" customWidth="1"/>
    <col min="6959" max="6959" width="14.44140625" style="1" customWidth="1"/>
    <col min="6960" max="6960" width="15" style="1" customWidth="1"/>
    <col min="6961" max="6961" width="2.6640625" style="1" customWidth="1"/>
    <col min="6962" max="6962" width="11.6640625" style="1" customWidth="1"/>
    <col min="6963" max="6963" width="11.5546875" style="1" customWidth="1"/>
    <col min="6964" max="6964" width="2.33203125" style="1" customWidth="1"/>
    <col min="6965" max="6965" width="41" style="1" customWidth="1"/>
    <col min="6966" max="6966" width="14.33203125" style="1" customWidth="1"/>
    <col min="6967" max="6968" width="11.5546875" style="1" customWidth="1"/>
    <col min="6969" max="6969" width="21.88671875" style="1" customWidth="1"/>
    <col min="6970" max="7161" width="11.5546875" style="1"/>
    <col min="7162" max="7162" width="21.88671875" style="1" customWidth="1"/>
    <col min="7163" max="7163" width="13.88671875" style="1" customWidth="1"/>
    <col min="7164" max="7164" width="38.6640625" style="1" customWidth="1"/>
    <col min="7165" max="7165" width="3" style="1" bestFit="1" customWidth="1"/>
    <col min="7166" max="7166" width="32.33203125" style="1" customWidth="1"/>
    <col min="7167" max="7167" width="46.33203125" style="1" customWidth="1"/>
    <col min="7168" max="7168" width="19" style="1" customWidth="1"/>
    <col min="7169" max="7169" width="0" style="1" hidden="1" customWidth="1"/>
    <col min="7170" max="7170" width="17.6640625" style="1" customWidth="1"/>
    <col min="7171" max="7171" width="0" style="1" hidden="1" customWidth="1"/>
    <col min="7172" max="7172" width="22.33203125" style="1" customWidth="1"/>
    <col min="7173" max="7173" width="5.33203125" style="1" customWidth="1"/>
    <col min="7174" max="7174" width="36.33203125" style="1" customWidth="1"/>
    <col min="7175" max="7175" width="5.6640625" style="1" customWidth="1"/>
    <col min="7176" max="7176" width="0" style="1" hidden="1" customWidth="1"/>
    <col min="7177" max="7177" width="20.6640625" style="1" customWidth="1"/>
    <col min="7178" max="7178" width="4.88671875" style="1" customWidth="1"/>
    <col min="7179" max="7179" width="0" style="1" hidden="1" customWidth="1"/>
    <col min="7180" max="7180" width="24.6640625" style="1" customWidth="1"/>
    <col min="7181" max="7181" width="12.33203125" style="1" customWidth="1"/>
    <col min="7182" max="7182" width="0" style="1" hidden="1" customWidth="1"/>
    <col min="7183" max="7183" width="3.44140625" style="1" customWidth="1"/>
    <col min="7184" max="7184" width="0" style="1" hidden="1" customWidth="1"/>
    <col min="7185" max="7185" width="17.6640625" style="1" customWidth="1"/>
    <col min="7186" max="7186" width="3.44140625" style="1" customWidth="1"/>
    <col min="7187" max="7187" width="0" style="1" hidden="1" customWidth="1"/>
    <col min="7188" max="7188" width="23.6640625" style="1" customWidth="1"/>
    <col min="7189" max="7189" width="10" style="1" customWidth="1"/>
    <col min="7190" max="7190" width="0" style="1" hidden="1" customWidth="1"/>
    <col min="7191" max="7192" width="14.6640625" style="1" customWidth="1"/>
    <col min="7193" max="7193" width="12.88671875" style="1" customWidth="1"/>
    <col min="7194" max="7194" width="3.33203125" style="1" customWidth="1"/>
    <col min="7195" max="7195" width="30.33203125" style="1" customWidth="1"/>
    <col min="7196" max="7196" width="5" style="1" customWidth="1"/>
    <col min="7197" max="7197" width="0" style="1" hidden="1" customWidth="1"/>
    <col min="7198" max="7198" width="14.33203125" style="1" customWidth="1"/>
    <col min="7199" max="7199" width="5.6640625" style="1" customWidth="1"/>
    <col min="7200" max="7200" width="0" style="1" hidden="1" customWidth="1"/>
    <col min="7201" max="7201" width="17.33203125" style="1" customWidth="1"/>
    <col min="7202" max="7202" width="12.6640625" style="1" customWidth="1"/>
    <col min="7203" max="7203" width="0" style="1" hidden="1" customWidth="1"/>
    <col min="7204" max="7204" width="5.33203125" style="1" customWidth="1"/>
    <col min="7205" max="7205" width="0" style="1" hidden="1" customWidth="1"/>
    <col min="7206" max="7206" width="17" style="1" customWidth="1"/>
    <col min="7207" max="7207" width="6.33203125" style="1" customWidth="1"/>
    <col min="7208" max="7208" width="0" style="1" hidden="1" customWidth="1"/>
    <col min="7209" max="7209" width="14.33203125" style="1" customWidth="1"/>
    <col min="7210" max="7210" width="7.5546875" style="1" customWidth="1"/>
    <col min="7211" max="7211" width="0" style="1" hidden="1" customWidth="1"/>
    <col min="7212" max="7213" width="14.33203125" style="1" customWidth="1"/>
    <col min="7214" max="7214" width="20.88671875" style="1" customWidth="1"/>
    <col min="7215" max="7215" width="14.44140625" style="1" customWidth="1"/>
    <col min="7216" max="7216" width="15" style="1" customWidth="1"/>
    <col min="7217" max="7217" width="2.6640625" style="1" customWidth="1"/>
    <col min="7218" max="7218" width="11.6640625" style="1" customWidth="1"/>
    <col min="7219" max="7219" width="11.5546875" style="1" customWidth="1"/>
    <col min="7220" max="7220" width="2.33203125" style="1" customWidth="1"/>
    <col min="7221" max="7221" width="41" style="1" customWidth="1"/>
    <col min="7222" max="7222" width="14.33203125" style="1" customWidth="1"/>
    <col min="7223" max="7224" width="11.5546875" style="1" customWidth="1"/>
    <col min="7225" max="7225" width="21.88671875" style="1" customWidth="1"/>
    <col min="7226" max="7417" width="11.5546875" style="1"/>
    <col min="7418" max="7418" width="21.88671875" style="1" customWidth="1"/>
    <col min="7419" max="7419" width="13.88671875" style="1" customWidth="1"/>
    <col min="7420" max="7420" width="38.6640625" style="1" customWidth="1"/>
    <col min="7421" max="7421" width="3" style="1" bestFit="1" customWidth="1"/>
    <col min="7422" max="7422" width="32.33203125" style="1" customWidth="1"/>
    <col min="7423" max="7423" width="46.33203125" style="1" customWidth="1"/>
    <col min="7424" max="7424" width="19" style="1" customWidth="1"/>
    <col min="7425" max="7425" width="0" style="1" hidden="1" customWidth="1"/>
    <col min="7426" max="7426" width="17.6640625" style="1" customWidth="1"/>
    <col min="7427" max="7427" width="0" style="1" hidden="1" customWidth="1"/>
    <col min="7428" max="7428" width="22.33203125" style="1" customWidth="1"/>
    <col min="7429" max="7429" width="5.33203125" style="1" customWidth="1"/>
    <col min="7430" max="7430" width="36.33203125" style="1" customWidth="1"/>
    <col min="7431" max="7431" width="5.6640625" style="1" customWidth="1"/>
    <col min="7432" max="7432" width="0" style="1" hidden="1" customWidth="1"/>
    <col min="7433" max="7433" width="20.6640625" style="1" customWidth="1"/>
    <col min="7434" max="7434" width="4.88671875" style="1" customWidth="1"/>
    <col min="7435" max="7435" width="0" style="1" hidden="1" customWidth="1"/>
    <col min="7436" max="7436" width="24.6640625" style="1" customWidth="1"/>
    <col min="7437" max="7437" width="12.33203125" style="1" customWidth="1"/>
    <col min="7438" max="7438" width="0" style="1" hidden="1" customWidth="1"/>
    <col min="7439" max="7439" width="3.44140625" style="1" customWidth="1"/>
    <col min="7440" max="7440" width="0" style="1" hidden="1" customWidth="1"/>
    <col min="7441" max="7441" width="17.6640625" style="1" customWidth="1"/>
    <col min="7442" max="7442" width="3.44140625" style="1" customWidth="1"/>
    <col min="7443" max="7443" width="0" style="1" hidden="1" customWidth="1"/>
    <col min="7444" max="7444" width="23.6640625" style="1" customWidth="1"/>
    <col min="7445" max="7445" width="10" style="1" customWidth="1"/>
    <col min="7446" max="7446" width="0" style="1" hidden="1" customWidth="1"/>
    <col min="7447" max="7448" width="14.6640625" style="1" customWidth="1"/>
    <col min="7449" max="7449" width="12.88671875" style="1" customWidth="1"/>
    <col min="7450" max="7450" width="3.33203125" style="1" customWidth="1"/>
    <col min="7451" max="7451" width="30.33203125" style="1" customWidth="1"/>
    <col min="7452" max="7452" width="5" style="1" customWidth="1"/>
    <col min="7453" max="7453" width="0" style="1" hidden="1" customWidth="1"/>
    <col min="7454" max="7454" width="14.33203125" style="1" customWidth="1"/>
    <col min="7455" max="7455" width="5.6640625" style="1" customWidth="1"/>
    <col min="7456" max="7456" width="0" style="1" hidden="1" customWidth="1"/>
    <col min="7457" max="7457" width="17.33203125" style="1" customWidth="1"/>
    <col min="7458" max="7458" width="12.6640625" style="1" customWidth="1"/>
    <col min="7459" max="7459" width="0" style="1" hidden="1" customWidth="1"/>
    <col min="7460" max="7460" width="5.33203125" style="1" customWidth="1"/>
    <col min="7461" max="7461" width="0" style="1" hidden="1" customWidth="1"/>
    <col min="7462" max="7462" width="17" style="1" customWidth="1"/>
    <col min="7463" max="7463" width="6.33203125" style="1" customWidth="1"/>
    <col min="7464" max="7464" width="0" style="1" hidden="1" customWidth="1"/>
    <col min="7465" max="7465" width="14.33203125" style="1" customWidth="1"/>
    <col min="7466" max="7466" width="7.5546875" style="1" customWidth="1"/>
    <col min="7467" max="7467" width="0" style="1" hidden="1" customWidth="1"/>
    <col min="7468" max="7469" width="14.33203125" style="1" customWidth="1"/>
    <col min="7470" max="7470" width="20.88671875" style="1" customWidth="1"/>
    <col min="7471" max="7471" width="14.44140625" style="1" customWidth="1"/>
    <col min="7472" max="7472" width="15" style="1" customWidth="1"/>
    <col min="7473" max="7473" width="2.6640625" style="1" customWidth="1"/>
    <col min="7474" max="7474" width="11.6640625" style="1" customWidth="1"/>
    <col min="7475" max="7475" width="11.5546875" style="1" customWidth="1"/>
    <col min="7476" max="7476" width="2.33203125" style="1" customWidth="1"/>
    <col min="7477" max="7477" width="41" style="1" customWidth="1"/>
    <col min="7478" max="7478" width="14.33203125" style="1" customWidth="1"/>
    <col min="7479" max="7480" width="11.5546875" style="1" customWidth="1"/>
    <col min="7481" max="7481" width="21.88671875" style="1" customWidth="1"/>
    <col min="7482" max="7673" width="11.5546875" style="1"/>
    <col min="7674" max="7674" width="21.88671875" style="1" customWidth="1"/>
    <col min="7675" max="7675" width="13.88671875" style="1" customWidth="1"/>
    <col min="7676" max="7676" width="38.6640625" style="1" customWidth="1"/>
    <col min="7677" max="7677" width="3" style="1" bestFit="1" customWidth="1"/>
    <col min="7678" max="7678" width="32.33203125" style="1" customWidth="1"/>
    <col min="7679" max="7679" width="46.33203125" style="1" customWidth="1"/>
    <col min="7680" max="7680" width="19" style="1" customWidth="1"/>
    <col min="7681" max="7681" width="0" style="1" hidden="1" customWidth="1"/>
    <col min="7682" max="7682" width="17.6640625" style="1" customWidth="1"/>
    <col min="7683" max="7683" width="0" style="1" hidden="1" customWidth="1"/>
    <col min="7684" max="7684" width="22.33203125" style="1" customWidth="1"/>
    <col min="7685" max="7685" width="5.33203125" style="1" customWidth="1"/>
    <col min="7686" max="7686" width="36.33203125" style="1" customWidth="1"/>
    <col min="7687" max="7687" width="5.6640625" style="1" customWidth="1"/>
    <col min="7688" max="7688" width="0" style="1" hidden="1" customWidth="1"/>
    <col min="7689" max="7689" width="20.6640625" style="1" customWidth="1"/>
    <col min="7690" max="7690" width="4.88671875" style="1" customWidth="1"/>
    <col min="7691" max="7691" width="0" style="1" hidden="1" customWidth="1"/>
    <col min="7692" max="7692" width="24.6640625" style="1" customWidth="1"/>
    <col min="7693" max="7693" width="12.33203125" style="1" customWidth="1"/>
    <col min="7694" max="7694" width="0" style="1" hidden="1" customWidth="1"/>
    <col min="7695" max="7695" width="3.44140625" style="1" customWidth="1"/>
    <col min="7696" max="7696" width="0" style="1" hidden="1" customWidth="1"/>
    <col min="7697" max="7697" width="17.6640625" style="1" customWidth="1"/>
    <col min="7698" max="7698" width="3.44140625" style="1" customWidth="1"/>
    <col min="7699" max="7699" width="0" style="1" hidden="1" customWidth="1"/>
    <col min="7700" max="7700" width="23.6640625" style="1" customWidth="1"/>
    <col min="7701" max="7701" width="10" style="1" customWidth="1"/>
    <col min="7702" max="7702" width="0" style="1" hidden="1" customWidth="1"/>
    <col min="7703" max="7704" width="14.6640625" style="1" customWidth="1"/>
    <col min="7705" max="7705" width="12.88671875" style="1" customWidth="1"/>
    <col min="7706" max="7706" width="3.33203125" style="1" customWidth="1"/>
    <col min="7707" max="7707" width="30.33203125" style="1" customWidth="1"/>
    <col min="7708" max="7708" width="5" style="1" customWidth="1"/>
    <col min="7709" max="7709" width="0" style="1" hidden="1" customWidth="1"/>
    <col min="7710" max="7710" width="14.33203125" style="1" customWidth="1"/>
    <col min="7711" max="7711" width="5.6640625" style="1" customWidth="1"/>
    <col min="7712" max="7712" width="0" style="1" hidden="1" customWidth="1"/>
    <col min="7713" max="7713" width="17.33203125" style="1" customWidth="1"/>
    <col min="7714" max="7714" width="12.6640625" style="1" customWidth="1"/>
    <col min="7715" max="7715" width="0" style="1" hidden="1" customWidth="1"/>
    <col min="7716" max="7716" width="5.33203125" style="1" customWidth="1"/>
    <col min="7717" max="7717" width="0" style="1" hidden="1" customWidth="1"/>
    <col min="7718" max="7718" width="17" style="1" customWidth="1"/>
    <col min="7719" max="7719" width="6.33203125" style="1" customWidth="1"/>
    <col min="7720" max="7720" width="0" style="1" hidden="1" customWidth="1"/>
    <col min="7721" max="7721" width="14.33203125" style="1" customWidth="1"/>
    <col min="7722" max="7722" width="7.5546875" style="1" customWidth="1"/>
    <col min="7723" max="7723" width="0" style="1" hidden="1" customWidth="1"/>
    <col min="7724" max="7725" width="14.33203125" style="1" customWidth="1"/>
    <col min="7726" max="7726" width="20.88671875" style="1" customWidth="1"/>
    <col min="7727" max="7727" width="14.44140625" style="1" customWidth="1"/>
    <col min="7728" max="7728" width="15" style="1" customWidth="1"/>
    <col min="7729" max="7729" width="2.6640625" style="1" customWidth="1"/>
    <col min="7730" max="7730" width="11.6640625" style="1" customWidth="1"/>
    <col min="7731" max="7731" width="11.5546875" style="1" customWidth="1"/>
    <col min="7732" max="7732" width="2.33203125" style="1" customWidth="1"/>
    <col min="7733" max="7733" width="41" style="1" customWidth="1"/>
    <col min="7734" max="7734" width="14.33203125" style="1" customWidth="1"/>
    <col min="7735" max="7736" width="11.5546875" style="1" customWidth="1"/>
    <col min="7737" max="7737" width="21.88671875" style="1" customWidth="1"/>
    <col min="7738" max="7929" width="11.5546875" style="1"/>
    <col min="7930" max="7930" width="21.88671875" style="1" customWidth="1"/>
    <col min="7931" max="7931" width="13.88671875" style="1" customWidth="1"/>
    <col min="7932" max="7932" width="38.6640625" style="1" customWidth="1"/>
    <col min="7933" max="7933" width="3" style="1" bestFit="1" customWidth="1"/>
    <col min="7934" max="7934" width="32.33203125" style="1" customWidth="1"/>
    <col min="7935" max="7935" width="46.33203125" style="1" customWidth="1"/>
    <col min="7936" max="7936" width="19" style="1" customWidth="1"/>
    <col min="7937" max="7937" width="0" style="1" hidden="1" customWidth="1"/>
    <col min="7938" max="7938" width="17.6640625" style="1" customWidth="1"/>
    <col min="7939" max="7939" width="0" style="1" hidden="1" customWidth="1"/>
    <col min="7940" max="7940" width="22.33203125" style="1" customWidth="1"/>
    <col min="7941" max="7941" width="5.33203125" style="1" customWidth="1"/>
    <col min="7942" max="7942" width="36.33203125" style="1" customWidth="1"/>
    <col min="7943" max="7943" width="5.6640625" style="1" customWidth="1"/>
    <col min="7944" max="7944" width="0" style="1" hidden="1" customWidth="1"/>
    <col min="7945" max="7945" width="20.6640625" style="1" customWidth="1"/>
    <col min="7946" max="7946" width="4.88671875" style="1" customWidth="1"/>
    <col min="7947" max="7947" width="0" style="1" hidden="1" customWidth="1"/>
    <col min="7948" max="7948" width="24.6640625" style="1" customWidth="1"/>
    <col min="7949" max="7949" width="12.33203125" style="1" customWidth="1"/>
    <col min="7950" max="7950" width="0" style="1" hidden="1" customWidth="1"/>
    <col min="7951" max="7951" width="3.44140625" style="1" customWidth="1"/>
    <col min="7952" max="7952" width="0" style="1" hidden="1" customWidth="1"/>
    <col min="7953" max="7953" width="17.6640625" style="1" customWidth="1"/>
    <col min="7954" max="7954" width="3.44140625" style="1" customWidth="1"/>
    <col min="7955" max="7955" width="0" style="1" hidden="1" customWidth="1"/>
    <col min="7956" max="7956" width="23.6640625" style="1" customWidth="1"/>
    <col min="7957" max="7957" width="10" style="1" customWidth="1"/>
    <col min="7958" max="7958" width="0" style="1" hidden="1" customWidth="1"/>
    <col min="7959" max="7960" width="14.6640625" style="1" customWidth="1"/>
    <col min="7961" max="7961" width="12.88671875" style="1" customWidth="1"/>
    <col min="7962" max="7962" width="3.33203125" style="1" customWidth="1"/>
    <col min="7963" max="7963" width="30.33203125" style="1" customWidth="1"/>
    <col min="7964" max="7964" width="5" style="1" customWidth="1"/>
    <col min="7965" max="7965" width="0" style="1" hidden="1" customWidth="1"/>
    <col min="7966" max="7966" width="14.33203125" style="1" customWidth="1"/>
    <col min="7967" max="7967" width="5.6640625" style="1" customWidth="1"/>
    <col min="7968" max="7968" width="0" style="1" hidden="1" customWidth="1"/>
    <col min="7969" max="7969" width="17.33203125" style="1" customWidth="1"/>
    <col min="7970" max="7970" width="12.6640625" style="1" customWidth="1"/>
    <col min="7971" max="7971" width="0" style="1" hidden="1" customWidth="1"/>
    <col min="7972" max="7972" width="5.33203125" style="1" customWidth="1"/>
    <col min="7973" max="7973" width="0" style="1" hidden="1" customWidth="1"/>
    <col min="7974" max="7974" width="17" style="1" customWidth="1"/>
    <col min="7975" max="7975" width="6.33203125" style="1" customWidth="1"/>
    <col min="7976" max="7976" width="0" style="1" hidden="1" customWidth="1"/>
    <col min="7977" max="7977" width="14.33203125" style="1" customWidth="1"/>
    <col min="7978" max="7978" width="7.5546875" style="1" customWidth="1"/>
    <col min="7979" max="7979" width="0" style="1" hidden="1" customWidth="1"/>
    <col min="7980" max="7981" width="14.33203125" style="1" customWidth="1"/>
    <col min="7982" max="7982" width="20.88671875" style="1" customWidth="1"/>
    <col min="7983" max="7983" width="14.44140625" style="1" customWidth="1"/>
    <col min="7984" max="7984" width="15" style="1" customWidth="1"/>
    <col min="7985" max="7985" width="2.6640625" style="1" customWidth="1"/>
    <col min="7986" max="7986" width="11.6640625" style="1" customWidth="1"/>
    <col min="7987" max="7987" width="11.5546875" style="1" customWidth="1"/>
    <col min="7988" max="7988" width="2.33203125" style="1" customWidth="1"/>
    <col min="7989" max="7989" width="41" style="1" customWidth="1"/>
    <col min="7990" max="7990" width="14.33203125" style="1" customWidth="1"/>
    <col min="7991" max="7992" width="11.5546875" style="1" customWidth="1"/>
    <col min="7993" max="7993" width="21.88671875" style="1" customWidth="1"/>
    <col min="7994" max="8185" width="11.5546875" style="1"/>
    <col min="8186" max="8186" width="21.88671875" style="1" customWidth="1"/>
    <col min="8187" max="8187" width="13.88671875" style="1" customWidth="1"/>
    <col min="8188" max="8188" width="38.6640625" style="1" customWidth="1"/>
    <col min="8189" max="8189" width="3" style="1" bestFit="1" customWidth="1"/>
    <col min="8190" max="8190" width="32.33203125" style="1" customWidth="1"/>
    <col min="8191" max="8191" width="46.33203125" style="1" customWidth="1"/>
    <col min="8192" max="8192" width="19" style="1" customWidth="1"/>
    <col min="8193" max="8193" width="0" style="1" hidden="1" customWidth="1"/>
    <col min="8194" max="8194" width="17.6640625" style="1" customWidth="1"/>
    <col min="8195" max="8195" width="0" style="1" hidden="1" customWidth="1"/>
    <col min="8196" max="8196" width="22.33203125" style="1" customWidth="1"/>
    <col min="8197" max="8197" width="5.33203125" style="1" customWidth="1"/>
    <col min="8198" max="8198" width="36.33203125" style="1" customWidth="1"/>
    <col min="8199" max="8199" width="5.6640625" style="1" customWidth="1"/>
    <col min="8200" max="8200" width="0" style="1" hidden="1" customWidth="1"/>
    <col min="8201" max="8201" width="20.6640625" style="1" customWidth="1"/>
    <col min="8202" max="8202" width="4.88671875" style="1" customWidth="1"/>
    <col min="8203" max="8203" width="0" style="1" hidden="1" customWidth="1"/>
    <col min="8204" max="8204" width="24.6640625" style="1" customWidth="1"/>
    <col min="8205" max="8205" width="12.33203125" style="1" customWidth="1"/>
    <col min="8206" max="8206" width="0" style="1" hidden="1" customWidth="1"/>
    <col min="8207" max="8207" width="3.44140625" style="1" customWidth="1"/>
    <col min="8208" max="8208" width="0" style="1" hidden="1" customWidth="1"/>
    <col min="8209" max="8209" width="17.6640625" style="1" customWidth="1"/>
    <col min="8210" max="8210" width="3.44140625" style="1" customWidth="1"/>
    <col min="8211" max="8211" width="0" style="1" hidden="1" customWidth="1"/>
    <col min="8212" max="8212" width="23.6640625" style="1" customWidth="1"/>
    <col min="8213" max="8213" width="10" style="1" customWidth="1"/>
    <col min="8214" max="8214" width="0" style="1" hidden="1" customWidth="1"/>
    <col min="8215" max="8216" width="14.6640625" style="1" customWidth="1"/>
    <col min="8217" max="8217" width="12.88671875" style="1" customWidth="1"/>
    <col min="8218" max="8218" width="3.33203125" style="1" customWidth="1"/>
    <col min="8219" max="8219" width="30.33203125" style="1" customWidth="1"/>
    <col min="8220" max="8220" width="5" style="1" customWidth="1"/>
    <col min="8221" max="8221" width="0" style="1" hidden="1" customWidth="1"/>
    <col min="8222" max="8222" width="14.33203125" style="1" customWidth="1"/>
    <col min="8223" max="8223" width="5.6640625" style="1" customWidth="1"/>
    <col min="8224" max="8224" width="0" style="1" hidden="1" customWidth="1"/>
    <col min="8225" max="8225" width="17.33203125" style="1" customWidth="1"/>
    <col min="8226" max="8226" width="12.6640625" style="1" customWidth="1"/>
    <col min="8227" max="8227" width="0" style="1" hidden="1" customWidth="1"/>
    <col min="8228" max="8228" width="5.33203125" style="1" customWidth="1"/>
    <col min="8229" max="8229" width="0" style="1" hidden="1" customWidth="1"/>
    <col min="8230" max="8230" width="17" style="1" customWidth="1"/>
    <col min="8231" max="8231" width="6.33203125" style="1" customWidth="1"/>
    <col min="8232" max="8232" width="0" style="1" hidden="1" customWidth="1"/>
    <col min="8233" max="8233" width="14.33203125" style="1" customWidth="1"/>
    <col min="8234" max="8234" width="7.5546875" style="1" customWidth="1"/>
    <col min="8235" max="8235" width="0" style="1" hidden="1" customWidth="1"/>
    <col min="8236" max="8237" width="14.33203125" style="1" customWidth="1"/>
    <col min="8238" max="8238" width="20.88671875" style="1" customWidth="1"/>
    <col min="8239" max="8239" width="14.44140625" style="1" customWidth="1"/>
    <col min="8240" max="8240" width="15" style="1" customWidth="1"/>
    <col min="8241" max="8241" width="2.6640625" style="1" customWidth="1"/>
    <col min="8242" max="8242" width="11.6640625" style="1" customWidth="1"/>
    <col min="8243" max="8243" width="11.5546875" style="1" customWidth="1"/>
    <col min="8244" max="8244" width="2.33203125" style="1" customWidth="1"/>
    <col min="8245" max="8245" width="41" style="1" customWidth="1"/>
    <col min="8246" max="8246" width="14.33203125" style="1" customWidth="1"/>
    <col min="8247" max="8248" width="11.5546875" style="1" customWidth="1"/>
    <col min="8249" max="8249" width="21.88671875" style="1" customWidth="1"/>
    <col min="8250" max="8441" width="11.5546875" style="1"/>
    <col min="8442" max="8442" width="21.88671875" style="1" customWidth="1"/>
    <col min="8443" max="8443" width="13.88671875" style="1" customWidth="1"/>
    <col min="8444" max="8444" width="38.6640625" style="1" customWidth="1"/>
    <col min="8445" max="8445" width="3" style="1" bestFit="1" customWidth="1"/>
    <col min="8446" max="8446" width="32.33203125" style="1" customWidth="1"/>
    <col min="8447" max="8447" width="46.33203125" style="1" customWidth="1"/>
    <col min="8448" max="8448" width="19" style="1" customWidth="1"/>
    <col min="8449" max="8449" width="0" style="1" hidden="1" customWidth="1"/>
    <col min="8450" max="8450" width="17.6640625" style="1" customWidth="1"/>
    <col min="8451" max="8451" width="0" style="1" hidden="1" customWidth="1"/>
    <col min="8452" max="8452" width="22.33203125" style="1" customWidth="1"/>
    <col min="8453" max="8453" width="5.33203125" style="1" customWidth="1"/>
    <col min="8454" max="8454" width="36.33203125" style="1" customWidth="1"/>
    <col min="8455" max="8455" width="5.6640625" style="1" customWidth="1"/>
    <col min="8456" max="8456" width="0" style="1" hidden="1" customWidth="1"/>
    <col min="8457" max="8457" width="20.6640625" style="1" customWidth="1"/>
    <col min="8458" max="8458" width="4.88671875" style="1" customWidth="1"/>
    <col min="8459" max="8459" width="0" style="1" hidden="1" customWidth="1"/>
    <col min="8460" max="8460" width="24.6640625" style="1" customWidth="1"/>
    <col min="8461" max="8461" width="12.33203125" style="1" customWidth="1"/>
    <col min="8462" max="8462" width="0" style="1" hidden="1" customWidth="1"/>
    <col min="8463" max="8463" width="3.44140625" style="1" customWidth="1"/>
    <col min="8464" max="8464" width="0" style="1" hidden="1" customWidth="1"/>
    <col min="8465" max="8465" width="17.6640625" style="1" customWidth="1"/>
    <col min="8466" max="8466" width="3.44140625" style="1" customWidth="1"/>
    <col min="8467" max="8467" width="0" style="1" hidden="1" customWidth="1"/>
    <col min="8468" max="8468" width="23.6640625" style="1" customWidth="1"/>
    <col min="8469" max="8469" width="10" style="1" customWidth="1"/>
    <col min="8470" max="8470" width="0" style="1" hidden="1" customWidth="1"/>
    <col min="8471" max="8472" width="14.6640625" style="1" customWidth="1"/>
    <col min="8473" max="8473" width="12.88671875" style="1" customWidth="1"/>
    <col min="8474" max="8474" width="3.33203125" style="1" customWidth="1"/>
    <col min="8475" max="8475" width="30.33203125" style="1" customWidth="1"/>
    <col min="8476" max="8476" width="5" style="1" customWidth="1"/>
    <col min="8477" max="8477" width="0" style="1" hidden="1" customWidth="1"/>
    <col min="8478" max="8478" width="14.33203125" style="1" customWidth="1"/>
    <col min="8479" max="8479" width="5.6640625" style="1" customWidth="1"/>
    <col min="8480" max="8480" width="0" style="1" hidden="1" customWidth="1"/>
    <col min="8481" max="8481" width="17.33203125" style="1" customWidth="1"/>
    <col min="8482" max="8482" width="12.6640625" style="1" customWidth="1"/>
    <col min="8483" max="8483" width="0" style="1" hidden="1" customWidth="1"/>
    <col min="8484" max="8484" width="5.33203125" style="1" customWidth="1"/>
    <col min="8485" max="8485" width="0" style="1" hidden="1" customWidth="1"/>
    <col min="8486" max="8486" width="17" style="1" customWidth="1"/>
    <col min="8487" max="8487" width="6.33203125" style="1" customWidth="1"/>
    <col min="8488" max="8488" width="0" style="1" hidden="1" customWidth="1"/>
    <col min="8489" max="8489" width="14.33203125" style="1" customWidth="1"/>
    <col min="8490" max="8490" width="7.5546875" style="1" customWidth="1"/>
    <col min="8491" max="8491" width="0" style="1" hidden="1" customWidth="1"/>
    <col min="8492" max="8493" width="14.33203125" style="1" customWidth="1"/>
    <col min="8494" max="8494" width="20.88671875" style="1" customWidth="1"/>
    <col min="8495" max="8495" width="14.44140625" style="1" customWidth="1"/>
    <col min="8496" max="8496" width="15" style="1" customWidth="1"/>
    <col min="8497" max="8497" width="2.6640625" style="1" customWidth="1"/>
    <col min="8498" max="8498" width="11.6640625" style="1" customWidth="1"/>
    <col min="8499" max="8499" width="11.5546875" style="1" customWidth="1"/>
    <col min="8500" max="8500" width="2.33203125" style="1" customWidth="1"/>
    <col min="8501" max="8501" width="41" style="1" customWidth="1"/>
    <col min="8502" max="8502" width="14.33203125" style="1" customWidth="1"/>
    <col min="8503" max="8504" width="11.5546875" style="1" customWidth="1"/>
    <col min="8505" max="8505" width="21.88671875" style="1" customWidth="1"/>
    <col min="8506" max="8697" width="11.5546875" style="1"/>
    <col min="8698" max="8698" width="21.88671875" style="1" customWidth="1"/>
    <col min="8699" max="8699" width="13.88671875" style="1" customWidth="1"/>
    <col min="8700" max="8700" width="38.6640625" style="1" customWidth="1"/>
    <col min="8701" max="8701" width="3" style="1" bestFit="1" customWidth="1"/>
    <col min="8702" max="8702" width="32.33203125" style="1" customWidth="1"/>
    <col min="8703" max="8703" width="46.33203125" style="1" customWidth="1"/>
    <col min="8704" max="8704" width="19" style="1" customWidth="1"/>
    <col min="8705" max="8705" width="0" style="1" hidden="1" customWidth="1"/>
    <col min="8706" max="8706" width="17.6640625" style="1" customWidth="1"/>
    <col min="8707" max="8707" width="0" style="1" hidden="1" customWidth="1"/>
    <col min="8708" max="8708" width="22.33203125" style="1" customWidth="1"/>
    <col min="8709" max="8709" width="5.33203125" style="1" customWidth="1"/>
    <col min="8710" max="8710" width="36.33203125" style="1" customWidth="1"/>
    <col min="8711" max="8711" width="5.6640625" style="1" customWidth="1"/>
    <col min="8712" max="8712" width="0" style="1" hidden="1" customWidth="1"/>
    <col min="8713" max="8713" width="20.6640625" style="1" customWidth="1"/>
    <col min="8714" max="8714" width="4.88671875" style="1" customWidth="1"/>
    <col min="8715" max="8715" width="0" style="1" hidden="1" customWidth="1"/>
    <col min="8716" max="8716" width="24.6640625" style="1" customWidth="1"/>
    <col min="8717" max="8717" width="12.33203125" style="1" customWidth="1"/>
    <col min="8718" max="8718" width="0" style="1" hidden="1" customWidth="1"/>
    <col min="8719" max="8719" width="3.44140625" style="1" customWidth="1"/>
    <col min="8720" max="8720" width="0" style="1" hidden="1" customWidth="1"/>
    <col min="8721" max="8721" width="17.6640625" style="1" customWidth="1"/>
    <col min="8722" max="8722" width="3.44140625" style="1" customWidth="1"/>
    <col min="8723" max="8723" width="0" style="1" hidden="1" customWidth="1"/>
    <col min="8724" max="8724" width="23.6640625" style="1" customWidth="1"/>
    <col min="8725" max="8725" width="10" style="1" customWidth="1"/>
    <col min="8726" max="8726" width="0" style="1" hidden="1" customWidth="1"/>
    <col min="8727" max="8728" width="14.6640625" style="1" customWidth="1"/>
    <col min="8729" max="8729" width="12.88671875" style="1" customWidth="1"/>
    <col min="8730" max="8730" width="3.33203125" style="1" customWidth="1"/>
    <col min="8731" max="8731" width="30.33203125" style="1" customWidth="1"/>
    <col min="8732" max="8732" width="5" style="1" customWidth="1"/>
    <col min="8733" max="8733" width="0" style="1" hidden="1" customWidth="1"/>
    <col min="8734" max="8734" width="14.33203125" style="1" customWidth="1"/>
    <col min="8735" max="8735" width="5.6640625" style="1" customWidth="1"/>
    <col min="8736" max="8736" width="0" style="1" hidden="1" customWidth="1"/>
    <col min="8737" max="8737" width="17.33203125" style="1" customWidth="1"/>
    <col min="8738" max="8738" width="12.6640625" style="1" customWidth="1"/>
    <col min="8739" max="8739" width="0" style="1" hidden="1" customWidth="1"/>
    <col min="8740" max="8740" width="5.33203125" style="1" customWidth="1"/>
    <col min="8741" max="8741" width="0" style="1" hidden="1" customWidth="1"/>
    <col min="8742" max="8742" width="17" style="1" customWidth="1"/>
    <col min="8743" max="8743" width="6.33203125" style="1" customWidth="1"/>
    <col min="8744" max="8744" width="0" style="1" hidden="1" customWidth="1"/>
    <col min="8745" max="8745" width="14.33203125" style="1" customWidth="1"/>
    <col min="8746" max="8746" width="7.5546875" style="1" customWidth="1"/>
    <col min="8747" max="8747" width="0" style="1" hidden="1" customWidth="1"/>
    <col min="8748" max="8749" width="14.33203125" style="1" customWidth="1"/>
    <col min="8750" max="8750" width="20.88671875" style="1" customWidth="1"/>
    <col min="8751" max="8751" width="14.44140625" style="1" customWidth="1"/>
    <col min="8752" max="8752" width="15" style="1" customWidth="1"/>
    <col min="8753" max="8753" width="2.6640625" style="1" customWidth="1"/>
    <col min="8754" max="8754" width="11.6640625" style="1" customWidth="1"/>
    <col min="8755" max="8755" width="11.5546875" style="1" customWidth="1"/>
    <col min="8756" max="8756" width="2.33203125" style="1" customWidth="1"/>
    <col min="8757" max="8757" width="41" style="1" customWidth="1"/>
    <col min="8758" max="8758" width="14.33203125" style="1" customWidth="1"/>
    <col min="8759" max="8760" width="11.5546875" style="1" customWidth="1"/>
    <col min="8761" max="8761" width="21.88671875" style="1" customWidth="1"/>
    <col min="8762" max="8953" width="11.5546875" style="1"/>
    <col min="8954" max="8954" width="21.88671875" style="1" customWidth="1"/>
    <col min="8955" max="8955" width="13.88671875" style="1" customWidth="1"/>
    <col min="8956" max="8956" width="38.6640625" style="1" customWidth="1"/>
    <col min="8957" max="8957" width="3" style="1" bestFit="1" customWidth="1"/>
    <col min="8958" max="8958" width="32.33203125" style="1" customWidth="1"/>
    <col min="8959" max="8959" width="46.33203125" style="1" customWidth="1"/>
    <col min="8960" max="8960" width="19" style="1" customWidth="1"/>
    <col min="8961" max="8961" width="0" style="1" hidden="1" customWidth="1"/>
    <col min="8962" max="8962" width="17.6640625" style="1" customWidth="1"/>
    <col min="8963" max="8963" width="0" style="1" hidden="1" customWidth="1"/>
    <col min="8964" max="8964" width="22.33203125" style="1" customWidth="1"/>
    <col min="8965" max="8965" width="5.33203125" style="1" customWidth="1"/>
    <col min="8966" max="8966" width="36.33203125" style="1" customWidth="1"/>
    <col min="8967" max="8967" width="5.6640625" style="1" customWidth="1"/>
    <col min="8968" max="8968" width="0" style="1" hidden="1" customWidth="1"/>
    <col min="8969" max="8969" width="20.6640625" style="1" customWidth="1"/>
    <col min="8970" max="8970" width="4.88671875" style="1" customWidth="1"/>
    <col min="8971" max="8971" width="0" style="1" hidden="1" customWidth="1"/>
    <col min="8972" max="8972" width="24.6640625" style="1" customWidth="1"/>
    <col min="8973" max="8973" width="12.33203125" style="1" customWidth="1"/>
    <col min="8974" max="8974" width="0" style="1" hidden="1" customWidth="1"/>
    <col min="8975" max="8975" width="3.44140625" style="1" customWidth="1"/>
    <col min="8976" max="8976" width="0" style="1" hidden="1" customWidth="1"/>
    <col min="8977" max="8977" width="17.6640625" style="1" customWidth="1"/>
    <col min="8978" max="8978" width="3.44140625" style="1" customWidth="1"/>
    <col min="8979" max="8979" width="0" style="1" hidden="1" customWidth="1"/>
    <col min="8980" max="8980" width="23.6640625" style="1" customWidth="1"/>
    <col min="8981" max="8981" width="10" style="1" customWidth="1"/>
    <col min="8982" max="8982" width="0" style="1" hidden="1" customWidth="1"/>
    <col min="8983" max="8984" width="14.6640625" style="1" customWidth="1"/>
    <col min="8985" max="8985" width="12.88671875" style="1" customWidth="1"/>
    <col min="8986" max="8986" width="3.33203125" style="1" customWidth="1"/>
    <col min="8987" max="8987" width="30.33203125" style="1" customWidth="1"/>
    <col min="8988" max="8988" width="5" style="1" customWidth="1"/>
    <col min="8989" max="8989" width="0" style="1" hidden="1" customWidth="1"/>
    <col min="8990" max="8990" width="14.33203125" style="1" customWidth="1"/>
    <col min="8991" max="8991" width="5.6640625" style="1" customWidth="1"/>
    <col min="8992" max="8992" width="0" style="1" hidden="1" customWidth="1"/>
    <col min="8993" max="8993" width="17.33203125" style="1" customWidth="1"/>
    <col min="8994" max="8994" width="12.6640625" style="1" customWidth="1"/>
    <col min="8995" max="8995" width="0" style="1" hidden="1" customWidth="1"/>
    <col min="8996" max="8996" width="5.33203125" style="1" customWidth="1"/>
    <col min="8997" max="8997" width="0" style="1" hidden="1" customWidth="1"/>
    <col min="8998" max="8998" width="17" style="1" customWidth="1"/>
    <col min="8999" max="8999" width="6.33203125" style="1" customWidth="1"/>
    <col min="9000" max="9000" width="0" style="1" hidden="1" customWidth="1"/>
    <col min="9001" max="9001" width="14.33203125" style="1" customWidth="1"/>
    <col min="9002" max="9002" width="7.5546875" style="1" customWidth="1"/>
    <col min="9003" max="9003" width="0" style="1" hidden="1" customWidth="1"/>
    <col min="9004" max="9005" width="14.33203125" style="1" customWidth="1"/>
    <col min="9006" max="9006" width="20.88671875" style="1" customWidth="1"/>
    <col min="9007" max="9007" width="14.44140625" style="1" customWidth="1"/>
    <col min="9008" max="9008" width="15" style="1" customWidth="1"/>
    <col min="9009" max="9009" width="2.6640625" style="1" customWidth="1"/>
    <col min="9010" max="9010" width="11.6640625" style="1" customWidth="1"/>
    <col min="9011" max="9011" width="11.5546875" style="1" customWidth="1"/>
    <col min="9012" max="9012" width="2.33203125" style="1" customWidth="1"/>
    <col min="9013" max="9013" width="41" style="1" customWidth="1"/>
    <col min="9014" max="9014" width="14.33203125" style="1" customWidth="1"/>
    <col min="9015" max="9016" width="11.5546875" style="1" customWidth="1"/>
    <col min="9017" max="9017" width="21.88671875" style="1" customWidth="1"/>
    <col min="9018" max="9209" width="11.5546875" style="1"/>
    <col min="9210" max="9210" width="21.88671875" style="1" customWidth="1"/>
    <col min="9211" max="9211" width="13.88671875" style="1" customWidth="1"/>
    <col min="9212" max="9212" width="38.6640625" style="1" customWidth="1"/>
    <col min="9213" max="9213" width="3" style="1" bestFit="1" customWidth="1"/>
    <col min="9214" max="9214" width="32.33203125" style="1" customWidth="1"/>
    <col min="9215" max="9215" width="46.33203125" style="1" customWidth="1"/>
    <col min="9216" max="9216" width="19" style="1" customWidth="1"/>
    <col min="9217" max="9217" width="0" style="1" hidden="1" customWidth="1"/>
    <col min="9218" max="9218" width="17.6640625" style="1" customWidth="1"/>
    <col min="9219" max="9219" width="0" style="1" hidden="1" customWidth="1"/>
    <col min="9220" max="9220" width="22.33203125" style="1" customWidth="1"/>
    <col min="9221" max="9221" width="5.33203125" style="1" customWidth="1"/>
    <col min="9222" max="9222" width="36.33203125" style="1" customWidth="1"/>
    <col min="9223" max="9223" width="5.6640625" style="1" customWidth="1"/>
    <col min="9224" max="9224" width="0" style="1" hidden="1" customWidth="1"/>
    <col min="9225" max="9225" width="20.6640625" style="1" customWidth="1"/>
    <col min="9226" max="9226" width="4.88671875" style="1" customWidth="1"/>
    <col min="9227" max="9227" width="0" style="1" hidden="1" customWidth="1"/>
    <col min="9228" max="9228" width="24.6640625" style="1" customWidth="1"/>
    <col min="9229" max="9229" width="12.33203125" style="1" customWidth="1"/>
    <col min="9230" max="9230" width="0" style="1" hidden="1" customWidth="1"/>
    <col min="9231" max="9231" width="3.44140625" style="1" customWidth="1"/>
    <col min="9232" max="9232" width="0" style="1" hidden="1" customWidth="1"/>
    <col min="9233" max="9233" width="17.6640625" style="1" customWidth="1"/>
    <col min="9234" max="9234" width="3.44140625" style="1" customWidth="1"/>
    <col min="9235" max="9235" width="0" style="1" hidden="1" customWidth="1"/>
    <col min="9236" max="9236" width="23.6640625" style="1" customWidth="1"/>
    <col min="9237" max="9237" width="10" style="1" customWidth="1"/>
    <col min="9238" max="9238" width="0" style="1" hidden="1" customWidth="1"/>
    <col min="9239" max="9240" width="14.6640625" style="1" customWidth="1"/>
    <col min="9241" max="9241" width="12.88671875" style="1" customWidth="1"/>
    <col min="9242" max="9242" width="3.33203125" style="1" customWidth="1"/>
    <col min="9243" max="9243" width="30.33203125" style="1" customWidth="1"/>
    <col min="9244" max="9244" width="5" style="1" customWidth="1"/>
    <col min="9245" max="9245" width="0" style="1" hidden="1" customWidth="1"/>
    <col min="9246" max="9246" width="14.33203125" style="1" customWidth="1"/>
    <col min="9247" max="9247" width="5.6640625" style="1" customWidth="1"/>
    <col min="9248" max="9248" width="0" style="1" hidden="1" customWidth="1"/>
    <col min="9249" max="9249" width="17.33203125" style="1" customWidth="1"/>
    <col min="9250" max="9250" width="12.6640625" style="1" customWidth="1"/>
    <col min="9251" max="9251" width="0" style="1" hidden="1" customWidth="1"/>
    <col min="9252" max="9252" width="5.33203125" style="1" customWidth="1"/>
    <col min="9253" max="9253" width="0" style="1" hidden="1" customWidth="1"/>
    <col min="9254" max="9254" width="17" style="1" customWidth="1"/>
    <col min="9255" max="9255" width="6.33203125" style="1" customWidth="1"/>
    <col min="9256" max="9256" width="0" style="1" hidden="1" customWidth="1"/>
    <col min="9257" max="9257" width="14.33203125" style="1" customWidth="1"/>
    <col min="9258" max="9258" width="7.5546875" style="1" customWidth="1"/>
    <col min="9259" max="9259" width="0" style="1" hidden="1" customWidth="1"/>
    <col min="9260" max="9261" width="14.33203125" style="1" customWidth="1"/>
    <col min="9262" max="9262" width="20.88671875" style="1" customWidth="1"/>
    <col min="9263" max="9263" width="14.44140625" style="1" customWidth="1"/>
    <col min="9264" max="9264" width="15" style="1" customWidth="1"/>
    <col min="9265" max="9265" width="2.6640625" style="1" customWidth="1"/>
    <col min="9266" max="9266" width="11.6640625" style="1" customWidth="1"/>
    <col min="9267" max="9267" width="11.5546875" style="1" customWidth="1"/>
    <col min="9268" max="9268" width="2.33203125" style="1" customWidth="1"/>
    <col min="9269" max="9269" width="41" style="1" customWidth="1"/>
    <col min="9270" max="9270" width="14.33203125" style="1" customWidth="1"/>
    <col min="9271" max="9272" width="11.5546875" style="1" customWidth="1"/>
    <col min="9273" max="9273" width="21.88671875" style="1" customWidth="1"/>
    <col min="9274" max="9465" width="11.5546875" style="1"/>
    <col min="9466" max="9466" width="21.88671875" style="1" customWidth="1"/>
    <col min="9467" max="9467" width="13.88671875" style="1" customWidth="1"/>
    <col min="9468" max="9468" width="38.6640625" style="1" customWidth="1"/>
    <col min="9469" max="9469" width="3" style="1" bestFit="1" customWidth="1"/>
    <col min="9470" max="9470" width="32.33203125" style="1" customWidth="1"/>
    <col min="9471" max="9471" width="46.33203125" style="1" customWidth="1"/>
    <col min="9472" max="9472" width="19" style="1" customWidth="1"/>
    <col min="9473" max="9473" width="0" style="1" hidden="1" customWidth="1"/>
    <col min="9474" max="9474" width="17.6640625" style="1" customWidth="1"/>
    <col min="9475" max="9475" width="0" style="1" hidden="1" customWidth="1"/>
    <col min="9476" max="9476" width="22.33203125" style="1" customWidth="1"/>
    <col min="9477" max="9477" width="5.33203125" style="1" customWidth="1"/>
    <col min="9478" max="9478" width="36.33203125" style="1" customWidth="1"/>
    <col min="9479" max="9479" width="5.6640625" style="1" customWidth="1"/>
    <col min="9480" max="9480" width="0" style="1" hidden="1" customWidth="1"/>
    <col min="9481" max="9481" width="20.6640625" style="1" customWidth="1"/>
    <col min="9482" max="9482" width="4.88671875" style="1" customWidth="1"/>
    <col min="9483" max="9483" width="0" style="1" hidden="1" customWidth="1"/>
    <col min="9484" max="9484" width="24.6640625" style="1" customWidth="1"/>
    <col min="9485" max="9485" width="12.33203125" style="1" customWidth="1"/>
    <col min="9486" max="9486" width="0" style="1" hidden="1" customWidth="1"/>
    <col min="9487" max="9487" width="3.44140625" style="1" customWidth="1"/>
    <col min="9488" max="9488" width="0" style="1" hidden="1" customWidth="1"/>
    <col min="9489" max="9489" width="17.6640625" style="1" customWidth="1"/>
    <col min="9490" max="9490" width="3.44140625" style="1" customWidth="1"/>
    <col min="9491" max="9491" width="0" style="1" hidden="1" customWidth="1"/>
    <col min="9492" max="9492" width="23.6640625" style="1" customWidth="1"/>
    <col min="9493" max="9493" width="10" style="1" customWidth="1"/>
    <col min="9494" max="9494" width="0" style="1" hidden="1" customWidth="1"/>
    <col min="9495" max="9496" width="14.6640625" style="1" customWidth="1"/>
    <col min="9497" max="9497" width="12.88671875" style="1" customWidth="1"/>
    <col min="9498" max="9498" width="3.33203125" style="1" customWidth="1"/>
    <col min="9499" max="9499" width="30.33203125" style="1" customWidth="1"/>
    <col min="9500" max="9500" width="5" style="1" customWidth="1"/>
    <col min="9501" max="9501" width="0" style="1" hidden="1" customWidth="1"/>
    <col min="9502" max="9502" width="14.33203125" style="1" customWidth="1"/>
    <col min="9503" max="9503" width="5.6640625" style="1" customWidth="1"/>
    <col min="9504" max="9504" width="0" style="1" hidden="1" customWidth="1"/>
    <col min="9505" max="9505" width="17.33203125" style="1" customWidth="1"/>
    <col min="9506" max="9506" width="12.6640625" style="1" customWidth="1"/>
    <col min="9507" max="9507" width="0" style="1" hidden="1" customWidth="1"/>
    <col min="9508" max="9508" width="5.33203125" style="1" customWidth="1"/>
    <col min="9509" max="9509" width="0" style="1" hidden="1" customWidth="1"/>
    <col min="9510" max="9510" width="17" style="1" customWidth="1"/>
    <col min="9511" max="9511" width="6.33203125" style="1" customWidth="1"/>
    <col min="9512" max="9512" width="0" style="1" hidden="1" customWidth="1"/>
    <col min="9513" max="9513" width="14.33203125" style="1" customWidth="1"/>
    <col min="9514" max="9514" width="7.5546875" style="1" customWidth="1"/>
    <col min="9515" max="9515" width="0" style="1" hidden="1" customWidth="1"/>
    <col min="9516" max="9517" width="14.33203125" style="1" customWidth="1"/>
    <col min="9518" max="9518" width="20.88671875" style="1" customWidth="1"/>
    <col min="9519" max="9519" width="14.44140625" style="1" customWidth="1"/>
    <col min="9520" max="9520" width="15" style="1" customWidth="1"/>
    <col min="9521" max="9521" width="2.6640625" style="1" customWidth="1"/>
    <col min="9522" max="9522" width="11.6640625" style="1" customWidth="1"/>
    <col min="9523" max="9523" width="11.5546875" style="1" customWidth="1"/>
    <col min="9524" max="9524" width="2.33203125" style="1" customWidth="1"/>
    <col min="9525" max="9525" width="41" style="1" customWidth="1"/>
    <col min="9526" max="9526" width="14.33203125" style="1" customWidth="1"/>
    <col min="9527" max="9528" width="11.5546875" style="1" customWidth="1"/>
    <col min="9529" max="9529" width="21.88671875" style="1" customWidth="1"/>
    <col min="9530" max="9721" width="11.5546875" style="1"/>
    <col min="9722" max="9722" width="21.88671875" style="1" customWidth="1"/>
    <col min="9723" max="9723" width="13.88671875" style="1" customWidth="1"/>
    <col min="9724" max="9724" width="38.6640625" style="1" customWidth="1"/>
    <col min="9725" max="9725" width="3" style="1" bestFit="1" customWidth="1"/>
    <col min="9726" max="9726" width="32.33203125" style="1" customWidth="1"/>
    <col min="9727" max="9727" width="46.33203125" style="1" customWidth="1"/>
    <col min="9728" max="9728" width="19" style="1" customWidth="1"/>
    <col min="9729" max="9729" width="0" style="1" hidden="1" customWidth="1"/>
    <col min="9730" max="9730" width="17.6640625" style="1" customWidth="1"/>
    <col min="9731" max="9731" width="0" style="1" hidden="1" customWidth="1"/>
    <col min="9732" max="9732" width="22.33203125" style="1" customWidth="1"/>
    <col min="9733" max="9733" width="5.33203125" style="1" customWidth="1"/>
    <col min="9734" max="9734" width="36.33203125" style="1" customWidth="1"/>
    <col min="9735" max="9735" width="5.6640625" style="1" customWidth="1"/>
    <col min="9736" max="9736" width="0" style="1" hidden="1" customWidth="1"/>
    <col min="9737" max="9737" width="20.6640625" style="1" customWidth="1"/>
    <col min="9738" max="9738" width="4.88671875" style="1" customWidth="1"/>
    <col min="9739" max="9739" width="0" style="1" hidden="1" customWidth="1"/>
    <col min="9740" max="9740" width="24.6640625" style="1" customWidth="1"/>
    <col min="9741" max="9741" width="12.33203125" style="1" customWidth="1"/>
    <col min="9742" max="9742" width="0" style="1" hidden="1" customWidth="1"/>
    <col min="9743" max="9743" width="3.44140625" style="1" customWidth="1"/>
    <col min="9744" max="9744" width="0" style="1" hidden="1" customWidth="1"/>
    <col min="9745" max="9745" width="17.6640625" style="1" customWidth="1"/>
    <col min="9746" max="9746" width="3.44140625" style="1" customWidth="1"/>
    <col min="9747" max="9747" width="0" style="1" hidden="1" customWidth="1"/>
    <col min="9748" max="9748" width="23.6640625" style="1" customWidth="1"/>
    <col min="9749" max="9749" width="10" style="1" customWidth="1"/>
    <col min="9750" max="9750" width="0" style="1" hidden="1" customWidth="1"/>
    <col min="9751" max="9752" width="14.6640625" style="1" customWidth="1"/>
    <col min="9753" max="9753" width="12.88671875" style="1" customWidth="1"/>
    <col min="9754" max="9754" width="3.33203125" style="1" customWidth="1"/>
    <col min="9755" max="9755" width="30.33203125" style="1" customWidth="1"/>
    <col min="9756" max="9756" width="5" style="1" customWidth="1"/>
    <col min="9757" max="9757" width="0" style="1" hidden="1" customWidth="1"/>
    <col min="9758" max="9758" width="14.33203125" style="1" customWidth="1"/>
    <col min="9759" max="9759" width="5.6640625" style="1" customWidth="1"/>
    <col min="9760" max="9760" width="0" style="1" hidden="1" customWidth="1"/>
    <col min="9761" max="9761" width="17.33203125" style="1" customWidth="1"/>
    <col min="9762" max="9762" width="12.6640625" style="1" customWidth="1"/>
    <col min="9763" max="9763" width="0" style="1" hidden="1" customWidth="1"/>
    <col min="9764" max="9764" width="5.33203125" style="1" customWidth="1"/>
    <col min="9765" max="9765" width="0" style="1" hidden="1" customWidth="1"/>
    <col min="9766" max="9766" width="17" style="1" customWidth="1"/>
    <col min="9767" max="9767" width="6.33203125" style="1" customWidth="1"/>
    <col min="9768" max="9768" width="0" style="1" hidden="1" customWidth="1"/>
    <col min="9769" max="9769" width="14.33203125" style="1" customWidth="1"/>
    <col min="9770" max="9770" width="7.5546875" style="1" customWidth="1"/>
    <col min="9771" max="9771" width="0" style="1" hidden="1" customWidth="1"/>
    <col min="9772" max="9773" width="14.33203125" style="1" customWidth="1"/>
    <col min="9774" max="9774" width="20.88671875" style="1" customWidth="1"/>
    <col min="9775" max="9775" width="14.44140625" style="1" customWidth="1"/>
    <col min="9776" max="9776" width="15" style="1" customWidth="1"/>
    <col min="9777" max="9777" width="2.6640625" style="1" customWidth="1"/>
    <col min="9778" max="9778" width="11.6640625" style="1" customWidth="1"/>
    <col min="9779" max="9779" width="11.5546875" style="1" customWidth="1"/>
    <col min="9780" max="9780" width="2.33203125" style="1" customWidth="1"/>
    <col min="9781" max="9781" width="41" style="1" customWidth="1"/>
    <col min="9782" max="9782" width="14.33203125" style="1" customWidth="1"/>
    <col min="9783" max="9784" width="11.5546875" style="1" customWidth="1"/>
    <col min="9785" max="9785" width="21.88671875" style="1" customWidth="1"/>
    <col min="9786" max="9977" width="11.5546875" style="1"/>
    <col min="9978" max="9978" width="21.88671875" style="1" customWidth="1"/>
    <col min="9979" max="9979" width="13.88671875" style="1" customWidth="1"/>
    <col min="9980" max="9980" width="38.6640625" style="1" customWidth="1"/>
    <col min="9981" max="9981" width="3" style="1" bestFit="1" customWidth="1"/>
    <col min="9982" max="9982" width="32.33203125" style="1" customWidth="1"/>
    <col min="9983" max="9983" width="46.33203125" style="1" customWidth="1"/>
    <col min="9984" max="9984" width="19" style="1" customWidth="1"/>
    <col min="9985" max="9985" width="0" style="1" hidden="1" customWidth="1"/>
    <col min="9986" max="9986" width="17.6640625" style="1" customWidth="1"/>
    <col min="9987" max="9987" width="0" style="1" hidden="1" customWidth="1"/>
    <col min="9988" max="9988" width="22.33203125" style="1" customWidth="1"/>
    <col min="9989" max="9989" width="5.33203125" style="1" customWidth="1"/>
    <col min="9990" max="9990" width="36.33203125" style="1" customWidth="1"/>
    <col min="9991" max="9991" width="5.6640625" style="1" customWidth="1"/>
    <col min="9992" max="9992" width="0" style="1" hidden="1" customWidth="1"/>
    <col min="9993" max="9993" width="20.6640625" style="1" customWidth="1"/>
    <col min="9994" max="9994" width="4.88671875" style="1" customWidth="1"/>
    <col min="9995" max="9995" width="0" style="1" hidden="1" customWidth="1"/>
    <col min="9996" max="9996" width="24.6640625" style="1" customWidth="1"/>
    <col min="9997" max="9997" width="12.33203125" style="1" customWidth="1"/>
    <col min="9998" max="9998" width="0" style="1" hidden="1" customWidth="1"/>
    <col min="9999" max="9999" width="3.44140625" style="1" customWidth="1"/>
    <col min="10000" max="10000" width="0" style="1" hidden="1" customWidth="1"/>
    <col min="10001" max="10001" width="17.6640625" style="1" customWidth="1"/>
    <col min="10002" max="10002" width="3.44140625" style="1" customWidth="1"/>
    <col min="10003" max="10003" width="0" style="1" hidden="1" customWidth="1"/>
    <col min="10004" max="10004" width="23.6640625" style="1" customWidth="1"/>
    <col min="10005" max="10005" width="10" style="1" customWidth="1"/>
    <col min="10006" max="10006" width="0" style="1" hidden="1" customWidth="1"/>
    <col min="10007" max="10008" width="14.6640625" style="1" customWidth="1"/>
    <col min="10009" max="10009" width="12.88671875" style="1" customWidth="1"/>
    <col min="10010" max="10010" width="3.33203125" style="1" customWidth="1"/>
    <col min="10011" max="10011" width="30.33203125" style="1" customWidth="1"/>
    <col min="10012" max="10012" width="5" style="1" customWidth="1"/>
    <col min="10013" max="10013" width="0" style="1" hidden="1" customWidth="1"/>
    <col min="10014" max="10014" width="14.33203125" style="1" customWidth="1"/>
    <col min="10015" max="10015" width="5.6640625" style="1" customWidth="1"/>
    <col min="10016" max="10016" width="0" style="1" hidden="1" customWidth="1"/>
    <col min="10017" max="10017" width="17.33203125" style="1" customWidth="1"/>
    <col min="10018" max="10018" width="12.6640625" style="1" customWidth="1"/>
    <col min="10019" max="10019" width="0" style="1" hidden="1" customWidth="1"/>
    <col min="10020" max="10020" width="5.33203125" style="1" customWidth="1"/>
    <col min="10021" max="10021" width="0" style="1" hidden="1" customWidth="1"/>
    <col min="10022" max="10022" width="17" style="1" customWidth="1"/>
    <col min="10023" max="10023" width="6.33203125" style="1" customWidth="1"/>
    <col min="10024" max="10024" width="0" style="1" hidden="1" customWidth="1"/>
    <col min="10025" max="10025" width="14.33203125" style="1" customWidth="1"/>
    <col min="10026" max="10026" width="7.5546875" style="1" customWidth="1"/>
    <col min="10027" max="10027" width="0" style="1" hidden="1" customWidth="1"/>
    <col min="10028" max="10029" width="14.33203125" style="1" customWidth="1"/>
    <col min="10030" max="10030" width="20.88671875" style="1" customWidth="1"/>
    <col min="10031" max="10031" width="14.44140625" style="1" customWidth="1"/>
    <col min="10032" max="10032" width="15" style="1" customWidth="1"/>
    <col min="10033" max="10033" width="2.6640625" style="1" customWidth="1"/>
    <col min="10034" max="10034" width="11.6640625" style="1" customWidth="1"/>
    <col min="10035" max="10035" width="11.5546875" style="1" customWidth="1"/>
    <col min="10036" max="10036" width="2.33203125" style="1" customWidth="1"/>
    <col min="10037" max="10037" width="41" style="1" customWidth="1"/>
    <col min="10038" max="10038" width="14.33203125" style="1" customWidth="1"/>
    <col min="10039" max="10040" width="11.5546875" style="1" customWidth="1"/>
    <col min="10041" max="10041" width="21.88671875" style="1" customWidth="1"/>
    <col min="10042" max="10233" width="11.5546875" style="1"/>
    <col min="10234" max="10234" width="21.88671875" style="1" customWidth="1"/>
    <col min="10235" max="10235" width="13.88671875" style="1" customWidth="1"/>
    <col min="10236" max="10236" width="38.6640625" style="1" customWidth="1"/>
    <col min="10237" max="10237" width="3" style="1" bestFit="1" customWidth="1"/>
    <col min="10238" max="10238" width="32.33203125" style="1" customWidth="1"/>
    <col min="10239" max="10239" width="46.33203125" style="1" customWidth="1"/>
    <col min="10240" max="10240" width="19" style="1" customWidth="1"/>
    <col min="10241" max="10241" width="0" style="1" hidden="1" customWidth="1"/>
    <col min="10242" max="10242" width="17.6640625" style="1" customWidth="1"/>
    <col min="10243" max="10243" width="0" style="1" hidden="1" customWidth="1"/>
    <col min="10244" max="10244" width="22.33203125" style="1" customWidth="1"/>
    <col min="10245" max="10245" width="5.33203125" style="1" customWidth="1"/>
    <col min="10246" max="10246" width="36.33203125" style="1" customWidth="1"/>
    <col min="10247" max="10247" width="5.6640625" style="1" customWidth="1"/>
    <col min="10248" max="10248" width="0" style="1" hidden="1" customWidth="1"/>
    <col min="10249" max="10249" width="20.6640625" style="1" customWidth="1"/>
    <col min="10250" max="10250" width="4.88671875" style="1" customWidth="1"/>
    <col min="10251" max="10251" width="0" style="1" hidden="1" customWidth="1"/>
    <col min="10252" max="10252" width="24.6640625" style="1" customWidth="1"/>
    <col min="10253" max="10253" width="12.33203125" style="1" customWidth="1"/>
    <col min="10254" max="10254" width="0" style="1" hidden="1" customWidth="1"/>
    <col min="10255" max="10255" width="3.44140625" style="1" customWidth="1"/>
    <col min="10256" max="10256" width="0" style="1" hidden="1" customWidth="1"/>
    <col min="10257" max="10257" width="17.6640625" style="1" customWidth="1"/>
    <col min="10258" max="10258" width="3.44140625" style="1" customWidth="1"/>
    <col min="10259" max="10259" width="0" style="1" hidden="1" customWidth="1"/>
    <col min="10260" max="10260" width="23.6640625" style="1" customWidth="1"/>
    <col min="10261" max="10261" width="10" style="1" customWidth="1"/>
    <col min="10262" max="10262" width="0" style="1" hidden="1" customWidth="1"/>
    <col min="10263" max="10264" width="14.6640625" style="1" customWidth="1"/>
    <col min="10265" max="10265" width="12.88671875" style="1" customWidth="1"/>
    <col min="10266" max="10266" width="3.33203125" style="1" customWidth="1"/>
    <col min="10267" max="10267" width="30.33203125" style="1" customWidth="1"/>
    <col min="10268" max="10268" width="5" style="1" customWidth="1"/>
    <col min="10269" max="10269" width="0" style="1" hidden="1" customWidth="1"/>
    <col min="10270" max="10270" width="14.33203125" style="1" customWidth="1"/>
    <col min="10271" max="10271" width="5.6640625" style="1" customWidth="1"/>
    <col min="10272" max="10272" width="0" style="1" hidden="1" customWidth="1"/>
    <col min="10273" max="10273" width="17.33203125" style="1" customWidth="1"/>
    <col min="10274" max="10274" width="12.6640625" style="1" customWidth="1"/>
    <col min="10275" max="10275" width="0" style="1" hidden="1" customWidth="1"/>
    <col min="10276" max="10276" width="5.33203125" style="1" customWidth="1"/>
    <col min="10277" max="10277" width="0" style="1" hidden="1" customWidth="1"/>
    <col min="10278" max="10278" width="17" style="1" customWidth="1"/>
    <col min="10279" max="10279" width="6.33203125" style="1" customWidth="1"/>
    <col min="10280" max="10280" width="0" style="1" hidden="1" customWidth="1"/>
    <col min="10281" max="10281" width="14.33203125" style="1" customWidth="1"/>
    <col min="10282" max="10282" width="7.5546875" style="1" customWidth="1"/>
    <col min="10283" max="10283" width="0" style="1" hidden="1" customWidth="1"/>
    <col min="10284" max="10285" width="14.33203125" style="1" customWidth="1"/>
    <col min="10286" max="10286" width="20.88671875" style="1" customWidth="1"/>
    <col min="10287" max="10287" width="14.44140625" style="1" customWidth="1"/>
    <col min="10288" max="10288" width="15" style="1" customWidth="1"/>
    <col min="10289" max="10289" width="2.6640625" style="1" customWidth="1"/>
    <col min="10290" max="10290" width="11.6640625" style="1" customWidth="1"/>
    <col min="10291" max="10291" width="11.5546875" style="1" customWidth="1"/>
    <col min="10292" max="10292" width="2.33203125" style="1" customWidth="1"/>
    <col min="10293" max="10293" width="41" style="1" customWidth="1"/>
    <col min="10294" max="10294" width="14.33203125" style="1" customWidth="1"/>
    <col min="10295" max="10296" width="11.5546875" style="1" customWidth="1"/>
    <col min="10297" max="10297" width="21.88671875" style="1" customWidth="1"/>
    <col min="10298" max="10489" width="11.5546875" style="1"/>
    <col min="10490" max="10490" width="21.88671875" style="1" customWidth="1"/>
    <col min="10491" max="10491" width="13.88671875" style="1" customWidth="1"/>
    <col min="10492" max="10492" width="38.6640625" style="1" customWidth="1"/>
    <col min="10493" max="10493" width="3" style="1" bestFit="1" customWidth="1"/>
    <col min="10494" max="10494" width="32.33203125" style="1" customWidth="1"/>
    <col min="10495" max="10495" width="46.33203125" style="1" customWidth="1"/>
    <col min="10496" max="10496" width="19" style="1" customWidth="1"/>
    <col min="10497" max="10497" width="0" style="1" hidden="1" customWidth="1"/>
    <col min="10498" max="10498" width="17.6640625" style="1" customWidth="1"/>
    <col min="10499" max="10499" width="0" style="1" hidden="1" customWidth="1"/>
    <col min="10500" max="10500" width="22.33203125" style="1" customWidth="1"/>
    <col min="10501" max="10501" width="5.33203125" style="1" customWidth="1"/>
    <col min="10502" max="10502" width="36.33203125" style="1" customWidth="1"/>
    <col min="10503" max="10503" width="5.6640625" style="1" customWidth="1"/>
    <col min="10504" max="10504" width="0" style="1" hidden="1" customWidth="1"/>
    <col min="10505" max="10505" width="20.6640625" style="1" customWidth="1"/>
    <col min="10506" max="10506" width="4.88671875" style="1" customWidth="1"/>
    <col min="10507" max="10507" width="0" style="1" hidden="1" customWidth="1"/>
    <col min="10508" max="10508" width="24.6640625" style="1" customWidth="1"/>
    <col min="10509" max="10509" width="12.33203125" style="1" customWidth="1"/>
    <col min="10510" max="10510" width="0" style="1" hidden="1" customWidth="1"/>
    <col min="10511" max="10511" width="3.44140625" style="1" customWidth="1"/>
    <col min="10512" max="10512" width="0" style="1" hidden="1" customWidth="1"/>
    <col min="10513" max="10513" width="17.6640625" style="1" customWidth="1"/>
    <col min="10514" max="10514" width="3.44140625" style="1" customWidth="1"/>
    <col min="10515" max="10515" width="0" style="1" hidden="1" customWidth="1"/>
    <col min="10516" max="10516" width="23.6640625" style="1" customWidth="1"/>
    <col min="10517" max="10517" width="10" style="1" customWidth="1"/>
    <col min="10518" max="10518" width="0" style="1" hidden="1" customWidth="1"/>
    <col min="10519" max="10520" width="14.6640625" style="1" customWidth="1"/>
    <col min="10521" max="10521" width="12.88671875" style="1" customWidth="1"/>
    <col min="10522" max="10522" width="3.33203125" style="1" customWidth="1"/>
    <col min="10523" max="10523" width="30.33203125" style="1" customWidth="1"/>
    <col min="10524" max="10524" width="5" style="1" customWidth="1"/>
    <col min="10525" max="10525" width="0" style="1" hidden="1" customWidth="1"/>
    <col min="10526" max="10526" width="14.33203125" style="1" customWidth="1"/>
    <col min="10527" max="10527" width="5.6640625" style="1" customWidth="1"/>
    <col min="10528" max="10528" width="0" style="1" hidden="1" customWidth="1"/>
    <col min="10529" max="10529" width="17.33203125" style="1" customWidth="1"/>
    <col min="10530" max="10530" width="12.6640625" style="1" customWidth="1"/>
    <col min="10531" max="10531" width="0" style="1" hidden="1" customWidth="1"/>
    <col min="10532" max="10532" width="5.33203125" style="1" customWidth="1"/>
    <col min="10533" max="10533" width="0" style="1" hidden="1" customWidth="1"/>
    <col min="10534" max="10534" width="17" style="1" customWidth="1"/>
    <col min="10535" max="10535" width="6.33203125" style="1" customWidth="1"/>
    <col min="10536" max="10536" width="0" style="1" hidden="1" customWidth="1"/>
    <col min="10537" max="10537" width="14.33203125" style="1" customWidth="1"/>
    <col min="10538" max="10538" width="7.5546875" style="1" customWidth="1"/>
    <col min="10539" max="10539" width="0" style="1" hidden="1" customWidth="1"/>
    <col min="10540" max="10541" width="14.33203125" style="1" customWidth="1"/>
    <col min="10542" max="10542" width="20.88671875" style="1" customWidth="1"/>
    <col min="10543" max="10543" width="14.44140625" style="1" customWidth="1"/>
    <col min="10544" max="10544" width="15" style="1" customWidth="1"/>
    <col min="10545" max="10545" width="2.6640625" style="1" customWidth="1"/>
    <col min="10546" max="10546" width="11.6640625" style="1" customWidth="1"/>
    <col min="10547" max="10547" width="11.5546875" style="1" customWidth="1"/>
    <col min="10548" max="10548" width="2.33203125" style="1" customWidth="1"/>
    <col min="10549" max="10549" width="41" style="1" customWidth="1"/>
    <col min="10550" max="10550" width="14.33203125" style="1" customWidth="1"/>
    <col min="10551" max="10552" width="11.5546875" style="1" customWidth="1"/>
    <col min="10553" max="10553" width="21.88671875" style="1" customWidth="1"/>
    <col min="10554" max="10745" width="11.5546875" style="1"/>
    <col min="10746" max="10746" width="21.88671875" style="1" customWidth="1"/>
    <col min="10747" max="10747" width="13.88671875" style="1" customWidth="1"/>
    <col min="10748" max="10748" width="38.6640625" style="1" customWidth="1"/>
    <col min="10749" max="10749" width="3" style="1" bestFit="1" customWidth="1"/>
    <col min="10750" max="10750" width="32.33203125" style="1" customWidth="1"/>
    <col min="10751" max="10751" width="46.33203125" style="1" customWidth="1"/>
    <col min="10752" max="10752" width="19" style="1" customWidth="1"/>
    <col min="10753" max="10753" width="0" style="1" hidden="1" customWidth="1"/>
    <col min="10754" max="10754" width="17.6640625" style="1" customWidth="1"/>
    <col min="10755" max="10755" width="0" style="1" hidden="1" customWidth="1"/>
    <col min="10756" max="10756" width="22.33203125" style="1" customWidth="1"/>
    <col min="10757" max="10757" width="5.33203125" style="1" customWidth="1"/>
    <col min="10758" max="10758" width="36.33203125" style="1" customWidth="1"/>
    <col min="10759" max="10759" width="5.6640625" style="1" customWidth="1"/>
    <col min="10760" max="10760" width="0" style="1" hidden="1" customWidth="1"/>
    <col min="10761" max="10761" width="20.6640625" style="1" customWidth="1"/>
    <col min="10762" max="10762" width="4.88671875" style="1" customWidth="1"/>
    <col min="10763" max="10763" width="0" style="1" hidden="1" customWidth="1"/>
    <col min="10764" max="10764" width="24.6640625" style="1" customWidth="1"/>
    <col min="10765" max="10765" width="12.33203125" style="1" customWidth="1"/>
    <col min="10766" max="10766" width="0" style="1" hidden="1" customWidth="1"/>
    <col min="10767" max="10767" width="3.44140625" style="1" customWidth="1"/>
    <col min="10768" max="10768" width="0" style="1" hidden="1" customWidth="1"/>
    <col min="10769" max="10769" width="17.6640625" style="1" customWidth="1"/>
    <col min="10770" max="10770" width="3.44140625" style="1" customWidth="1"/>
    <col min="10771" max="10771" width="0" style="1" hidden="1" customWidth="1"/>
    <col min="10772" max="10772" width="23.6640625" style="1" customWidth="1"/>
    <col min="10773" max="10773" width="10" style="1" customWidth="1"/>
    <col min="10774" max="10774" width="0" style="1" hidden="1" customWidth="1"/>
    <col min="10775" max="10776" width="14.6640625" style="1" customWidth="1"/>
    <col min="10777" max="10777" width="12.88671875" style="1" customWidth="1"/>
    <col min="10778" max="10778" width="3.33203125" style="1" customWidth="1"/>
    <col min="10779" max="10779" width="30.33203125" style="1" customWidth="1"/>
    <col min="10780" max="10780" width="5" style="1" customWidth="1"/>
    <col min="10781" max="10781" width="0" style="1" hidden="1" customWidth="1"/>
    <col min="10782" max="10782" width="14.33203125" style="1" customWidth="1"/>
    <col min="10783" max="10783" width="5.6640625" style="1" customWidth="1"/>
    <col min="10784" max="10784" width="0" style="1" hidden="1" customWidth="1"/>
    <col min="10785" max="10785" width="17.33203125" style="1" customWidth="1"/>
    <col min="10786" max="10786" width="12.6640625" style="1" customWidth="1"/>
    <col min="10787" max="10787" width="0" style="1" hidden="1" customWidth="1"/>
    <col min="10788" max="10788" width="5.33203125" style="1" customWidth="1"/>
    <col min="10789" max="10789" width="0" style="1" hidden="1" customWidth="1"/>
    <col min="10790" max="10790" width="17" style="1" customWidth="1"/>
    <col min="10791" max="10791" width="6.33203125" style="1" customWidth="1"/>
    <col min="10792" max="10792" width="0" style="1" hidden="1" customWidth="1"/>
    <col min="10793" max="10793" width="14.33203125" style="1" customWidth="1"/>
    <col min="10794" max="10794" width="7.5546875" style="1" customWidth="1"/>
    <col min="10795" max="10795" width="0" style="1" hidden="1" customWidth="1"/>
    <col min="10796" max="10797" width="14.33203125" style="1" customWidth="1"/>
    <col min="10798" max="10798" width="20.88671875" style="1" customWidth="1"/>
    <col min="10799" max="10799" width="14.44140625" style="1" customWidth="1"/>
    <col min="10800" max="10800" width="15" style="1" customWidth="1"/>
    <col min="10801" max="10801" width="2.6640625" style="1" customWidth="1"/>
    <col min="10802" max="10802" width="11.6640625" style="1" customWidth="1"/>
    <col min="10803" max="10803" width="11.5546875" style="1" customWidth="1"/>
    <col min="10804" max="10804" width="2.33203125" style="1" customWidth="1"/>
    <col min="10805" max="10805" width="41" style="1" customWidth="1"/>
    <col min="10806" max="10806" width="14.33203125" style="1" customWidth="1"/>
    <col min="10807" max="10808" width="11.5546875" style="1" customWidth="1"/>
    <col min="10809" max="10809" width="21.88671875" style="1" customWidth="1"/>
    <col min="10810" max="11001" width="11.5546875" style="1"/>
    <col min="11002" max="11002" width="21.88671875" style="1" customWidth="1"/>
    <col min="11003" max="11003" width="13.88671875" style="1" customWidth="1"/>
    <col min="11004" max="11004" width="38.6640625" style="1" customWidth="1"/>
    <col min="11005" max="11005" width="3" style="1" bestFit="1" customWidth="1"/>
    <col min="11006" max="11006" width="32.33203125" style="1" customWidth="1"/>
    <col min="11007" max="11007" width="46.33203125" style="1" customWidth="1"/>
    <col min="11008" max="11008" width="19" style="1" customWidth="1"/>
    <col min="11009" max="11009" width="0" style="1" hidden="1" customWidth="1"/>
    <col min="11010" max="11010" width="17.6640625" style="1" customWidth="1"/>
    <col min="11011" max="11011" width="0" style="1" hidden="1" customWidth="1"/>
    <col min="11012" max="11012" width="22.33203125" style="1" customWidth="1"/>
    <col min="11013" max="11013" width="5.33203125" style="1" customWidth="1"/>
    <col min="11014" max="11014" width="36.33203125" style="1" customWidth="1"/>
    <col min="11015" max="11015" width="5.6640625" style="1" customWidth="1"/>
    <col min="11016" max="11016" width="0" style="1" hidden="1" customWidth="1"/>
    <col min="11017" max="11017" width="20.6640625" style="1" customWidth="1"/>
    <col min="11018" max="11018" width="4.88671875" style="1" customWidth="1"/>
    <col min="11019" max="11019" width="0" style="1" hidden="1" customWidth="1"/>
    <col min="11020" max="11020" width="24.6640625" style="1" customWidth="1"/>
    <col min="11021" max="11021" width="12.33203125" style="1" customWidth="1"/>
    <col min="11022" max="11022" width="0" style="1" hidden="1" customWidth="1"/>
    <col min="11023" max="11023" width="3.44140625" style="1" customWidth="1"/>
    <col min="11024" max="11024" width="0" style="1" hidden="1" customWidth="1"/>
    <col min="11025" max="11025" width="17.6640625" style="1" customWidth="1"/>
    <col min="11026" max="11026" width="3.44140625" style="1" customWidth="1"/>
    <col min="11027" max="11027" width="0" style="1" hidden="1" customWidth="1"/>
    <col min="11028" max="11028" width="23.6640625" style="1" customWidth="1"/>
    <col min="11029" max="11029" width="10" style="1" customWidth="1"/>
    <col min="11030" max="11030" width="0" style="1" hidden="1" customWidth="1"/>
    <col min="11031" max="11032" width="14.6640625" style="1" customWidth="1"/>
    <col min="11033" max="11033" width="12.88671875" style="1" customWidth="1"/>
    <col min="11034" max="11034" width="3.33203125" style="1" customWidth="1"/>
    <col min="11035" max="11035" width="30.33203125" style="1" customWidth="1"/>
    <col min="11036" max="11036" width="5" style="1" customWidth="1"/>
    <col min="11037" max="11037" width="0" style="1" hidden="1" customWidth="1"/>
    <col min="11038" max="11038" width="14.33203125" style="1" customWidth="1"/>
    <col min="11039" max="11039" width="5.6640625" style="1" customWidth="1"/>
    <col min="11040" max="11040" width="0" style="1" hidden="1" customWidth="1"/>
    <col min="11041" max="11041" width="17.33203125" style="1" customWidth="1"/>
    <col min="11042" max="11042" width="12.6640625" style="1" customWidth="1"/>
    <col min="11043" max="11043" width="0" style="1" hidden="1" customWidth="1"/>
    <col min="11044" max="11044" width="5.33203125" style="1" customWidth="1"/>
    <col min="11045" max="11045" width="0" style="1" hidden="1" customWidth="1"/>
    <col min="11046" max="11046" width="17" style="1" customWidth="1"/>
    <col min="11047" max="11047" width="6.33203125" style="1" customWidth="1"/>
    <col min="11048" max="11048" width="0" style="1" hidden="1" customWidth="1"/>
    <col min="11049" max="11049" width="14.33203125" style="1" customWidth="1"/>
    <col min="11050" max="11050" width="7.5546875" style="1" customWidth="1"/>
    <col min="11051" max="11051" width="0" style="1" hidden="1" customWidth="1"/>
    <col min="11052" max="11053" width="14.33203125" style="1" customWidth="1"/>
    <col min="11054" max="11054" width="20.88671875" style="1" customWidth="1"/>
    <col min="11055" max="11055" width="14.44140625" style="1" customWidth="1"/>
    <col min="11056" max="11056" width="15" style="1" customWidth="1"/>
    <col min="11057" max="11057" width="2.6640625" style="1" customWidth="1"/>
    <col min="11058" max="11058" width="11.6640625" style="1" customWidth="1"/>
    <col min="11059" max="11059" width="11.5546875" style="1" customWidth="1"/>
    <col min="11060" max="11060" width="2.33203125" style="1" customWidth="1"/>
    <col min="11061" max="11061" width="41" style="1" customWidth="1"/>
    <col min="11062" max="11062" width="14.33203125" style="1" customWidth="1"/>
    <col min="11063" max="11064" width="11.5546875" style="1" customWidth="1"/>
    <col min="11065" max="11065" width="21.88671875" style="1" customWidth="1"/>
    <col min="11066" max="11257" width="11.5546875" style="1"/>
    <col min="11258" max="11258" width="21.88671875" style="1" customWidth="1"/>
    <col min="11259" max="11259" width="13.88671875" style="1" customWidth="1"/>
    <col min="11260" max="11260" width="38.6640625" style="1" customWidth="1"/>
    <col min="11261" max="11261" width="3" style="1" bestFit="1" customWidth="1"/>
    <col min="11262" max="11262" width="32.33203125" style="1" customWidth="1"/>
    <col min="11263" max="11263" width="46.33203125" style="1" customWidth="1"/>
    <col min="11264" max="11264" width="19" style="1" customWidth="1"/>
    <col min="11265" max="11265" width="0" style="1" hidden="1" customWidth="1"/>
    <col min="11266" max="11266" width="17.6640625" style="1" customWidth="1"/>
    <col min="11267" max="11267" width="0" style="1" hidden="1" customWidth="1"/>
    <col min="11268" max="11268" width="22.33203125" style="1" customWidth="1"/>
    <col min="11269" max="11269" width="5.33203125" style="1" customWidth="1"/>
    <col min="11270" max="11270" width="36.33203125" style="1" customWidth="1"/>
    <col min="11271" max="11271" width="5.6640625" style="1" customWidth="1"/>
    <col min="11272" max="11272" width="0" style="1" hidden="1" customWidth="1"/>
    <col min="11273" max="11273" width="20.6640625" style="1" customWidth="1"/>
    <col min="11274" max="11274" width="4.88671875" style="1" customWidth="1"/>
    <col min="11275" max="11275" width="0" style="1" hidden="1" customWidth="1"/>
    <col min="11276" max="11276" width="24.6640625" style="1" customWidth="1"/>
    <col min="11277" max="11277" width="12.33203125" style="1" customWidth="1"/>
    <col min="11278" max="11278" width="0" style="1" hidden="1" customWidth="1"/>
    <col min="11279" max="11279" width="3.44140625" style="1" customWidth="1"/>
    <col min="11280" max="11280" width="0" style="1" hidden="1" customWidth="1"/>
    <col min="11281" max="11281" width="17.6640625" style="1" customWidth="1"/>
    <col min="11282" max="11282" width="3.44140625" style="1" customWidth="1"/>
    <col min="11283" max="11283" width="0" style="1" hidden="1" customWidth="1"/>
    <col min="11284" max="11284" width="23.6640625" style="1" customWidth="1"/>
    <col min="11285" max="11285" width="10" style="1" customWidth="1"/>
    <col min="11286" max="11286" width="0" style="1" hidden="1" customWidth="1"/>
    <col min="11287" max="11288" width="14.6640625" style="1" customWidth="1"/>
    <col min="11289" max="11289" width="12.88671875" style="1" customWidth="1"/>
    <col min="11290" max="11290" width="3.33203125" style="1" customWidth="1"/>
    <col min="11291" max="11291" width="30.33203125" style="1" customWidth="1"/>
    <col min="11292" max="11292" width="5" style="1" customWidth="1"/>
    <col min="11293" max="11293" width="0" style="1" hidden="1" customWidth="1"/>
    <col min="11294" max="11294" width="14.33203125" style="1" customWidth="1"/>
    <col min="11295" max="11295" width="5.6640625" style="1" customWidth="1"/>
    <col min="11296" max="11296" width="0" style="1" hidden="1" customWidth="1"/>
    <col min="11297" max="11297" width="17.33203125" style="1" customWidth="1"/>
    <col min="11298" max="11298" width="12.6640625" style="1" customWidth="1"/>
    <col min="11299" max="11299" width="0" style="1" hidden="1" customWidth="1"/>
    <col min="11300" max="11300" width="5.33203125" style="1" customWidth="1"/>
    <col min="11301" max="11301" width="0" style="1" hidden="1" customWidth="1"/>
    <col min="11302" max="11302" width="17" style="1" customWidth="1"/>
    <col min="11303" max="11303" width="6.33203125" style="1" customWidth="1"/>
    <col min="11304" max="11304" width="0" style="1" hidden="1" customWidth="1"/>
    <col min="11305" max="11305" width="14.33203125" style="1" customWidth="1"/>
    <col min="11306" max="11306" width="7.5546875" style="1" customWidth="1"/>
    <col min="11307" max="11307" width="0" style="1" hidden="1" customWidth="1"/>
    <col min="11308" max="11309" width="14.33203125" style="1" customWidth="1"/>
    <col min="11310" max="11310" width="20.88671875" style="1" customWidth="1"/>
    <col min="11311" max="11311" width="14.44140625" style="1" customWidth="1"/>
    <col min="11312" max="11312" width="15" style="1" customWidth="1"/>
    <col min="11313" max="11313" width="2.6640625" style="1" customWidth="1"/>
    <col min="11314" max="11314" width="11.6640625" style="1" customWidth="1"/>
    <col min="11315" max="11315" width="11.5546875" style="1" customWidth="1"/>
    <col min="11316" max="11316" width="2.33203125" style="1" customWidth="1"/>
    <col min="11317" max="11317" width="41" style="1" customWidth="1"/>
    <col min="11318" max="11318" width="14.33203125" style="1" customWidth="1"/>
    <col min="11319" max="11320" width="11.5546875" style="1" customWidth="1"/>
    <col min="11321" max="11321" width="21.88671875" style="1" customWidth="1"/>
    <col min="11322" max="11513" width="11.5546875" style="1"/>
    <col min="11514" max="11514" width="21.88671875" style="1" customWidth="1"/>
    <col min="11515" max="11515" width="13.88671875" style="1" customWidth="1"/>
    <col min="11516" max="11516" width="38.6640625" style="1" customWidth="1"/>
    <col min="11517" max="11517" width="3" style="1" bestFit="1" customWidth="1"/>
    <col min="11518" max="11518" width="32.33203125" style="1" customWidth="1"/>
    <col min="11519" max="11519" width="46.33203125" style="1" customWidth="1"/>
    <col min="11520" max="11520" width="19" style="1" customWidth="1"/>
    <col min="11521" max="11521" width="0" style="1" hidden="1" customWidth="1"/>
    <col min="11522" max="11522" width="17.6640625" style="1" customWidth="1"/>
    <col min="11523" max="11523" width="0" style="1" hidden="1" customWidth="1"/>
    <col min="11524" max="11524" width="22.33203125" style="1" customWidth="1"/>
    <col min="11525" max="11525" width="5.33203125" style="1" customWidth="1"/>
    <col min="11526" max="11526" width="36.33203125" style="1" customWidth="1"/>
    <col min="11527" max="11527" width="5.6640625" style="1" customWidth="1"/>
    <col min="11528" max="11528" width="0" style="1" hidden="1" customWidth="1"/>
    <col min="11529" max="11529" width="20.6640625" style="1" customWidth="1"/>
    <col min="11530" max="11530" width="4.88671875" style="1" customWidth="1"/>
    <col min="11531" max="11531" width="0" style="1" hidden="1" customWidth="1"/>
    <col min="11532" max="11532" width="24.6640625" style="1" customWidth="1"/>
    <col min="11533" max="11533" width="12.33203125" style="1" customWidth="1"/>
    <col min="11534" max="11534" width="0" style="1" hidden="1" customWidth="1"/>
    <col min="11535" max="11535" width="3.44140625" style="1" customWidth="1"/>
    <col min="11536" max="11536" width="0" style="1" hidden="1" customWidth="1"/>
    <col min="11537" max="11537" width="17.6640625" style="1" customWidth="1"/>
    <col min="11538" max="11538" width="3.44140625" style="1" customWidth="1"/>
    <col min="11539" max="11539" width="0" style="1" hidden="1" customWidth="1"/>
    <col min="11540" max="11540" width="23.6640625" style="1" customWidth="1"/>
    <col min="11541" max="11541" width="10" style="1" customWidth="1"/>
    <col min="11542" max="11542" width="0" style="1" hidden="1" customWidth="1"/>
    <col min="11543" max="11544" width="14.6640625" style="1" customWidth="1"/>
    <col min="11545" max="11545" width="12.88671875" style="1" customWidth="1"/>
    <col min="11546" max="11546" width="3.33203125" style="1" customWidth="1"/>
    <col min="11547" max="11547" width="30.33203125" style="1" customWidth="1"/>
    <col min="11548" max="11548" width="5" style="1" customWidth="1"/>
    <col min="11549" max="11549" width="0" style="1" hidden="1" customWidth="1"/>
    <col min="11550" max="11550" width="14.33203125" style="1" customWidth="1"/>
    <col min="11551" max="11551" width="5.6640625" style="1" customWidth="1"/>
    <col min="11552" max="11552" width="0" style="1" hidden="1" customWidth="1"/>
    <col min="11553" max="11553" width="17.33203125" style="1" customWidth="1"/>
    <col min="11554" max="11554" width="12.6640625" style="1" customWidth="1"/>
    <col min="11555" max="11555" width="0" style="1" hidden="1" customWidth="1"/>
    <col min="11556" max="11556" width="5.33203125" style="1" customWidth="1"/>
    <col min="11557" max="11557" width="0" style="1" hidden="1" customWidth="1"/>
    <col min="11558" max="11558" width="17" style="1" customWidth="1"/>
    <col min="11559" max="11559" width="6.33203125" style="1" customWidth="1"/>
    <col min="11560" max="11560" width="0" style="1" hidden="1" customWidth="1"/>
    <col min="11561" max="11561" width="14.33203125" style="1" customWidth="1"/>
    <col min="11562" max="11562" width="7.5546875" style="1" customWidth="1"/>
    <col min="11563" max="11563" width="0" style="1" hidden="1" customWidth="1"/>
    <col min="11564" max="11565" width="14.33203125" style="1" customWidth="1"/>
    <col min="11566" max="11566" width="20.88671875" style="1" customWidth="1"/>
    <col min="11567" max="11567" width="14.44140625" style="1" customWidth="1"/>
    <col min="11568" max="11568" width="15" style="1" customWidth="1"/>
    <col min="11569" max="11569" width="2.6640625" style="1" customWidth="1"/>
    <col min="11570" max="11570" width="11.6640625" style="1" customWidth="1"/>
    <col min="11571" max="11571" width="11.5546875" style="1" customWidth="1"/>
    <col min="11572" max="11572" width="2.33203125" style="1" customWidth="1"/>
    <col min="11573" max="11573" width="41" style="1" customWidth="1"/>
    <col min="11574" max="11574" width="14.33203125" style="1" customWidth="1"/>
    <col min="11575" max="11576" width="11.5546875" style="1" customWidth="1"/>
    <col min="11577" max="11577" width="21.88671875" style="1" customWidth="1"/>
    <col min="11578" max="11769" width="11.5546875" style="1"/>
    <col min="11770" max="11770" width="21.88671875" style="1" customWidth="1"/>
    <col min="11771" max="11771" width="13.88671875" style="1" customWidth="1"/>
    <col min="11772" max="11772" width="38.6640625" style="1" customWidth="1"/>
    <col min="11773" max="11773" width="3" style="1" bestFit="1" customWidth="1"/>
    <col min="11774" max="11774" width="32.33203125" style="1" customWidth="1"/>
    <col min="11775" max="11775" width="46.33203125" style="1" customWidth="1"/>
    <col min="11776" max="11776" width="19" style="1" customWidth="1"/>
    <col min="11777" max="11777" width="0" style="1" hidden="1" customWidth="1"/>
    <col min="11778" max="11778" width="17.6640625" style="1" customWidth="1"/>
    <col min="11779" max="11779" width="0" style="1" hidden="1" customWidth="1"/>
    <col min="11780" max="11780" width="22.33203125" style="1" customWidth="1"/>
    <col min="11781" max="11781" width="5.33203125" style="1" customWidth="1"/>
    <col min="11782" max="11782" width="36.33203125" style="1" customWidth="1"/>
    <col min="11783" max="11783" width="5.6640625" style="1" customWidth="1"/>
    <col min="11784" max="11784" width="0" style="1" hidden="1" customWidth="1"/>
    <col min="11785" max="11785" width="20.6640625" style="1" customWidth="1"/>
    <col min="11786" max="11786" width="4.88671875" style="1" customWidth="1"/>
    <col min="11787" max="11787" width="0" style="1" hidden="1" customWidth="1"/>
    <col min="11788" max="11788" width="24.6640625" style="1" customWidth="1"/>
    <col min="11789" max="11789" width="12.33203125" style="1" customWidth="1"/>
    <col min="11790" max="11790" width="0" style="1" hidden="1" customWidth="1"/>
    <col min="11791" max="11791" width="3.44140625" style="1" customWidth="1"/>
    <col min="11792" max="11792" width="0" style="1" hidden="1" customWidth="1"/>
    <col min="11793" max="11793" width="17.6640625" style="1" customWidth="1"/>
    <col min="11794" max="11794" width="3.44140625" style="1" customWidth="1"/>
    <col min="11795" max="11795" width="0" style="1" hidden="1" customWidth="1"/>
    <col min="11796" max="11796" width="23.6640625" style="1" customWidth="1"/>
    <col min="11797" max="11797" width="10" style="1" customWidth="1"/>
    <col min="11798" max="11798" width="0" style="1" hidden="1" customWidth="1"/>
    <col min="11799" max="11800" width="14.6640625" style="1" customWidth="1"/>
    <col min="11801" max="11801" width="12.88671875" style="1" customWidth="1"/>
    <col min="11802" max="11802" width="3.33203125" style="1" customWidth="1"/>
    <col min="11803" max="11803" width="30.33203125" style="1" customWidth="1"/>
    <col min="11804" max="11804" width="5" style="1" customWidth="1"/>
    <col min="11805" max="11805" width="0" style="1" hidden="1" customWidth="1"/>
    <col min="11806" max="11806" width="14.33203125" style="1" customWidth="1"/>
    <col min="11807" max="11807" width="5.6640625" style="1" customWidth="1"/>
    <col min="11808" max="11808" width="0" style="1" hidden="1" customWidth="1"/>
    <col min="11809" max="11809" width="17.33203125" style="1" customWidth="1"/>
    <col min="11810" max="11810" width="12.6640625" style="1" customWidth="1"/>
    <col min="11811" max="11811" width="0" style="1" hidden="1" customWidth="1"/>
    <col min="11812" max="11812" width="5.33203125" style="1" customWidth="1"/>
    <col min="11813" max="11813" width="0" style="1" hidden="1" customWidth="1"/>
    <col min="11814" max="11814" width="17" style="1" customWidth="1"/>
    <col min="11815" max="11815" width="6.33203125" style="1" customWidth="1"/>
    <col min="11816" max="11816" width="0" style="1" hidden="1" customWidth="1"/>
    <col min="11817" max="11817" width="14.33203125" style="1" customWidth="1"/>
    <col min="11818" max="11818" width="7.5546875" style="1" customWidth="1"/>
    <col min="11819" max="11819" width="0" style="1" hidden="1" customWidth="1"/>
    <col min="11820" max="11821" width="14.33203125" style="1" customWidth="1"/>
    <col min="11822" max="11822" width="20.88671875" style="1" customWidth="1"/>
    <col min="11823" max="11823" width="14.44140625" style="1" customWidth="1"/>
    <col min="11824" max="11824" width="15" style="1" customWidth="1"/>
    <col min="11825" max="11825" width="2.6640625" style="1" customWidth="1"/>
    <col min="11826" max="11826" width="11.6640625" style="1" customWidth="1"/>
    <col min="11827" max="11827" width="11.5546875" style="1" customWidth="1"/>
    <col min="11828" max="11828" width="2.33203125" style="1" customWidth="1"/>
    <col min="11829" max="11829" width="41" style="1" customWidth="1"/>
    <col min="11830" max="11830" width="14.33203125" style="1" customWidth="1"/>
    <col min="11831" max="11832" width="11.5546875" style="1" customWidth="1"/>
    <col min="11833" max="11833" width="21.88671875" style="1" customWidth="1"/>
    <col min="11834" max="12025" width="11.5546875" style="1"/>
    <col min="12026" max="12026" width="21.88671875" style="1" customWidth="1"/>
    <col min="12027" max="12027" width="13.88671875" style="1" customWidth="1"/>
    <col min="12028" max="12028" width="38.6640625" style="1" customWidth="1"/>
    <col min="12029" max="12029" width="3" style="1" bestFit="1" customWidth="1"/>
    <col min="12030" max="12030" width="32.33203125" style="1" customWidth="1"/>
    <col min="12031" max="12031" width="46.33203125" style="1" customWidth="1"/>
    <col min="12032" max="12032" width="19" style="1" customWidth="1"/>
    <col min="12033" max="12033" width="0" style="1" hidden="1" customWidth="1"/>
    <col min="12034" max="12034" width="17.6640625" style="1" customWidth="1"/>
    <col min="12035" max="12035" width="0" style="1" hidden="1" customWidth="1"/>
    <col min="12036" max="12036" width="22.33203125" style="1" customWidth="1"/>
    <col min="12037" max="12037" width="5.33203125" style="1" customWidth="1"/>
    <col min="12038" max="12038" width="36.33203125" style="1" customWidth="1"/>
    <col min="12039" max="12039" width="5.6640625" style="1" customWidth="1"/>
    <col min="12040" max="12040" width="0" style="1" hidden="1" customWidth="1"/>
    <col min="12041" max="12041" width="20.6640625" style="1" customWidth="1"/>
    <col min="12042" max="12042" width="4.88671875" style="1" customWidth="1"/>
    <col min="12043" max="12043" width="0" style="1" hidden="1" customWidth="1"/>
    <col min="12044" max="12044" width="24.6640625" style="1" customWidth="1"/>
    <col min="12045" max="12045" width="12.33203125" style="1" customWidth="1"/>
    <col min="12046" max="12046" width="0" style="1" hidden="1" customWidth="1"/>
    <col min="12047" max="12047" width="3.44140625" style="1" customWidth="1"/>
    <col min="12048" max="12048" width="0" style="1" hidden="1" customWidth="1"/>
    <col min="12049" max="12049" width="17.6640625" style="1" customWidth="1"/>
    <col min="12050" max="12050" width="3.44140625" style="1" customWidth="1"/>
    <col min="12051" max="12051" width="0" style="1" hidden="1" customWidth="1"/>
    <col min="12052" max="12052" width="23.6640625" style="1" customWidth="1"/>
    <col min="12053" max="12053" width="10" style="1" customWidth="1"/>
    <col min="12054" max="12054" width="0" style="1" hidden="1" customWidth="1"/>
    <col min="12055" max="12056" width="14.6640625" style="1" customWidth="1"/>
    <col min="12057" max="12057" width="12.88671875" style="1" customWidth="1"/>
    <col min="12058" max="12058" width="3.33203125" style="1" customWidth="1"/>
    <col min="12059" max="12059" width="30.33203125" style="1" customWidth="1"/>
    <col min="12060" max="12060" width="5" style="1" customWidth="1"/>
    <col min="12061" max="12061" width="0" style="1" hidden="1" customWidth="1"/>
    <col min="12062" max="12062" width="14.33203125" style="1" customWidth="1"/>
    <col min="12063" max="12063" width="5.6640625" style="1" customWidth="1"/>
    <col min="12064" max="12064" width="0" style="1" hidden="1" customWidth="1"/>
    <col min="12065" max="12065" width="17.33203125" style="1" customWidth="1"/>
    <col min="12066" max="12066" width="12.6640625" style="1" customWidth="1"/>
    <col min="12067" max="12067" width="0" style="1" hidden="1" customWidth="1"/>
    <col min="12068" max="12068" width="5.33203125" style="1" customWidth="1"/>
    <col min="12069" max="12069" width="0" style="1" hidden="1" customWidth="1"/>
    <col min="12070" max="12070" width="17" style="1" customWidth="1"/>
    <col min="12071" max="12071" width="6.33203125" style="1" customWidth="1"/>
    <col min="12072" max="12072" width="0" style="1" hidden="1" customWidth="1"/>
    <col min="12073" max="12073" width="14.33203125" style="1" customWidth="1"/>
    <col min="12074" max="12074" width="7.5546875" style="1" customWidth="1"/>
    <col min="12075" max="12075" width="0" style="1" hidden="1" customWidth="1"/>
    <col min="12076" max="12077" width="14.33203125" style="1" customWidth="1"/>
    <col min="12078" max="12078" width="20.88671875" style="1" customWidth="1"/>
    <col min="12079" max="12079" width="14.44140625" style="1" customWidth="1"/>
    <col min="12080" max="12080" width="15" style="1" customWidth="1"/>
    <col min="12081" max="12081" width="2.6640625" style="1" customWidth="1"/>
    <col min="12082" max="12082" width="11.6640625" style="1" customWidth="1"/>
    <col min="12083" max="12083" width="11.5546875" style="1" customWidth="1"/>
    <col min="12084" max="12084" width="2.33203125" style="1" customWidth="1"/>
    <col min="12085" max="12085" width="41" style="1" customWidth="1"/>
    <col min="12086" max="12086" width="14.33203125" style="1" customWidth="1"/>
    <col min="12087" max="12088" width="11.5546875" style="1" customWidth="1"/>
    <col min="12089" max="12089" width="21.88671875" style="1" customWidth="1"/>
    <col min="12090" max="12281" width="11.5546875" style="1"/>
    <col min="12282" max="12282" width="21.88671875" style="1" customWidth="1"/>
    <col min="12283" max="12283" width="13.88671875" style="1" customWidth="1"/>
    <col min="12284" max="12284" width="38.6640625" style="1" customWidth="1"/>
    <col min="12285" max="12285" width="3" style="1" bestFit="1" customWidth="1"/>
    <col min="12286" max="12286" width="32.33203125" style="1" customWidth="1"/>
    <col min="12287" max="12287" width="46.33203125" style="1" customWidth="1"/>
    <col min="12288" max="12288" width="19" style="1" customWidth="1"/>
    <col min="12289" max="12289" width="0" style="1" hidden="1" customWidth="1"/>
    <col min="12290" max="12290" width="17.6640625" style="1" customWidth="1"/>
    <col min="12291" max="12291" width="0" style="1" hidden="1" customWidth="1"/>
    <col min="12292" max="12292" width="22.33203125" style="1" customWidth="1"/>
    <col min="12293" max="12293" width="5.33203125" style="1" customWidth="1"/>
    <col min="12294" max="12294" width="36.33203125" style="1" customWidth="1"/>
    <col min="12295" max="12295" width="5.6640625" style="1" customWidth="1"/>
    <col min="12296" max="12296" width="0" style="1" hidden="1" customWidth="1"/>
    <col min="12297" max="12297" width="20.6640625" style="1" customWidth="1"/>
    <col min="12298" max="12298" width="4.88671875" style="1" customWidth="1"/>
    <col min="12299" max="12299" width="0" style="1" hidden="1" customWidth="1"/>
    <col min="12300" max="12300" width="24.6640625" style="1" customWidth="1"/>
    <col min="12301" max="12301" width="12.33203125" style="1" customWidth="1"/>
    <col min="12302" max="12302" width="0" style="1" hidden="1" customWidth="1"/>
    <col min="12303" max="12303" width="3.44140625" style="1" customWidth="1"/>
    <col min="12304" max="12304" width="0" style="1" hidden="1" customWidth="1"/>
    <col min="12305" max="12305" width="17.6640625" style="1" customWidth="1"/>
    <col min="12306" max="12306" width="3.44140625" style="1" customWidth="1"/>
    <col min="12307" max="12307" width="0" style="1" hidden="1" customWidth="1"/>
    <col min="12308" max="12308" width="23.6640625" style="1" customWidth="1"/>
    <col min="12309" max="12309" width="10" style="1" customWidth="1"/>
    <col min="12310" max="12310" width="0" style="1" hidden="1" customWidth="1"/>
    <col min="12311" max="12312" width="14.6640625" style="1" customWidth="1"/>
    <col min="12313" max="12313" width="12.88671875" style="1" customWidth="1"/>
    <col min="12314" max="12314" width="3.33203125" style="1" customWidth="1"/>
    <col min="12315" max="12315" width="30.33203125" style="1" customWidth="1"/>
    <col min="12316" max="12316" width="5" style="1" customWidth="1"/>
    <col min="12317" max="12317" width="0" style="1" hidden="1" customWidth="1"/>
    <col min="12318" max="12318" width="14.33203125" style="1" customWidth="1"/>
    <col min="12319" max="12319" width="5.6640625" style="1" customWidth="1"/>
    <col min="12320" max="12320" width="0" style="1" hidden="1" customWidth="1"/>
    <col min="12321" max="12321" width="17.33203125" style="1" customWidth="1"/>
    <col min="12322" max="12322" width="12.6640625" style="1" customWidth="1"/>
    <col min="12323" max="12323" width="0" style="1" hidden="1" customWidth="1"/>
    <col min="12324" max="12324" width="5.33203125" style="1" customWidth="1"/>
    <col min="12325" max="12325" width="0" style="1" hidden="1" customWidth="1"/>
    <col min="12326" max="12326" width="17" style="1" customWidth="1"/>
    <col min="12327" max="12327" width="6.33203125" style="1" customWidth="1"/>
    <col min="12328" max="12328" width="0" style="1" hidden="1" customWidth="1"/>
    <col min="12329" max="12329" width="14.33203125" style="1" customWidth="1"/>
    <col min="12330" max="12330" width="7.5546875" style="1" customWidth="1"/>
    <col min="12331" max="12331" width="0" style="1" hidden="1" customWidth="1"/>
    <col min="12332" max="12333" width="14.33203125" style="1" customWidth="1"/>
    <col min="12334" max="12334" width="20.88671875" style="1" customWidth="1"/>
    <col min="12335" max="12335" width="14.44140625" style="1" customWidth="1"/>
    <col min="12336" max="12336" width="15" style="1" customWidth="1"/>
    <col min="12337" max="12337" width="2.6640625" style="1" customWidth="1"/>
    <col min="12338" max="12338" width="11.6640625" style="1" customWidth="1"/>
    <col min="12339" max="12339" width="11.5546875" style="1" customWidth="1"/>
    <col min="12340" max="12340" width="2.33203125" style="1" customWidth="1"/>
    <col min="12341" max="12341" width="41" style="1" customWidth="1"/>
    <col min="12342" max="12342" width="14.33203125" style="1" customWidth="1"/>
    <col min="12343" max="12344" width="11.5546875" style="1" customWidth="1"/>
    <col min="12345" max="12345" width="21.88671875" style="1" customWidth="1"/>
    <col min="12346" max="12537" width="11.5546875" style="1"/>
    <col min="12538" max="12538" width="21.88671875" style="1" customWidth="1"/>
    <col min="12539" max="12539" width="13.88671875" style="1" customWidth="1"/>
    <col min="12540" max="12540" width="38.6640625" style="1" customWidth="1"/>
    <col min="12541" max="12541" width="3" style="1" bestFit="1" customWidth="1"/>
    <col min="12542" max="12542" width="32.33203125" style="1" customWidth="1"/>
    <col min="12543" max="12543" width="46.33203125" style="1" customWidth="1"/>
    <col min="12544" max="12544" width="19" style="1" customWidth="1"/>
    <col min="12545" max="12545" width="0" style="1" hidden="1" customWidth="1"/>
    <col min="12546" max="12546" width="17.6640625" style="1" customWidth="1"/>
    <col min="12547" max="12547" width="0" style="1" hidden="1" customWidth="1"/>
    <col min="12548" max="12548" width="22.33203125" style="1" customWidth="1"/>
    <col min="12549" max="12549" width="5.33203125" style="1" customWidth="1"/>
    <col min="12550" max="12550" width="36.33203125" style="1" customWidth="1"/>
    <col min="12551" max="12551" width="5.6640625" style="1" customWidth="1"/>
    <col min="12552" max="12552" width="0" style="1" hidden="1" customWidth="1"/>
    <col min="12553" max="12553" width="20.6640625" style="1" customWidth="1"/>
    <col min="12554" max="12554" width="4.88671875" style="1" customWidth="1"/>
    <col min="12555" max="12555" width="0" style="1" hidden="1" customWidth="1"/>
    <col min="12556" max="12556" width="24.6640625" style="1" customWidth="1"/>
    <col min="12557" max="12557" width="12.33203125" style="1" customWidth="1"/>
    <col min="12558" max="12558" width="0" style="1" hidden="1" customWidth="1"/>
    <col min="12559" max="12559" width="3.44140625" style="1" customWidth="1"/>
    <col min="12560" max="12560" width="0" style="1" hidden="1" customWidth="1"/>
    <col min="12561" max="12561" width="17.6640625" style="1" customWidth="1"/>
    <col min="12562" max="12562" width="3.44140625" style="1" customWidth="1"/>
    <col min="12563" max="12563" width="0" style="1" hidden="1" customWidth="1"/>
    <col min="12564" max="12564" width="23.6640625" style="1" customWidth="1"/>
    <col min="12565" max="12565" width="10" style="1" customWidth="1"/>
    <col min="12566" max="12566" width="0" style="1" hidden="1" customWidth="1"/>
    <col min="12567" max="12568" width="14.6640625" style="1" customWidth="1"/>
    <col min="12569" max="12569" width="12.88671875" style="1" customWidth="1"/>
    <col min="12570" max="12570" width="3.33203125" style="1" customWidth="1"/>
    <col min="12571" max="12571" width="30.33203125" style="1" customWidth="1"/>
    <col min="12572" max="12572" width="5" style="1" customWidth="1"/>
    <col min="12573" max="12573" width="0" style="1" hidden="1" customWidth="1"/>
    <col min="12574" max="12574" width="14.33203125" style="1" customWidth="1"/>
    <col min="12575" max="12575" width="5.6640625" style="1" customWidth="1"/>
    <col min="12576" max="12576" width="0" style="1" hidden="1" customWidth="1"/>
    <col min="12577" max="12577" width="17.33203125" style="1" customWidth="1"/>
    <col min="12578" max="12578" width="12.6640625" style="1" customWidth="1"/>
    <col min="12579" max="12579" width="0" style="1" hidden="1" customWidth="1"/>
    <col min="12580" max="12580" width="5.33203125" style="1" customWidth="1"/>
    <col min="12581" max="12581" width="0" style="1" hidden="1" customWidth="1"/>
    <col min="12582" max="12582" width="17" style="1" customWidth="1"/>
    <col min="12583" max="12583" width="6.33203125" style="1" customWidth="1"/>
    <col min="12584" max="12584" width="0" style="1" hidden="1" customWidth="1"/>
    <col min="12585" max="12585" width="14.33203125" style="1" customWidth="1"/>
    <col min="12586" max="12586" width="7.5546875" style="1" customWidth="1"/>
    <col min="12587" max="12587" width="0" style="1" hidden="1" customWidth="1"/>
    <col min="12588" max="12589" width="14.33203125" style="1" customWidth="1"/>
    <col min="12590" max="12590" width="20.88671875" style="1" customWidth="1"/>
    <col min="12591" max="12591" width="14.44140625" style="1" customWidth="1"/>
    <col min="12592" max="12592" width="15" style="1" customWidth="1"/>
    <col min="12593" max="12593" width="2.6640625" style="1" customWidth="1"/>
    <col min="12594" max="12594" width="11.6640625" style="1" customWidth="1"/>
    <col min="12595" max="12595" width="11.5546875" style="1" customWidth="1"/>
    <col min="12596" max="12596" width="2.33203125" style="1" customWidth="1"/>
    <col min="12597" max="12597" width="41" style="1" customWidth="1"/>
    <col min="12598" max="12598" width="14.33203125" style="1" customWidth="1"/>
    <col min="12599" max="12600" width="11.5546875" style="1" customWidth="1"/>
    <col min="12601" max="12601" width="21.88671875" style="1" customWidth="1"/>
    <col min="12602" max="12793" width="11.5546875" style="1"/>
    <col min="12794" max="12794" width="21.88671875" style="1" customWidth="1"/>
    <col min="12795" max="12795" width="13.88671875" style="1" customWidth="1"/>
    <col min="12796" max="12796" width="38.6640625" style="1" customWidth="1"/>
    <col min="12797" max="12797" width="3" style="1" bestFit="1" customWidth="1"/>
    <col min="12798" max="12798" width="32.33203125" style="1" customWidth="1"/>
    <col min="12799" max="12799" width="46.33203125" style="1" customWidth="1"/>
    <col min="12800" max="12800" width="19" style="1" customWidth="1"/>
    <col min="12801" max="12801" width="0" style="1" hidden="1" customWidth="1"/>
    <col min="12802" max="12802" width="17.6640625" style="1" customWidth="1"/>
    <col min="12803" max="12803" width="0" style="1" hidden="1" customWidth="1"/>
    <col min="12804" max="12804" width="22.33203125" style="1" customWidth="1"/>
    <col min="12805" max="12805" width="5.33203125" style="1" customWidth="1"/>
    <col min="12806" max="12806" width="36.33203125" style="1" customWidth="1"/>
    <col min="12807" max="12807" width="5.6640625" style="1" customWidth="1"/>
    <col min="12808" max="12808" width="0" style="1" hidden="1" customWidth="1"/>
    <col min="12809" max="12809" width="20.6640625" style="1" customWidth="1"/>
    <col min="12810" max="12810" width="4.88671875" style="1" customWidth="1"/>
    <col min="12811" max="12811" width="0" style="1" hidden="1" customWidth="1"/>
    <col min="12812" max="12812" width="24.6640625" style="1" customWidth="1"/>
    <col min="12813" max="12813" width="12.33203125" style="1" customWidth="1"/>
    <col min="12814" max="12814" width="0" style="1" hidden="1" customWidth="1"/>
    <col min="12815" max="12815" width="3.44140625" style="1" customWidth="1"/>
    <col min="12816" max="12816" width="0" style="1" hidden="1" customWidth="1"/>
    <col min="12817" max="12817" width="17.6640625" style="1" customWidth="1"/>
    <col min="12818" max="12818" width="3.44140625" style="1" customWidth="1"/>
    <col min="12819" max="12819" width="0" style="1" hidden="1" customWidth="1"/>
    <col min="12820" max="12820" width="23.6640625" style="1" customWidth="1"/>
    <col min="12821" max="12821" width="10" style="1" customWidth="1"/>
    <col min="12822" max="12822" width="0" style="1" hidden="1" customWidth="1"/>
    <col min="12823" max="12824" width="14.6640625" style="1" customWidth="1"/>
    <col min="12825" max="12825" width="12.88671875" style="1" customWidth="1"/>
    <col min="12826" max="12826" width="3.33203125" style="1" customWidth="1"/>
    <col min="12827" max="12827" width="30.33203125" style="1" customWidth="1"/>
    <col min="12828" max="12828" width="5" style="1" customWidth="1"/>
    <col min="12829" max="12829" width="0" style="1" hidden="1" customWidth="1"/>
    <col min="12830" max="12830" width="14.33203125" style="1" customWidth="1"/>
    <col min="12831" max="12831" width="5.6640625" style="1" customWidth="1"/>
    <col min="12832" max="12832" width="0" style="1" hidden="1" customWidth="1"/>
    <col min="12833" max="12833" width="17.33203125" style="1" customWidth="1"/>
    <col min="12834" max="12834" width="12.6640625" style="1" customWidth="1"/>
    <col min="12835" max="12835" width="0" style="1" hidden="1" customWidth="1"/>
    <col min="12836" max="12836" width="5.33203125" style="1" customWidth="1"/>
    <col min="12837" max="12837" width="0" style="1" hidden="1" customWidth="1"/>
    <col min="12838" max="12838" width="17" style="1" customWidth="1"/>
    <col min="12839" max="12839" width="6.33203125" style="1" customWidth="1"/>
    <col min="12840" max="12840" width="0" style="1" hidden="1" customWidth="1"/>
    <col min="12841" max="12841" width="14.33203125" style="1" customWidth="1"/>
    <col min="12842" max="12842" width="7.5546875" style="1" customWidth="1"/>
    <col min="12843" max="12843" width="0" style="1" hidden="1" customWidth="1"/>
    <col min="12844" max="12845" width="14.33203125" style="1" customWidth="1"/>
    <col min="12846" max="12846" width="20.88671875" style="1" customWidth="1"/>
    <col min="12847" max="12847" width="14.44140625" style="1" customWidth="1"/>
    <col min="12848" max="12848" width="15" style="1" customWidth="1"/>
    <col min="12849" max="12849" width="2.6640625" style="1" customWidth="1"/>
    <col min="12850" max="12850" width="11.6640625" style="1" customWidth="1"/>
    <col min="12851" max="12851" width="11.5546875" style="1" customWidth="1"/>
    <col min="12852" max="12852" width="2.33203125" style="1" customWidth="1"/>
    <col min="12853" max="12853" width="41" style="1" customWidth="1"/>
    <col min="12854" max="12854" width="14.33203125" style="1" customWidth="1"/>
    <col min="12855" max="12856" width="11.5546875" style="1" customWidth="1"/>
    <col min="12857" max="12857" width="21.88671875" style="1" customWidth="1"/>
    <col min="12858" max="13049" width="11.5546875" style="1"/>
    <col min="13050" max="13050" width="21.88671875" style="1" customWidth="1"/>
    <col min="13051" max="13051" width="13.88671875" style="1" customWidth="1"/>
    <col min="13052" max="13052" width="38.6640625" style="1" customWidth="1"/>
    <col min="13053" max="13053" width="3" style="1" bestFit="1" customWidth="1"/>
    <col min="13054" max="13054" width="32.33203125" style="1" customWidth="1"/>
    <col min="13055" max="13055" width="46.33203125" style="1" customWidth="1"/>
    <col min="13056" max="13056" width="19" style="1" customWidth="1"/>
    <col min="13057" max="13057" width="0" style="1" hidden="1" customWidth="1"/>
    <col min="13058" max="13058" width="17.6640625" style="1" customWidth="1"/>
    <col min="13059" max="13059" width="0" style="1" hidden="1" customWidth="1"/>
    <col min="13060" max="13060" width="22.33203125" style="1" customWidth="1"/>
    <col min="13061" max="13061" width="5.33203125" style="1" customWidth="1"/>
    <col min="13062" max="13062" width="36.33203125" style="1" customWidth="1"/>
    <col min="13063" max="13063" width="5.6640625" style="1" customWidth="1"/>
    <col min="13064" max="13064" width="0" style="1" hidden="1" customWidth="1"/>
    <col min="13065" max="13065" width="20.6640625" style="1" customWidth="1"/>
    <col min="13066" max="13066" width="4.88671875" style="1" customWidth="1"/>
    <col min="13067" max="13067" width="0" style="1" hidden="1" customWidth="1"/>
    <col min="13068" max="13068" width="24.6640625" style="1" customWidth="1"/>
    <col min="13069" max="13069" width="12.33203125" style="1" customWidth="1"/>
    <col min="13070" max="13070" width="0" style="1" hidden="1" customWidth="1"/>
    <col min="13071" max="13071" width="3.44140625" style="1" customWidth="1"/>
    <col min="13072" max="13072" width="0" style="1" hidden="1" customWidth="1"/>
    <col min="13073" max="13073" width="17.6640625" style="1" customWidth="1"/>
    <col min="13074" max="13074" width="3.44140625" style="1" customWidth="1"/>
    <col min="13075" max="13075" width="0" style="1" hidden="1" customWidth="1"/>
    <col min="13076" max="13076" width="23.6640625" style="1" customWidth="1"/>
    <col min="13077" max="13077" width="10" style="1" customWidth="1"/>
    <col min="13078" max="13078" width="0" style="1" hidden="1" customWidth="1"/>
    <col min="13079" max="13080" width="14.6640625" style="1" customWidth="1"/>
    <col min="13081" max="13081" width="12.88671875" style="1" customWidth="1"/>
    <col min="13082" max="13082" width="3.33203125" style="1" customWidth="1"/>
    <col min="13083" max="13083" width="30.33203125" style="1" customWidth="1"/>
    <col min="13084" max="13084" width="5" style="1" customWidth="1"/>
    <col min="13085" max="13085" width="0" style="1" hidden="1" customWidth="1"/>
    <col min="13086" max="13086" width="14.33203125" style="1" customWidth="1"/>
    <col min="13087" max="13087" width="5.6640625" style="1" customWidth="1"/>
    <col min="13088" max="13088" width="0" style="1" hidden="1" customWidth="1"/>
    <col min="13089" max="13089" width="17.33203125" style="1" customWidth="1"/>
    <col min="13090" max="13090" width="12.6640625" style="1" customWidth="1"/>
    <col min="13091" max="13091" width="0" style="1" hidden="1" customWidth="1"/>
    <col min="13092" max="13092" width="5.33203125" style="1" customWidth="1"/>
    <col min="13093" max="13093" width="0" style="1" hidden="1" customWidth="1"/>
    <col min="13094" max="13094" width="17" style="1" customWidth="1"/>
    <col min="13095" max="13095" width="6.33203125" style="1" customWidth="1"/>
    <col min="13096" max="13096" width="0" style="1" hidden="1" customWidth="1"/>
    <col min="13097" max="13097" width="14.33203125" style="1" customWidth="1"/>
    <col min="13098" max="13098" width="7.5546875" style="1" customWidth="1"/>
    <col min="13099" max="13099" width="0" style="1" hidden="1" customWidth="1"/>
    <col min="13100" max="13101" width="14.33203125" style="1" customWidth="1"/>
    <col min="13102" max="13102" width="20.88671875" style="1" customWidth="1"/>
    <col min="13103" max="13103" width="14.44140625" style="1" customWidth="1"/>
    <col min="13104" max="13104" width="15" style="1" customWidth="1"/>
    <col min="13105" max="13105" width="2.6640625" style="1" customWidth="1"/>
    <col min="13106" max="13106" width="11.6640625" style="1" customWidth="1"/>
    <col min="13107" max="13107" width="11.5546875" style="1" customWidth="1"/>
    <col min="13108" max="13108" width="2.33203125" style="1" customWidth="1"/>
    <col min="13109" max="13109" width="41" style="1" customWidth="1"/>
    <col min="13110" max="13110" width="14.33203125" style="1" customWidth="1"/>
    <col min="13111" max="13112" width="11.5546875" style="1" customWidth="1"/>
    <col min="13113" max="13113" width="21.88671875" style="1" customWidth="1"/>
    <col min="13114" max="13305" width="11.5546875" style="1"/>
    <col min="13306" max="13306" width="21.88671875" style="1" customWidth="1"/>
    <col min="13307" max="13307" width="13.88671875" style="1" customWidth="1"/>
    <col min="13308" max="13308" width="38.6640625" style="1" customWidth="1"/>
    <col min="13309" max="13309" width="3" style="1" bestFit="1" customWidth="1"/>
    <col min="13310" max="13310" width="32.33203125" style="1" customWidth="1"/>
    <col min="13311" max="13311" width="46.33203125" style="1" customWidth="1"/>
    <col min="13312" max="13312" width="19" style="1" customWidth="1"/>
    <col min="13313" max="13313" width="0" style="1" hidden="1" customWidth="1"/>
    <col min="13314" max="13314" width="17.6640625" style="1" customWidth="1"/>
    <col min="13315" max="13315" width="0" style="1" hidden="1" customWidth="1"/>
    <col min="13316" max="13316" width="22.33203125" style="1" customWidth="1"/>
    <col min="13317" max="13317" width="5.33203125" style="1" customWidth="1"/>
    <col min="13318" max="13318" width="36.33203125" style="1" customWidth="1"/>
    <col min="13319" max="13319" width="5.6640625" style="1" customWidth="1"/>
    <col min="13320" max="13320" width="0" style="1" hidden="1" customWidth="1"/>
    <col min="13321" max="13321" width="20.6640625" style="1" customWidth="1"/>
    <col min="13322" max="13322" width="4.88671875" style="1" customWidth="1"/>
    <col min="13323" max="13323" width="0" style="1" hidden="1" customWidth="1"/>
    <col min="13324" max="13324" width="24.6640625" style="1" customWidth="1"/>
    <col min="13325" max="13325" width="12.33203125" style="1" customWidth="1"/>
    <col min="13326" max="13326" width="0" style="1" hidden="1" customWidth="1"/>
    <col min="13327" max="13327" width="3.44140625" style="1" customWidth="1"/>
    <col min="13328" max="13328" width="0" style="1" hidden="1" customWidth="1"/>
    <col min="13329" max="13329" width="17.6640625" style="1" customWidth="1"/>
    <col min="13330" max="13330" width="3.44140625" style="1" customWidth="1"/>
    <col min="13331" max="13331" width="0" style="1" hidden="1" customWidth="1"/>
    <col min="13332" max="13332" width="23.6640625" style="1" customWidth="1"/>
    <col min="13333" max="13333" width="10" style="1" customWidth="1"/>
    <col min="13334" max="13334" width="0" style="1" hidden="1" customWidth="1"/>
    <col min="13335" max="13336" width="14.6640625" style="1" customWidth="1"/>
    <col min="13337" max="13337" width="12.88671875" style="1" customWidth="1"/>
    <col min="13338" max="13338" width="3.33203125" style="1" customWidth="1"/>
    <col min="13339" max="13339" width="30.33203125" style="1" customWidth="1"/>
    <col min="13340" max="13340" width="5" style="1" customWidth="1"/>
    <col min="13341" max="13341" width="0" style="1" hidden="1" customWidth="1"/>
    <col min="13342" max="13342" width="14.33203125" style="1" customWidth="1"/>
    <col min="13343" max="13343" width="5.6640625" style="1" customWidth="1"/>
    <col min="13344" max="13344" width="0" style="1" hidden="1" customWidth="1"/>
    <col min="13345" max="13345" width="17.33203125" style="1" customWidth="1"/>
    <col min="13346" max="13346" width="12.6640625" style="1" customWidth="1"/>
    <col min="13347" max="13347" width="0" style="1" hidden="1" customWidth="1"/>
    <col min="13348" max="13348" width="5.33203125" style="1" customWidth="1"/>
    <col min="13349" max="13349" width="0" style="1" hidden="1" customWidth="1"/>
    <col min="13350" max="13350" width="17" style="1" customWidth="1"/>
    <col min="13351" max="13351" width="6.33203125" style="1" customWidth="1"/>
    <col min="13352" max="13352" width="0" style="1" hidden="1" customWidth="1"/>
    <col min="13353" max="13353" width="14.33203125" style="1" customWidth="1"/>
    <col min="13354" max="13354" width="7.5546875" style="1" customWidth="1"/>
    <col min="13355" max="13355" width="0" style="1" hidden="1" customWidth="1"/>
    <col min="13356" max="13357" width="14.33203125" style="1" customWidth="1"/>
    <col min="13358" max="13358" width="20.88671875" style="1" customWidth="1"/>
    <col min="13359" max="13359" width="14.44140625" style="1" customWidth="1"/>
    <col min="13360" max="13360" width="15" style="1" customWidth="1"/>
    <col min="13361" max="13361" width="2.6640625" style="1" customWidth="1"/>
    <col min="13362" max="13362" width="11.6640625" style="1" customWidth="1"/>
    <col min="13363" max="13363" width="11.5546875" style="1" customWidth="1"/>
    <col min="13364" max="13364" width="2.33203125" style="1" customWidth="1"/>
    <col min="13365" max="13365" width="41" style="1" customWidth="1"/>
    <col min="13366" max="13366" width="14.33203125" style="1" customWidth="1"/>
    <col min="13367" max="13368" width="11.5546875" style="1" customWidth="1"/>
    <col min="13369" max="13369" width="21.88671875" style="1" customWidth="1"/>
    <col min="13370" max="13561" width="11.5546875" style="1"/>
    <col min="13562" max="13562" width="21.88671875" style="1" customWidth="1"/>
    <col min="13563" max="13563" width="13.88671875" style="1" customWidth="1"/>
    <col min="13564" max="13564" width="38.6640625" style="1" customWidth="1"/>
    <col min="13565" max="13565" width="3" style="1" bestFit="1" customWidth="1"/>
    <col min="13566" max="13566" width="32.33203125" style="1" customWidth="1"/>
    <col min="13567" max="13567" width="46.33203125" style="1" customWidth="1"/>
    <col min="13568" max="13568" width="19" style="1" customWidth="1"/>
    <col min="13569" max="13569" width="0" style="1" hidden="1" customWidth="1"/>
    <col min="13570" max="13570" width="17.6640625" style="1" customWidth="1"/>
    <col min="13571" max="13571" width="0" style="1" hidden="1" customWidth="1"/>
    <col min="13572" max="13572" width="22.33203125" style="1" customWidth="1"/>
    <col min="13573" max="13573" width="5.33203125" style="1" customWidth="1"/>
    <col min="13574" max="13574" width="36.33203125" style="1" customWidth="1"/>
    <col min="13575" max="13575" width="5.6640625" style="1" customWidth="1"/>
    <col min="13576" max="13576" width="0" style="1" hidden="1" customWidth="1"/>
    <col min="13577" max="13577" width="20.6640625" style="1" customWidth="1"/>
    <col min="13578" max="13578" width="4.88671875" style="1" customWidth="1"/>
    <col min="13579" max="13579" width="0" style="1" hidden="1" customWidth="1"/>
    <col min="13580" max="13580" width="24.6640625" style="1" customWidth="1"/>
    <col min="13581" max="13581" width="12.33203125" style="1" customWidth="1"/>
    <col min="13582" max="13582" width="0" style="1" hidden="1" customWidth="1"/>
    <col min="13583" max="13583" width="3.44140625" style="1" customWidth="1"/>
    <col min="13584" max="13584" width="0" style="1" hidden="1" customWidth="1"/>
    <col min="13585" max="13585" width="17.6640625" style="1" customWidth="1"/>
    <col min="13586" max="13586" width="3.44140625" style="1" customWidth="1"/>
    <col min="13587" max="13587" width="0" style="1" hidden="1" customWidth="1"/>
    <col min="13588" max="13588" width="23.6640625" style="1" customWidth="1"/>
    <col min="13589" max="13589" width="10" style="1" customWidth="1"/>
    <col min="13590" max="13590" width="0" style="1" hidden="1" customWidth="1"/>
    <col min="13591" max="13592" width="14.6640625" style="1" customWidth="1"/>
    <col min="13593" max="13593" width="12.88671875" style="1" customWidth="1"/>
    <col min="13594" max="13594" width="3.33203125" style="1" customWidth="1"/>
    <col min="13595" max="13595" width="30.33203125" style="1" customWidth="1"/>
    <col min="13596" max="13596" width="5" style="1" customWidth="1"/>
    <col min="13597" max="13597" width="0" style="1" hidden="1" customWidth="1"/>
    <col min="13598" max="13598" width="14.33203125" style="1" customWidth="1"/>
    <col min="13599" max="13599" width="5.6640625" style="1" customWidth="1"/>
    <col min="13600" max="13600" width="0" style="1" hidden="1" customWidth="1"/>
    <col min="13601" max="13601" width="17.33203125" style="1" customWidth="1"/>
    <col min="13602" max="13602" width="12.6640625" style="1" customWidth="1"/>
    <col min="13603" max="13603" width="0" style="1" hidden="1" customWidth="1"/>
    <col min="13604" max="13604" width="5.33203125" style="1" customWidth="1"/>
    <col min="13605" max="13605" width="0" style="1" hidden="1" customWidth="1"/>
    <col min="13606" max="13606" width="17" style="1" customWidth="1"/>
    <col min="13607" max="13607" width="6.33203125" style="1" customWidth="1"/>
    <col min="13608" max="13608" width="0" style="1" hidden="1" customWidth="1"/>
    <col min="13609" max="13609" width="14.33203125" style="1" customWidth="1"/>
    <col min="13610" max="13610" width="7.5546875" style="1" customWidth="1"/>
    <col min="13611" max="13611" width="0" style="1" hidden="1" customWidth="1"/>
    <col min="13612" max="13613" width="14.33203125" style="1" customWidth="1"/>
    <col min="13614" max="13614" width="20.88671875" style="1" customWidth="1"/>
    <col min="13615" max="13615" width="14.44140625" style="1" customWidth="1"/>
    <col min="13616" max="13616" width="15" style="1" customWidth="1"/>
    <col min="13617" max="13617" width="2.6640625" style="1" customWidth="1"/>
    <col min="13618" max="13618" width="11.6640625" style="1" customWidth="1"/>
    <col min="13619" max="13619" width="11.5546875" style="1" customWidth="1"/>
    <col min="13620" max="13620" width="2.33203125" style="1" customWidth="1"/>
    <col min="13621" max="13621" width="41" style="1" customWidth="1"/>
    <col min="13622" max="13622" width="14.33203125" style="1" customWidth="1"/>
    <col min="13623" max="13624" width="11.5546875" style="1" customWidth="1"/>
    <col min="13625" max="13625" width="21.88671875" style="1" customWidth="1"/>
    <col min="13626" max="13817" width="11.5546875" style="1"/>
    <col min="13818" max="13818" width="21.88671875" style="1" customWidth="1"/>
    <col min="13819" max="13819" width="13.88671875" style="1" customWidth="1"/>
    <col min="13820" max="13820" width="38.6640625" style="1" customWidth="1"/>
    <col min="13821" max="13821" width="3" style="1" bestFit="1" customWidth="1"/>
    <col min="13822" max="13822" width="32.33203125" style="1" customWidth="1"/>
    <col min="13823" max="13823" width="46.33203125" style="1" customWidth="1"/>
    <col min="13824" max="13824" width="19" style="1" customWidth="1"/>
    <col min="13825" max="13825" width="0" style="1" hidden="1" customWidth="1"/>
    <col min="13826" max="13826" width="17.6640625" style="1" customWidth="1"/>
    <col min="13827" max="13827" width="0" style="1" hidden="1" customWidth="1"/>
    <col min="13828" max="13828" width="22.33203125" style="1" customWidth="1"/>
    <col min="13829" max="13829" width="5.33203125" style="1" customWidth="1"/>
    <col min="13830" max="13830" width="36.33203125" style="1" customWidth="1"/>
    <col min="13831" max="13831" width="5.6640625" style="1" customWidth="1"/>
    <col min="13832" max="13832" width="0" style="1" hidden="1" customWidth="1"/>
    <col min="13833" max="13833" width="20.6640625" style="1" customWidth="1"/>
    <col min="13834" max="13834" width="4.88671875" style="1" customWidth="1"/>
    <col min="13835" max="13835" width="0" style="1" hidden="1" customWidth="1"/>
    <col min="13836" max="13836" width="24.6640625" style="1" customWidth="1"/>
    <col min="13837" max="13837" width="12.33203125" style="1" customWidth="1"/>
    <col min="13838" max="13838" width="0" style="1" hidden="1" customWidth="1"/>
    <col min="13839" max="13839" width="3.44140625" style="1" customWidth="1"/>
    <col min="13840" max="13840" width="0" style="1" hidden="1" customWidth="1"/>
    <col min="13841" max="13841" width="17.6640625" style="1" customWidth="1"/>
    <col min="13842" max="13842" width="3.44140625" style="1" customWidth="1"/>
    <col min="13843" max="13843" width="0" style="1" hidden="1" customWidth="1"/>
    <col min="13844" max="13844" width="23.6640625" style="1" customWidth="1"/>
    <col min="13845" max="13845" width="10" style="1" customWidth="1"/>
    <col min="13846" max="13846" width="0" style="1" hidden="1" customWidth="1"/>
    <col min="13847" max="13848" width="14.6640625" style="1" customWidth="1"/>
    <col min="13849" max="13849" width="12.88671875" style="1" customWidth="1"/>
    <col min="13850" max="13850" width="3.33203125" style="1" customWidth="1"/>
    <col min="13851" max="13851" width="30.33203125" style="1" customWidth="1"/>
    <col min="13852" max="13852" width="5" style="1" customWidth="1"/>
    <col min="13853" max="13853" width="0" style="1" hidden="1" customWidth="1"/>
    <col min="13854" max="13854" width="14.33203125" style="1" customWidth="1"/>
    <col min="13855" max="13855" width="5.6640625" style="1" customWidth="1"/>
    <col min="13856" max="13856" width="0" style="1" hidden="1" customWidth="1"/>
    <col min="13857" max="13857" width="17.33203125" style="1" customWidth="1"/>
    <col min="13858" max="13858" width="12.6640625" style="1" customWidth="1"/>
    <col min="13859" max="13859" width="0" style="1" hidden="1" customWidth="1"/>
    <col min="13860" max="13860" width="5.33203125" style="1" customWidth="1"/>
    <col min="13861" max="13861" width="0" style="1" hidden="1" customWidth="1"/>
    <col min="13862" max="13862" width="17" style="1" customWidth="1"/>
    <col min="13863" max="13863" width="6.33203125" style="1" customWidth="1"/>
    <col min="13864" max="13864" width="0" style="1" hidden="1" customWidth="1"/>
    <col min="13865" max="13865" width="14.33203125" style="1" customWidth="1"/>
    <col min="13866" max="13866" width="7.5546875" style="1" customWidth="1"/>
    <col min="13867" max="13867" width="0" style="1" hidden="1" customWidth="1"/>
    <col min="13868" max="13869" width="14.33203125" style="1" customWidth="1"/>
    <col min="13870" max="13870" width="20.88671875" style="1" customWidth="1"/>
    <col min="13871" max="13871" width="14.44140625" style="1" customWidth="1"/>
    <col min="13872" max="13872" width="15" style="1" customWidth="1"/>
    <col min="13873" max="13873" width="2.6640625" style="1" customWidth="1"/>
    <col min="13874" max="13874" width="11.6640625" style="1" customWidth="1"/>
    <col min="13875" max="13875" width="11.5546875" style="1" customWidth="1"/>
    <col min="13876" max="13876" width="2.33203125" style="1" customWidth="1"/>
    <col min="13877" max="13877" width="41" style="1" customWidth="1"/>
    <col min="13878" max="13878" width="14.33203125" style="1" customWidth="1"/>
    <col min="13879" max="13880" width="11.5546875" style="1" customWidth="1"/>
    <col min="13881" max="13881" width="21.88671875" style="1" customWidth="1"/>
    <col min="13882" max="14073" width="11.5546875" style="1"/>
    <col min="14074" max="14074" width="21.88671875" style="1" customWidth="1"/>
    <col min="14075" max="14075" width="13.88671875" style="1" customWidth="1"/>
    <col min="14076" max="14076" width="38.6640625" style="1" customWidth="1"/>
    <col min="14077" max="14077" width="3" style="1" bestFit="1" customWidth="1"/>
    <col min="14078" max="14078" width="32.33203125" style="1" customWidth="1"/>
    <col min="14079" max="14079" width="46.33203125" style="1" customWidth="1"/>
    <col min="14080" max="14080" width="19" style="1" customWidth="1"/>
    <col min="14081" max="14081" width="0" style="1" hidden="1" customWidth="1"/>
    <col min="14082" max="14082" width="17.6640625" style="1" customWidth="1"/>
    <col min="14083" max="14083" width="0" style="1" hidden="1" customWidth="1"/>
    <col min="14084" max="14084" width="22.33203125" style="1" customWidth="1"/>
    <col min="14085" max="14085" width="5.33203125" style="1" customWidth="1"/>
    <col min="14086" max="14086" width="36.33203125" style="1" customWidth="1"/>
    <col min="14087" max="14087" width="5.6640625" style="1" customWidth="1"/>
    <col min="14088" max="14088" width="0" style="1" hidden="1" customWidth="1"/>
    <col min="14089" max="14089" width="20.6640625" style="1" customWidth="1"/>
    <col min="14090" max="14090" width="4.88671875" style="1" customWidth="1"/>
    <col min="14091" max="14091" width="0" style="1" hidden="1" customWidth="1"/>
    <col min="14092" max="14092" width="24.6640625" style="1" customWidth="1"/>
    <col min="14093" max="14093" width="12.33203125" style="1" customWidth="1"/>
    <col min="14094" max="14094" width="0" style="1" hidden="1" customWidth="1"/>
    <col min="14095" max="14095" width="3.44140625" style="1" customWidth="1"/>
    <col min="14096" max="14096" width="0" style="1" hidden="1" customWidth="1"/>
    <col min="14097" max="14097" width="17.6640625" style="1" customWidth="1"/>
    <col min="14098" max="14098" width="3.44140625" style="1" customWidth="1"/>
    <col min="14099" max="14099" width="0" style="1" hidden="1" customWidth="1"/>
    <col min="14100" max="14100" width="23.6640625" style="1" customWidth="1"/>
    <col min="14101" max="14101" width="10" style="1" customWidth="1"/>
    <col min="14102" max="14102" width="0" style="1" hidden="1" customWidth="1"/>
    <col min="14103" max="14104" width="14.6640625" style="1" customWidth="1"/>
    <col min="14105" max="14105" width="12.88671875" style="1" customWidth="1"/>
    <col min="14106" max="14106" width="3.33203125" style="1" customWidth="1"/>
    <col min="14107" max="14107" width="30.33203125" style="1" customWidth="1"/>
    <col min="14108" max="14108" width="5" style="1" customWidth="1"/>
    <col min="14109" max="14109" width="0" style="1" hidden="1" customWidth="1"/>
    <col min="14110" max="14110" width="14.33203125" style="1" customWidth="1"/>
    <col min="14111" max="14111" width="5.6640625" style="1" customWidth="1"/>
    <col min="14112" max="14112" width="0" style="1" hidden="1" customWidth="1"/>
    <col min="14113" max="14113" width="17.33203125" style="1" customWidth="1"/>
    <col min="14114" max="14114" width="12.6640625" style="1" customWidth="1"/>
    <col min="14115" max="14115" width="0" style="1" hidden="1" customWidth="1"/>
    <col min="14116" max="14116" width="5.33203125" style="1" customWidth="1"/>
    <col min="14117" max="14117" width="0" style="1" hidden="1" customWidth="1"/>
    <col min="14118" max="14118" width="17" style="1" customWidth="1"/>
    <col min="14119" max="14119" width="6.33203125" style="1" customWidth="1"/>
    <col min="14120" max="14120" width="0" style="1" hidden="1" customWidth="1"/>
    <col min="14121" max="14121" width="14.33203125" style="1" customWidth="1"/>
    <col min="14122" max="14122" width="7.5546875" style="1" customWidth="1"/>
    <col min="14123" max="14123" width="0" style="1" hidden="1" customWidth="1"/>
    <col min="14124" max="14125" width="14.33203125" style="1" customWidth="1"/>
    <col min="14126" max="14126" width="20.88671875" style="1" customWidth="1"/>
    <col min="14127" max="14127" width="14.44140625" style="1" customWidth="1"/>
    <col min="14128" max="14128" width="15" style="1" customWidth="1"/>
    <col min="14129" max="14129" width="2.6640625" style="1" customWidth="1"/>
    <col min="14130" max="14130" width="11.6640625" style="1" customWidth="1"/>
    <col min="14131" max="14131" width="11.5546875" style="1" customWidth="1"/>
    <col min="14132" max="14132" width="2.33203125" style="1" customWidth="1"/>
    <col min="14133" max="14133" width="41" style="1" customWidth="1"/>
    <col min="14134" max="14134" width="14.33203125" style="1" customWidth="1"/>
    <col min="14135" max="14136" width="11.5546875" style="1" customWidth="1"/>
    <col min="14137" max="14137" width="21.88671875" style="1" customWidth="1"/>
    <col min="14138" max="14329" width="11.5546875" style="1"/>
    <col min="14330" max="14330" width="21.88671875" style="1" customWidth="1"/>
    <col min="14331" max="14331" width="13.88671875" style="1" customWidth="1"/>
    <col min="14332" max="14332" width="38.6640625" style="1" customWidth="1"/>
    <col min="14333" max="14333" width="3" style="1" bestFit="1" customWidth="1"/>
    <col min="14334" max="14334" width="32.33203125" style="1" customWidth="1"/>
    <col min="14335" max="14335" width="46.33203125" style="1" customWidth="1"/>
    <col min="14336" max="14336" width="19" style="1" customWidth="1"/>
    <col min="14337" max="14337" width="0" style="1" hidden="1" customWidth="1"/>
    <col min="14338" max="14338" width="17.6640625" style="1" customWidth="1"/>
    <col min="14339" max="14339" width="0" style="1" hidden="1" customWidth="1"/>
    <col min="14340" max="14340" width="22.33203125" style="1" customWidth="1"/>
    <col min="14341" max="14341" width="5.33203125" style="1" customWidth="1"/>
    <col min="14342" max="14342" width="36.33203125" style="1" customWidth="1"/>
    <col min="14343" max="14343" width="5.6640625" style="1" customWidth="1"/>
    <col min="14344" max="14344" width="0" style="1" hidden="1" customWidth="1"/>
    <col min="14345" max="14345" width="20.6640625" style="1" customWidth="1"/>
    <col min="14346" max="14346" width="4.88671875" style="1" customWidth="1"/>
    <col min="14347" max="14347" width="0" style="1" hidden="1" customWidth="1"/>
    <col min="14348" max="14348" width="24.6640625" style="1" customWidth="1"/>
    <col min="14349" max="14349" width="12.33203125" style="1" customWidth="1"/>
    <col min="14350" max="14350" width="0" style="1" hidden="1" customWidth="1"/>
    <col min="14351" max="14351" width="3.44140625" style="1" customWidth="1"/>
    <col min="14352" max="14352" width="0" style="1" hidden="1" customWidth="1"/>
    <col min="14353" max="14353" width="17.6640625" style="1" customWidth="1"/>
    <col min="14354" max="14354" width="3.44140625" style="1" customWidth="1"/>
    <col min="14355" max="14355" width="0" style="1" hidden="1" customWidth="1"/>
    <col min="14356" max="14356" width="23.6640625" style="1" customWidth="1"/>
    <col min="14357" max="14357" width="10" style="1" customWidth="1"/>
    <col min="14358" max="14358" width="0" style="1" hidden="1" customWidth="1"/>
    <col min="14359" max="14360" width="14.6640625" style="1" customWidth="1"/>
    <col min="14361" max="14361" width="12.88671875" style="1" customWidth="1"/>
    <col min="14362" max="14362" width="3.33203125" style="1" customWidth="1"/>
    <col min="14363" max="14363" width="30.33203125" style="1" customWidth="1"/>
    <col min="14364" max="14364" width="5" style="1" customWidth="1"/>
    <col min="14365" max="14365" width="0" style="1" hidden="1" customWidth="1"/>
    <col min="14366" max="14366" width="14.33203125" style="1" customWidth="1"/>
    <col min="14367" max="14367" width="5.6640625" style="1" customWidth="1"/>
    <col min="14368" max="14368" width="0" style="1" hidden="1" customWidth="1"/>
    <col min="14369" max="14369" width="17.33203125" style="1" customWidth="1"/>
    <col min="14370" max="14370" width="12.6640625" style="1" customWidth="1"/>
    <col min="14371" max="14371" width="0" style="1" hidden="1" customWidth="1"/>
    <col min="14372" max="14372" width="5.33203125" style="1" customWidth="1"/>
    <col min="14373" max="14373" width="0" style="1" hidden="1" customWidth="1"/>
    <col min="14374" max="14374" width="17" style="1" customWidth="1"/>
    <col min="14375" max="14375" width="6.33203125" style="1" customWidth="1"/>
    <col min="14376" max="14376" width="0" style="1" hidden="1" customWidth="1"/>
    <col min="14377" max="14377" width="14.33203125" style="1" customWidth="1"/>
    <col min="14378" max="14378" width="7.5546875" style="1" customWidth="1"/>
    <col min="14379" max="14379" width="0" style="1" hidden="1" customWidth="1"/>
    <col min="14380" max="14381" width="14.33203125" style="1" customWidth="1"/>
    <col min="14382" max="14382" width="20.88671875" style="1" customWidth="1"/>
    <col min="14383" max="14383" width="14.44140625" style="1" customWidth="1"/>
    <col min="14384" max="14384" width="15" style="1" customWidth="1"/>
    <col min="14385" max="14385" width="2.6640625" style="1" customWidth="1"/>
    <col min="14386" max="14386" width="11.6640625" style="1" customWidth="1"/>
    <col min="14387" max="14387" width="11.5546875" style="1" customWidth="1"/>
    <col min="14388" max="14388" width="2.33203125" style="1" customWidth="1"/>
    <col min="14389" max="14389" width="41" style="1" customWidth="1"/>
    <col min="14390" max="14390" width="14.33203125" style="1" customWidth="1"/>
    <col min="14391" max="14392" width="11.5546875" style="1" customWidth="1"/>
    <col min="14393" max="14393" width="21.88671875" style="1" customWidth="1"/>
    <col min="14394" max="14585" width="11.5546875" style="1"/>
    <col min="14586" max="14586" width="21.88671875" style="1" customWidth="1"/>
    <col min="14587" max="14587" width="13.88671875" style="1" customWidth="1"/>
    <col min="14588" max="14588" width="38.6640625" style="1" customWidth="1"/>
    <col min="14589" max="14589" width="3" style="1" bestFit="1" customWidth="1"/>
    <col min="14590" max="14590" width="32.33203125" style="1" customWidth="1"/>
    <col min="14591" max="14591" width="46.33203125" style="1" customWidth="1"/>
    <col min="14592" max="14592" width="19" style="1" customWidth="1"/>
    <col min="14593" max="14593" width="0" style="1" hidden="1" customWidth="1"/>
    <col min="14594" max="14594" width="17.6640625" style="1" customWidth="1"/>
    <col min="14595" max="14595" width="0" style="1" hidden="1" customWidth="1"/>
    <col min="14596" max="14596" width="22.33203125" style="1" customWidth="1"/>
    <col min="14597" max="14597" width="5.33203125" style="1" customWidth="1"/>
    <col min="14598" max="14598" width="36.33203125" style="1" customWidth="1"/>
    <col min="14599" max="14599" width="5.6640625" style="1" customWidth="1"/>
    <col min="14600" max="14600" width="0" style="1" hidden="1" customWidth="1"/>
    <col min="14601" max="14601" width="20.6640625" style="1" customWidth="1"/>
    <col min="14602" max="14602" width="4.88671875" style="1" customWidth="1"/>
    <col min="14603" max="14603" width="0" style="1" hidden="1" customWidth="1"/>
    <col min="14604" max="14604" width="24.6640625" style="1" customWidth="1"/>
    <col min="14605" max="14605" width="12.33203125" style="1" customWidth="1"/>
    <col min="14606" max="14606" width="0" style="1" hidden="1" customWidth="1"/>
    <col min="14607" max="14607" width="3.44140625" style="1" customWidth="1"/>
    <col min="14608" max="14608" width="0" style="1" hidden="1" customWidth="1"/>
    <col min="14609" max="14609" width="17.6640625" style="1" customWidth="1"/>
    <col min="14610" max="14610" width="3.44140625" style="1" customWidth="1"/>
    <col min="14611" max="14611" width="0" style="1" hidden="1" customWidth="1"/>
    <col min="14612" max="14612" width="23.6640625" style="1" customWidth="1"/>
    <col min="14613" max="14613" width="10" style="1" customWidth="1"/>
    <col min="14614" max="14614" width="0" style="1" hidden="1" customWidth="1"/>
    <col min="14615" max="14616" width="14.6640625" style="1" customWidth="1"/>
    <col min="14617" max="14617" width="12.88671875" style="1" customWidth="1"/>
    <col min="14618" max="14618" width="3.33203125" style="1" customWidth="1"/>
    <col min="14619" max="14619" width="30.33203125" style="1" customWidth="1"/>
    <col min="14620" max="14620" width="5" style="1" customWidth="1"/>
    <col min="14621" max="14621" width="0" style="1" hidden="1" customWidth="1"/>
    <col min="14622" max="14622" width="14.33203125" style="1" customWidth="1"/>
    <col min="14623" max="14623" width="5.6640625" style="1" customWidth="1"/>
    <col min="14624" max="14624" width="0" style="1" hidden="1" customWidth="1"/>
    <col min="14625" max="14625" width="17.33203125" style="1" customWidth="1"/>
    <col min="14626" max="14626" width="12.6640625" style="1" customWidth="1"/>
    <col min="14627" max="14627" width="0" style="1" hidden="1" customWidth="1"/>
    <col min="14628" max="14628" width="5.33203125" style="1" customWidth="1"/>
    <col min="14629" max="14629" width="0" style="1" hidden="1" customWidth="1"/>
    <col min="14630" max="14630" width="17" style="1" customWidth="1"/>
    <col min="14631" max="14631" width="6.33203125" style="1" customWidth="1"/>
    <col min="14632" max="14632" width="0" style="1" hidden="1" customWidth="1"/>
    <col min="14633" max="14633" width="14.33203125" style="1" customWidth="1"/>
    <col min="14634" max="14634" width="7.5546875" style="1" customWidth="1"/>
    <col min="14635" max="14635" width="0" style="1" hidden="1" customWidth="1"/>
    <col min="14636" max="14637" width="14.33203125" style="1" customWidth="1"/>
    <col min="14638" max="14638" width="20.88671875" style="1" customWidth="1"/>
    <col min="14639" max="14639" width="14.44140625" style="1" customWidth="1"/>
    <col min="14640" max="14640" width="15" style="1" customWidth="1"/>
    <col min="14641" max="14641" width="2.6640625" style="1" customWidth="1"/>
    <col min="14642" max="14642" width="11.6640625" style="1" customWidth="1"/>
    <col min="14643" max="14643" width="11.5546875" style="1" customWidth="1"/>
    <col min="14644" max="14644" width="2.33203125" style="1" customWidth="1"/>
    <col min="14645" max="14645" width="41" style="1" customWidth="1"/>
    <col min="14646" max="14646" width="14.33203125" style="1" customWidth="1"/>
    <col min="14647" max="14648" width="11.5546875" style="1" customWidth="1"/>
    <col min="14649" max="14649" width="21.88671875" style="1" customWidth="1"/>
    <col min="14650" max="14841" width="11.5546875" style="1"/>
    <col min="14842" max="14842" width="21.88671875" style="1" customWidth="1"/>
    <col min="14843" max="14843" width="13.88671875" style="1" customWidth="1"/>
    <col min="14844" max="14844" width="38.6640625" style="1" customWidth="1"/>
    <col min="14845" max="14845" width="3" style="1" bestFit="1" customWidth="1"/>
    <col min="14846" max="14846" width="32.33203125" style="1" customWidth="1"/>
    <col min="14847" max="14847" width="46.33203125" style="1" customWidth="1"/>
    <col min="14848" max="14848" width="19" style="1" customWidth="1"/>
    <col min="14849" max="14849" width="0" style="1" hidden="1" customWidth="1"/>
    <col min="14850" max="14850" width="17.6640625" style="1" customWidth="1"/>
    <col min="14851" max="14851" width="0" style="1" hidden="1" customWidth="1"/>
    <col min="14852" max="14852" width="22.33203125" style="1" customWidth="1"/>
    <col min="14853" max="14853" width="5.33203125" style="1" customWidth="1"/>
    <col min="14854" max="14854" width="36.33203125" style="1" customWidth="1"/>
    <col min="14855" max="14855" width="5.6640625" style="1" customWidth="1"/>
    <col min="14856" max="14856" width="0" style="1" hidden="1" customWidth="1"/>
    <col min="14857" max="14857" width="20.6640625" style="1" customWidth="1"/>
    <col min="14858" max="14858" width="4.88671875" style="1" customWidth="1"/>
    <col min="14859" max="14859" width="0" style="1" hidden="1" customWidth="1"/>
    <col min="14860" max="14860" width="24.6640625" style="1" customWidth="1"/>
    <col min="14861" max="14861" width="12.33203125" style="1" customWidth="1"/>
    <col min="14862" max="14862" width="0" style="1" hidden="1" customWidth="1"/>
    <col min="14863" max="14863" width="3.44140625" style="1" customWidth="1"/>
    <col min="14864" max="14864" width="0" style="1" hidden="1" customWidth="1"/>
    <col min="14865" max="14865" width="17.6640625" style="1" customWidth="1"/>
    <col min="14866" max="14866" width="3.44140625" style="1" customWidth="1"/>
    <col min="14867" max="14867" width="0" style="1" hidden="1" customWidth="1"/>
    <col min="14868" max="14868" width="23.6640625" style="1" customWidth="1"/>
    <col min="14869" max="14869" width="10" style="1" customWidth="1"/>
    <col min="14870" max="14870" width="0" style="1" hidden="1" customWidth="1"/>
    <col min="14871" max="14872" width="14.6640625" style="1" customWidth="1"/>
    <col min="14873" max="14873" width="12.88671875" style="1" customWidth="1"/>
    <col min="14874" max="14874" width="3.33203125" style="1" customWidth="1"/>
    <col min="14875" max="14875" width="30.33203125" style="1" customWidth="1"/>
    <col min="14876" max="14876" width="5" style="1" customWidth="1"/>
    <col min="14877" max="14877" width="0" style="1" hidden="1" customWidth="1"/>
    <col min="14878" max="14878" width="14.33203125" style="1" customWidth="1"/>
    <col min="14879" max="14879" width="5.6640625" style="1" customWidth="1"/>
    <col min="14880" max="14880" width="0" style="1" hidden="1" customWidth="1"/>
    <col min="14881" max="14881" width="17.33203125" style="1" customWidth="1"/>
    <col min="14882" max="14882" width="12.6640625" style="1" customWidth="1"/>
    <col min="14883" max="14883" width="0" style="1" hidden="1" customWidth="1"/>
    <col min="14884" max="14884" width="5.33203125" style="1" customWidth="1"/>
    <col min="14885" max="14885" width="0" style="1" hidden="1" customWidth="1"/>
    <col min="14886" max="14886" width="17" style="1" customWidth="1"/>
    <col min="14887" max="14887" width="6.33203125" style="1" customWidth="1"/>
    <col min="14888" max="14888" width="0" style="1" hidden="1" customWidth="1"/>
    <col min="14889" max="14889" width="14.33203125" style="1" customWidth="1"/>
    <col min="14890" max="14890" width="7.5546875" style="1" customWidth="1"/>
    <col min="14891" max="14891" width="0" style="1" hidden="1" customWidth="1"/>
    <col min="14892" max="14893" width="14.33203125" style="1" customWidth="1"/>
    <col min="14894" max="14894" width="20.88671875" style="1" customWidth="1"/>
    <col min="14895" max="14895" width="14.44140625" style="1" customWidth="1"/>
    <col min="14896" max="14896" width="15" style="1" customWidth="1"/>
    <col min="14897" max="14897" width="2.6640625" style="1" customWidth="1"/>
    <col min="14898" max="14898" width="11.6640625" style="1" customWidth="1"/>
    <col min="14899" max="14899" width="11.5546875" style="1" customWidth="1"/>
    <col min="14900" max="14900" width="2.33203125" style="1" customWidth="1"/>
    <col min="14901" max="14901" width="41" style="1" customWidth="1"/>
    <col min="14902" max="14902" width="14.33203125" style="1" customWidth="1"/>
    <col min="14903" max="14904" width="11.5546875" style="1" customWidth="1"/>
    <col min="14905" max="14905" width="21.88671875" style="1" customWidth="1"/>
    <col min="14906" max="15097" width="11.5546875" style="1"/>
    <col min="15098" max="15098" width="21.88671875" style="1" customWidth="1"/>
    <col min="15099" max="15099" width="13.88671875" style="1" customWidth="1"/>
    <col min="15100" max="15100" width="38.6640625" style="1" customWidth="1"/>
    <col min="15101" max="15101" width="3" style="1" bestFit="1" customWidth="1"/>
    <col min="15102" max="15102" width="32.33203125" style="1" customWidth="1"/>
    <col min="15103" max="15103" width="46.33203125" style="1" customWidth="1"/>
    <col min="15104" max="15104" width="19" style="1" customWidth="1"/>
    <col min="15105" max="15105" width="0" style="1" hidden="1" customWidth="1"/>
    <col min="15106" max="15106" width="17.6640625" style="1" customWidth="1"/>
    <col min="15107" max="15107" width="0" style="1" hidden="1" customWidth="1"/>
    <col min="15108" max="15108" width="22.33203125" style="1" customWidth="1"/>
    <col min="15109" max="15109" width="5.33203125" style="1" customWidth="1"/>
    <col min="15110" max="15110" width="36.33203125" style="1" customWidth="1"/>
    <col min="15111" max="15111" width="5.6640625" style="1" customWidth="1"/>
    <col min="15112" max="15112" width="0" style="1" hidden="1" customWidth="1"/>
    <col min="15113" max="15113" width="20.6640625" style="1" customWidth="1"/>
    <col min="15114" max="15114" width="4.88671875" style="1" customWidth="1"/>
    <col min="15115" max="15115" width="0" style="1" hidden="1" customWidth="1"/>
    <col min="15116" max="15116" width="24.6640625" style="1" customWidth="1"/>
    <col min="15117" max="15117" width="12.33203125" style="1" customWidth="1"/>
    <col min="15118" max="15118" width="0" style="1" hidden="1" customWidth="1"/>
    <col min="15119" max="15119" width="3.44140625" style="1" customWidth="1"/>
    <col min="15120" max="15120" width="0" style="1" hidden="1" customWidth="1"/>
    <col min="15121" max="15121" width="17.6640625" style="1" customWidth="1"/>
    <col min="15122" max="15122" width="3.44140625" style="1" customWidth="1"/>
    <col min="15123" max="15123" width="0" style="1" hidden="1" customWidth="1"/>
    <col min="15124" max="15124" width="23.6640625" style="1" customWidth="1"/>
    <col min="15125" max="15125" width="10" style="1" customWidth="1"/>
    <col min="15126" max="15126" width="0" style="1" hidden="1" customWidth="1"/>
    <col min="15127" max="15128" width="14.6640625" style="1" customWidth="1"/>
    <col min="15129" max="15129" width="12.88671875" style="1" customWidth="1"/>
    <col min="15130" max="15130" width="3.33203125" style="1" customWidth="1"/>
    <col min="15131" max="15131" width="30.33203125" style="1" customWidth="1"/>
    <col min="15132" max="15132" width="5" style="1" customWidth="1"/>
    <col min="15133" max="15133" width="0" style="1" hidden="1" customWidth="1"/>
    <col min="15134" max="15134" width="14.33203125" style="1" customWidth="1"/>
    <col min="15135" max="15135" width="5.6640625" style="1" customWidth="1"/>
    <col min="15136" max="15136" width="0" style="1" hidden="1" customWidth="1"/>
    <col min="15137" max="15137" width="17.33203125" style="1" customWidth="1"/>
    <col min="15138" max="15138" width="12.6640625" style="1" customWidth="1"/>
    <col min="15139" max="15139" width="0" style="1" hidden="1" customWidth="1"/>
    <col min="15140" max="15140" width="5.33203125" style="1" customWidth="1"/>
    <col min="15141" max="15141" width="0" style="1" hidden="1" customWidth="1"/>
    <col min="15142" max="15142" width="17" style="1" customWidth="1"/>
    <col min="15143" max="15143" width="6.33203125" style="1" customWidth="1"/>
    <col min="15144" max="15144" width="0" style="1" hidden="1" customWidth="1"/>
    <col min="15145" max="15145" width="14.33203125" style="1" customWidth="1"/>
    <col min="15146" max="15146" width="7.5546875" style="1" customWidth="1"/>
    <col min="15147" max="15147" width="0" style="1" hidden="1" customWidth="1"/>
    <col min="15148" max="15149" width="14.33203125" style="1" customWidth="1"/>
    <col min="15150" max="15150" width="20.88671875" style="1" customWidth="1"/>
    <col min="15151" max="15151" width="14.44140625" style="1" customWidth="1"/>
    <col min="15152" max="15152" width="15" style="1" customWidth="1"/>
    <col min="15153" max="15153" width="2.6640625" style="1" customWidth="1"/>
    <col min="15154" max="15154" width="11.6640625" style="1" customWidth="1"/>
    <col min="15155" max="15155" width="11.5546875" style="1" customWidth="1"/>
    <col min="15156" max="15156" width="2.33203125" style="1" customWidth="1"/>
    <col min="15157" max="15157" width="41" style="1" customWidth="1"/>
    <col min="15158" max="15158" width="14.33203125" style="1" customWidth="1"/>
    <col min="15159" max="15160" width="11.5546875" style="1" customWidth="1"/>
    <col min="15161" max="15161" width="21.88671875" style="1" customWidth="1"/>
    <col min="15162" max="15353" width="11.5546875" style="1"/>
    <col min="15354" max="15354" width="21.88671875" style="1" customWidth="1"/>
    <col min="15355" max="15355" width="13.88671875" style="1" customWidth="1"/>
    <col min="15356" max="15356" width="38.6640625" style="1" customWidth="1"/>
    <col min="15357" max="15357" width="3" style="1" bestFit="1" customWidth="1"/>
    <col min="15358" max="15358" width="32.33203125" style="1" customWidth="1"/>
    <col min="15359" max="15359" width="46.33203125" style="1" customWidth="1"/>
    <col min="15360" max="15360" width="19" style="1" customWidth="1"/>
    <col min="15361" max="15361" width="0" style="1" hidden="1" customWidth="1"/>
    <col min="15362" max="15362" width="17.6640625" style="1" customWidth="1"/>
    <col min="15363" max="15363" width="0" style="1" hidden="1" customWidth="1"/>
    <col min="15364" max="15364" width="22.33203125" style="1" customWidth="1"/>
    <col min="15365" max="15365" width="5.33203125" style="1" customWidth="1"/>
    <col min="15366" max="15366" width="36.33203125" style="1" customWidth="1"/>
    <col min="15367" max="15367" width="5.6640625" style="1" customWidth="1"/>
    <col min="15368" max="15368" width="0" style="1" hidden="1" customWidth="1"/>
    <col min="15369" max="15369" width="20.6640625" style="1" customWidth="1"/>
    <col min="15370" max="15370" width="4.88671875" style="1" customWidth="1"/>
    <col min="15371" max="15371" width="0" style="1" hidden="1" customWidth="1"/>
    <col min="15372" max="15372" width="24.6640625" style="1" customWidth="1"/>
    <col min="15373" max="15373" width="12.33203125" style="1" customWidth="1"/>
    <col min="15374" max="15374" width="0" style="1" hidden="1" customWidth="1"/>
    <col min="15375" max="15375" width="3.44140625" style="1" customWidth="1"/>
    <col min="15376" max="15376" width="0" style="1" hidden="1" customWidth="1"/>
    <col min="15377" max="15377" width="17.6640625" style="1" customWidth="1"/>
    <col min="15378" max="15378" width="3.44140625" style="1" customWidth="1"/>
    <col min="15379" max="15379" width="0" style="1" hidden="1" customWidth="1"/>
    <col min="15380" max="15380" width="23.6640625" style="1" customWidth="1"/>
    <col min="15381" max="15381" width="10" style="1" customWidth="1"/>
    <col min="15382" max="15382" width="0" style="1" hidden="1" customWidth="1"/>
    <col min="15383" max="15384" width="14.6640625" style="1" customWidth="1"/>
    <col min="15385" max="15385" width="12.88671875" style="1" customWidth="1"/>
    <col min="15386" max="15386" width="3.33203125" style="1" customWidth="1"/>
    <col min="15387" max="15387" width="30.33203125" style="1" customWidth="1"/>
    <col min="15388" max="15388" width="5" style="1" customWidth="1"/>
    <col min="15389" max="15389" width="0" style="1" hidden="1" customWidth="1"/>
    <col min="15390" max="15390" width="14.33203125" style="1" customWidth="1"/>
    <col min="15391" max="15391" width="5.6640625" style="1" customWidth="1"/>
    <col min="15392" max="15392" width="0" style="1" hidden="1" customWidth="1"/>
    <col min="15393" max="15393" width="17.33203125" style="1" customWidth="1"/>
    <col min="15394" max="15394" width="12.6640625" style="1" customWidth="1"/>
    <col min="15395" max="15395" width="0" style="1" hidden="1" customWidth="1"/>
    <col min="15396" max="15396" width="5.33203125" style="1" customWidth="1"/>
    <col min="15397" max="15397" width="0" style="1" hidden="1" customWidth="1"/>
    <col min="15398" max="15398" width="17" style="1" customWidth="1"/>
    <col min="15399" max="15399" width="6.33203125" style="1" customWidth="1"/>
    <col min="15400" max="15400" width="0" style="1" hidden="1" customWidth="1"/>
    <col min="15401" max="15401" width="14.33203125" style="1" customWidth="1"/>
    <col min="15402" max="15402" width="7.5546875" style="1" customWidth="1"/>
    <col min="15403" max="15403" width="0" style="1" hidden="1" customWidth="1"/>
    <col min="15404" max="15405" width="14.33203125" style="1" customWidth="1"/>
    <col min="15406" max="15406" width="20.88671875" style="1" customWidth="1"/>
    <col min="15407" max="15407" width="14.44140625" style="1" customWidth="1"/>
    <col min="15408" max="15408" width="15" style="1" customWidth="1"/>
    <col min="15409" max="15409" width="2.6640625" style="1" customWidth="1"/>
    <col min="15410" max="15410" width="11.6640625" style="1" customWidth="1"/>
    <col min="15411" max="15411" width="11.5546875" style="1" customWidth="1"/>
    <col min="15412" max="15412" width="2.33203125" style="1" customWidth="1"/>
    <col min="15413" max="15413" width="41" style="1" customWidth="1"/>
    <col min="15414" max="15414" width="14.33203125" style="1" customWidth="1"/>
    <col min="15415" max="15416" width="11.5546875" style="1" customWidth="1"/>
    <col min="15417" max="15417" width="21.88671875" style="1" customWidth="1"/>
    <col min="15418" max="15609" width="11.5546875" style="1"/>
    <col min="15610" max="15610" width="21.88671875" style="1" customWidth="1"/>
    <col min="15611" max="15611" width="13.88671875" style="1" customWidth="1"/>
    <col min="15612" max="15612" width="38.6640625" style="1" customWidth="1"/>
    <col min="15613" max="15613" width="3" style="1" bestFit="1" customWidth="1"/>
    <col min="15614" max="15614" width="32.33203125" style="1" customWidth="1"/>
    <col min="15615" max="15615" width="46.33203125" style="1" customWidth="1"/>
    <col min="15616" max="15616" width="19" style="1" customWidth="1"/>
    <col min="15617" max="15617" width="0" style="1" hidden="1" customWidth="1"/>
    <col min="15618" max="15618" width="17.6640625" style="1" customWidth="1"/>
    <col min="15619" max="15619" width="0" style="1" hidden="1" customWidth="1"/>
    <col min="15620" max="15620" width="22.33203125" style="1" customWidth="1"/>
    <col min="15621" max="15621" width="5.33203125" style="1" customWidth="1"/>
    <col min="15622" max="15622" width="36.33203125" style="1" customWidth="1"/>
    <col min="15623" max="15623" width="5.6640625" style="1" customWidth="1"/>
    <col min="15624" max="15624" width="0" style="1" hidden="1" customWidth="1"/>
    <col min="15625" max="15625" width="20.6640625" style="1" customWidth="1"/>
    <col min="15626" max="15626" width="4.88671875" style="1" customWidth="1"/>
    <col min="15627" max="15627" width="0" style="1" hidden="1" customWidth="1"/>
    <col min="15628" max="15628" width="24.6640625" style="1" customWidth="1"/>
    <col min="15629" max="15629" width="12.33203125" style="1" customWidth="1"/>
    <col min="15630" max="15630" width="0" style="1" hidden="1" customWidth="1"/>
    <col min="15631" max="15631" width="3.44140625" style="1" customWidth="1"/>
    <col min="15632" max="15632" width="0" style="1" hidden="1" customWidth="1"/>
    <col min="15633" max="15633" width="17.6640625" style="1" customWidth="1"/>
    <col min="15634" max="15634" width="3.44140625" style="1" customWidth="1"/>
    <col min="15635" max="15635" width="0" style="1" hidden="1" customWidth="1"/>
    <col min="15636" max="15636" width="23.6640625" style="1" customWidth="1"/>
    <col min="15637" max="15637" width="10" style="1" customWidth="1"/>
    <col min="15638" max="15638" width="0" style="1" hidden="1" customWidth="1"/>
    <col min="15639" max="15640" width="14.6640625" style="1" customWidth="1"/>
    <col min="15641" max="15641" width="12.88671875" style="1" customWidth="1"/>
    <col min="15642" max="15642" width="3.33203125" style="1" customWidth="1"/>
    <col min="15643" max="15643" width="30.33203125" style="1" customWidth="1"/>
    <col min="15644" max="15644" width="5" style="1" customWidth="1"/>
    <col min="15645" max="15645" width="0" style="1" hidden="1" customWidth="1"/>
    <col min="15646" max="15646" width="14.33203125" style="1" customWidth="1"/>
    <col min="15647" max="15647" width="5.6640625" style="1" customWidth="1"/>
    <col min="15648" max="15648" width="0" style="1" hidden="1" customWidth="1"/>
    <col min="15649" max="15649" width="17.33203125" style="1" customWidth="1"/>
    <col min="15650" max="15650" width="12.6640625" style="1" customWidth="1"/>
    <col min="15651" max="15651" width="0" style="1" hidden="1" customWidth="1"/>
    <col min="15652" max="15652" width="5.33203125" style="1" customWidth="1"/>
    <col min="15653" max="15653" width="0" style="1" hidden="1" customWidth="1"/>
    <col min="15654" max="15654" width="17" style="1" customWidth="1"/>
    <col min="15655" max="15655" width="6.33203125" style="1" customWidth="1"/>
    <col min="15656" max="15656" width="0" style="1" hidden="1" customWidth="1"/>
    <col min="15657" max="15657" width="14.33203125" style="1" customWidth="1"/>
    <col min="15658" max="15658" width="7.5546875" style="1" customWidth="1"/>
    <col min="15659" max="15659" width="0" style="1" hidden="1" customWidth="1"/>
    <col min="15660" max="15661" width="14.33203125" style="1" customWidth="1"/>
    <col min="15662" max="15662" width="20.88671875" style="1" customWidth="1"/>
    <col min="15663" max="15663" width="14.44140625" style="1" customWidth="1"/>
    <col min="15664" max="15664" width="15" style="1" customWidth="1"/>
    <col min="15665" max="15665" width="2.6640625" style="1" customWidth="1"/>
    <col min="15666" max="15666" width="11.6640625" style="1" customWidth="1"/>
    <col min="15667" max="15667" width="11.5546875" style="1" customWidth="1"/>
    <col min="15668" max="15668" width="2.33203125" style="1" customWidth="1"/>
    <col min="15669" max="15669" width="41" style="1" customWidth="1"/>
    <col min="15670" max="15670" width="14.33203125" style="1" customWidth="1"/>
    <col min="15671" max="15672" width="11.5546875" style="1" customWidth="1"/>
    <col min="15673" max="15673" width="21.88671875" style="1" customWidth="1"/>
    <col min="15674" max="15865" width="11.5546875" style="1"/>
    <col min="15866" max="15866" width="21.88671875" style="1" customWidth="1"/>
    <col min="15867" max="15867" width="13.88671875" style="1" customWidth="1"/>
    <col min="15868" max="15868" width="38.6640625" style="1" customWidth="1"/>
    <col min="15869" max="15869" width="3" style="1" bestFit="1" customWidth="1"/>
    <col min="15870" max="15870" width="32.33203125" style="1" customWidth="1"/>
    <col min="15871" max="15871" width="46.33203125" style="1" customWidth="1"/>
    <col min="15872" max="15872" width="19" style="1" customWidth="1"/>
    <col min="15873" max="15873" width="0" style="1" hidden="1" customWidth="1"/>
    <col min="15874" max="15874" width="17.6640625" style="1" customWidth="1"/>
    <col min="15875" max="15875" width="0" style="1" hidden="1" customWidth="1"/>
    <col min="15876" max="15876" width="22.33203125" style="1" customWidth="1"/>
    <col min="15877" max="15877" width="5.33203125" style="1" customWidth="1"/>
    <col min="15878" max="15878" width="36.33203125" style="1" customWidth="1"/>
    <col min="15879" max="15879" width="5.6640625" style="1" customWidth="1"/>
    <col min="15880" max="15880" width="0" style="1" hidden="1" customWidth="1"/>
    <col min="15881" max="15881" width="20.6640625" style="1" customWidth="1"/>
    <col min="15882" max="15882" width="4.88671875" style="1" customWidth="1"/>
    <col min="15883" max="15883" width="0" style="1" hidden="1" customWidth="1"/>
    <col min="15884" max="15884" width="24.6640625" style="1" customWidth="1"/>
    <col min="15885" max="15885" width="12.33203125" style="1" customWidth="1"/>
    <col min="15886" max="15886" width="0" style="1" hidden="1" customWidth="1"/>
    <col min="15887" max="15887" width="3.44140625" style="1" customWidth="1"/>
    <col min="15888" max="15888" width="0" style="1" hidden="1" customWidth="1"/>
    <col min="15889" max="15889" width="17.6640625" style="1" customWidth="1"/>
    <col min="15890" max="15890" width="3.44140625" style="1" customWidth="1"/>
    <col min="15891" max="15891" width="0" style="1" hidden="1" customWidth="1"/>
    <col min="15892" max="15892" width="23.6640625" style="1" customWidth="1"/>
    <col min="15893" max="15893" width="10" style="1" customWidth="1"/>
    <col min="15894" max="15894" width="0" style="1" hidden="1" customWidth="1"/>
    <col min="15895" max="15896" width="14.6640625" style="1" customWidth="1"/>
    <col min="15897" max="15897" width="12.88671875" style="1" customWidth="1"/>
    <col min="15898" max="15898" width="3.33203125" style="1" customWidth="1"/>
    <col min="15899" max="15899" width="30.33203125" style="1" customWidth="1"/>
    <col min="15900" max="15900" width="5" style="1" customWidth="1"/>
    <col min="15901" max="15901" width="0" style="1" hidden="1" customWidth="1"/>
    <col min="15902" max="15902" width="14.33203125" style="1" customWidth="1"/>
    <col min="15903" max="15903" width="5.6640625" style="1" customWidth="1"/>
    <col min="15904" max="15904" width="0" style="1" hidden="1" customWidth="1"/>
    <col min="15905" max="15905" width="17.33203125" style="1" customWidth="1"/>
    <col min="15906" max="15906" width="12.6640625" style="1" customWidth="1"/>
    <col min="15907" max="15907" width="0" style="1" hidden="1" customWidth="1"/>
    <col min="15908" max="15908" width="5.33203125" style="1" customWidth="1"/>
    <col min="15909" max="15909" width="0" style="1" hidden="1" customWidth="1"/>
    <col min="15910" max="15910" width="17" style="1" customWidth="1"/>
    <col min="15911" max="15911" width="6.33203125" style="1" customWidth="1"/>
    <col min="15912" max="15912" width="0" style="1" hidden="1" customWidth="1"/>
    <col min="15913" max="15913" width="14.33203125" style="1" customWidth="1"/>
    <col min="15914" max="15914" width="7.5546875" style="1" customWidth="1"/>
    <col min="15915" max="15915" width="0" style="1" hidden="1" customWidth="1"/>
    <col min="15916" max="15917" width="14.33203125" style="1" customWidth="1"/>
    <col min="15918" max="15918" width="20.88671875" style="1" customWidth="1"/>
    <col min="15919" max="15919" width="14.44140625" style="1" customWidth="1"/>
    <col min="15920" max="15920" width="15" style="1" customWidth="1"/>
    <col min="15921" max="15921" width="2.6640625" style="1" customWidth="1"/>
    <col min="15922" max="15922" width="11.6640625" style="1" customWidth="1"/>
    <col min="15923" max="15923" width="11.5546875" style="1" customWidth="1"/>
    <col min="15924" max="15924" width="2.33203125" style="1" customWidth="1"/>
    <col min="15925" max="15925" width="41" style="1" customWidth="1"/>
    <col min="15926" max="15926" width="14.33203125" style="1" customWidth="1"/>
    <col min="15927" max="15928" width="11.5546875" style="1" customWidth="1"/>
    <col min="15929" max="15929" width="21.88671875" style="1" customWidth="1"/>
    <col min="15930" max="16121" width="11.5546875" style="1"/>
    <col min="16122" max="16122" width="21.88671875" style="1" customWidth="1"/>
    <col min="16123" max="16123" width="13.88671875" style="1" customWidth="1"/>
    <col min="16124" max="16124" width="38.6640625" style="1" customWidth="1"/>
    <col min="16125" max="16125" width="3" style="1" bestFit="1" customWidth="1"/>
    <col min="16126" max="16126" width="32.33203125" style="1" customWidth="1"/>
    <col min="16127" max="16127" width="46.33203125" style="1" customWidth="1"/>
    <col min="16128" max="16128" width="19" style="1" customWidth="1"/>
    <col min="16129" max="16129" width="0" style="1" hidden="1" customWidth="1"/>
    <col min="16130" max="16130" width="17.6640625" style="1" customWidth="1"/>
    <col min="16131" max="16131" width="0" style="1" hidden="1" customWidth="1"/>
    <col min="16132" max="16132" width="22.33203125" style="1" customWidth="1"/>
    <col min="16133" max="16133" width="5.33203125" style="1" customWidth="1"/>
    <col min="16134" max="16134" width="36.33203125" style="1" customWidth="1"/>
    <col min="16135" max="16135" width="5.6640625" style="1" customWidth="1"/>
    <col min="16136" max="16136" width="0" style="1" hidden="1" customWidth="1"/>
    <col min="16137" max="16137" width="20.6640625" style="1" customWidth="1"/>
    <col min="16138" max="16138" width="4.88671875" style="1" customWidth="1"/>
    <col min="16139" max="16139" width="0" style="1" hidden="1" customWidth="1"/>
    <col min="16140" max="16140" width="24.6640625" style="1" customWidth="1"/>
    <col min="16141" max="16141" width="12.33203125" style="1" customWidth="1"/>
    <col min="16142" max="16142" width="0" style="1" hidden="1" customWidth="1"/>
    <col min="16143" max="16143" width="3.44140625" style="1" customWidth="1"/>
    <col min="16144" max="16144" width="0" style="1" hidden="1" customWidth="1"/>
    <col min="16145" max="16145" width="17.6640625" style="1" customWidth="1"/>
    <col min="16146" max="16146" width="3.44140625" style="1" customWidth="1"/>
    <col min="16147" max="16147" width="0" style="1" hidden="1" customWidth="1"/>
    <col min="16148" max="16148" width="23.6640625" style="1" customWidth="1"/>
    <col min="16149" max="16149" width="10" style="1" customWidth="1"/>
    <col min="16150" max="16150" width="0" style="1" hidden="1" customWidth="1"/>
    <col min="16151" max="16152" width="14.6640625" style="1" customWidth="1"/>
    <col min="16153" max="16153" width="12.88671875" style="1" customWidth="1"/>
    <col min="16154" max="16154" width="3.33203125" style="1" customWidth="1"/>
    <col min="16155" max="16155" width="30.33203125" style="1" customWidth="1"/>
    <col min="16156" max="16156" width="5" style="1" customWidth="1"/>
    <col min="16157" max="16157" width="0" style="1" hidden="1" customWidth="1"/>
    <col min="16158" max="16158" width="14.33203125" style="1" customWidth="1"/>
    <col min="16159" max="16159" width="5.6640625" style="1" customWidth="1"/>
    <col min="16160" max="16160" width="0" style="1" hidden="1" customWidth="1"/>
    <col min="16161" max="16161" width="17.33203125" style="1" customWidth="1"/>
    <col min="16162" max="16162" width="12.6640625" style="1" customWidth="1"/>
    <col min="16163" max="16163" width="0" style="1" hidden="1" customWidth="1"/>
    <col min="16164" max="16164" width="5.33203125" style="1" customWidth="1"/>
    <col min="16165" max="16165" width="0" style="1" hidden="1" customWidth="1"/>
    <col min="16166" max="16166" width="17" style="1" customWidth="1"/>
    <col min="16167" max="16167" width="6.33203125" style="1" customWidth="1"/>
    <col min="16168" max="16168" width="0" style="1" hidden="1" customWidth="1"/>
    <col min="16169" max="16169" width="14.33203125" style="1" customWidth="1"/>
    <col min="16170" max="16170" width="7.5546875" style="1" customWidth="1"/>
    <col min="16171" max="16171" width="0" style="1" hidden="1" customWidth="1"/>
    <col min="16172" max="16173" width="14.33203125" style="1" customWidth="1"/>
    <col min="16174" max="16174" width="20.88671875" style="1" customWidth="1"/>
    <col min="16175" max="16175" width="14.44140625" style="1" customWidth="1"/>
    <col min="16176" max="16176" width="15" style="1" customWidth="1"/>
    <col min="16177" max="16177" width="2.6640625" style="1" customWidth="1"/>
    <col min="16178" max="16178" width="11.6640625" style="1" customWidth="1"/>
    <col min="16179" max="16179" width="11.5546875" style="1" customWidth="1"/>
    <col min="16180" max="16180" width="2.33203125" style="1" customWidth="1"/>
    <col min="16181" max="16181" width="41" style="1" customWidth="1"/>
    <col min="16182" max="16182" width="14.33203125" style="1" customWidth="1"/>
    <col min="16183" max="16184" width="11.5546875" style="1" customWidth="1"/>
    <col min="16185" max="16185" width="21.88671875" style="1" customWidth="1"/>
    <col min="16186" max="16379" width="11.5546875" style="1"/>
    <col min="16380" max="16384" width="11.5546875" style="1" customWidth="1"/>
  </cols>
  <sheetData>
    <row r="1" spans="1:69" ht="21.75" customHeight="1" x14ac:dyDescent="0.3">
      <c r="A1" s="394" t="s">
        <v>154</v>
      </c>
      <c r="B1" s="395"/>
      <c r="C1" s="395"/>
      <c r="D1" s="395"/>
      <c r="E1" s="395"/>
      <c r="F1" s="395"/>
      <c r="G1" s="395"/>
      <c r="H1" s="395"/>
      <c r="I1" s="395"/>
      <c r="J1" s="395"/>
      <c r="K1" s="395"/>
      <c r="L1" s="395"/>
      <c r="M1" s="395"/>
      <c r="N1" s="395"/>
      <c r="O1" s="395"/>
      <c r="P1" s="395"/>
      <c r="Q1" s="395"/>
      <c r="R1" s="395"/>
      <c r="S1" s="395"/>
      <c r="T1" s="395"/>
      <c r="U1" s="398" t="s">
        <v>155</v>
      </c>
      <c r="V1" s="398"/>
      <c r="W1" s="398"/>
      <c r="X1" s="398"/>
      <c r="Y1" s="398"/>
      <c r="Z1" s="398"/>
      <c r="AA1" s="398"/>
      <c r="AB1" s="398"/>
      <c r="AC1" s="406" t="s">
        <v>156</v>
      </c>
      <c r="AD1" s="406"/>
      <c r="AE1" s="406"/>
      <c r="AF1" s="406"/>
      <c r="AG1" s="406"/>
      <c r="AH1" s="406"/>
      <c r="AI1" s="406"/>
      <c r="AJ1" s="406"/>
      <c r="AK1" s="406"/>
      <c r="AL1" s="406"/>
      <c r="AM1" s="406"/>
      <c r="AN1" s="406"/>
      <c r="AO1" s="406"/>
      <c r="AP1" s="406"/>
      <c r="AQ1" s="406"/>
      <c r="AR1" s="406"/>
      <c r="AS1" s="406"/>
      <c r="AT1" s="406"/>
      <c r="AU1" s="124"/>
      <c r="AV1" s="407" t="s">
        <v>157</v>
      </c>
      <c r="AW1" s="407"/>
      <c r="AX1" s="407"/>
      <c r="AY1" s="431" t="s">
        <v>158</v>
      </c>
      <c r="AZ1" s="432"/>
      <c r="BA1" s="432"/>
      <c r="BB1" s="432"/>
      <c r="BC1" s="432"/>
      <c r="BD1" s="432"/>
      <c r="BE1" s="432"/>
      <c r="BF1" s="432"/>
      <c r="BG1" s="432"/>
      <c r="BH1" s="432"/>
      <c r="BI1" s="432"/>
      <c r="BJ1" s="432"/>
      <c r="BK1" s="432"/>
      <c r="BL1" s="432"/>
      <c r="BM1" s="432"/>
      <c r="BN1" s="432"/>
      <c r="BO1" s="432"/>
      <c r="BP1" s="432"/>
      <c r="BQ1" s="432"/>
    </row>
    <row r="2" spans="1:69" ht="21" customHeight="1" x14ac:dyDescent="0.3">
      <c r="A2" s="396"/>
      <c r="B2" s="397"/>
      <c r="C2" s="397"/>
      <c r="D2" s="397"/>
      <c r="E2" s="397"/>
      <c r="F2" s="397"/>
      <c r="G2" s="397"/>
      <c r="H2" s="397"/>
      <c r="I2" s="397"/>
      <c r="J2" s="397"/>
      <c r="K2" s="397"/>
      <c r="L2" s="397"/>
      <c r="M2" s="397"/>
      <c r="N2" s="397"/>
      <c r="O2" s="397"/>
      <c r="P2" s="397"/>
      <c r="Q2" s="397"/>
      <c r="R2" s="397"/>
      <c r="S2" s="397"/>
      <c r="T2" s="397"/>
      <c r="U2" s="399"/>
      <c r="V2" s="399"/>
      <c r="W2" s="399"/>
      <c r="X2" s="399"/>
      <c r="Y2" s="399"/>
      <c r="Z2" s="399"/>
      <c r="AA2" s="399"/>
      <c r="AB2" s="399"/>
      <c r="AC2" s="393" t="s">
        <v>159</v>
      </c>
      <c r="AD2" s="393" t="s">
        <v>160</v>
      </c>
      <c r="AE2" s="393" t="s">
        <v>161</v>
      </c>
      <c r="AF2" s="393"/>
      <c r="AG2" s="393"/>
      <c r="AH2" s="393"/>
      <c r="AI2" s="393" t="s">
        <v>162</v>
      </c>
      <c r="AJ2" s="393" t="s">
        <v>163</v>
      </c>
      <c r="AK2" s="393"/>
      <c r="AL2" s="393"/>
      <c r="AM2" s="393"/>
      <c r="AN2" s="393"/>
      <c r="AO2" s="393"/>
      <c r="AP2" s="393"/>
      <c r="AQ2" s="393"/>
      <c r="AR2" s="393"/>
      <c r="AS2" s="393"/>
      <c r="AT2" s="393"/>
      <c r="AU2" s="393" t="s">
        <v>164</v>
      </c>
      <c r="AV2" s="393"/>
      <c r="AW2" s="393"/>
      <c r="AX2" s="393" t="s">
        <v>9</v>
      </c>
      <c r="AY2" s="404" t="s">
        <v>165</v>
      </c>
      <c r="AZ2" s="404"/>
      <c r="BA2" s="404" t="s">
        <v>127</v>
      </c>
      <c r="BB2" s="404" t="s">
        <v>166</v>
      </c>
      <c r="BC2" s="404" t="s">
        <v>167</v>
      </c>
      <c r="BD2" s="404" t="s">
        <v>168</v>
      </c>
      <c r="BE2" s="404" t="s">
        <v>169</v>
      </c>
      <c r="BF2" s="404"/>
      <c r="BG2" s="404"/>
      <c r="BH2" s="404"/>
      <c r="BI2" s="404"/>
      <c r="BJ2" s="404"/>
      <c r="BK2" s="404"/>
      <c r="BL2" s="404"/>
      <c r="BM2" s="404"/>
      <c r="BN2" s="404"/>
      <c r="BO2" s="404"/>
      <c r="BP2" s="404"/>
      <c r="BQ2" s="404"/>
    </row>
    <row r="3" spans="1:69" s="19" customFormat="1" ht="37.5" customHeight="1" x14ac:dyDescent="0.3">
      <c r="A3" s="110" t="s">
        <v>170</v>
      </c>
      <c r="B3" s="194" t="s">
        <v>125</v>
      </c>
      <c r="C3" s="194" t="s">
        <v>6</v>
      </c>
      <c r="D3" s="194" t="s">
        <v>1</v>
      </c>
      <c r="E3" s="194" t="s">
        <v>2</v>
      </c>
      <c r="F3" s="194" t="s">
        <v>171</v>
      </c>
      <c r="G3" s="414" t="s">
        <v>172</v>
      </c>
      <c r="H3" s="414"/>
      <c r="I3" s="194" t="s">
        <v>173</v>
      </c>
      <c r="J3" s="194" t="s">
        <v>16</v>
      </c>
      <c r="K3" s="194" t="s">
        <v>174</v>
      </c>
      <c r="L3" s="194" t="s">
        <v>175</v>
      </c>
      <c r="M3" s="194" t="s">
        <v>13</v>
      </c>
      <c r="N3" s="194" t="s">
        <v>150</v>
      </c>
      <c r="O3" s="194" t="s">
        <v>14</v>
      </c>
      <c r="P3" s="194" t="s">
        <v>150</v>
      </c>
      <c r="Q3" s="194" t="s">
        <v>15</v>
      </c>
      <c r="R3" s="194" t="s">
        <v>150</v>
      </c>
      <c r="S3" s="194" t="s">
        <v>176</v>
      </c>
      <c r="T3" s="194" t="s">
        <v>11</v>
      </c>
      <c r="U3" s="105" t="s">
        <v>177</v>
      </c>
      <c r="V3" s="106" t="s">
        <v>178</v>
      </c>
      <c r="W3" s="105" t="s">
        <v>150</v>
      </c>
      <c r="X3" s="106" t="s">
        <v>179</v>
      </c>
      <c r="Y3" s="105" t="s">
        <v>150</v>
      </c>
      <c r="Z3" s="106" t="s">
        <v>180</v>
      </c>
      <c r="AA3" s="106" t="s">
        <v>150</v>
      </c>
      <c r="AB3" s="106" t="s">
        <v>181</v>
      </c>
      <c r="AC3" s="393"/>
      <c r="AD3" s="393"/>
      <c r="AE3" s="182" t="s">
        <v>5</v>
      </c>
      <c r="AF3" s="107" t="s">
        <v>182</v>
      </c>
      <c r="AG3" s="182" t="s">
        <v>183</v>
      </c>
      <c r="AH3" s="182" t="s">
        <v>182</v>
      </c>
      <c r="AI3" s="393"/>
      <c r="AJ3" s="182" t="s">
        <v>184</v>
      </c>
      <c r="AK3" s="393" t="s">
        <v>185</v>
      </c>
      <c r="AL3" s="393"/>
      <c r="AM3" s="393" t="s">
        <v>7</v>
      </c>
      <c r="AN3" s="393"/>
      <c r="AO3" s="393" t="s">
        <v>8</v>
      </c>
      <c r="AP3" s="393"/>
      <c r="AQ3" s="182" t="s">
        <v>186</v>
      </c>
      <c r="AR3" s="393" t="s">
        <v>127</v>
      </c>
      <c r="AS3" s="393"/>
      <c r="AT3" s="182" t="s">
        <v>187</v>
      </c>
      <c r="AU3" s="393"/>
      <c r="AV3" s="393"/>
      <c r="AW3" s="393"/>
      <c r="AX3" s="393"/>
      <c r="AY3" s="404"/>
      <c r="AZ3" s="404"/>
      <c r="BA3" s="404"/>
      <c r="BB3" s="404"/>
      <c r="BC3" s="404"/>
      <c r="BD3" s="404"/>
      <c r="BE3" s="247" t="s">
        <v>188</v>
      </c>
      <c r="BF3" s="247" t="s">
        <v>189</v>
      </c>
      <c r="BG3" s="247" t="s">
        <v>188</v>
      </c>
      <c r="BH3" s="247" t="s">
        <v>189</v>
      </c>
      <c r="BI3" s="247" t="s">
        <v>190</v>
      </c>
      <c r="BJ3" s="247" t="s">
        <v>188</v>
      </c>
      <c r="BK3" s="247" t="s">
        <v>189</v>
      </c>
      <c r="BL3" s="247" t="s">
        <v>188</v>
      </c>
      <c r="BM3" s="247" t="s">
        <v>189</v>
      </c>
      <c r="BN3" s="247" t="s">
        <v>188</v>
      </c>
      <c r="BO3" s="247" t="s">
        <v>189</v>
      </c>
      <c r="BP3" s="247" t="s">
        <v>188</v>
      </c>
      <c r="BQ3" s="247" t="s">
        <v>189</v>
      </c>
    </row>
    <row r="4" spans="1:69" ht="96.6" x14ac:dyDescent="0.3">
      <c r="A4" s="410" t="s">
        <v>239</v>
      </c>
      <c r="B4" s="388" t="s">
        <v>101</v>
      </c>
      <c r="C4" s="388" t="s">
        <v>89</v>
      </c>
      <c r="D4" s="388" t="s">
        <v>76</v>
      </c>
      <c r="E4" s="388" t="s">
        <v>34</v>
      </c>
      <c r="F4" s="403" t="s">
        <v>1117</v>
      </c>
      <c r="G4" s="412" t="s">
        <v>1118</v>
      </c>
      <c r="H4" s="388" t="s">
        <v>1119</v>
      </c>
      <c r="I4" s="403" t="s">
        <v>1120</v>
      </c>
      <c r="J4" s="388" t="s">
        <v>92</v>
      </c>
      <c r="K4" s="388">
        <v>1</v>
      </c>
      <c r="L4" s="390">
        <f>IF(J4="Diaria",+(K4/360),IF(J4="Mensual",+(K4/12),IF(J4="Bimestral",+(K4/6),IF(J4="Trimestral",+(K4/4),IF(J4="Semestral",+(K4/2),IF(J4="Anual",+(K4/1),""))))))</f>
        <v>0.5</v>
      </c>
      <c r="M4" s="388" t="s">
        <v>60</v>
      </c>
      <c r="N4" s="388">
        <f>IF(M4="Menor al 1% del patrimonio de la Lotería de Bogotá",20%,IF(M4="Entre el 1% y el 3% del patrimonio de la Lotería de Bogotá",40%,IF(M4="Entre el 3% y el 6% del patrimonio de la Lotería de Bogotá",60%,IF(M4="Entre el 6% y el 10% del patrimonio de la Lotería de Bogotá",80%,IF(M4="Mayor al 10% del patrimonio de la Lotería de Bogotá",100%,IF(M4="NA",0%,""))))))</f>
        <v>0.6</v>
      </c>
      <c r="O4" s="388" t="s">
        <v>46</v>
      </c>
      <c r="P4" s="388">
        <f>IF(O4="El riesgo afecta la imagen de algún área de la organización",20%,IF(O4="El riesgo afecta la imagen de la entidad internamente, de conocimiento general nivel interno, de junta directiva y accionistas y/o de proveedores",40%,IF(O4="El riesgo afecta la imagen de la entidad con algunos usuarios de relevancia frente al logro de los objetivos",60%,IF(O4="El riesgo afecta la imagen de la entidad con efecto publicitario sistenido a nivel de sector administrativo, nivel departamental o municipal",80%,IF(O4="El riesgo afecta la imagen de la entidad a nivel nacional, con efecto publicitario sistenido a nivel país",100%,IF(O4="NA",0%,""))))))</f>
        <v>0.4</v>
      </c>
      <c r="Q4" s="388" t="s">
        <v>70</v>
      </c>
      <c r="R4" s="388">
        <f>IF(Q4="Interrupción de la operación por menos de un día",20%,IF(Q4="Interrupción de la operación por un día completo",40%,IF(Q4="Interrupción de la operación mayor a 1 día y menor a 2 días",60%,IF(Q4="Interrupción de la operación por dos días completos",80%,IF(Q4="Interrupción de la operación por más de dos días",100%,IF(Q4="NA",0%,""))))))</f>
        <v>0</v>
      </c>
      <c r="S4" s="389" t="s">
        <v>57</v>
      </c>
      <c r="T4" s="389" t="s">
        <v>58</v>
      </c>
      <c r="U4" s="389">
        <f>+MAX(N4,P4,R4)</f>
        <v>0.6</v>
      </c>
      <c r="V4" s="402" t="str">
        <f>IF(L4&lt;=20%,"Muy baja",IF(L4&lt;=40%,"Baja",IF(L4&lt;=60%,"Media",IF(L4&lt;=80%,"Alta",IF(L4&lt;=100%,"Muy alta",IF(L4&gt;=100%,"Muy alta",""))))))</f>
        <v>Media</v>
      </c>
      <c r="W4" s="400">
        <f>+IFERROR(VLOOKUP(V4,Fórmula!$F$1:$G$6,2,FALSE),"")</f>
        <v>0.6</v>
      </c>
      <c r="X4" s="402" t="str">
        <f>IF(U4=20%,"Leve",IF(U4=40%,"Menor",IF(U4=60%,"Moderado",IF(U4=80%,"Mayor",IF(U4=100%,"Catastrófico","")))))</f>
        <v>Moderado</v>
      </c>
      <c r="Y4" s="400">
        <f>+IFERROR(VLOOKUP(X4,Fórmula!$H$1:$I$6,2,FALSE),"")</f>
        <v>0.6</v>
      </c>
      <c r="Z4" s="389" t="str">
        <f>+IFERROR(VLOOKUP(V4&amp;X4,Fórmula!$C$2:$D$26,2,FALSE),"")</f>
        <v>Moderado</v>
      </c>
      <c r="AA4" s="400">
        <f>IF(Z4="Bajo",25%,IF(Z4="Moderado",50%,IF(Z4="Alto",75%,IF(Z4="Extremo",100%,""))))</f>
        <v>0.5</v>
      </c>
      <c r="AB4" s="401" t="s">
        <v>1121</v>
      </c>
      <c r="AC4" s="66" t="s">
        <v>1122</v>
      </c>
      <c r="AD4" s="66" t="s">
        <v>1123</v>
      </c>
      <c r="AE4" s="66" t="s">
        <v>54</v>
      </c>
      <c r="AF4" s="38">
        <f>IF(AE4="Preventivo",25%,IF(AE4="Detectivo",15%,IF(AE4="Correctivo",10%,"")))</f>
        <v>0.25</v>
      </c>
      <c r="AG4" s="122" t="s">
        <v>199</v>
      </c>
      <c r="AH4" s="38">
        <f t="shared" ref="AH4:AH6" si="0">IF(AG4="Manual",15%,IF(AG4="Automático",25%,""))</f>
        <v>0.15</v>
      </c>
      <c r="AI4" s="38">
        <f>+AH4+AF4</f>
        <v>0.4</v>
      </c>
      <c r="AJ4" s="122" t="s">
        <v>200</v>
      </c>
      <c r="AK4" s="119" t="s">
        <v>191</v>
      </c>
      <c r="AL4" s="66" t="s">
        <v>1124</v>
      </c>
      <c r="AM4" s="119" t="s">
        <v>23</v>
      </c>
      <c r="AN4" s="122" t="s">
        <v>1125</v>
      </c>
      <c r="AO4" s="122" t="s">
        <v>24</v>
      </c>
      <c r="AP4" s="122" t="s">
        <v>63</v>
      </c>
      <c r="AQ4" s="122" t="s">
        <v>1126</v>
      </c>
      <c r="AR4" s="122" t="s">
        <v>204</v>
      </c>
      <c r="AS4" s="122" t="s">
        <v>1127</v>
      </c>
      <c r="AT4" s="122" t="s">
        <v>206</v>
      </c>
      <c r="AU4" s="122">
        <f>+AI4*AA4</f>
        <v>0.2</v>
      </c>
      <c r="AV4" s="39">
        <f>+AA4-AU4</f>
        <v>0.3</v>
      </c>
      <c r="AW4" s="389" t="str">
        <f>+IF(C4="Corrupción","Moderado",IF(AV6&lt;=25%,"Bajo",IF(AV6&lt;=50%,"Moderado",IF(AV6&lt;=75%,"Alto",IF(AV6&gt;75%,"Extremo","")))))</f>
        <v>Bajo</v>
      </c>
      <c r="AX4" s="389" t="s">
        <v>41</v>
      </c>
      <c r="AY4" s="108">
        <v>1</v>
      </c>
      <c r="AZ4" s="225" t="s">
        <v>1128</v>
      </c>
      <c r="BA4" s="112" t="str">
        <f t="shared" ref="BA4:BA6" si="1">+AS4</f>
        <v>Jefe de la Unidad Financiera y Contable
Profesional de la Unidad Financiera y Contable</v>
      </c>
      <c r="BB4" s="37">
        <v>44562</v>
      </c>
      <c r="BC4" s="37">
        <v>44926</v>
      </c>
      <c r="BD4" s="112" t="str">
        <f t="shared" ref="BD4:BD6" si="2">+AQ4</f>
        <v>Carpeta de conciliaciones bancarias</v>
      </c>
      <c r="BE4" s="196">
        <v>44620</v>
      </c>
      <c r="BF4" s="198" t="s">
        <v>1129</v>
      </c>
      <c r="BG4" s="41">
        <v>44681</v>
      </c>
      <c r="BH4" s="198" t="s">
        <v>1130</v>
      </c>
      <c r="BI4" s="198"/>
      <c r="BJ4" s="41">
        <v>44742</v>
      </c>
      <c r="BK4" s="246"/>
      <c r="BL4" s="41">
        <v>44804</v>
      </c>
      <c r="BM4" s="246"/>
      <c r="BN4" s="41">
        <v>44865</v>
      </c>
      <c r="BO4" s="246"/>
      <c r="BP4" s="41">
        <v>44926</v>
      </c>
      <c r="BQ4" s="246"/>
    </row>
    <row r="5" spans="1:69" ht="82.8" x14ac:dyDescent="0.3">
      <c r="A5" s="410"/>
      <c r="B5" s="388"/>
      <c r="C5" s="388"/>
      <c r="D5" s="388"/>
      <c r="E5" s="388"/>
      <c r="F5" s="403"/>
      <c r="G5" s="412"/>
      <c r="H5" s="388"/>
      <c r="I5" s="403"/>
      <c r="J5" s="388"/>
      <c r="K5" s="388"/>
      <c r="L5" s="390"/>
      <c r="M5" s="388"/>
      <c r="N5" s="388"/>
      <c r="O5" s="388"/>
      <c r="P5" s="388"/>
      <c r="Q5" s="388"/>
      <c r="R5" s="388"/>
      <c r="S5" s="389"/>
      <c r="T5" s="389"/>
      <c r="U5" s="389"/>
      <c r="V5" s="402"/>
      <c r="W5" s="400"/>
      <c r="X5" s="402"/>
      <c r="Y5" s="400"/>
      <c r="Z5" s="389"/>
      <c r="AA5" s="400"/>
      <c r="AB5" s="401"/>
      <c r="AC5" s="66" t="s">
        <v>1131</v>
      </c>
      <c r="AD5" s="48" t="s">
        <v>1132</v>
      </c>
      <c r="AE5" s="66" t="s">
        <v>54</v>
      </c>
      <c r="AF5" s="38">
        <f t="shared" ref="AF5:AF6" si="3">IF(AE5="Preventivo",25%,IF(AE5="Detectivo",15%,IF(AE5="Correctivo",10%,"")))</f>
        <v>0.25</v>
      </c>
      <c r="AG5" s="122" t="s">
        <v>199</v>
      </c>
      <c r="AH5" s="38">
        <f t="shared" si="0"/>
        <v>0.15</v>
      </c>
      <c r="AI5" s="38">
        <f>+AH5+AF5</f>
        <v>0.4</v>
      </c>
      <c r="AJ5" s="122" t="s">
        <v>200</v>
      </c>
      <c r="AK5" s="119" t="s">
        <v>191</v>
      </c>
      <c r="AL5" s="48" t="s">
        <v>1133</v>
      </c>
      <c r="AM5" s="119" t="s">
        <v>23</v>
      </c>
      <c r="AN5" s="122" t="s">
        <v>1134</v>
      </c>
      <c r="AO5" s="122" t="s">
        <v>24</v>
      </c>
      <c r="AP5" s="122" t="s">
        <v>63</v>
      </c>
      <c r="AQ5" s="122" t="s">
        <v>1135</v>
      </c>
      <c r="AR5" s="122" t="s">
        <v>204</v>
      </c>
      <c r="AS5" s="122" t="s">
        <v>1136</v>
      </c>
      <c r="AT5" s="122" t="s">
        <v>206</v>
      </c>
      <c r="AU5" s="122">
        <f>+AV4*AI5</f>
        <v>0.12</v>
      </c>
      <c r="AV5" s="39">
        <f>+AV4-AU5</f>
        <v>0.18</v>
      </c>
      <c r="AW5" s="389"/>
      <c r="AX5" s="389"/>
      <c r="AY5" s="136">
        <v>2</v>
      </c>
      <c r="AZ5" s="49" t="s">
        <v>1137</v>
      </c>
      <c r="BA5" s="112" t="s">
        <v>1138</v>
      </c>
      <c r="BB5" s="37">
        <v>44562</v>
      </c>
      <c r="BC5" s="37">
        <v>44926</v>
      </c>
      <c r="BD5" s="112" t="str">
        <f t="shared" si="2"/>
        <v>Requerimiento efectuado en el comite de gerencia
Correo electrónico</v>
      </c>
      <c r="BE5" s="196">
        <v>44620</v>
      </c>
      <c r="BF5" s="198" t="s">
        <v>1139</v>
      </c>
      <c r="BG5" s="41">
        <v>44681</v>
      </c>
      <c r="BH5" s="198" t="str">
        <f>+BF5</f>
        <v>Se revisa en el comité directivo de cierre de cada mes la información de cierre financiero y se requiere el cumplimiento de los plazos en el envío de la información a la unidad financiera</v>
      </c>
      <c r="BI5" s="198"/>
      <c r="BJ5" s="41">
        <v>44742</v>
      </c>
      <c r="BK5" s="246"/>
      <c r="BL5" s="41">
        <v>44804</v>
      </c>
      <c r="BM5" s="246"/>
      <c r="BN5" s="41">
        <v>44865</v>
      </c>
      <c r="BO5" s="246"/>
      <c r="BP5" s="41">
        <v>44926</v>
      </c>
      <c r="BQ5" s="246"/>
    </row>
    <row r="6" spans="1:69" ht="167.4" customHeight="1" x14ac:dyDescent="0.3">
      <c r="A6" s="410"/>
      <c r="B6" s="388"/>
      <c r="C6" s="388"/>
      <c r="D6" s="388"/>
      <c r="E6" s="388"/>
      <c r="F6" s="403"/>
      <c r="G6" s="412"/>
      <c r="H6" s="388"/>
      <c r="I6" s="403"/>
      <c r="J6" s="388"/>
      <c r="K6" s="388"/>
      <c r="L6" s="390"/>
      <c r="M6" s="388"/>
      <c r="N6" s="388"/>
      <c r="O6" s="388"/>
      <c r="P6" s="388"/>
      <c r="Q6" s="388"/>
      <c r="R6" s="388"/>
      <c r="S6" s="389"/>
      <c r="T6" s="389"/>
      <c r="U6" s="389"/>
      <c r="V6" s="402"/>
      <c r="W6" s="400"/>
      <c r="X6" s="402"/>
      <c r="Y6" s="400"/>
      <c r="Z6" s="389"/>
      <c r="AA6" s="400"/>
      <c r="AB6" s="401"/>
      <c r="AC6" s="66" t="s">
        <v>1140</v>
      </c>
      <c r="AD6" s="66" t="s">
        <v>1141</v>
      </c>
      <c r="AE6" s="66" t="s">
        <v>54</v>
      </c>
      <c r="AF6" s="38">
        <f t="shared" si="3"/>
        <v>0.25</v>
      </c>
      <c r="AG6" s="122" t="s">
        <v>199</v>
      </c>
      <c r="AH6" s="38">
        <f t="shared" si="0"/>
        <v>0.15</v>
      </c>
      <c r="AI6" s="38">
        <f>+AH6+AF6</f>
        <v>0.4</v>
      </c>
      <c r="AJ6" s="122" t="s">
        <v>200</v>
      </c>
      <c r="AK6" s="119" t="s">
        <v>191</v>
      </c>
      <c r="AL6" s="48" t="s">
        <v>1142</v>
      </c>
      <c r="AM6" s="119" t="s">
        <v>39</v>
      </c>
      <c r="AN6" s="122" t="s">
        <v>1143</v>
      </c>
      <c r="AO6" s="122" t="s">
        <v>24</v>
      </c>
      <c r="AP6" s="122" t="s">
        <v>96</v>
      </c>
      <c r="AQ6" s="122" t="s">
        <v>1144</v>
      </c>
      <c r="AR6" s="122" t="s">
        <v>204</v>
      </c>
      <c r="AS6" s="122" t="s">
        <v>1138</v>
      </c>
      <c r="AT6" s="122" t="s">
        <v>206</v>
      </c>
      <c r="AU6" s="122">
        <f>+AV5*AI6</f>
        <v>7.1999999999999995E-2</v>
      </c>
      <c r="AV6" s="39">
        <f>+AV5-AU6</f>
        <v>0.108</v>
      </c>
      <c r="AW6" s="389"/>
      <c r="AX6" s="389"/>
      <c r="AY6" s="136">
        <v>3</v>
      </c>
      <c r="AZ6" s="36" t="s">
        <v>1145</v>
      </c>
      <c r="BA6" s="112" t="str">
        <f t="shared" si="1"/>
        <v>Jefe de la Unidad Financiera y Contable</v>
      </c>
      <c r="BB6" s="37">
        <v>44562</v>
      </c>
      <c r="BC6" s="37">
        <v>44926</v>
      </c>
      <c r="BD6" s="112" t="str">
        <f t="shared" si="2"/>
        <v>Solicitud
Plan de capacitaciones</v>
      </c>
      <c r="BE6" s="196">
        <v>44620</v>
      </c>
      <c r="BF6" s="198" t="s">
        <v>1146</v>
      </c>
      <c r="BG6" s="41">
        <v>44681</v>
      </c>
      <c r="BH6" s="199" t="str">
        <f>+BF6</f>
        <v>Se solicitó a la Unidad de Talento Humano la realización de capacitaciones en temas contables y de impuestos</v>
      </c>
      <c r="BI6" s="301"/>
      <c r="BJ6" s="41">
        <v>44742</v>
      </c>
      <c r="BK6" s="199"/>
      <c r="BL6" s="41">
        <v>44804</v>
      </c>
      <c r="BM6" s="199"/>
      <c r="BN6" s="41">
        <v>44865</v>
      </c>
      <c r="BO6" s="199"/>
      <c r="BP6" s="41">
        <v>44926</v>
      </c>
      <c r="BQ6" s="199"/>
    </row>
    <row r="7" spans="1:69" ht="104.25" customHeight="1" x14ac:dyDescent="0.3">
      <c r="A7" s="410" t="s">
        <v>239</v>
      </c>
      <c r="B7" s="388" t="s">
        <v>101</v>
      </c>
      <c r="C7" s="388" t="s">
        <v>55</v>
      </c>
      <c r="D7" s="388" t="s">
        <v>76</v>
      </c>
      <c r="E7" s="388" t="s">
        <v>77</v>
      </c>
      <c r="F7" s="403" t="s">
        <v>1147</v>
      </c>
      <c r="G7" s="412" t="s">
        <v>1148</v>
      </c>
      <c r="H7" s="388" t="s">
        <v>1149</v>
      </c>
      <c r="I7" s="403" t="s">
        <v>1150</v>
      </c>
      <c r="J7" s="388" t="s">
        <v>48</v>
      </c>
      <c r="K7" s="388">
        <v>0</v>
      </c>
      <c r="L7" s="390">
        <f>IF(J7="Diaria",+(K7/360),IF(J7="Semanal",+(K7/52),IF(J7="Mensual",+(K7/12),IF(J7="Bimestral",+(K7/6),IF(J7="Trimestral",+(K7/4),IF(J7="Semestral",+(K7/2),IF(J7="Anual",+(K7/1),"")))))))</f>
        <v>0</v>
      </c>
      <c r="M7" s="388" t="s">
        <v>45</v>
      </c>
      <c r="N7" s="388">
        <f>IF(M7="Menor al 1% del patrimonio de la Lotería de Bogotá",20%,IF(M7="Entre el 1% y el 3% del patrimonio de la Lotería de Bogotá",40%,IF(M7="Entre el 3% y el 6% del patrimonio de la Lotería de Bogotá",60%,IF(M7="Entre el 6% y el 10% del patrimonio de la Lotería de Bogotá",80%,IF(M7="Mayor al 10% del patrimonio de la Lotería de Bogotá",100%,IF(M7="NA",0%,""))))))</f>
        <v>0.4</v>
      </c>
      <c r="O7" s="388" t="s">
        <v>46</v>
      </c>
      <c r="P7" s="388">
        <f>IF(O7="El riesgo afecta la imagen de algún área de la organización",20%,IF(O7="El riesgo afecta la imagen de la entidad internamente, de conocimiento general nivel interno, de junta directiva y accionistas y/o de proveedores",40%,IF(O7="El riesgo afecta la imagen de la entidad con algunos usuarios de relevancia frente al logro de los objetivos",60%,IF(O7="El riesgo afecta la imagen de la entidad con efecto publicitario sistenido a nivel de sector administrativo, nivel departamental o municipal",80%,IF(O7="El riesgo afecta la imagen de la entidad a nivel nacional, con efecto publicitario sistenido a nivel país",100%,IF(O7="NA",0%,""))))))</f>
        <v>0.4</v>
      </c>
      <c r="Q7" s="388" t="s">
        <v>70</v>
      </c>
      <c r="R7" s="388">
        <f>IF(Q7="Interrupción de la operación por menos de un día",20%,IF(Q7="Interrupción de la operación por un día completo",40%,IF(Q7="Interrupción de la operación mayor a 1 día y menor a 2 días",60%,IF(Q7="Interrupción de la operación por dos días completos",80%,IF(Q7="Interrupción de la operación por más de dos días",100%,IF(Q7="NA",0%,""))))))</f>
        <v>0</v>
      </c>
      <c r="S7" s="389" t="s">
        <v>57</v>
      </c>
      <c r="T7" s="389" t="s">
        <v>27</v>
      </c>
      <c r="U7" s="389">
        <f>+MAX(N7,P7,R7)</f>
        <v>0.4</v>
      </c>
      <c r="V7" s="402" t="str">
        <f>IF(L7&lt;=20%,"Muy baja",IF(L7&lt;=40%,"Baja",IF(L7&lt;=60%,"Media",IF(L7&lt;=80%,"Alta",IF(L7&lt;=100%,"Muy alta",IF(L7&gt;=100%,"Muy alta",""))))))</f>
        <v>Muy baja</v>
      </c>
      <c r="W7" s="400">
        <f>+IFERROR(VLOOKUP(V7,Fórmula!$F$1:$G$6,2,FALSE),"")</f>
        <v>0.2</v>
      </c>
      <c r="X7" s="402" t="s">
        <v>53</v>
      </c>
      <c r="Y7" s="400">
        <f>+IFERROR(VLOOKUP(X7,Fórmula!$H$1:$I$6,2,FALSE),"")</f>
        <v>0.6</v>
      </c>
      <c r="Z7" s="389" t="str">
        <f>+IFERROR(VLOOKUP(V7&amp;X7,Fórmula!$C$2:$D$26,2,FALSE),"")</f>
        <v>Moderado</v>
      </c>
      <c r="AA7" s="400">
        <f>IF(Z7="Bajo",25%,IF(Z7="Moderado",50%,IF(Z7="Alto",75%,IF(Z7="Extremo",100%,""))))</f>
        <v>0.5</v>
      </c>
      <c r="AB7" s="401" t="s">
        <v>1151</v>
      </c>
      <c r="AC7" s="66" t="s">
        <v>1152</v>
      </c>
      <c r="AD7" s="66" t="s">
        <v>1153</v>
      </c>
      <c r="AE7" s="66" t="s">
        <v>54</v>
      </c>
      <c r="AF7" s="38">
        <f>IF(AE7="Preventivo",25%,IF(AE7="Detectivo",15%,IF(AE7="Correctivo",10%,"")))</f>
        <v>0.25</v>
      </c>
      <c r="AG7" s="122" t="s">
        <v>199</v>
      </c>
      <c r="AH7" s="38">
        <f t="shared" ref="AH7" si="4">IF(AG7="Manual",15%,IF(AG7="Automático",25%,""))</f>
        <v>0.15</v>
      </c>
      <c r="AI7" s="38">
        <f t="shared" ref="AI7:AI9" si="5">+AH7+AF7</f>
        <v>0.4</v>
      </c>
      <c r="AJ7" s="122" t="s">
        <v>200</v>
      </c>
      <c r="AK7" s="119" t="s">
        <v>191</v>
      </c>
      <c r="AL7" s="66" t="s">
        <v>1154</v>
      </c>
      <c r="AM7" s="119" t="s">
        <v>23</v>
      </c>
      <c r="AN7" s="122" t="s">
        <v>1155</v>
      </c>
      <c r="AO7" s="122" t="s">
        <v>24</v>
      </c>
      <c r="AP7" s="122" t="s">
        <v>1156</v>
      </c>
      <c r="AQ7" s="122" t="s">
        <v>1157</v>
      </c>
      <c r="AR7" s="122" t="s">
        <v>204</v>
      </c>
      <c r="AS7" s="122" t="s">
        <v>1158</v>
      </c>
      <c r="AT7" s="122" t="s">
        <v>206</v>
      </c>
      <c r="AU7" s="122">
        <f>+AA7*AI7</f>
        <v>0.2</v>
      </c>
      <c r="AV7" s="39">
        <f>+AA7-AU7</f>
        <v>0.3</v>
      </c>
      <c r="AW7" s="389" t="str">
        <f>+IF(C7="Corrupción","Moderado",IF(AV9&lt;=25%,"Bajo",IF(AV9&lt;=50%,"Moderado",IF(AV9&lt;=75%,"Alto",IF(AV9&gt;75%,"Extremo","")))))</f>
        <v>Moderado</v>
      </c>
      <c r="AX7" s="389" t="s">
        <v>41</v>
      </c>
      <c r="AY7" s="108">
        <v>1</v>
      </c>
      <c r="AZ7" s="49" t="s">
        <v>1159</v>
      </c>
      <c r="BA7" s="119" t="s">
        <v>1160</v>
      </c>
      <c r="BB7" s="46">
        <v>44562</v>
      </c>
      <c r="BC7" s="46">
        <v>44926</v>
      </c>
      <c r="BD7" s="112" t="s">
        <v>1161</v>
      </c>
      <c r="BE7" s="196">
        <v>44620</v>
      </c>
      <c r="BF7" s="198" t="s">
        <v>1162</v>
      </c>
      <c r="BG7" s="41">
        <v>44681</v>
      </c>
      <c r="BH7" s="198" t="s">
        <v>1163</v>
      </c>
      <c r="BI7" s="302" t="s">
        <v>1164</v>
      </c>
      <c r="BJ7" s="41">
        <v>44742</v>
      </c>
      <c r="BK7" s="198"/>
      <c r="BL7" s="41">
        <v>44804</v>
      </c>
      <c r="BM7" s="198"/>
      <c r="BN7" s="41">
        <v>44865</v>
      </c>
      <c r="BO7" s="198"/>
      <c r="BP7" s="41">
        <v>44926</v>
      </c>
      <c r="BQ7" s="198"/>
    </row>
    <row r="8" spans="1:69" ht="123" customHeight="1" x14ac:dyDescent="0.3">
      <c r="A8" s="410"/>
      <c r="B8" s="388"/>
      <c r="C8" s="388"/>
      <c r="D8" s="388"/>
      <c r="E8" s="388"/>
      <c r="F8" s="403"/>
      <c r="G8" s="412"/>
      <c r="H8" s="388"/>
      <c r="I8" s="403"/>
      <c r="J8" s="388"/>
      <c r="K8" s="388"/>
      <c r="L8" s="390"/>
      <c r="M8" s="388"/>
      <c r="N8" s="388"/>
      <c r="O8" s="388"/>
      <c r="P8" s="388"/>
      <c r="Q8" s="388"/>
      <c r="R8" s="388"/>
      <c r="S8" s="389"/>
      <c r="T8" s="389"/>
      <c r="U8" s="389"/>
      <c r="V8" s="402"/>
      <c r="W8" s="400"/>
      <c r="X8" s="402"/>
      <c r="Y8" s="400"/>
      <c r="Z8" s="389"/>
      <c r="AA8" s="400"/>
      <c r="AB8" s="401"/>
      <c r="AC8" s="66" t="s">
        <v>1165</v>
      </c>
      <c r="AD8" s="66" t="s">
        <v>1166</v>
      </c>
      <c r="AE8" s="66" t="s">
        <v>54</v>
      </c>
      <c r="AF8" s="38">
        <f t="shared" ref="AF8:AF9" si="6">IF(AE8="Preventivo",25%,IF(AE8="Detectivo",15%,IF(AE8="Correctivo",10%,"")))</f>
        <v>0.25</v>
      </c>
      <c r="AG8" s="122" t="s">
        <v>199</v>
      </c>
      <c r="AH8" s="38">
        <f>IF(AG8="Manual",15%,IF(AG8="Automático",25%,""))</f>
        <v>0.15</v>
      </c>
      <c r="AI8" s="38">
        <f t="shared" si="5"/>
        <v>0.4</v>
      </c>
      <c r="AJ8" s="122" t="s">
        <v>200</v>
      </c>
      <c r="AK8" s="119" t="s">
        <v>191</v>
      </c>
      <c r="AL8" s="66" t="s">
        <v>1154</v>
      </c>
      <c r="AM8" s="119" t="s">
        <v>23</v>
      </c>
      <c r="AN8" s="122" t="s">
        <v>1167</v>
      </c>
      <c r="AO8" s="122" t="s">
        <v>24</v>
      </c>
      <c r="AP8" s="122" t="s">
        <v>1156</v>
      </c>
      <c r="AQ8" s="122" t="s">
        <v>1168</v>
      </c>
      <c r="AR8" s="122" t="s">
        <v>204</v>
      </c>
      <c r="AS8" s="122" t="s">
        <v>1169</v>
      </c>
      <c r="AT8" s="122" t="s">
        <v>206</v>
      </c>
      <c r="AU8" s="122">
        <f>+AV7*AI8</f>
        <v>0.12</v>
      </c>
      <c r="AV8" s="39">
        <f>+AV7-AU8</f>
        <v>0.18</v>
      </c>
      <c r="AW8" s="389"/>
      <c r="AX8" s="389"/>
      <c r="AY8" s="136">
        <v>2</v>
      </c>
      <c r="AZ8" s="40" t="s">
        <v>1170</v>
      </c>
      <c r="BA8" s="112" t="s">
        <v>1171</v>
      </c>
      <c r="BB8" s="46">
        <v>44562</v>
      </c>
      <c r="BC8" s="46">
        <v>44772</v>
      </c>
      <c r="BD8" s="112" t="s">
        <v>1172</v>
      </c>
      <c r="BE8" s="196">
        <v>44620</v>
      </c>
      <c r="BF8" s="198" t="s">
        <v>1173</v>
      </c>
      <c r="BG8" s="41">
        <v>44681</v>
      </c>
      <c r="BH8" s="206" t="s">
        <v>1174</v>
      </c>
      <c r="BI8" s="302" t="s">
        <v>1164</v>
      </c>
      <c r="BJ8" s="41">
        <v>44742</v>
      </c>
      <c r="BK8" s="209"/>
      <c r="BL8" s="41">
        <v>44804</v>
      </c>
      <c r="BM8" s="209"/>
      <c r="BN8" s="41">
        <v>44865</v>
      </c>
      <c r="BO8" s="209"/>
      <c r="BP8" s="41">
        <v>44926</v>
      </c>
      <c r="BQ8" s="209"/>
    </row>
    <row r="9" spans="1:69" ht="91.5" customHeight="1" x14ac:dyDescent="0.3">
      <c r="A9" s="410"/>
      <c r="B9" s="388"/>
      <c r="C9" s="388"/>
      <c r="D9" s="388"/>
      <c r="E9" s="388"/>
      <c r="F9" s="403"/>
      <c r="G9" s="412"/>
      <c r="H9" s="388"/>
      <c r="I9" s="403"/>
      <c r="J9" s="388"/>
      <c r="K9" s="388"/>
      <c r="L9" s="390"/>
      <c r="M9" s="388"/>
      <c r="N9" s="388"/>
      <c r="O9" s="388"/>
      <c r="P9" s="388"/>
      <c r="Q9" s="388"/>
      <c r="R9" s="388"/>
      <c r="S9" s="389"/>
      <c r="T9" s="389"/>
      <c r="U9" s="389"/>
      <c r="V9" s="402"/>
      <c r="W9" s="400"/>
      <c r="X9" s="402"/>
      <c r="Y9" s="400"/>
      <c r="Z9" s="389"/>
      <c r="AA9" s="400"/>
      <c r="AB9" s="401"/>
      <c r="AC9" s="66" t="s">
        <v>1175</v>
      </c>
      <c r="AD9" s="66" t="s">
        <v>1176</v>
      </c>
      <c r="AE9" s="66" t="s">
        <v>54</v>
      </c>
      <c r="AF9" s="38">
        <f t="shared" si="6"/>
        <v>0.25</v>
      </c>
      <c r="AG9" s="122" t="s">
        <v>199</v>
      </c>
      <c r="AH9" s="38">
        <f>IF(AG9="Manual",15%,IF(AG9="Automático",25%,""))</f>
        <v>0.15</v>
      </c>
      <c r="AI9" s="38">
        <f t="shared" si="5"/>
        <v>0.4</v>
      </c>
      <c r="AJ9" s="66" t="str">
        <f>+AJ6</f>
        <v>Confiable</v>
      </c>
      <c r="AK9" s="119" t="str">
        <f>+AK6</f>
        <v>SI</v>
      </c>
      <c r="AL9" s="66" t="s">
        <v>1177</v>
      </c>
      <c r="AM9" s="119" t="s">
        <v>23</v>
      </c>
      <c r="AN9" s="122" t="s">
        <v>1167</v>
      </c>
      <c r="AO9" s="122" t="s">
        <v>24</v>
      </c>
      <c r="AP9" s="122" t="s">
        <v>63</v>
      </c>
      <c r="AQ9" s="122" t="s">
        <v>1178</v>
      </c>
      <c r="AR9" s="66" t="str">
        <f>+AR6</f>
        <v>Asignado</v>
      </c>
      <c r="AS9" s="122" t="s">
        <v>1169</v>
      </c>
      <c r="AT9" s="66" t="str">
        <f>+AT6</f>
        <v>Adecuado</v>
      </c>
      <c r="AU9" s="122">
        <f>+AV8*AI9</f>
        <v>7.1999999999999995E-2</v>
      </c>
      <c r="AV9" s="39">
        <f>+AV8-AU9</f>
        <v>0.108</v>
      </c>
      <c r="AW9" s="389"/>
      <c r="AX9" s="389"/>
      <c r="AY9" s="136">
        <v>3</v>
      </c>
      <c r="AZ9" s="40" t="s">
        <v>1179</v>
      </c>
      <c r="BA9" s="112" t="s">
        <v>1180</v>
      </c>
      <c r="BB9" s="46">
        <v>44562</v>
      </c>
      <c r="BC9" s="46">
        <v>44926</v>
      </c>
      <c r="BD9" s="112" t="s">
        <v>1181</v>
      </c>
      <c r="BE9" s="196">
        <v>44620</v>
      </c>
      <c r="BF9" s="198" t="s">
        <v>1182</v>
      </c>
      <c r="BG9" s="41">
        <v>44681</v>
      </c>
      <c r="BH9" s="198" t="s">
        <v>1183</v>
      </c>
      <c r="BI9" s="302" t="s">
        <v>1164</v>
      </c>
      <c r="BJ9" s="41">
        <v>44742</v>
      </c>
      <c r="BK9" s="41"/>
      <c r="BL9" s="41">
        <v>44804</v>
      </c>
      <c r="BM9" s="41"/>
      <c r="BN9" s="41">
        <v>44865</v>
      </c>
      <c r="BO9" s="41"/>
      <c r="BP9" s="41">
        <v>44926</v>
      </c>
      <c r="BQ9" s="41"/>
    </row>
    <row r="10" spans="1:69" ht="90" customHeight="1" x14ac:dyDescent="0.3">
      <c r="A10" s="410" t="s">
        <v>239</v>
      </c>
      <c r="B10" s="388" t="s">
        <v>101</v>
      </c>
      <c r="C10" s="388" t="s">
        <v>33</v>
      </c>
      <c r="D10" s="388" t="s">
        <v>33</v>
      </c>
      <c r="E10" s="388" t="s">
        <v>97</v>
      </c>
      <c r="F10" s="403" t="s">
        <v>1184</v>
      </c>
      <c r="G10" s="412" t="s">
        <v>1185</v>
      </c>
      <c r="H10" s="388" t="s">
        <v>1186</v>
      </c>
      <c r="I10" s="403" t="s">
        <v>1187</v>
      </c>
      <c r="J10" s="388" t="s">
        <v>32</v>
      </c>
      <c r="K10" s="388">
        <v>0</v>
      </c>
      <c r="L10" s="390">
        <f>IF(J10="Diaria",+(K10/360),IF(J10="Semanal",+(K10/52),IF(J10="Mensual",+(K10/12),IF(J10="Bimestral",+(K10/6),IF(J10="Trimestral",+(K10/4),IF(J10="Semestral",+(K10/2),IF(J10="Anual",+(K10/1),"")))))))</f>
        <v>0</v>
      </c>
      <c r="M10" s="388" t="s">
        <v>72</v>
      </c>
      <c r="N10" s="388">
        <f>IF(M10="Menor al 1% del patrimonio de la Lotería de Bogotá",20%,IF(M10="Entre el 1% y el 3% del patrimonio de la Lotería de Bogotá",40%,IF(M10="Entre el 3% y el 6% del patrimonio de la Lotería de Bogotá",60%,IF(M10="Entre el 6% y el 10% del patrimonio de la Lotería de Bogotá",80%,IF(M10="Mayor al 10% del patrimonio de la Lotería de Bogotá",100%,IF(M10="NA",0%,""))))))</f>
        <v>0.8</v>
      </c>
      <c r="O10" s="388" t="s">
        <v>46</v>
      </c>
      <c r="P10" s="388">
        <f>IF(O10="El riesgo afecta la imagen de algún área de la organización",20%,IF(O10="El riesgo afecta la imagen de la entidad internamente, de conocimiento general nivel interno, de junta directiva y accionistas y/o de proveedores",40%,IF(O10="El riesgo afecta la imagen de la entidad con algunos usuarios de relevancia frente al logro de los objetivos",60%,IF(O10="El riesgo afecta la imagen de la entidad con efecto publicitario sistenido a nivel de sector administrativo, nivel departamental o municipal",80%,IF(O10="El riesgo afecta la imagen de la entidad a nivel nacional, con efecto publicitario sistenido a nivel país",100%,IF(O10="NA",0%,""))))))</f>
        <v>0.4</v>
      </c>
      <c r="Q10" s="388" t="s">
        <v>70</v>
      </c>
      <c r="R10" s="388">
        <f>IF(Q10="Interrupción de la operación por menos de un día",20%,IF(Q10="Interrupción de la operación por un día completo",40%,IF(Q10="Interrupción de la operación mayor a 1 día y menor a 2 días",60%,IF(Q10="Interrupción de la operación por dos días completos",80%,IF(Q10="Interrupción de la operación por más de dos días",100%,IF(Q10="NA",0%,""))))))</f>
        <v>0</v>
      </c>
      <c r="S10" s="389" t="s">
        <v>57</v>
      </c>
      <c r="T10" s="389" t="s">
        <v>70</v>
      </c>
      <c r="U10" s="389">
        <f>+MAX(N10,P10,R10)</f>
        <v>0.8</v>
      </c>
      <c r="V10" s="402" t="str">
        <f>IF(L10&lt;=20%,"Muy baja",IF(L10&lt;=40%,"Baja",IF(L10&lt;=60%,"Media",IF(L10&lt;=80%,"Alta",IF(L10&lt;=100%,"Muy alta",IF(L10&gt;=100%,"Muy alta",""))))))</f>
        <v>Muy baja</v>
      </c>
      <c r="W10" s="400">
        <f>+IFERROR(VLOOKUP(V10,Fórmula!$F$1:$G$6,2,FALSE),"")</f>
        <v>0.2</v>
      </c>
      <c r="X10" s="402" t="str">
        <f>IF(U10=20%,"Leve",IF(U10=40%,"Menor",IF(U10=60%,"Moderado",IF(U10=80%,"Mayor",IF(U10=100%,"Catastrófico","")))))</f>
        <v>Mayor</v>
      </c>
      <c r="Y10" s="400">
        <f>+IFERROR(VLOOKUP(X10,Fórmula!$H$1:$I$6,2,FALSE),"")</f>
        <v>0.8</v>
      </c>
      <c r="Z10" s="389" t="str">
        <f>+IFERROR(VLOOKUP(V10&amp;X10,Fórmula!$C$2:$D$26,2,FALSE),"")</f>
        <v>Alto</v>
      </c>
      <c r="AA10" s="400">
        <f>IF(Z10="Bajo",25%,IF(Z10="Moderado",50%,IF(Z10="Alto",75%,IF(Z10="Extremo",100%,""))))</f>
        <v>0.75</v>
      </c>
      <c r="AB10" s="445" t="s">
        <v>1188</v>
      </c>
      <c r="AC10" s="66" t="s">
        <v>1189</v>
      </c>
      <c r="AD10" s="66" t="s">
        <v>1190</v>
      </c>
      <c r="AE10" s="66" t="s">
        <v>54</v>
      </c>
      <c r="AF10" s="38">
        <f>IF(AE10="Preventivo",25%,IF(AE10="Detectivo",15%,IF(AE10="Correctivo",10%,"")))</f>
        <v>0.25</v>
      </c>
      <c r="AG10" s="122" t="s">
        <v>199</v>
      </c>
      <c r="AH10" s="38">
        <f t="shared" ref="AH10" si="7">IF(AG10="Manual",15%,IF(AG10="Automático",25%,""))</f>
        <v>0.15</v>
      </c>
      <c r="AI10" s="38">
        <f t="shared" ref="AI10:AI12" si="8">+AH10+AF10</f>
        <v>0.4</v>
      </c>
      <c r="AJ10" s="122" t="s">
        <v>200</v>
      </c>
      <c r="AK10" s="119" t="s">
        <v>239</v>
      </c>
      <c r="AL10" s="66"/>
      <c r="AM10" s="119" t="s">
        <v>23</v>
      </c>
      <c r="AN10" s="122" t="s">
        <v>1167</v>
      </c>
      <c r="AO10" s="122" t="s">
        <v>24</v>
      </c>
      <c r="AP10" s="122" t="s">
        <v>1156</v>
      </c>
      <c r="AQ10" s="122" t="s">
        <v>1191</v>
      </c>
      <c r="AR10" s="122" t="s">
        <v>204</v>
      </c>
      <c r="AS10" s="122" t="s">
        <v>1192</v>
      </c>
      <c r="AT10" s="122" t="s">
        <v>206</v>
      </c>
      <c r="AU10" s="122">
        <f>+AA10*AI10</f>
        <v>0.30000000000000004</v>
      </c>
      <c r="AV10" s="39">
        <f>+AA10-AU10</f>
        <v>0.44999999999999996</v>
      </c>
      <c r="AW10" s="389" t="str">
        <f>+IF(C10="Corrupción","Moderado",IF(AV12&lt;=25%,"Bajo",IF(AV12&lt;=50%,"Moderado",IF(AV12&lt;=75%,"Alto",IF(AV12&gt;75%,"Extremo","")))))</f>
        <v>Bajo</v>
      </c>
      <c r="AX10" s="389" t="s">
        <v>41</v>
      </c>
      <c r="AY10" s="108">
        <v>1</v>
      </c>
      <c r="AZ10" s="66" t="s">
        <v>1193</v>
      </c>
      <c r="BA10" s="119" t="s">
        <v>1194</v>
      </c>
      <c r="BB10" s="46">
        <v>44562</v>
      </c>
      <c r="BC10" s="46">
        <v>44926</v>
      </c>
      <c r="BD10" s="112" t="s">
        <v>1195</v>
      </c>
      <c r="BE10" s="196">
        <v>44620</v>
      </c>
      <c r="BF10" s="198" t="s">
        <v>1196</v>
      </c>
      <c r="BG10" s="41">
        <v>44681</v>
      </c>
      <c r="BH10" s="198" t="s">
        <v>1197</v>
      </c>
      <c r="BI10" s="302" t="s">
        <v>1164</v>
      </c>
      <c r="BJ10" s="41">
        <v>44742</v>
      </c>
      <c r="BK10" s="41"/>
      <c r="BL10" s="41">
        <v>44804</v>
      </c>
      <c r="BM10" s="41"/>
      <c r="BN10" s="41">
        <v>44865</v>
      </c>
      <c r="BO10" s="41"/>
      <c r="BP10" s="41">
        <v>44926</v>
      </c>
      <c r="BQ10" s="41"/>
    </row>
    <row r="11" spans="1:69" ht="69" x14ac:dyDescent="0.3">
      <c r="A11" s="410"/>
      <c r="B11" s="388"/>
      <c r="C11" s="388"/>
      <c r="D11" s="388"/>
      <c r="E11" s="388"/>
      <c r="F11" s="403"/>
      <c r="G11" s="412"/>
      <c r="H11" s="388"/>
      <c r="I11" s="403"/>
      <c r="J11" s="388"/>
      <c r="K11" s="388"/>
      <c r="L11" s="390"/>
      <c r="M11" s="388"/>
      <c r="N11" s="388"/>
      <c r="O11" s="388"/>
      <c r="P11" s="388"/>
      <c r="Q11" s="388"/>
      <c r="R11" s="388"/>
      <c r="S11" s="389"/>
      <c r="T11" s="389"/>
      <c r="U11" s="389"/>
      <c r="V11" s="402"/>
      <c r="W11" s="400"/>
      <c r="X11" s="402"/>
      <c r="Y11" s="400"/>
      <c r="Z11" s="389"/>
      <c r="AA11" s="400"/>
      <c r="AB11" s="445"/>
      <c r="AC11" s="66" t="s">
        <v>1198</v>
      </c>
      <c r="AD11" s="66" t="s">
        <v>1199</v>
      </c>
      <c r="AE11" s="66" t="s">
        <v>54</v>
      </c>
      <c r="AF11" s="38">
        <f t="shared" ref="AF11:AF12" si="9">IF(AE11="Preventivo",25%,IF(AE11="Detectivo",15%,IF(AE11="Correctivo",10%,"")))</f>
        <v>0.25</v>
      </c>
      <c r="AG11" s="122" t="s">
        <v>199</v>
      </c>
      <c r="AH11" s="38">
        <f>IF(AG11="Manual",15%,IF(AG11="Automático",25%,""))</f>
        <v>0.15</v>
      </c>
      <c r="AI11" s="38">
        <f t="shared" si="8"/>
        <v>0.4</v>
      </c>
      <c r="AJ11" s="122" t="s">
        <v>200</v>
      </c>
      <c r="AK11" s="119" t="s">
        <v>239</v>
      </c>
      <c r="AL11" s="66"/>
      <c r="AM11" s="119" t="s">
        <v>39</v>
      </c>
      <c r="AN11" s="122"/>
      <c r="AO11" s="122" t="s">
        <v>40</v>
      </c>
      <c r="AP11" s="122" t="s">
        <v>1200</v>
      </c>
      <c r="AQ11" s="122" t="s">
        <v>1201</v>
      </c>
      <c r="AR11" s="122" t="s">
        <v>204</v>
      </c>
      <c r="AS11" s="122" t="s">
        <v>1202</v>
      </c>
      <c r="AT11" s="122" t="s">
        <v>206</v>
      </c>
      <c r="AU11" s="122">
        <f>+AV10*AI11</f>
        <v>0.18</v>
      </c>
      <c r="AV11" s="39">
        <f>+AV10-AU11</f>
        <v>0.26999999999999996</v>
      </c>
      <c r="AW11" s="389"/>
      <c r="AX11" s="389"/>
      <c r="AY11" s="136">
        <v>2</v>
      </c>
      <c r="AZ11" s="66" t="s">
        <v>1198</v>
      </c>
      <c r="BA11" s="119" t="s">
        <v>1203</v>
      </c>
      <c r="BB11" s="46">
        <v>44562</v>
      </c>
      <c r="BC11" s="46">
        <v>44926</v>
      </c>
      <c r="BD11" s="112" t="s">
        <v>1204</v>
      </c>
      <c r="BE11" s="196">
        <v>44620</v>
      </c>
      <c r="BF11" s="198" t="s">
        <v>1205</v>
      </c>
      <c r="BG11" s="41">
        <v>44681</v>
      </c>
      <c r="BH11" s="198" t="s">
        <v>1206</v>
      </c>
      <c r="BI11" s="198"/>
      <c r="BJ11" s="41">
        <v>44742</v>
      </c>
      <c r="BK11" s="41"/>
      <c r="BL11" s="41">
        <v>44804</v>
      </c>
      <c r="BM11" s="41"/>
      <c r="BN11" s="41">
        <v>44865</v>
      </c>
      <c r="BO11" s="41"/>
      <c r="BP11" s="41">
        <v>44926</v>
      </c>
      <c r="BQ11" s="41"/>
    </row>
    <row r="12" spans="1:69" ht="43.2" x14ac:dyDescent="0.3">
      <c r="A12" s="410"/>
      <c r="B12" s="388"/>
      <c r="C12" s="388"/>
      <c r="D12" s="388"/>
      <c r="E12" s="388"/>
      <c r="F12" s="403"/>
      <c r="G12" s="412"/>
      <c r="H12" s="388"/>
      <c r="I12" s="403"/>
      <c r="J12" s="388"/>
      <c r="K12" s="388"/>
      <c r="L12" s="390"/>
      <c r="M12" s="388"/>
      <c r="N12" s="388"/>
      <c r="O12" s="388"/>
      <c r="P12" s="388"/>
      <c r="Q12" s="388"/>
      <c r="R12" s="388"/>
      <c r="S12" s="389"/>
      <c r="T12" s="389"/>
      <c r="U12" s="389"/>
      <c r="V12" s="402"/>
      <c r="W12" s="400"/>
      <c r="X12" s="402"/>
      <c r="Y12" s="400"/>
      <c r="Z12" s="389"/>
      <c r="AA12" s="400"/>
      <c r="AB12" s="445"/>
      <c r="AC12" s="66" t="s">
        <v>1207</v>
      </c>
      <c r="AD12" s="66" t="s">
        <v>1208</v>
      </c>
      <c r="AE12" s="66" t="s">
        <v>54</v>
      </c>
      <c r="AF12" s="38">
        <f t="shared" si="9"/>
        <v>0.25</v>
      </c>
      <c r="AG12" s="122" t="s">
        <v>199</v>
      </c>
      <c r="AH12" s="38">
        <f>IF(AG12="Manual",15%,IF(AG12="Automático",25%,""))</f>
        <v>0.15</v>
      </c>
      <c r="AI12" s="38">
        <f t="shared" si="8"/>
        <v>0.4</v>
      </c>
      <c r="AJ12" s="66" t="str">
        <f t="shared" ref="AJ12:AK14" si="10">+AJ9</f>
        <v>Confiable</v>
      </c>
      <c r="AK12" s="119" t="str">
        <f t="shared" si="10"/>
        <v>SI</v>
      </c>
      <c r="AL12" s="66" t="s">
        <v>1209</v>
      </c>
      <c r="AM12" s="119" t="s">
        <v>23</v>
      </c>
      <c r="AN12" s="122" t="s">
        <v>1210</v>
      </c>
      <c r="AO12" s="122" t="s">
        <v>24</v>
      </c>
      <c r="AP12" s="122" t="s">
        <v>63</v>
      </c>
      <c r="AQ12" s="122" t="s">
        <v>1211</v>
      </c>
      <c r="AR12" s="66" t="str">
        <f>+AR9</f>
        <v>Asignado</v>
      </c>
      <c r="AS12" s="122" t="s">
        <v>1138</v>
      </c>
      <c r="AT12" s="66" t="str">
        <f>+AT9</f>
        <v>Adecuado</v>
      </c>
      <c r="AU12" s="122">
        <f>+AV11*AI12</f>
        <v>0.10799999999999998</v>
      </c>
      <c r="AV12" s="39">
        <f>+AV11-AU12</f>
        <v>0.16199999999999998</v>
      </c>
      <c r="AW12" s="389"/>
      <c r="AX12" s="389"/>
      <c r="AY12" s="136">
        <v>3</v>
      </c>
      <c r="AZ12" s="66" t="s">
        <v>1212</v>
      </c>
      <c r="BA12" s="112" t="s">
        <v>1138</v>
      </c>
      <c r="BB12" s="46">
        <v>44562</v>
      </c>
      <c r="BC12" s="46">
        <v>44926</v>
      </c>
      <c r="BD12" s="119" t="s">
        <v>1211</v>
      </c>
      <c r="BE12" s="196">
        <v>44620</v>
      </c>
      <c r="BF12" s="265" t="s">
        <v>1213</v>
      </c>
      <c r="BG12" s="41">
        <v>44681</v>
      </c>
      <c r="BH12" s="198" t="s">
        <v>1214</v>
      </c>
      <c r="BI12" s="198"/>
      <c r="BJ12" s="41">
        <v>44742</v>
      </c>
      <c r="BK12" s="41"/>
      <c r="BL12" s="41">
        <v>44804</v>
      </c>
      <c r="BM12" s="41"/>
      <c r="BN12" s="41">
        <v>44865</v>
      </c>
      <c r="BO12" s="41"/>
      <c r="BP12" s="41">
        <v>44926</v>
      </c>
      <c r="BQ12" s="41"/>
    </row>
    <row r="13" spans="1:69" ht="86.4" customHeight="1" x14ac:dyDescent="0.3">
      <c r="A13" s="410" t="s">
        <v>239</v>
      </c>
      <c r="B13" s="388" t="s">
        <v>101</v>
      </c>
      <c r="C13" s="388" t="s">
        <v>33</v>
      </c>
      <c r="D13" s="388" t="s">
        <v>76</v>
      </c>
      <c r="E13" s="388" t="s">
        <v>34</v>
      </c>
      <c r="F13" s="484" t="s">
        <v>1215</v>
      </c>
      <c r="G13" s="486" t="s">
        <v>1216</v>
      </c>
      <c r="H13" s="388" t="s">
        <v>1217</v>
      </c>
      <c r="I13" s="403" t="s">
        <v>1218</v>
      </c>
      <c r="J13" s="388" t="s">
        <v>32</v>
      </c>
      <c r="K13" s="484">
        <v>1</v>
      </c>
      <c r="L13" s="390">
        <f>IF(J13="Diaria",+(K13/360),IF(J13="Semanal",+(K13/52),IF(J13="Mensual",+(K13/12),IF(J13="Bimestral",+(K13/6),IF(J13="Trimestral",+(K13/4),IF(J13="Semestral",+(K13/2),IF(J13="Anual",+(K13/1),"")))))))</f>
        <v>2.7777777777777779E-3</v>
      </c>
      <c r="M13" s="388" t="s">
        <v>83</v>
      </c>
      <c r="N13" s="388">
        <f>IF(M13="Menor al 1% del patrimonio de la Lotería de Bogotá",20%,IF(M13="Entre el 1% y el 3% del patrimonio de la Lotería de Bogotá",40%,IF(M13="Entre el 3% y el 6% del patrimonio de la Lotería de Bogotá",60%,IF(M13="Entre el 6% y el 10% del patrimonio de la Lotería de Bogotá",80%,IF(M13="Mayor al 10% del patrimonio de la Lotería de Bogotá",100%,IF(M13="NA",0%,""))))))</f>
        <v>1</v>
      </c>
      <c r="O13" s="388" t="s">
        <v>70</v>
      </c>
      <c r="P13" s="388">
        <f>IF(O13="Menor al 1% del patrimonio de la Lotería de Bogotá",20%,IF(O13="Entre el 1% y el 3% del patrimonio de la Lotería de Bogotá",40%,IF(O13="Entre el 3% y el 6% del patrimonio de la Lotería de Bogotá",60%,IF(O13="Entre el 6% y el 10% del patrimonio de la Lotería de Bogotá",80%,IF(O13="Mayor al 10% del patrimonio de la Lotería de Bogotá",100%,IF(O13="NA",0%,""))))))</f>
        <v>0</v>
      </c>
      <c r="Q13" s="388" t="s">
        <v>70</v>
      </c>
      <c r="R13" s="388">
        <f>IF(Q13="Menor al 1% del patrimonio de la Lotería de Bogotá",20%,IF(Q13="Entre el 1% y el 3% del patrimonio de la Lotería de Bogotá",40%,IF(Q13="Entre el 3% y el 6% del patrimonio de la Lotería de Bogotá",60%,IF(Q13="Entre el 6% y el 10% del patrimonio de la Lotería de Bogotá",80%,IF(Q13="Mayor al 10% del patrimonio de la Lotería de Bogotá",100%,IF(Q13="NA",0%,""))))))</f>
        <v>0</v>
      </c>
      <c r="S13" s="389" t="s">
        <v>57</v>
      </c>
      <c r="T13" s="389" t="s">
        <v>70</v>
      </c>
      <c r="U13" s="389">
        <f>+MAX(N13,P13,R13)</f>
        <v>1</v>
      </c>
      <c r="V13" s="402" t="str">
        <f>IF(L13&lt;=20%,"Muy baja",IF(L13&lt;=40%,"Baja",IF(L13&lt;=60%,"Media",IF(L13&lt;=80%,"Alta",IF(L13&lt;=100%,"Muy alta",IF(L13&gt;=100%,"Muy alta",""))))))</f>
        <v>Muy baja</v>
      </c>
      <c r="W13" s="400">
        <f>+IFERROR(VLOOKUP(V13,Fórmula!$F$1:$G$6,2,FALSE),"")</f>
        <v>0.2</v>
      </c>
      <c r="X13" s="402" t="str">
        <f>IF(U13=20%,"Leve",IF(U13=40%,"Menor",IF(U13=60%,"Moderado",IF(U13=80%,"Mayor",IF(U13=100%,"Catastrófico","")))))</f>
        <v>Catastrófico</v>
      </c>
      <c r="Y13" s="400">
        <f>+IFERROR(VLOOKUP(X13,Fórmula!$H$1:$I$6,2,FALSE),"")</f>
        <v>1</v>
      </c>
      <c r="Z13" s="389" t="str">
        <f>+IFERROR(VLOOKUP(V13&amp;X13,Fórmula!$C$2:$D$26,2,FALSE),"")</f>
        <v>Extremo</v>
      </c>
      <c r="AA13" s="400">
        <f>IF(Z13="Bajo",25%,IF(Z13="Moderado",50%,IF(Z13="Alto",75%,IF(Z13="Extremo",100%,""))))</f>
        <v>1</v>
      </c>
      <c r="AB13" s="484" t="s">
        <v>1219</v>
      </c>
      <c r="AC13" s="66" t="s">
        <v>1220</v>
      </c>
      <c r="AD13" s="202" t="s">
        <v>1221</v>
      </c>
      <c r="AE13" s="66" t="s">
        <v>54</v>
      </c>
      <c r="AF13" s="38">
        <f t="shared" ref="AF13:AF14" si="11">IF(AE13="Preventivo",25%,IF(AE13="Detectivo",15%,IF(AE13="Correctivo",10%,"")))</f>
        <v>0.25</v>
      </c>
      <c r="AG13" s="122" t="s">
        <v>199</v>
      </c>
      <c r="AH13" s="38">
        <f>IF(AG13="Manual",15%,IF(AG13="Automático",25%,""))</f>
        <v>0.15</v>
      </c>
      <c r="AI13" s="38">
        <f t="shared" ref="AI13:AI14" si="12">+AH13+AF13</f>
        <v>0.4</v>
      </c>
      <c r="AJ13" s="66" t="str">
        <f t="shared" si="10"/>
        <v>Confiable</v>
      </c>
      <c r="AK13" s="119" t="str">
        <f t="shared" si="10"/>
        <v>NO</v>
      </c>
      <c r="AL13" s="202"/>
      <c r="AM13" s="119" t="s">
        <v>23</v>
      </c>
      <c r="AN13" s="122" t="s">
        <v>1222</v>
      </c>
      <c r="AO13" s="122" t="s">
        <v>40</v>
      </c>
      <c r="AP13" s="122" t="s">
        <v>1223</v>
      </c>
      <c r="AQ13" s="122" t="s">
        <v>1224</v>
      </c>
      <c r="AR13" s="66" t="str">
        <f t="shared" ref="AR13:AR14" si="13">+AR10</f>
        <v>Asignado</v>
      </c>
      <c r="AS13" s="122" t="s">
        <v>1225</v>
      </c>
      <c r="AT13" s="66" t="str">
        <f t="shared" ref="AT13:AT14" si="14">+AT10</f>
        <v>Adecuado</v>
      </c>
      <c r="AU13" s="122">
        <f>+AA13*AI13</f>
        <v>0.4</v>
      </c>
      <c r="AV13" s="39">
        <f>+AA13-AU13</f>
        <v>0.6</v>
      </c>
      <c r="AW13" s="389" t="str">
        <f>+IF(C14="Corrupción","Moderado",IF(C14&lt;=25%,"Bajo",IF(C14&lt;=50%,"Moderado",IF(C14&lt;=75%,"Alto",IF(C14&gt;75%,"Extremo","")))))</f>
        <v>Bajo</v>
      </c>
      <c r="AX13" s="389" t="s">
        <v>41</v>
      </c>
      <c r="AY13" s="122"/>
      <c r="AZ13" s="122"/>
      <c r="BA13" s="119" t="s">
        <v>1203</v>
      </c>
      <c r="BB13" s="46">
        <v>44562</v>
      </c>
      <c r="BC13" s="46">
        <v>44926</v>
      </c>
      <c r="BD13" s="202" t="s">
        <v>1226</v>
      </c>
      <c r="BE13" s="196">
        <v>44620</v>
      </c>
      <c r="BF13" s="198" t="s">
        <v>1227</v>
      </c>
      <c r="BG13" s="41">
        <v>44681</v>
      </c>
      <c r="BH13" s="198" t="str">
        <f>+BF13</f>
        <v xml:space="preserve">Diariamente se lleva control de las órdenes de pago autorizadas por el Jefe de Unidad Financiera  contable y por el ordenador del gasto , el auxiliar de tesorería verifica los soportes, acorde a lo establecido en el procedimiento de Gestión de Egresos, PRO-310-246-10, para  proceder a realizar el pago correspondiente. </v>
      </c>
      <c r="BI13" s="198"/>
      <c r="BJ13" s="41">
        <v>44742</v>
      </c>
      <c r="BK13" s="41"/>
      <c r="BL13" s="41">
        <v>44804</v>
      </c>
      <c r="BM13" s="41"/>
      <c r="BN13" s="41">
        <v>44865</v>
      </c>
      <c r="BO13" s="41"/>
      <c r="BP13" s="41">
        <v>44926</v>
      </c>
      <c r="BQ13" s="41"/>
    </row>
    <row r="14" spans="1:69" ht="100.8" x14ac:dyDescent="0.3">
      <c r="A14" s="385"/>
      <c r="B14" s="381"/>
      <c r="C14" s="381"/>
      <c r="D14" s="381"/>
      <c r="E14" s="381"/>
      <c r="F14" s="485"/>
      <c r="G14" s="487"/>
      <c r="H14" s="388"/>
      <c r="I14" s="403"/>
      <c r="J14" s="381"/>
      <c r="K14" s="485"/>
      <c r="L14" s="383"/>
      <c r="M14" s="381"/>
      <c r="N14" s="381"/>
      <c r="O14" s="381"/>
      <c r="P14" s="381"/>
      <c r="Q14" s="381"/>
      <c r="R14" s="381"/>
      <c r="S14" s="375"/>
      <c r="T14" s="375"/>
      <c r="U14" s="375"/>
      <c r="V14" s="377"/>
      <c r="W14" s="379"/>
      <c r="X14" s="377"/>
      <c r="Y14" s="379"/>
      <c r="Z14" s="375"/>
      <c r="AA14" s="379"/>
      <c r="AB14" s="485"/>
      <c r="AC14" s="35" t="s">
        <v>1228</v>
      </c>
      <c r="AD14" s="104" t="s">
        <v>1229</v>
      </c>
      <c r="AE14" s="35" t="s">
        <v>54</v>
      </c>
      <c r="AF14" s="44">
        <f t="shared" si="11"/>
        <v>0.25</v>
      </c>
      <c r="AG14" s="123" t="s">
        <v>199</v>
      </c>
      <c r="AH14" s="44">
        <f>IF(AG14="Manual",15%,IF(AG14="Automático",25%,""))</f>
        <v>0.15</v>
      </c>
      <c r="AI14" s="44">
        <f t="shared" si="12"/>
        <v>0.4</v>
      </c>
      <c r="AJ14" s="35" t="str">
        <f t="shared" si="10"/>
        <v>Confiable</v>
      </c>
      <c r="AK14" s="120" t="str">
        <f t="shared" si="10"/>
        <v>NO</v>
      </c>
      <c r="AL14" s="104"/>
      <c r="AM14" s="119" t="s">
        <v>23</v>
      </c>
      <c r="AN14" s="122" t="s">
        <v>1222</v>
      </c>
      <c r="AO14" s="122" t="s">
        <v>40</v>
      </c>
      <c r="AP14" s="122" t="s">
        <v>1223</v>
      </c>
      <c r="AQ14" s="123" t="s">
        <v>1230</v>
      </c>
      <c r="AR14" s="35" t="str">
        <f t="shared" si="13"/>
        <v>Asignado</v>
      </c>
      <c r="AS14" s="123" t="s">
        <v>1225</v>
      </c>
      <c r="AT14" s="35" t="str">
        <f t="shared" si="14"/>
        <v>Adecuado</v>
      </c>
      <c r="AU14" s="123">
        <f>+AV13*AI14</f>
        <v>0.24</v>
      </c>
      <c r="AV14" s="139">
        <f>+AV13-AU14</f>
        <v>0.36</v>
      </c>
      <c r="AW14" s="375"/>
      <c r="AX14" s="375"/>
      <c r="AY14" s="123"/>
      <c r="AZ14" s="123"/>
      <c r="BA14" s="119" t="s">
        <v>1203</v>
      </c>
      <c r="BB14" s="46">
        <v>44562</v>
      </c>
      <c r="BC14" s="46">
        <v>44926</v>
      </c>
      <c r="BD14" s="104"/>
      <c r="BE14" s="196">
        <v>44620</v>
      </c>
      <c r="BF14" s="198" t="s">
        <v>1231</v>
      </c>
      <c r="BG14" s="41">
        <v>44681</v>
      </c>
      <c r="BH14" s="198" t="str">
        <f>+BF14</f>
        <v>La tesorera verifica los saldos diarios  con los movimientos  de saldos del día anterior (entradas y salidas a la cuenta bancaria).
Diariamente se determina el estado de la transacción realizada, mediante la información reportada en los portales bancarios, dicho reporte se imprime y adjunta a la orden de pago.</v>
      </c>
      <c r="BI14" s="198"/>
      <c r="BJ14" s="41">
        <v>44742</v>
      </c>
      <c r="BK14" s="41"/>
      <c r="BL14" s="41">
        <v>44804</v>
      </c>
      <c r="BM14" s="41"/>
      <c r="BN14" s="41">
        <v>44865</v>
      </c>
      <c r="BO14" s="41"/>
      <c r="BP14" s="41">
        <v>44926</v>
      </c>
      <c r="BQ14" s="41"/>
    </row>
    <row r="15" spans="1:69" x14ac:dyDescent="0.3">
      <c r="W15" s="25"/>
      <c r="Y15" s="25"/>
      <c r="AF15" s="25"/>
      <c r="AG15" s="25"/>
      <c r="AH15" s="25"/>
      <c r="AI15" s="25"/>
      <c r="AV15" s="29"/>
    </row>
    <row r="16" spans="1:69" x14ac:dyDescent="0.3">
      <c r="W16" s="25"/>
      <c r="Y16" s="25"/>
      <c r="AF16" s="25"/>
      <c r="AG16" s="25"/>
      <c r="AH16" s="25"/>
      <c r="AI16" s="25"/>
      <c r="AV16" s="29"/>
    </row>
    <row r="17" spans="23:48" x14ac:dyDescent="0.3">
      <c r="W17" s="25"/>
      <c r="Y17" s="25"/>
      <c r="AF17" s="25"/>
      <c r="AG17" s="25"/>
      <c r="AH17" s="25"/>
      <c r="AI17" s="25"/>
      <c r="AV17" s="29"/>
    </row>
    <row r="18" spans="23:48" x14ac:dyDescent="0.3">
      <c r="W18" s="25"/>
      <c r="Y18" s="25"/>
      <c r="AF18" s="25"/>
      <c r="AG18" s="25"/>
      <c r="AH18" s="25"/>
      <c r="AI18" s="25"/>
      <c r="AV18" s="29"/>
    </row>
    <row r="19" spans="23:48" x14ac:dyDescent="0.3">
      <c r="W19" s="25"/>
      <c r="Y19" s="25"/>
      <c r="AF19" s="25"/>
      <c r="AG19" s="25"/>
      <c r="AH19" s="25"/>
      <c r="AI19" s="25"/>
      <c r="AV19" s="29"/>
    </row>
    <row r="20" spans="23:48" x14ac:dyDescent="0.3">
      <c r="W20" s="25"/>
      <c r="Y20" s="25"/>
      <c r="AF20" s="25"/>
      <c r="AG20" s="25"/>
      <c r="AH20" s="25"/>
      <c r="AI20" s="25"/>
      <c r="AV20" s="29"/>
    </row>
    <row r="21" spans="23:48" x14ac:dyDescent="0.3">
      <c r="W21" s="25"/>
      <c r="Y21" s="25"/>
      <c r="AF21" s="25"/>
      <c r="AG21" s="25"/>
      <c r="AH21" s="25"/>
      <c r="AI21" s="25"/>
      <c r="AV21" s="29"/>
    </row>
    <row r="22" spans="23:48" x14ac:dyDescent="0.3">
      <c r="W22" s="25"/>
      <c r="Y22" s="25"/>
      <c r="AF22" s="25"/>
      <c r="AG22" s="25"/>
      <c r="AH22" s="25"/>
      <c r="AI22" s="25"/>
      <c r="AV22" s="29"/>
    </row>
    <row r="23" spans="23:48" x14ac:dyDescent="0.3">
      <c r="W23" s="25"/>
      <c r="Y23" s="25"/>
      <c r="AF23" s="25"/>
      <c r="AG23" s="25"/>
      <c r="AH23" s="25"/>
      <c r="AI23" s="25"/>
      <c r="AV23" s="29"/>
    </row>
    <row r="24" spans="23:48" x14ac:dyDescent="0.3">
      <c r="W24" s="25"/>
      <c r="Y24" s="25"/>
      <c r="AF24" s="25"/>
      <c r="AG24" s="25"/>
      <c r="AH24" s="25"/>
      <c r="AI24" s="25"/>
      <c r="AV24" s="29"/>
    </row>
    <row r="25" spans="23:48" x14ac:dyDescent="0.3">
      <c r="W25" s="25"/>
      <c r="Y25" s="25"/>
      <c r="AF25" s="25"/>
      <c r="AG25" s="25"/>
      <c r="AH25" s="25"/>
      <c r="AI25" s="25"/>
      <c r="AV25" s="29"/>
    </row>
    <row r="26" spans="23:48" x14ac:dyDescent="0.3">
      <c r="W26" s="25"/>
      <c r="Y26" s="25"/>
      <c r="AF26" s="25"/>
      <c r="AG26" s="25"/>
      <c r="AH26" s="25"/>
      <c r="AI26" s="25"/>
      <c r="AV26" s="29"/>
    </row>
    <row r="27" spans="23:48" x14ac:dyDescent="0.3">
      <c r="W27" s="25"/>
      <c r="Y27" s="25"/>
      <c r="AF27" s="25"/>
      <c r="AG27" s="25"/>
      <c r="AH27" s="25"/>
      <c r="AI27" s="25"/>
      <c r="AV27" s="29"/>
    </row>
    <row r="28" spans="23:48" x14ac:dyDescent="0.3">
      <c r="W28" s="25"/>
      <c r="Y28" s="25"/>
      <c r="AF28" s="25"/>
      <c r="AG28" s="25"/>
      <c r="AH28" s="25"/>
      <c r="AI28" s="25"/>
      <c r="AV28" s="29"/>
    </row>
    <row r="29" spans="23:48" x14ac:dyDescent="0.3">
      <c r="W29" s="25"/>
      <c r="Y29" s="25"/>
      <c r="AF29" s="25"/>
      <c r="AG29" s="25"/>
      <c r="AH29" s="25"/>
      <c r="AI29" s="25"/>
      <c r="AV29" s="29"/>
    </row>
    <row r="30" spans="23:48" x14ac:dyDescent="0.3">
      <c r="W30" s="25"/>
      <c r="Y30" s="25"/>
      <c r="AF30" s="25"/>
      <c r="AG30" s="25"/>
      <c r="AH30" s="25"/>
      <c r="AI30" s="25"/>
      <c r="AV30" s="29"/>
    </row>
    <row r="31" spans="23:48" x14ac:dyDescent="0.3">
      <c r="W31" s="25"/>
      <c r="Y31" s="25"/>
      <c r="AF31" s="25"/>
      <c r="AG31" s="25"/>
      <c r="AH31" s="25"/>
      <c r="AI31" s="25"/>
      <c r="AV31" s="29"/>
    </row>
    <row r="32" spans="23:48" x14ac:dyDescent="0.3">
      <c r="W32" s="25"/>
      <c r="Y32" s="25"/>
      <c r="AF32" s="25"/>
      <c r="AG32" s="25"/>
      <c r="AH32" s="25"/>
      <c r="AI32" s="25"/>
      <c r="AV32" s="29"/>
    </row>
    <row r="33" spans="23:48" x14ac:dyDescent="0.3">
      <c r="W33" s="25"/>
      <c r="Y33" s="25"/>
      <c r="AF33" s="25"/>
      <c r="AG33" s="25"/>
      <c r="AH33" s="25"/>
      <c r="AI33" s="25"/>
      <c r="AV33" s="29"/>
    </row>
    <row r="34" spans="23:48" x14ac:dyDescent="0.3">
      <c r="W34" s="25"/>
      <c r="Y34" s="25"/>
      <c r="AF34" s="25"/>
      <c r="AG34" s="25"/>
      <c r="AH34" s="25"/>
      <c r="AI34" s="25"/>
      <c r="AV34" s="29"/>
    </row>
    <row r="35" spans="23:48" x14ac:dyDescent="0.3">
      <c r="W35" s="25"/>
      <c r="Y35" s="25"/>
      <c r="AF35" s="25"/>
      <c r="AG35" s="25"/>
      <c r="AH35" s="25"/>
      <c r="AI35" s="25"/>
      <c r="AV35" s="29"/>
    </row>
    <row r="36" spans="23:48" x14ac:dyDescent="0.3">
      <c r="W36" s="25"/>
      <c r="Y36" s="25"/>
      <c r="AF36" s="25"/>
      <c r="AG36" s="25"/>
      <c r="AH36" s="25"/>
      <c r="AI36" s="25"/>
      <c r="AV36" s="29"/>
    </row>
    <row r="37" spans="23:48" x14ac:dyDescent="0.3">
      <c r="W37" s="25"/>
      <c r="Y37" s="25"/>
      <c r="AF37" s="25"/>
      <c r="AG37" s="25"/>
      <c r="AH37" s="25"/>
      <c r="AI37" s="25"/>
      <c r="AV37" s="29"/>
    </row>
    <row r="38" spans="23:48" x14ac:dyDescent="0.3">
      <c r="W38" s="25"/>
      <c r="Y38" s="25"/>
      <c r="AF38" s="25"/>
      <c r="AG38" s="25"/>
      <c r="AH38" s="25"/>
      <c r="AI38" s="25"/>
      <c r="AV38" s="29"/>
    </row>
    <row r="39" spans="23:48" x14ac:dyDescent="0.3">
      <c r="W39" s="25"/>
      <c r="Y39" s="25"/>
      <c r="AF39" s="25"/>
      <c r="AG39" s="25"/>
      <c r="AH39" s="25"/>
      <c r="AI39" s="25"/>
      <c r="AV39" s="29"/>
    </row>
    <row r="40" spans="23:48" x14ac:dyDescent="0.3">
      <c r="W40" s="25"/>
      <c r="Y40" s="25"/>
      <c r="AF40" s="25"/>
      <c r="AG40" s="25"/>
      <c r="AH40" s="25"/>
      <c r="AI40" s="25"/>
      <c r="AV40" s="29"/>
    </row>
    <row r="41" spans="23:48" x14ac:dyDescent="0.3">
      <c r="W41" s="25"/>
      <c r="Y41" s="25"/>
      <c r="AF41" s="25"/>
      <c r="AG41" s="25"/>
      <c r="AH41" s="25"/>
      <c r="AI41" s="25"/>
      <c r="AV41" s="29"/>
    </row>
    <row r="42" spans="23:48" x14ac:dyDescent="0.3">
      <c r="W42" s="25"/>
      <c r="Y42" s="25"/>
      <c r="AF42" s="25"/>
      <c r="AG42" s="25"/>
      <c r="AH42" s="25"/>
      <c r="AI42" s="25"/>
      <c r="AV42" s="29"/>
    </row>
    <row r="43" spans="23:48" x14ac:dyDescent="0.3">
      <c r="W43" s="25"/>
      <c r="Y43" s="25"/>
      <c r="AF43" s="25"/>
      <c r="AG43" s="25"/>
      <c r="AH43" s="25"/>
      <c r="AI43" s="25"/>
      <c r="AV43" s="29"/>
    </row>
    <row r="44" spans="23:48" x14ac:dyDescent="0.3">
      <c r="W44" s="25"/>
      <c r="Y44" s="25"/>
      <c r="AF44" s="25"/>
      <c r="AG44" s="25"/>
      <c r="AH44" s="25"/>
      <c r="AI44" s="25"/>
      <c r="AV44" s="29"/>
    </row>
    <row r="45" spans="23:48" x14ac:dyDescent="0.3">
      <c r="W45" s="25"/>
      <c r="Y45" s="25"/>
      <c r="AF45" s="25"/>
      <c r="AG45" s="25"/>
      <c r="AH45" s="25"/>
      <c r="AI45" s="25"/>
      <c r="AV45" s="29"/>
    </row>
    <row r="46" spans="23:48" x14ac:dyDescent="0.3">
      <c r="W46" s="25"/>
      <c r="Y46" s="25"/>
      <c r="AF46" s="25"/>
      <c r="AG46" s="25"/>
      <c r="AH46" s="25"/>
      <c r="AI46" s="25"/>
      <c r="AV46" s="29"/>
    </row>
    <row r="47" spans="23:48" x14ac:dyDescent="0.3">
      <c r="W47" s="25"/>
      <c r="Y47" s="25"/>
      <c r="AF47" s="25"/>
      <c r="AG47" s="25"/>
      <c r="AH47" s="25"/>
      <c r="AI47" s="25"/>
      <c r="AV47" s="29"/>
    </row>
    <row r="48" spans="23:48" x14ac:dyDescent="0.3">
      <c r="W48" s="25"/>
      <c r="Y48" s="25"/>
      <c r="AF48" s="25"/>
      <c r="AG48" s="25"/>
      <c r="AH48" s="25"/>
      <c r="AI48" s="25"/>
      <c r="AV48" s="29"/>
    </row>
    <row r="49" spans="23:48" x14ac:dyDescent="0.3">
      <c r="W49" s="25"/>
      <c r="Y49" s="25"/>
      <c r="AF49" s="25"/>
      <c r="AG49" s="25"/>
      <c r="AH49" s="25"/>
      <c r="AI49" s="25"/>
      <c r="AV49" s="29"/>
    </row>
    <row r="50" spans="23:48" x14ac:dyDescent="0.3">
      <c r="W50" s="25"/>
      <c r="Y50" s="25"/>
      <c r="AF50" s="25"/>
      <c r="AG50" s="25"/>
      <c r="AH50" s="25"/>
      <c r="AI50" s="25"/>
      <c r="AV50" s="29"/>
    </row>
    <row r="51" spans="23:48" x14ac:dyDescent="0.3">
      <c r="W51" s="25"/>
      <c r="Y51" s="25"/>
      <c r="AF51" s="25"/>
      <c r="AG51" s="25"/>
      <c r="AH51" s="25"/>
      <c r="AI51" s="25"/>
      <c r="AV51" s="29"/>
    </row>
    <row r="52" spans="23:48" x14ac:dyDescent="0.3">
      <c r="W52" s="25"/>
      <c r="Y52" s="25"/>
      <c r="AF52" s="25"/>
      <c r="AG52" s="25"/>
      <c r="AH52" s="25"/>
      <c r="AI52" s="25"/>
      <c r="AV52" s="29"/>
    </row>
    <row r="53" spans="23:48" x14ac:dyDescent="0.3">
      <c r="W53" s="25"/>
      <c r="Y53" s="25"/>
      <c r="AF53" s="25"/>
      <c r="AG53" s="25"/>
      <c r="AH53" s="25"/>
      <c r="AI53" s="25"/>
      <c r="AV53" s="29"/>
    </row>
    <row r="54" spans="23:48" x14ac:dyDescent="0.3">
      <c r="W54" s="25"/>
      <c r="Y54" s="25"/>
      <c r="AF54" s="25"/>
      <c r="AG54" s="25"/>
      <c r="AH54" s="25"/>
      <c r="AI54" s="25"/>
      <c r="AV54" s="29"/>
    </row>
    <row r="55" spans="23:48" x14ac:dyDescent="0.3">
      <c r="W55" s="25"/>
      <c r="Y55" s="25"/>
      <c r="AF55" s="25"/>
      <c r="AG55" s="25"/>
      <c r="AH55" s="25"/>
      <c r="AI55" s="25"/>
      <c r="AV55" s="29"/>
    </row>
    <row r="56" spans="23:48" x14ac:dyDescent="0.3">
      <c r="W56" s="25"/>
      <c r="Y56" s="25"/>
      <c r="AF56" s="25"/>
      <c r="AG56" s="25"/>
      <c r="AH56" s="25"/>
      <c r="AI56" s="25"/>
      <c r="AV56" s="29"/>
    </row>
    <row r="57" spans="23:48" x14ac:dyDescent="0.3">
      <c r="W57" s="25"/>
      <c r="Y57" s="25"/>
      <c r="AF57" s="25"/>
      <c r="AG57" s="25"/>
      <c r="AH57" s="25"/>
      <c r="AI57" s="25"/>
      <c r="AV57" s="29"/>
    </row>
    <row r="58" spans="23:48" x14ac:dyDescent="0.3">
      <c r="W58" s="25"/>
      <c r="Y58" s="25"/>
      <c r="AF58" s="25"/>
      <c r="AG58" s="25"/>
      <c r="AH58" s="25"/>
      <c r="AI58" s="25"/>
      <c r="AV58" s="29"/>
    </row>
    <row r="59" spans="23:48" x14ac:dyDescent="0.3">
      <c r="W59" s="25"/>
      <c r="Y59" s="25"/>
      <c r="AF59" s="25"/>
      <c r="AG59" s="25"/>
      <c r="AH59" s="25"/>
      <c r="AI59" s="25"/>
      <c r="AV59" s="29"/>
    </row>
    <row r="60" spans="23:48" x14ac:dyDescent="0.3">
      <c r="W60" s="25"/>
      <c r="Y60" s="25"/>
      <c r="AF60" s="25"/>
      <c r="AG60" s="25"/>
      <c r="AH60" s="25"/>
      <c r="AI60" s="25"/>
      <c r="AV60" s="29"/>
    </row>
    <row r="61" spans="23:48" x14ac:dyDescent="0.3">
      <c r="W61" s="25"/>
      <c r="Y61" s="25"/>
      <c r="AF61" s="25"/>
      <c r="AG61" s="25"/>
      <c r="AH61" s="25"/>
      <c r="AI61" s="25"/>
      <c r="AV61" s="29"/>
    </row>
    <row r="62" spans="23:48" x14ac:dyDescent="0.3">
      <c r="W62" s="25"/>
      <c r="Y62" s="25"/>
      <c r="AF62" s="25"/>
      <c r="AG62" s="25"/>
      <c r="AH62" s="25"/>
      <c r="AI62" s="25"/>
      <c r="AV62" s="29"/>
    </row>
    <row r="63" spans="23:48" x14ac:dyDescent="0.3">
      <c r="W63" s="25"/>
      <c r="Y63" s="25"/>
      <c r="AF63" s="25"/>
      <c r="AG63" s="25"/>
      <c r="AH63" s="25"/>
      <c r="AI63" s="25"/>
      <c r="AV63" s="29"/>
    </row>
    <row r="64" spans="23:48" x14ac:dyDescent="0.3">
      <c r="W64" s="25"/>
      <c r="Y64" s="25"/>
      <c r="AF64" s="25"/>
      <c r="AG64" s="25"/>
      <c r="AH64" s="25"/>
      <c r="AI64" s="25"/>
      <c r="AV64" s="29"/>
    </row>
    <row r="65" spans="23:48" x14ac:dyDescent="0.3">
      <c r="W65" s="25"/>
      <c r="Y65" s="25"/>
      <c r="AF65" s="25"/>
      <c r="AG65" s="25"/>
      <c r="AH65" s="25"/>
      <c r="AI65" s="25"/>
      <c r="AV65" s="29"/>
    </row>
    <row r="66" spans="23:48" x14ac:dyDescent="0.3">
      <c r="W66" s="25"/>
      <c r="Y66" s="25"/>
      <c r="AF66" s="25"/>
      <c r="AG66" s="25"/>
      <c r="AH66" s="25"/>
      <c r="AI66" s="25"/>
      <c r="AV66" s="29"/>
    </row>
    <row r="67" spans="23:48" x14ac:dyDescent="0.3">
      <c r="W67" s="25"/>
      <c r="Y67" s="25"/>
      <c r="AF67" s="25"/>
      <c r="AG67" s="25"/>
      <c r="AH67" s="25"/>
      <c r="AI67" s="25"/>
      <c r="AV67" s="29"/>
    </row>
    <row r="68" spans="23:48" x14ac:dyDescent="0.3">
      <c r="W68" s="25"/>
      <c r="Y68" s="25"/>
      <c r="AF68" s="25"/>
      <c r="AG68" s="25"/>
      <c r="AH68" s="25"/>
      <c r="AI68" s="25"/>
      <c r="AV68" s="29"/>
    </row>
    <row r="69" spans="23:48" x14ac:dyDescent="0.3">
      <c r="W69" s="25"/>
      <c r="Y69" s="25"/>
      <c r="AF69" s="25"/>
      <c r="AG69" s="25"/>
      <c r="AH69" s="25"/>
      <c r="AI69" s="25"/>
      <c r="AV69" s="29"/>
    </row>
    <row r="70" spans="23:48" x14ac:dyDescent="0.3">
      <c r="W70" s="25"/>
      <c r="Y70" s="25"/>
      <c r="AF70" s="25"/>
      <c r="AG70" s="25"/>
      <c r="AH70" s="25"/>
      <c r="AI70" s="25"/>
      <c r="AV70" s="29"/>
    </row>
    <row r="71" spans="23:48" x14ac:dyDescent="0.3">
      <c r="W71" s="25"/>
      <c r="Y71" s="25"/>
      <c r="AF71" s="25"/>
      <c r="AG71" s="25"/>
      <c r="AH71" s="25"/>
      <c r="AI71" s="25"/>
      <c r="AV71" s="29"/>
    </row>
    <row r="72" spans="23:48" x14ac:dyDescent="0.3">
      <c r="W72" s="25"/>
      <c r="Y72" s="25"/>
      <c r="AF72" s="25"/>
      <c r="AG72" s="25"/>
      <c r="AH72" s="25"/>
      <c r="AI72" s="25"/>
      <c r="AV72" s="29"/>
    </row>
    <row r="73" spans="23:48" x14ac:dyDescent="0.3">
      <c r="W73" s="25"/>
      <c r="Y73" s="25"/>
      <c r="AF73" s="25"/>
      <c r="AG73" s="25"/>
      <c r="AH73" s="25"/>
      <c r="AI73" s="25"/>
      <c r="AV73" s="29"/>
    </row>
    <row r="74" spans="23:48" x14ac:dyDescent="0.3">
      <c r="W74" s="25"/>
      <c r="Y74" s="25"/>
      <c r="AF74" s="25"/>
      <c r="AG74" s="25"/>
      <c r="AH74" s="25"/>
      <c r="AI74" s="25"/>
      <c r="AV74" s="29"/>
    </row>
    <row r="75" spans="23:48" x14ac:dyDescent="0.3">
      <c r="W75" s="25"/>
      <c r="Y75" s="25"/>
      <c r="AF75" s="25"/>
      <c r="AG75" s="25"/>
      <c r="AH75" s="25"/>
      <c r="AI75" s="25"/>
      <c r="AV75" s="29"/>
    </row>
    <row r="76" spans="23:48" x14ac:dyDescent="0.3">
      <c r="W76" s="25"/>
      <c r="Y76" s="25"/>
      <c r="AF76" s="25"/>
      <c r="AG76" s="25"/>
      <c r="AH76" s="25"/>
      <c r="AI76" s="25"/>
      <c r="AV76" s="29"/>
    </row>
    <row r="77" spans="23:48" x14ac:dyDescent="0.3">
      <c r="W77" s="25"/>
      <c r="Y77" s="25"/>
      <c r="AF77" s="25"/>
      <c r="AG77" s="25"/>
      <c r="AH77" s="25"/>
      <c r="AI77" s="25"/>
      <c r="AV77" s="29"/>
    </row>
    <row r="78" spans="23:48" x14ac:dyDescent="0.3">
      <c r="W78" s="25"/>
      <c r="Y78" s="25"/>
      <c r="AF78" s="25"/>
      <c r="AG78" s="25"/>
      <c r="AH78" s="25"/>
      <c r="AI78" s="25"/>
      <c r="AV78" s="29"/>
    </row>
    <row r="79" spans="23:48" x14ac:dyDescent="0.3">
      <c r="W79" s="25"/>
      <c r="Y79" s="25"/>
      <c r="AF79" s="25"/>
      <c r="AG79" s="25"/>
      <c r="AH79" s="25"/>
      <c r="AI79" s="25"/>
      <c r="AV79" s="29"/>
    </row>
    <row r="80" spans="23:48" x14ac:dyDescent="0.3">
      <c r="W80" s="25"/>
      <c r="Y80" s="25"/>
      <c r="AF80" s="25"/>
      <c r="AG80" s="25"/>
      <c r="AH80" s="25"/>
      <c r="AI80" s="25"/>
      <c r="AV80" s="29"/>
    </row>
    <row r="81" spans="23:48" x14ac:dyDescent="0.3">
      <c r="W81" s="25"/>
      <c r="Y81" s="25"/>
      <c r="AF81" s="25"/>
      <c r="AG81" s="25"/>
      <c r="AH81" s="25"/>
      <c r="AI81" s="25"/>
      <c r="AV81" s="29"/>
    </row>
    <row r="82" spans="23:48" x14ac:dyDescent="0.3">
      <c r="W82" s="25"/>
      <c r="Y82" s="25"/>
      <c r="AF82" s="25"/>
      <c r="AG82" s="25"/>
      <c r="AH82" s="25"/>
      <c r="AI82" s="25"/>
      <c r="AV82" s="29"/>
    </row>
    <row r="83" spans="23:48" x14ac:dyDescent="0.3">
      <c r="W83" s="25"/>
      <c r="Y83" s="25"/>
      <c r="AF83" s="25"/>
      <c r="AG83" s="25"/>
      <c r="AH83" s="25"/>
      <c r="AI83" s="25"/>
      <c r="AV83" s="29"/>
    </row>
    <row r="84" spans="23:48" x14ac:dyDescent="0.3">
      <c r="W84" s="25"/>
      <c r="Y84" s="25"/>
      <c r="AF84" s="25"/>
      <c r="AG84" s="25"/>
      <c r="AH84" s="25"/>
      <c r="AI84" s="25"/>
      <c r="AV84" s="29"/>
    </row>
    <row r="85" spans="23:48" x14ac:dyDescent="0.3">
      <c r="W85" s="25"/>
      <c r="Y85" s="25"/>
      <c r="AF85" s="25"/>
      <c r="AG85" s="25"/>
      <c r="AH85" s="25"/>
      <c r="AI85" s="25"/>
      <c r="AV85" s="29"/>
    </row>
    <row r="86" spans="23:48" x14ac:dyDescent="0.3">
      <c r="W86" s="25"/>
      <c r="Y86" s="25"/>
      <c r="AF86" s="25"/>
      <c r="AG86" s="25"/>
      <c r="AH86" s="25"/>
      <c r="AI86" s="25"/>
      <c r="AV86" s="29"/>
    </row>
    <row r="87" spans="23:48" x14ac:dyDescent="0.3">
      <c r="W87" s="25"/>
      <c r="Y87" s="25"/>
      <c r="AF87" s="25"/>
      <c r="AG87" s="25"/>
      <c r="AH87" s="25"/>
      <c r="AI87" s="25"/>
      <c r="AV87" s="29"/>
    </row>
    <row r="88" spans="23:48" x14ac:dyDescent="0.3">
      <c r="W88" s="25"/>
      <c r="Y88" s="25"/>
      <c r="AF88" s="25"/>
      <c r="AG88" s="25"/>
      <c r="AH88" s="25"/>
      <c r="AI88" s="25"/>
      <c r="AV88" s="29"/>
    </row>
    <row r="89" spans="23:48" x14ac:dyDescent="0.3">
      <c r="W89" s="25"/>
      <c r="Y89" s="25"/>
      <c r="AF89" s="25"/>
      <c r="AG89" s="25"/>
      <c r="AH89" s="25"/>
      <c r="AI89" s="25"/>
      <c r="AV89" s="29"/>
    </row>
    <row r="90" spans="23:48" x14ac:dyDescent="0.3">
      <c r="W90" s="25"/>
      <c r="Y90" s="25"/>
      <c r="AF90" s="25"/>
      <c r="AG90" s="25"/>
      <c r="AH90" s="25"/>
      <c r="AI90" s="25"/>
      <c r="AV90" s="29"/>
    </row>
    <row r="91" spans="23:48" x14ac:dyDescent="0.3">
      <c r="W91" s="25"/>
      <c r="Y91" s="25"/>
      <c r="AF91" s="25"/>
      <c r="AG91" s="25"/>
      <c r="AH91" s="25"/>
      <c r="AI91" s="25"/>
      <c r="AV91" s="29"/>
    </row>
    <row r="92" spans="23:48" x14ac:dyDescent="0.3">
      <c r="W92" s="25"/>
      <c r="Y92" s="25"/>
      <c r="AF92" s="25"/>
      <c r="AG92" s="25"/>
      <c r="AH92" s="25"/>
      <c r="AI92" s="25"/>
      <c r="AV92" s="29"/>
    </row>
    <row r="93" spans="23:48" x14ac:dyDescent="0.3">
      <c r="W93" s="25"/>
      <c r="Y93" s="25"/>
      <c r="AF93" s="25"/>
      <c r="AG93" s="25"/>
      <c r="AH93" s="25"/>
      <c r="AI93" s="25"/>
      <c r="AV93" s="29"/>
    </row>
    <row r="94" spans="23:48" x14ac:dyDescent="0.3">
      <c r="W94" s="25"/>
      <c r="Y94" s="25"/>
      <c r="AF94" s="25"/>
      <c r="AG94" s="25"/>
      <c r="AH94" s="25"/>
      <c r="AI94" s="25"/>
      <c r="AV94" s="29"/>
    </row>
    <row r="95" spans="23:48" x14ac:dyDescent="0.3">
      <c r="W95" s="25"/>
      <c r="Y95" s="25"/>
      <c r="AF95" s="25"/>
      <c r="AG95" s="25"/>
      <c r="AH95" s="25"/>
      <c r="AI95" s="25"/>
      <c r="AV95" s="29"/>
    </row>
    <row r="96" spans="23:48" x14ac:dyDescent="0.3">
      <c r="W96" s="25"/>
      <c r="Y96" s="25"/>
      <c r="AF96" s="25"/>
      <c r="AG96" s="25"/>
      <c r="AH96" s="25"/>
      <c r="AI96" s="25"/>
      <c r="AV96" s="29"/>
    </row>
    <row r="97" spans="23:48" x14ac:dyDescent="0.3">
      <c r="W97" s="25"/>
      <c r="Y97" s="25"/>
      <c r="AF97" s="25"/>
      <c r="AG97" s="25"/>
      <c r="AH97" s="25"/>
      <c r="AI97" s="25"/>
      <c r="AV97" s="29"/>
    </row>
    <row r="98" spans="23:48" x14ac:dyDescent="0.3">
      <c r="W98" s="25"/>
      <c r="Y98" s="25"/>
      <c r="AF98" s="25"/>
      <c r="AG98" s="25"/>
      <c r="AH98" s="25"/>
      <c r="AI98" s="25"/>
      <c r="AV98" s="29"/>
    </row>
    <row r="99" spans="23:48" x14ac:dyDescent="0.3">
      <c r="W99" s="25"/>
      <c r="Y99" s="25"/>
      <c r="AF99" s="25"/>
      <c r="AG99" s="25"/>
      <c r="AH99" s="25"/>
      <c r="AI99" s="25"/>
      <c r="AV99" s="29"/>
    </row>
    <row r="100" spans="23:48" x14ac:dyDescent="0.3">
      <c r="W100" s="25"/>
      <c r="Y100" s="25"/>
      <c r="AF100" s="25"/>
      <c r="AG100" s="25"/>
      <c r="AH100" s="25"/>
      <c r="AI100" s="25"/>
      <c r="AV100" s="29"/>
    </row>
    <row r="101" spans="23:48" x14ac:dyDescent="0.3">
      <c r="W101" s="25"/>
      <c r="Y101" s="25"/>
      <c r="AF101" s="25"/>
      <c r="AG101" s="25"/>
      <c r="AH101" s="25"/>
      <c r="AI101" s="25"/>
      <c r="AV101" s="29"/>
    </row>
    <row r="102" spans="23:48" x14ac:dyDescent="0.3">
      <c r="W102" s="25"/>
      <c r="Y102" s="25"/>
      <c r="AF102" s="25"/>
      <c r="AG102" s="25"/>
      <c r="AH102" s="25"/>
      <c r="AI102" s="25"/>
      <c r="AV102" s="29"/>
    </row>
    <row r="103" spans="23:48" x14ac:dyDescent="0.3">
      <c r="W103" s="25"/>
      <c r="Y103" s="25"/>
      <c r="AF103" s="25"/>
      <c r="AG103" s="25"/>
      <c r="AH103" s="25"/>
      <c r="AI103" s="25"/>
      <c r="AV103" s="29"/>
    </row>
    <row r="104" spans="23:48" x14ac:dyDescent="0.3">
      <c r="W104" s="25"/>
      <c r="Y104" s="25"/>
      <c r="AF104" s="25"/>
      <c r="AG104" s="25"/>
      <c r="AH104" s="25"/>
      <c r="AI104" s="25"/>
      <c r="AV104" s="29"/>
    </row>
    <row r="105" spans="23:48" x14ac:dyDescent="0.3">
      <c r="W105" s="25"/>
      <c r="Y105" s="25"/>
      <c r="AF105" s="25"/>
      <c r="AG105" s="25"/>
      <c r="AH105" s="25"/>
      <c r="AI105" s="25"/>
      <c r="AV105" s="29"/>
    </row>
    <row r="106" spans="23:48" x14ac:dyDescent="0.3">
      <c r="W106" s="25"/>
      <c r="Y106" s="25"/>
      <c r="AF106" s="25"/>
      <c r="AG106" s="25"/>
      <c r="AH106" s="25"/>
      <c r="AI106" s="25"/>
      <c r="AV106" s="29"/>
    </row>
    <row r="107" spans="23:48" x14ac:dyDescent="0.3">
      <c r="W107" s="25"/>
      <c r="Y107" s="25"/>
      <c r="AF107" s="25"/>
      <c r="AG107" s="25"/>
      <c r="AH107" s="25"/>
      <c r="AI107" s="25"/>
      <c r="AV107" s="29"/>
    </row>
    <row r="108" spans="23:48" x14ac:dyDescent="0.3">
      <c r="W108" s="25"/>
      <c r="Y108" s="25"/>
      <c r="AF108" s="25"/>
      <c r="AG108" s="25"/>
      <c r="AH108" s="25"/>
      <c r="AI108" s="25"/>
      <c r="AV108" s="29"/>
    </row>
    <row r="109" spans="23:48" x14ac:dyDescent="0.3">
      <c r="W109" s="25"/>
      <c r="Y109" s="25"/>
      <c r="AF109" s="25"/>
      <c r="AG109" s="25"/>
      <c r="AH109" s="25"/>
      <c r="AI109" s="25"/>
      <c r="AV109" s="29"/>
    </row>
    <row r="110" spans="23:48" x14ac:dyDescent="0.3">
      <c r="W110" s="25"/>
      <c r="Y110" s="25"/>
      <c r="AF110" s="25"/>
      <c r="AG110" s="25"/>
      <c r="AH110" s="25"/>
      <c r="AI110" s="25"/>
      <c r="AV110" s="29"/>
    </row>
    <row r="111" spans="23:48" x14ac:dyDescent="0.3">
      <c r="W111" s="25"/>
      <c r="Y111" s="25"/>
      <c r="AF111" s="25"/>
      <c r="AG111" s="25"/>
      <c r="AH111" s="25"/>
      <c r="AI111" s="25"/>
      <c r="AV111" s="29"/>
    </row>
    <row r="112" spans="23:48" x14ac:dyDescent="0.3">
      <c r="W112" s="25"/>
      <c r="Y112" s="25"/>
      <c r="AF112" s="25"/>
      <c r="AG112" s="25"/>
      <c r="AH112" s="25"/>
      <c r="AI112" s="25"/>
      <c r="AV112" s="29"/>
    </row>
    <row r="113" spans="23:48" x14ac:dyDescent="0.3">
      <c r="W113" s="25"/>
      <c r="Y113" s="25"/>
      <c r="AF113" s="25"/>
      <c r="AG113" s="25"/>
      <c r="AH113" s="25"/>
      <c r="AI113" s="25"/>
      <c r="AV113" s="29"/>
    </row>
    <row r="114" spans="23:48" x14ac:dyDescent="0.3">
      <c r="W114" s="25"/>
      <c r="Y114" s="25"/>
      <c r="AF114" s="25"/>
      <c r="AG114" s="25"/>
      <c r="AH114" s="25"/>
      <c r="AI114" s="25"/>
      <c r="AV114" s="29"/>
    </row>
    <row r="115" spans="23:48" x14ac:dyDescent="0.3">
      <c r="W115" s="25"/>
      <c r="Y115" s="25"/>
      <c r="AF115" s="25"/>
      <c r="AG115" s="25"/>
      <c r="AH115" s="25"/>
      <c r="AI115" s="25"/>
      <c r="AV115" s="29"/>
    </row>
    <row r="116" spans="23:48" x14ac:dyDescent="0.3">
      <c r="W116" s="25"/>
      <c r="Y116" s="25"/>
      <c r="AF116" s="25"/>
      <c r="AG116" s="25"/>
      <c r="AH116" s="25"/>
      <c r="AI116" s="25"/>
      <c r="AV116" s="29"/>
    </row>
    <row r="117" spans="23:48" x14ac:dyDescent="0.3">
      <c r="W117" s="25"/>
      <c r="Y117" s="25"/>
      <c r="AF117" s="25"/>
      <c r="AG117" s="25"/>
      <c r="AH117" s="25"/>
      <c r="AI117" s="25"/>
      <c r="AV117" s="29"/>
    </row>
    <row r="118" spans="23:48" x14ac:dyDescent="0.3">
      <c r="W118" s="25"/>
      <c r="Y118" s="25"/>
      <c r="AF118" s="25"/>
      <c r="AG118" s="25"/>
      <c r="AH118" s="25"/>
      <c r="AI118" s="25"/>
      <c r="AV118" s="29"/>
    </row>
    <row r="119" spans="23:48" x14ac:dyDescent="0.3">
      <c r="W119" s="25"/>
      <c r="Y119" s="25"/>
      <c r="AF119" s="25"/>
      <c r="AG119" s="25"/>
      <c r="AH119" s="25"/>
      <c r="AI119" s="25"/>
      <c r="AV119" s="29"/>
    </row>
    <row r="120" spans="23:48" x14ac:dyDescent="0.3">
      <c r="W120" s="25"/>
      <c r="Y120" s="25"/>
      <c r="AF120" s="25"/>
      <c r="AG120" s="25"/>
      <c r="AH120" s="25"/>
      <c r="AI120" s="25"/>
      <c r="AV120" s="29"/>
    </row>
    <row r="121" spans="23:48" x14ac:dyDescent="0.3">
      <c r="W121" s="25"/>
      <c r="Y121" s="25"/>
      <c r="AF121" s="25"/>
      <c r="AG121" s="25"/>
      <c r="AH121" s="25"/>
      <c r="AI121" s="25"/>
      <c r="AV121" s="29"/>
    </row>
    <row r="122" spans="23:48" x14ac:dyDescent="0.3">
      <c r="W122" s="25"/>
      <c r="Y122" s="25"/>
      <c r="AF122" s="25"/>
      <c r="AG122" s="25"/>
      <c r="AH122" s="25"/>
      <c r="AI122" s="25"/>
      <c r="AV122" s="29"/>
    </row>
    <row r="123" spans="23:48" x14ac:dyDescent="0.3">
      <c r="W123" s="25"/>
      <c r="Y123" s="25"/>
      <c r="AF123" s="25"/>
      <c r="AG123" s="25"/>
      <c r="AH123" s="25"/>
      <c r="AI123" s="25"/>
      <c r="AV123" s="29"/>
    </row>
    <row r="124" spans="23:48" x14ac:dyDescent="0.3">
      <c r="W124" s="25"/>
      <c r="Y124" s="25"/>
      <c r="AF124" s="25"/>
      <c r="AG124" s="25"/>
      <c r="AH124" s="25"/>
      <c r="AI124" s="25"/>
      <c r="AV124" s="29"/>
    </row>
    <row r="125" spans="23:48" x14ac:dyDescent="0.3">
      <c r="W125" s="25"/>
      <c r="Y125" s="25"/>
      <c r="AF125" s="25"/>
      <c r="AG125" s="25"/>
      <c r="AH125" s="25"/>
      <c r="AI125" s="25"/>
      <c r="AV125" s="29"/>
    </row>
    <row r="126" spans="23:48" x14ac:dyDescent="0.3">
      <c r="W126" s="25"/>
      <c r="Y126" s="25"/>
      <c r="AF126" s="25"/>
      <c r="AG126" s="25"/>
      <c r="AH126" s="25"/>
      <c r="AI126" s="25"/>
      <c r="AV126" s="29"/>
    </row>
    <row r="127" spans="23:48" x14ac:dyDescent="0.3">
      <c r="W127" s="25"/>
      <c r="Y127" s="25"/>
      <c r="AF127" s="25"/>
      <c r="AG127" s="25"/>
      <c r="AH127" s="25"/>
      <c r="AI127" s="25"/>
      <c r="AV127" s="29"/>
    </row>
    <row r="128" spans="23:48" x14ac:dyDescent="0.3">
      <c r="W128" s="25"/>
      <c r="Y128" s="25"/>
      <c r="AF128" s="25"/>
      <c r="AG128" s="25"/>
      <c r="AH128" s="25"/>
      <c r="AI128" s="25"/>
      <c r="AV128" s="29"/>
    </row>
    <row r="129" spans="23:48" x14ac:dyDescent="0.3">
      <c r="W129" s="25"/>
      <c r="Y129" s="25"/>
      <c r="AF129" s="25"/>
      <c r="AG129" s="25"/>
      <c r="AH129" s="25"/>
      <c r="AI129" s="25"/>
      <c r="AV129" s="29"/>
    </row>
    <row r="130" spans="23:48" x14ac:dyDescent="0.3">
      <c r="W130" s="25"/>
      <c r="Y130" s="25"/>
      <c r="AF130" s="25"/>
      <c r="AG130" s="25"/>
      <c r="AH130" s="25"/>
      <c r="AI130" s="25"/>
      <c r="AV130" s="29"/>
    </row>
    <row r="131" spans="23:48" x14ac:dyDescent="0.3">
      <c r="W131" s="25"/>
      <c r="Y131" s="25"/>
      <c r="AF131" s="25"/>
      <c r="AG131" s="25"/>
      <c r="AH131" s="25"/>
      <c r="AI131" s="25"/>
      <c r="AV131" s="29"/>
    </row>
    <row r="132" spans="23:48" x14ac:dyDescent="0.3">
      <c r="W132" s="25"/>
      <c r="Y132" s="25"/>
      <c r="AF132" s="25"/>
      <c r="AG132" s="25"/>
      <c r="AH132" s="25"/>
      <c r="AI132" s="25"/>
      <c r="AV132" s="29"/>
    </row>
    <row r="133" spans="23:48" x14ac:dyDescent="0.3">
      <c r="W133" s="25"/>
      <c r="Y133" s="25"/>
      <c r="AF133" s="25"/>
      <c r="AG133" s="25"/>
      <c r="AH133" s="25"/>
      <c r="AI133" s="25"/>
      <c r="AV133" s="29"/>
    </row>
    <row r="134" spans="23:48" x14ac:dyDescent="0.3">
      <c r="W134" s="25"/>
      <c r="Y134" s="25"/>
      <c r="AF134" s="25"/>
      <c r="AG134" s="25"/>
      <c r="AH134" s="25"/>
      <c r="AI134" s="25"/>
      <c r="AV134" s="29"/>
    </row>
    <row r="135" spans="23:48" x14ac:dyDescent="0.3">
      <c r="W135" s="25"/>
      <c r="Y135" s="25"/>
      <c r="AF135" s="25"/>
      <c r="AG135" s="25"/>
      <c r="AH135" s="25"/>
      <c r="AI135" s="25"/>
      <c r="AV135" s="29"/>
    </row>
    <row r="136" spans="23:48" x14ac:dyDescent="0.3">
      <c r="W136" s="25"/>
      <c r="Y136" s="25"/>
      <c r="AF136" s="25"/>
      <c r="AG136" s="25"/>
      <c r="AH136" s="25"/>
      <c r="AI136" s="25"/>
      <c r="AV136" s="29"/>
    </row>
    <row r="137" spans="23:48" x14ac:dyDescent="0.3">
      <c r="W137" s="25"/>
      <c r="Y137" s="25"/>
      <c r="AF137" s="25"/>
      <c r="AG137" s="25"/>
      <c r="AH137" s="25"/>
      <c r="AI137" s="25"/>
      <c r="AV137" s="29"/>
    </row>
    <row r="138" spans="23:48" x14ac:dyDescent="0.3">
      <c r="W138" s="25"/>
      <c r="Y138" s="25"/>
      <c r="AF138" s="25"/>
      <c r="AG138" s="25"/>
      <c r="AH138" s="25"/>
      <c r="AI138" s="25"/>
      <c r="AV138" s="29"/>
    </row>
    <row r="139" spans="23:48" x14ac:dyDescent="0.3">
      <c r="W139" s="25"/>
      <c r="Y139" s="25"/>
      <c r="AF139" s="25"/>
      <c r="AG139" s="25"/>
      <c r="AH139" s="25"/>
      <c r="AI139" s="25"/>
      <c r="AV139" s="29"/>
    </row>
    <row r="140" spans="23:48" x14ac:dyDescent="0.3">
      <c r="W140" s="25"/>
      <c r="Y140" s="25"/>
      <c r="AF140" s="25"/>
      <c r="AG140" s="25"/>
      <c r="AH140" s="25"/>
      <c r="AI140" s="25"/>
      <c r="AV140" s="29"/>
    </row>
    <row r="141" spans="23:48" x14ac:dyDescent="0.3">
      <c r="W141" s="25"/>
      <c r="Y141" s="25"/>
      <c r="AF141" s="25"/>
      <c r="AG141" s="25"/>
      <c r="AH141" s="25"/>
      <c r="AI141" s="25"/>
      <c r="AV141" s="29"/>
    </row>
    <row r="142" spans="23:48" x14ac:dyDescent="0.3">
      <c r="W142" s="25"/>
      <c r="Y142" s="25"/>
      <c r="AF142" s="25"/>
      <c r="AG142" s="25"/>
      <c r="AH142" s="25"/>
      <c r="AI142" s="25"/>
      <c r="AV142" s="29"/>
    </row>
    <row r="143" spans="23:48" x14ac:dyDescent="0.3">
      <c r="W143" s="25"/>
      <c r="Y143" s="25"/>
      <c r="AF143" s="25"/>
      <c r="AG143" s="25"/>
      <c r="AH143" s="25"/>
      <c r="AI143" s="25"/>
      <c r="AV143" s="29"/>
    </row>
    <row r="144" spans="23:48" x14ac:dyDescent="0.3">
      <c r="W144" s="25"/>
      <c r="Y144" s="25"/>
      <c r="AF144" s="25"/>
      <c r="AG144" s="25"/>
      <c r="AH144" s="25"/>
      <c r="AI144" s="25"/>
      <c r="AV144" s="29"/>
    </row>
    <row r="145" spans="23:48" x14ac:dyDescent="0.3">
      <c r="W145" s="25"/>
      <c r="Y145" s="25"/>
      <c r="AF145" s="25"/>
      <c r="AG145" s="25"/>
      <c r="AH145" s="25"/>
      <c r="AI145" s="25"/>
      <c r="AV145" s="29"/>
    </row>
    <row r="146" spans="23:48" x14ac:dyDescent="0.3">
      <c r="W146" s="25"/>
      <c r="Y146" s="25"/>
      <c r="AF146" s="25"/>
      <c r="AG146" s="25"/>
      <c r="AH146" s="25"/>
      <c r="AI146" s="25"/>
      <c r="AV146" s="29"/>
    </row>
    <row r="147" spans="23:48" x14ac:dyDescent="0.3">
      <c r="W147" s="25"/>
      <c r="Y147" s="25"/>
      <c r="AF147" s="25"/>
      <c r="AG147" s="25"/>
      <c r="AH147" s="25"/>
      <c r="AI147" s="25"/>
      <c r="AV147" s="29"/>
    </row>
    <row r="148" spans="23:48" x14ac:dyDescent="0.3">
      <c r="W148" s="25"/>
      <c r="Y148" s="25"/>
      <c r="AF148" s="25"/>
      <c r="AG148" s="25"/>
      <c r="AH148" s="25"/>
      <c r="AI148" s="25"/>
      <c r="AV148" s="29"/>
    </row>
    <row r="149" spans="23:48" x14ac:dyDescent="0.3">
      <c r="W149" s="25"/>
      <c r="Y149" s="25"/>
      <c r="AF149" s="25"/>
      <c r="AG149" s="25"/>
      <c r="AH149" s="25"/>
      <c r="AI149" s="25"/>
      <c r="AV149" s="29"/>
    </row>
    <row r="150" spans="23:48" x14ac:dyDescent="0.3">
      <c r="W150" s="25"/>
      <c r="Y150" s="25"/>
      <c r="AF150" s="25"/>
      <c r="AG150" s="25"/>
      <c r="AH150" s="25"/>
      <c r="AI150" s="25"/>
      <c r="AV150" s="29"/>
    </row>
    <row r="151" spans="23:48" x14ac:dyDescent="0.3">
      <c r="W151" s="25"/>
      <c r="Y151" s="25"/>
      <c r="AF151" s="25"/>
      <c r="AG151" s="25"/>
      <c r="AH151" s="25"/>
      <c r="AI151" s="25"/>
      <c r="AV151" s="29"/>
    </row>
    <row r="152" spans="23:48" x14ac:dyDescent="0.3">
      <c r="W152" s="25"/>
      <c r="Y152" s="25"/>
      <c r="AF152" s="25"/>
      <c r="AG152" s="25"/>
      <c r="AH152" s="25"/>
      <c r="AI152" s="25"/>
      <c r="AV152" s="29"/>
    </row>
    <row r="153" spans="23:48" x14ac:dyDescent="0.3">
      <c r="W153" s="25"/>
      <c r="Y153" s="25"/>
      <c r="AF153" s="25"/>
      <c r="AG153" s="25"/>
      <c r="AH153" s="25"/>
      <c r="AI153" s="25"/>
      <c r="AV153" s="29"/>
    </row>
    <row r="154" spans="23:48" x14ac:dyDescent="0.3">
      <c r="W154" s="25"/>
      <c r="Y154" s="25"/>
      <c r="AF154" s="25"/>
      <c r="AG154" s="25"/>
      <c r="AH154" s="25"/>
      <c r="AI154" s="25"/>
      <c r="AV154" s="29"/>
    </row>
    <row r="155" spans="23:48" x14ac:dyDescent="0.3">
      <c r="W155" s="25"/>
      <c r="Y155" s="25"/>
      <c r="AF155" s="25"/>
      <c r="AG155" s="25"/>
      <c r="AH155" s="25"/>
      <c r="AI155" s="25"/>
      <c r="AV155" s="29"/>
    </row>
    <row r="156" spans="23:48" x14ac:dyDescent="0.3">
      <c r="W156" s="25"/>
      <c r="Y156" s="25"/>
      <c r="AF156" s="25"/>
      <c r="AG156" s="25"/>
      <c r="AH156" s="25"/>
      <c r="AI156" s="25"/>
      <c r="AV156" s="29"/>
    </row>
    <row r="157" spans="23:48" x14ac:dyDescent="0.3">
      <c r="W157" s="25"/>
      <c r="Y157" s="25"/>
      <c r="AF157" s="25"/>
      <c r="AG157" s="25"/>
      <c r="AH157" s="25"/>
      <c r="AI157" s="25"/>
      <c r="AV157" s="29"/>
    </row>
    <row r="158" spans="23:48" x14ac:dyDescent="0.3">
      <c r="W158" s="25"/>
      <c r="Y158" s="25"/>
      <c r="AF158" s="25"/>
      <c r="AG158" s="25"/>
      <c r="AH158" s="25"/>
      <c r="AI158" s="25"/>
      <c r="AV158" s="29"/>
    </row>
    <row r="159" spans="23:48" x14ac:dyDescent="0.3">
      <c r="W159" s="25"/>
      <c r="Y159" s="25"/>
      <c r="AF159" s="25"/>
      <c r="AG159" s="25"/>
      <c r="AH159" s="25"/>
      <c r="AI159" s="25"/>
      <c r="AV159" s="29"/>
    </row>
    <row r="160" spans="23:48" x14ac:dyDescent="0.3">
      <c r="W160" s="25"/>
      <c r="Y160" s="25"/>
      <c r="AF160" s="25"/>
      <c r="AG160" s="25"/>
      <c r="AH160" s="25"/>
      <c r="AI160" s="25"/>
      <c r="AV160" s="29"/>
    </row>
    <row r="161" spans="23:48" x14ac:dyDescent="0.3">
      <c r="W161" s="25"/>
      <c r="Y161" s="25"/>
      <c r="AF161" s="25"/>
      <c r="AG161" s="25"/>
      <c r="AH161" s="25"/>
      <c r="AI161" s="25"/>
      <c r="AV161" s="29"/>
    </row>
    <row r="162" spans="23:48" x14ac:dyDescent="0.3">
      <c r="W162" s="25"/>
      <c r="Y162" s="25"/>
      <c r="AF162" s="25"/>
      <c r="AG162" s="25"/>
      <c r="AH162" s="25"/>
      <c r="AI162" s="25"/>
      <c r="AV162" s="29"/>
    </row>
    <row r="163" spans="23:48" x14ac:dyDescent="0.3">
      <c r="W163" s="25"/>
      <c r="Y163" s="25"/>
      <c r="AF163" s="25"/>
      <c r="AG163" s="25"/>
      <c r="AH163" s="25"/>
      <c r="AI163" s="25"/>
      <c r="AV163" s="29"/>
    </row>
    <row r="164" spans="23:48" x14ac:dyDescent="0.3">
      <c r="W164" s="25"/>
      <c r="Y164" s="25"/>
      <c r="AF164" s="25"/>
      <c r="AG164" s="25"/>
      <c r="AH164" s="25"/>
      <c r="AI164" s="25"/>
      <c r="AV164" s="29"/>
    </row>
    <row r="165" spans="23:48" x14ac:dyDescent="0.3">
      <c r="W165" s="25"/>
      <c r="Y165" s="25"/>
      <c r="AF165" s="25"/>
      <c r="AG165" s="25"/>
      <c r="AH165" s="25"/>
      <c r="AI165" s="25"/>
      <c r="AV165" s="29"/>
    </row>
    <row r="166" spans="23:48" x14ac:dyDescent="0.3">
      <c r="W166" s="25"/>
      <c r="Y166" s="25"/>
      <c r="AF166" s="25"/>
      <c r="AG166" s="25"/>
      <c r="AH166" s="25"/>
      <c r="AI166" s="25"/>
      <c r="AV166" s="29"/>
    </row>
    <row r="167" spans="23:48" x14ac:dyDescent="0.3">
      <c r="W167" s="25"/>
      <c r="Y167" s="25"/>
      <c r="AF167" s="25"/>
      <c r="AG167" s="25"/>
      <c r="AH167" s="25"/>
      <c r="AI167" s="25"/>
      <c r="AV167" s="29"/>
    </row>
    <row r="168" spans="23:48" x14ac:dyDescent="0.3">
      <c r="W168" s="25"/>
      <c r="Y168" s="25"/>
      <c r="AF168" s="25"/>
      <c r="AG168" s="25"/>
      <c r="AH168" s="25"/>
      <c r="AI168" s="25"/>
      <c r="AV168" s="29"/>
    </row>
    <row r="169" spans="23:48" x14ac:dyDescent="0.3">
      <c r="W169" s="25"/>
      <c r="Y169" s="25"/>
      <c r="AF169" s="25"/>
      <c r="AG169" s="25"/>
      <c r="AH169" s="25"/>
      <c r="AI169" s="25"/>
      <c r="AV169" s="29"/>
    </row>
    <row r="170" spans="23:48" x14ac:dyDescent="0.3">
      <c r="W170" s="25"/>
      <c r="Y170" s="25"/>
      <c r="AF170" s="25"/>
      <c r="AG170" s="25"/>
      <c r="AH170" s="25"/>
      <c r="AI170" s="25"/>
      <c r="AV170" s="29"/>
    </row>
    <row r="171" spans="23:48" x14ac:dyDescent="0.3">
      <c r="W171" s="25"/>
      <c r="Y171" s="25"/>
      <c r="AF171" s="25"/>
      <c r="AG171" s="25"/>
      <c r="AH171" s="25"/>
      <c r="AI171" s="25"/>
      <c r="AV171" s="29"/>
    </row>
    <row r="172" spans="23:48" x14ac:dyDescent="0.3">
      <c r="W172" s="25"/>
      <c r="Y172" s="25"/>
      <c r="AF172" s="25"/>
      <c r="AG172" s="25"/>
      <c r="AH172" s="25"/>
      <c r="AI172" s="25"/>
      <c r="AV172" s="29"/>
    </row>
    <row r="173" spans="23:48" x14ac:dyDescent="0.3">
      <c r="W173" s="25"/>
      <c r="Y173" s="25"/>
      <c r="AF173" s="25"/>
      <c r="AG173" s="25"/>
      <c r="AH173" s="25"/>
      <c r="AI173" s="25"/>
      <c r="AV173" s="29"/>
    </row>
    <row r="174" spans="23:48" x14ac:dyDescent="0.3">
      <c r="W174" s="25"/>
      <c r="Y174" s="25"/>
      <c r="AF174" s="25"/>
      <c r="AG174" s="25"/>
      <c r="AH174" s="25"/>
      <c r="AI174" s="25"/>
      <c r="AV174" s="29"/>
    </row>
    <row r="175" spans="23:48" x14ac:dyDescent="0.3">
      <c r="W175" s="25"/>
      <c r="Y175" s="25"/>
      <c r="AF175" s="25"/>
      <c r="AG175" s="25"/>
      <c r="AH175" s="25"/>
      <c r="AI175" s="25"/>
      <c r="AV175" s="29"/>
    </row>
    <row r="176" spans="23:48" x14ac:dyDescent="0.3">
      <c r="W176" s="25"/>
      <c r="Y176" s="25"/>
      <c r="AF176" s="25"/>
      <c r="AG176" s="25"/>
      <c r="AH176" s="25"/>
      <c r="AI176" s="25"/>
      <c r="AV176" s="29"/>
    </row>
    <row r="177" spans="23:48" x14ac:dyDescent="0.3">
      <c r="W177" s="25"/>
      <c r="Y177" s="25"/>
      <c r="AF177" s="25"/>
      <c r="AG177" s="25"/>
      <c r="AH177" s="25"/>
      <c r="AI177" s="25"/>
      <c r="AV177" s="29"/>
    </row>
    <row r="178" spans="23:48" x14ac:dyDescent="0.3">
      <c r="W178" s="25"/>
      <c r="Y178" s="25"/>
      <c r="AF178" s="25"/>
      <c r="AG178" s="25"/>
      <c r="AH178" s="25"/>
      <c r="AI178" s="25"/>
      <c r="AV178" s="29"/>
    </row>
    <row r="179" spans="23:48" x14ac:dyDescent="0.3">
      <c r="W179" s="25"/>
      <c r="Y179" s="25"/>
      <c r="AF179" s="25"/>
      <c r="AG179" s="25"/>
      <c r="AH179" s="25"/>
      <c r="AI179" s="25"/>
      <c r="AV179" s="29"/>
    </row>
    <row r="180" spans="23:48" x14ac:dyDescent="0.3">
      <c r="W180" s="25"/>
      <c r="Y180" s="25"/>
      <c r="AF180" s="25"/>
      <c r="AG180" s="25"/>
      <c r="AH180" s="25"/>
      <c r="AI180" s="25"/>
      <c r="AV180" s="29"/>
    </row>
    <row r="181" spans="23:48" x14ac:dyDescent="0.3">
      <c r="W181" s="25"/>
      <c r="Y181" s="25"/>
      <c r="AF181" s="25"/>
      <c r="AG181" s="25"/>
      <c r="AH181" s="25"/>
      <c r="AI181" s="25"/>
      <c r="AV181" s="29"/>
    </row>
    <row r="182" spans="23:48" x14ac:dyDescent="0.3">
      <c r="W182" s="25"/>
      <c r="Y182" s="25"/>
      <c r="AF182" s="25"/>
      <c r="AG182" s="25"/>
      <c r="AH182" s="25"/>
      <c r="AI182" s="25"/>
      <c r="AV182" s="29"/>
    </row>
    <row r="183" spans="23:48" x14ac:dyDescent="0.3">
      <c r="W183" s="25"/>
      <c r="Y183" s="25"/>
      <c r="AF183" s="25"/>
      <c r="AG183" s="25"/>
      <c r="AH183" s="25"/>
      <c r="AI183" s="25"/>
      <c r="AV183" s="29"/>
    </row>
    <row r="184" spans="23:48" x14ac:dyDescent="0.3">
      <c r="W184" s="25"/>
      <c r="Y184" s="25"/>
      <c r="AF184" s="25"/>
      <c r="AG184" s="25"/>
      <c r="AH184" s="25"/>
      <c r="AI184" s="25"/>
      <c r="AV184" s="29"/>
    </row>
    <row r="185" spans="23:48" x14ac:dyDescent="0.3">
      <c r="W185" s="25"/>
      <c r="Y185" s="25"/>
      <c r="AF185" s="25"/>
      <c r="AG185" s="25"/>
      <c r="AH185" s="25"/>
      <c r="AI185" s="25"/>
      <c r="AV185" s="29"/>
    </row>
    <row r="186" spans="23:48" x14ac:dyDescent="0.3">
      <c r="W186" s="25"/>
      <c r="Y186" s="25"/>
      <c r="AF186" s="25"/>
      <c r="AG186" s="25"/>
      <c r="AH186" s="25"/>
      <c r="AI186" s="25"/>
      <c r="AV186" s="29"/>
    </row>
    <row r="187" spans="23:48" x14ac:dyDescent="0.3">
      <c r="W187" s="25"/>
      <c r="Y187" s="25"/>
      <c r="AF187" s="25"/>
      <c r="AG187" s="25"/>
      <c r="AH187" s="25"/>
      <c r="AI187" s="25"/>
      <c r="AV187" s="29"/>
    </row>
    <row r="188" spans="23:48" x14ac:dyDescent="0.3">
      <c r="W188" s="25"/>
      <c r="Y188" s="25"/>
      <c r="AF188" s="25"/>
      <c r="AG188" s="25"/>
      <c r="AH188" s="25"/>
      <c r="AI188" s="25"/>
      <c r="AV188" s="29"/>
    </row>
    <row r="189" spans="23:48" x14ac:dyDescent="0.3">
      <c r="W189" s="25"/>
      <c r="Y189" s="25"/>
      <c r="AF189" s="25"/>
      <c r="AG189" s="25"/>
      <c r="AH189" s="25"/>
      <c r="AI189" s="25"/>
      <c r="AV189" s="29"/>
    </row>
    <row r="190" spans="23:48" x14ac:dyDescent="0.3">
      <c r="W190" s="25"/>
      <c r="Y190" s="25"/>
      <c r="AF190" s="25"/>
      <c r="AG190" s="25"/>
      <c r="AH190" s="25"/>
      <c r="AI190" s="25"/>
      <c r="AV190" s="29"/>
    </row>
    <row r="191" spans="23:48" x14ac:dyDescent="0.3">
      <c r="W191" s="25"/>
      <c r="Y191" s="25"/>
      <c r="AF191" s="25"/>
      <c r="AG191" s="25"/>
      <c r="AH191" s="25"/>
      <c r="AI191" s="25"/>
      <c r="AV191" s="29"/>
    </row>
    <row r="192" spans="23:48" x14ac:dyDescent="0.3">
      <c r="W192" s="25"/>
      <c r="Y192" s="25"/>
      <c r="AF192" s="25"/>
      <c r="AG192" s="25"/>
      <c r="AH192" s="25"/>
      <c r="AI192" s="25"/>
      <c r="AV192" s="29"/>
    </row>
    <row r="193" spans="23:48" x14ac:dyDescent="0.3">
      <c r="W193" s="25"/>
      <c r="Y193" s="25"/>
      <c r="AF193" s="25"/>
      <c r="AG193" s="25"/>
      <c r="AH193" s="25"/>
      <c r="AI193" s="25"/>
      <c r="AV193" s="29"/>
    </row>
    <row r="194" spans="23:48" x14ac:dyDescent="0.3">
      <c r="W194" s="25"/>
      <c r="Y194" s="25"/>
      <c r="AF194" s="25"/>
      <c r="AG194" s="25"/>
      <c r="AH194" s="25"/>
      <c r="AI194" s="25"/>
      <c r="AV194" s="29"/>
    </row>
    <row r="195" spans="23:48" x14ac:dyDescent="0.3">
      <c r="W195" s="25"/>
      <c r="Y195" s="25"/>
      <c r="AF195" s="25"/>
      <c r="AG195" s="25"/>
      <c r="AH195" s="25"/>
      <c r="AI195" s="25"/>
      <c r="AV195" s="29"/>
    </row>
    <row r="196" spans="23:48" x14ac:dyDescent="0.3">
      <c r="W196" s="25"/>
      <c r="Y196" s="25"/>
      <c r="AF196" s="25"/>
      <c r="AG196" s="25"/>
      <c r="AH196" s="25"/>
      <c r="AI196" s="25"/>
      <c r="AV196" s="29"/>
    </row>
    <row r="197" spans="23:48" x14ac:dyDescent="0.3">
      <c r="W197" s="25"/>
      <c r="Y197" s="25"/>
      <c r="AF197" s="25"/>
      <c r="AG197" s="25"/>
      <c r="AH197" s="25"/>
      <c r="AI197" s="25"/>
      <c r="AV197" s="29"/>
    </row>
    <row r="198" spans="23:48" x14ac:dyDescent="0.3">
      <c r="W198" s="25"/>
      <c r="Y198" s="25"/>
      <c r="AF198" s="25"/>
      <c r="AG198" s="25"/>
      <c r="AH198" s="25"/>
      <c r="AI198" s="25"/>
      <c r="AV198" s="29"/>
    </row>
    <row r="199" spans="23:48" x14ac:dyDescent="0.3">
      <c r="W199" s="25"/>
      <c r="Y199" s="25"/>
      <c r="AF199" s="25"/>
      <c r="AG199" s="25"/>
      <c r="AH199" s="25"/>
      <c r="AI199" s="25"/>
      <c r="AV199" s="29"/>
    </row>
    <row r="200" spans="23:48" x14ac:dyDescent="0.3">
      <c r="W200" s="25"/>
      <c r="Y200" s="25"/>
      <c r="AF200" s="25"/>
      <c r="AG200" s="25"/>
      <c r="AH200" s="25"/>
      <c r="AI200" s="25"/>
      <c r="AV200" s="29"/>
    </row>
    <row r="201" spans="23:48" x14ac:dyDescent="0.3">
      <c r="W201" s="25"/>
      <c r="Y201" s="25"/>
      <c r="AF201" s="25"/>
      <c r="AG201" s="25"/>
      <c r="AH201" s="25"/>
      <c r="AI201" s="25"/>
      <c r="AV201" s="29"/>
    </row>
    <row r="202" spans="23:48" x14ac:dyDescent="0.3">
      <c r="W202" s="25"/>
      <c r="Y202" s="25"/>
      <c r="AF202" s="25"/>
      <c r="AG202" s="25"/>
      <c r="AH202" s="25"/>
      <c r="AI202" s="25"/>
      <c r="AV202" s="29"/>
    </row>
    <row r="203" spans="23:48" x14ac:dyDescent="0.3">
      <c r="W203" s="25"/>
      <c r="Y203" s="25"/>
      <c r="AF203" s="25"/>
      <c r="AG203" s="25"/>
      <c r="AH203" s="25"/>
      <c r="AI203" s="25"/>
      <c r="AV203" s="29"/>
    </row>
    <row r="204" spans="23:48" x14ac:dyDescent="0.3">
      <c r="W204" s="25"/>
      <c r="Y204" s="25"/>
      <c r="AF204" s="25"/>
      <c r="AG204" s="25"/>
      <c r="AH204" s="25"/>
      <c r="AI204" s="25"/>
      <c r="AV204" s="29"/>
    </row>
    <row r="205" spans="23:48" x14ac:dyDescent="0.3">
      <c r="W205" s="25"/>
      <c r="Y205" s="25"/>
      <c r="AF205" s="25"/>
      <c r="AG205" s="25"/>
      <c r="AH205" s="25"/>
      <c r="AI205" s="25"/>
      <c r="AV205" s="29"/>
    </row>
    <row r="206" spans="23:48" x14ac:dyDescent="0.3">
      <c r="W206" s="25"/>
      <c r="Y206" s="25"/>
      <c r="AF206" s="25"/>
      <c r="AG206" s="25"/>
      <c r="AH206" s="25"/>
      <c r="AI206" s="25"/>
      <c r="AV206" s="29"/>
    </row>
    <row r="207" spans="23:48" x14ac:dyDescent="0.3">
      <c r="W207" s="25"/>
      <c r="Y207" s="25"/>
      <c r="AF207" s="25"/>
      <c r="AG207" s="25"/>
      <c r="AH207" s="25"/>
      <c r="AI207" s="25"/>
      <c r="AV207" s="29"/>
    </row>
    <row r="208" spans="23:48" x14ac:dyDescent="0.3">
      <c r="W208" s="25"/>
      <c r="Y208" s="25"/>
      <c r="AF208" s="25"/>
      <c r="AG208" s="25"/>
      <c r="AH208" s="25"/>
      <c r="AI208" s="25"/>
      <c r="AV208" s="29"/>
    </row>
    <row r="209" spans="23:48" x14ac:dyDescent="0.3">
      <c r="W209" s="25"/>
      <c r="Y209" s="25"/>
      <c r="AF209" s="25"/>
      <c r="AG209" s="25"/>
      <c r="AH209" s="25"/>
      <c r="AI209" s="25"/>
      <c r="AV209" s="29"/>
    </row>
    <row r="210" spans="23:48" x14ac:dyDescent="0.3">
      <c r="W210" s="25"/>
      <c r="Y210" s="25"/>
      <c r="AF210" s="25"/>
      <c r="AG210" s="25"/>
      <c r="AH210" s="25"/>
      <c r="AI210" s="25"/>
      <c r="AV210" s="29"/>
    </row>
    <row r="211" spans="23:48" x14ac:dyDescent="0.3">
      <c r="W211" s="25"/>
      <c r="Y211" s="25"/>
      <c r="AF211" s="25"/>
      <c r="AG211" s="25"/>
      <c r="AH211" s="25"/>
      <c r="AI211" s="25"/>
      <c r="AV211" s="29"/>
    </row>
    <row r="212" spans="23:48" x14ac:dyDescent="0.3">
      <c r="W212" s="25"/>
      <c r="Y212" s="25"/>
      <c r="AF212" s="25"/>
      <c r="AG212" s="25"/>
      <c r="AH212" s="25"/>
      <c r="AI212" s="25"/>
      <c r="AV212" s="29"/>
    </row>
    <row r="213" spans="23:48" x14ac:dyDescent="0.3">
      <c r="W213" s="25"/>
      <c r="Y213" s="25"/>
      <c r="AF213" s="25"/>
      <c r="AG213" s="25"/>
      <c r="AH213" s="25"/>
      <c r="AI213" s="25"/>
      <c r="AV213" s="29"/>
    </row>
    <row r="214" spans="23:48" x14ac:dyDescent="0.3">
      <c r="W214" s="25"/>
      <c r="Y214" s="25"/>
      <c r="AF214" s="25"/>
      <c r="AG214" s="25"/>
      <c r="AH214" s="25"/>
      <c r="AI214" s="25"/>
      <c r="AV214" s="29"/>
    </row>
    <row r="215" spans="23:48" x14ac:dyDescent="0.3">
      <c r="W215" s="25"/>
      <c r="Y215" s="25"/>
      <c r="AF215" s="25"/>
      <c r="AG215" s="25"/>
      <c r="AH215" s="25"/>
      <c r="AI215" s="25"/>
      <c r="AV215" s="29"/>
    </row>
    <row r="216" spans="23:48" x14ac:dyDescent="0.3">
      <c r="W216" s="25"/>
      <c r="Y216" s="25"/>
      <c r="AF216" s="25"/>
      <c r="AG216" s="25"/>
      <c r="AH216" s="25"/>
      <c r="AI216" s="25"/>
      <c r="AV216" s="29"/>
    </row>
    <row r="217" spans="23:48" x14ac:dyDescent="0.3">
      <c r="W217" s="25"/>
      <c r="Y217" s="25"/>
      <c r="AF217" s="25"/>
      <c r="AG217" s="25"/>
      <c r="AH217" s="25"/>
      <c r="AI217" s="25"/>
      <c r="AV217" s="29"/>
    </row>
    <row r="218" spans="23:48" x14ac:dyDescent="0.3">
      <c r="W218" s="25"/>
      <c r="Y218" s="25"/>
      <c r="AF218" s="25"/>
      <c r="AG218" s="25"/>
      <c r="AH218" s="25"/>
      <c r="AI218" s="25"/>
      <c r="AV218" s="29"/>
    </row>
    <row r="219" spans="23:48" x14ac:dyDescent="0.3">
      <c r="W219" s="25"/>
      <c r="Y219" s="25"/>
      <c r="AF219" s="25"/>
      <c r="AG219" s="25"/>
      <c r="AH219" s="25"/>
      <c r="AI219" s="25"/>
      <c r="AV219" s="29"/>
    </row>
    <row r="220" spans="23:48" x14ac:dyDescent="0.3">
      <c r="W220" s="25"/>
      <c r="Y220" s="25"/>
      <c r="AF220" s="25"/>
      <c r="AG220" s="25"/>
      <c r="AH220" s="25"/>
      <c r="AI220" s="25"/>
      <c r="AV220" s="29"/>
    </row>
    <row r="221" spans="23:48" x14ac:dyDescent="0.3">
      <c r="W221" s="25"/>
      <c r="Y221" s="25"/>
      <c r="AF221" s="25"/>
      <c r="AG221" s="25"/>
      <c r="AH221" s="25"/>
      <c r="AI221" s="25"/>
      <c r="AV221" s="29"/>
    </row>
    <row r="222" spans="23:48" x14ac:dyDescent="0.3">
      <c r="W222" s="25"/>
      <c r="Y222" s="25"/>
      <c r="AF222" s="25"/>
      <c r="AG222" s="25"/>
      <c r="AH222" s="25"/>
      <c r="AI222" s="25"/>
      <c r="AV222" s="29"/>
    </row>
    <row r="223" spans="23:48" x14ac:dyDescent="0.3">
      <c r="W223" s="25"/>
      <c r="Y223" s="25"/>
      <c r="AF223" s="25"/>
      <c r="AG223" s="25"/>
      <c r="AH223" s="25"/>
      <c r="AI223" s="25"/>
      <c r="AV223" s="29"/>
    </row>
    <row r="224" spans="23:48" x14ac:dyDescent="0.3">
      <c r="W224" s="25"/>
      <c r="Y224" s="25"/>
      <c r="AF224" s="25"/>
      <c r="AG224" s="25"/>
      <c r="AH224" s="25"/>
      <c r="AI224" s="25"/>
      <c r="AV224" s="29"/>
    </row>
    <row r="225" spans="23:48" x14ac:dyDescent="0.3">
      <c r="W225" s="25"/>
      <c r="Y225" s="25"/>
      <c r="AF225" s="25"/>
      <c r="AG225" s="25"/>
      <c r="AH225" s="25"/>
      <c r="AI225" s="25"/>
      <c r="AV225" s="29"/>
    </row>
    <row r="226" spans="23:48" x14ac:dyDescent="0.3">
      <c r="W226" s="25"/>
      <c r="Y226" s="25"/>
      <c r="AF226" s="25"/>
      <c r="AG226" s="25"/>
      <c r="AH226" s="25"/>
      <c r="AI226" s="25"/>
      <c r="AV226" s="29"/>
    </row>
    <row r="227" spans="23:48" x14ac:dyDescent="0.3">
      <c r="W227" s="25"/>
      <c r="Y227" s="25"/>
      <c r="AF227" s="25"/>
      <c r="AG227" s="25"/>
      <c r="AH227" s="25"/>
      <c r="AI227" s="25"/>
      <c r="AV227" s="29"/>
    </row>
    <row r="228" spans="23:48" x14ac:dyDescent="0.3">
      <c r="W228" s="25"/>
      <c r="Y228" s="25"/>
      <c r="AF228" s="25"/>
      <c r="AG228" s="25"/>
      <c r="AH228" s="25"/>
      <c r="AI228" s="25"/>
      <c r="AV228" s="29"/>
    </row>
    <row r="229" spans="23:48" x14ac:dyDescent="0.3">
      <c r="W229" s="25"/>
      <c r="Y229" s="25"/>
      <c r="AF229" s="25"/>
      <c r="AG229" s="25"/>
      <c r="AH229" s="25"/>
      <c r="AI229" s="25"/>
      <c r="AV229" s="29"/>
    </row>
    <row r="230" spans="23:48" x14ac:dyDescent="0.3">
      <c r="W230" s="25"/>
      <c r="Y230" s="25"/>
      <c r="AF230" s="25"/>
      <c r="AG230" s="25"/>
      <c r="AH230" s="25"/>
      <c r="AI230" s="25"/>
      <c r="AV230" s="29"/>
    </row>
    <row r="231" spans="23:48" x14ac:dyDescent="0.3">
      <c r="W231" s="25"/>
      <c r="Y231" s="25"/>
      <c r="AF231" s="25"/>
      <c r="AG231" s="25"/>
      <c r="AH231" s="25"/>
      <c r="AI231" s="25"/>
      <c r="AV231" s="29"/>
    </row>
    <row r="232" spans="23:48" x14ac:dyDescent="0.3">
      <c r="W232" s="25"/>
      <c r="Y232" s="25"/>
      <c r="AF232" s="25"/>
      <c r="AG232" s="25"/>
      <c r="AH232" s="25"/>
      <c r="AI232" s="25"/>
      <c r="AV232" s="29"/>
    </row>
    <row r="233" spans="23:48" x14ac:dyDescent="0.3">
      <c r="W233" s="25"/>
      <c r="Y233" s="25"/>
      <c r="AF233" s="25"/>
      <c r="AG233" s="25"/>
      <c r="AH233" s="25"/>
      <c r="AI233" s="25"/>
      <c r="AV233" s="29"/>
    </row>
    <row r="234" spans="23:48" x14ac:dyDescent="0.3">
      <c r="W234" s="25"/>
      <c r="Y234" s="25"/>
      <c r="AF234" s="25"/>
      <c r="AG234" s="25"/>
      <c r="AH234" s="25"/>
      <c r="AI234" s="25"/>
      <c r="AV234" s="29"/>
    </row>
    <row r="235" spans="23:48" x14ac:dyDescent="0.3">
      <c r="W235" s="25"/>
      <c r="Y235" s="25"/>
      <c r="AF235" s="25"/>
      <c r="AG235" s="25"/>
      <c r="AH235" s="25"/>
      <c r="AI235" s="25"/>
      <c r="AV235" s="29"/>
    </row>
    <row r="236" spans="23:48" x14ac:dyDescent="0.3">
      <c r="W236" s="25"/>
      <c r="Y236" s="25"/>
      <c r="AF236" s="25"/>
      <c r="AG236" s="25"/>
      <c r="AH236" s="25"/>
      <c r="AI236" s="25"/>
      <c r="AV236" s="29"/>
    </row>
    <row r="237" spans="23:48" x14ac:dyDescent="0.3">
      <c r="W237" s="25"/>
      <c r="Y237" s="25"/>
      <c r="AF237" s="25"/>
      <c r="AG237" s="25"/>
      <c r="AH237" s="25"/>
      <c r="AI237" s="25"/>
      <c r="AV237" s="29"/>
    </row>
    <row r="238" spans="23:48" x14ac:dyDescent="0.3">
      <c r="W238" s="25"/>
      <c r="Y238" s="25"/>
      <c r="AF238" s="25"/>
      <c r="AG238" s="25"/>
      <c r="AH238" s="25"/>
      <c r="AI238" s="25"/>
      <c r="AV238" s="29"/>
    </row>
    <row r="239" spans="23:48" x14ac:dyDescent="0.3">
      <c r="W239" s="25"/>
      <c r="Y239" s="25"/>
      <c r="AF239" s="25"/>
      <c r="AG239" s="25"/>
      <c r="AH239" s="25"/>
      <c r="AI239" s="25"/>
      <c r="AV239" s="29"/>
    </row>
    <row r="240" spans="23:48" x14ac:dyDescent="0.3">
      <c r="W240" s="25"/>
      <c r="Y240" s="25"/>
      <c r="AF240" s="25"/>
      <c r="AG240" s="25"/>
      <c r="AH240" s="25"/>
      <c r="AI240" s="25"/>
      <c r="AV240" s="29"/>
    </row>
    <row r="241" spans="23:48" x14ac:dyDescent="0.3">
      <c r="W241" s="25"/>
      <c r="Y241" s="25"/>
      <c r="AF241" s="25"/>
      <c r="AG241" s="25"/>
      <c r="AH241" s="25"/>
      <c r="AI241" s="25"/>
      <c r="AV241" s="29"/>
    </row>
    <row r="242" spans="23:48" x14ac:dyDescent="0.3">
      <c r="W242" s="25"/>
      <c r="Y242" s="25"/>
      <c r="AF242" s="25"/>
      <c r="AG242" s="25"/>
      <c r="AH242" s="25"/>
      <c r="AI242" s="25"/>
      <c r="AV242" s="29"/>
    </row>
    <row r="243" spans="23:48" x14ac:dyDescent="0.3">
      <c r="W243" s="25"/>
      <c r="Y243" s="25"/>
      <c r="AF243" s="25"/>
      <c r="AG243" s="25"/>
      <c r="AH243" s="25"/>
      <c r="AI243" s="25"/>
      <c r="AV243" s="29"/>
    </row>
    <row r="244" spans="23:48" x14ac:dyDescent="0.3">
      <c r="W244" s="25"/>
      <c r="Y244" s="25"/>
      <c r="AF244" s="25"/>
      <c r="AG244" s="25"/>
      <c r="AH244" s="25"/>
      <c r="AI244" s="25"/>
      <c r="AV244" s="29"/>
    </row>
    <row r="245" spans="23:48" x14ac:dyDescent="0.3">
      <c r="W245" s="25"/>
      <c r="Y245" s="25"/>
      <c r="AF245" s="25"/>
      <c r="AG245" s="25"/>
      <c r="AH245" s="25"/>
      <c r="AI245" s="25"/>
      <c r="AV245" s="29"/>
    </row>
    <row r="246" spans="23:48" x14ac:dyDescent="0.3">
      <c r="W246" s="25"/>
      <c r="Y246" s="25"/>
      <c r="AF246" s="25"/>
      <c r="AG246" s="25"/>
      <c r="AH246" s="25"/>
      <c r="AI246" s="25"/>
      <c r="AV246" s="29"/>
    </row>
    <row r="247" spans="23:48" x14ac:dyDescent="0.3">
      <c r="W247" s="25"/>
      <c r="Y247" s="25"/>
      <c r="AF247" s="25"/>
      <c r="AG247" s="25"/>
      <c r="AH247" s="25"/>
      <c r="AI247" s="25"/>
      <c r="AV247" s="29"/>
    </row>
    <row r="248" spans="23:48" x14ac:dyDescent="0.3">
      <c r="W248" s="25"/>
      <c r="Y248" s="25"/>
      <c r="AF248" s="25"/>
      <c r="AG248" s="25"/>
      <c r="AH248" s="25"/>
      <c r="AI248" s="25"/>
      <c r="AV248" s="29"/>
    </row>
    <row r="249" spans="23:48" x14ac:dyDescent="0.3">
      <c r="W249" s="25"/>
      <c r="Y249" s="25"/>
      <c r="AF249" s="25"/>
      <c r="AG249" s="25"/>
      <c r="AH249" s="25"/>
      <c r="AI249" s="25"/>
      <c r="AV249" s="29"/>
    </row>
    <row r="250" spans="23:48" x14ac:dyDescent="0.3">
      <c r="W250" s="25"/>
      <c r="Y250" s="25"/>
      <c r="AF250" s="25"/>
      <c r="AG250" s="25"/>
      <c r="AH250" s="25"/>
      <c r="AI250" s="25"/>
      <c r="AV250" s="29"/>
    </row>
    <row r="251" spans="23:48" x14ac:dyDescent="0.3">
      <c r="W251" s="25"/>
      <c r="Y251" s="25"/>
      <c r="AF251" s="25"/>
      <c r="AG251" s="25"/>
      <c r="AH251" s="25"/>
      <c r="AI251" s="25"/>
      <c r="AV251" s="29"/>
    </row>
    <row r="252" spans="23:48" x14ac:dyDescent="0.3">
      <c r="W252" s="25"/>
      <c r="Y252" s="25"/>
      <c r="AF252" s="25"/>
      <c r="AG252" s="25"/>
      <c r="AH252" s="25"/>
      <c r="AI252" s="25"/>
      <c r="AV252" s="29"/>
    </row>
    <row r="253" spans="23:48" x14ac:dyDescent="0.3">
      <c r="W253" s="25"/>
      <c r="Y253" s="25"/>
      <c r="AF253" s="25"/>
      <c r="AG253" s="25"/>
      <c r="AH253" s="25"/>
      <c r="AI253" s="25"/>
      <c r="AV253" s="29"/>
    </row>
    <row r="254" spans="23:48" x14ac:dyDescent="0.3">
      <c r="W254" s="25"/>
      <c r="Y254" s="25"/>
      <c r="AF254" s="25"/>
      <c r="AG254" s="25"/>
      <c r="AH254" s="25"/>
      <c r="AI254" s="25"/>
      <c r="AV254" s="29"/>
    </row>
    <row r="255" spans="23:48" x14ac:dyDescent="0.3">
      <c r="W255" s="25"/>
      <c r="Y255" s="25"/>
      <c r="AF255" s="25"/>
      <c r="AG255" s="25"/>
      <c r="AH255" s="25"/>
      <c r="AI255" s="25"/>
      <c r="AV255" s="29"/>
    </row>
    <row r="256" spans="23:48" x14ac:dyDescent="0.3">
      <c r="W256" s="25"/>
      <c r="Y256" s="25"/>
      <c r="AF256" s="25"/>
      <c r="AG256" s="25"/>
      <c r="AH256" s="25"/>
      <c r="AI256" s="25"/>
      <c r="AV256" s="29"/>
    </row>
    <row r="257" spans="23:48" x14ac:dyDescent="0.3">
      <c r="W257" s="25"/>
      <c r="Y257" s="25"/>
      <c r="AF257" s="25"/>
      <c r="AG257" s="25"/>
      <c r="AH257" s="25"/>
      <c r="AI257" s="25"/>
      <c r="AV257" s="29"/>
    </row>
    <row r="258" spans="23:48" x14ac:dyDescent="0.3">
      <c r="W258" s="25"/>
      <c r="Y258" s="25"/>
      <c r="AF258" s="25"/>
      <c r="AG258" s="25"/>
      <c r="AH258" s="25"/>
      <c r="AI258" s="25"/>
      <c r="AV258" s="29"/>
    </row>
    <row r="259" spans="23:48" x14ac:dyDescent="0.3">
      <c r="W259" s="25"/>
      <c r="Y259" s="25"/>
      <c r="AF259" s="25"/>
      <c r="AG259" s="25"/>
      <c r="AH259" s="25"/>
      <c r="AI259" s="25"/>
      <c r="AV259" s="29"/>
    </row>
    <row r="260" spans="23:48" x14ac:dyDescent="0.3">
      <c r="W260" s="25"/>
      <c r="Y260" s="25"/>
      <c r="AF260" s="25"/>
      <c r="AG260" s="25"/>
      <c r="AH260" s="25"/>
      <c r="AI260" s="25"/>
      <c r="AV260" s="29"/>
    </row>
    <row r="261" spans="23:48" x14ac:dyDescent="0.3">
      <c r="W261" s="25"/>
      <c r="Y261" s="25"/>
      <c r="AF261" s="25"/>
      <c r="AG261" s="25"/>
      <c r="AH261" s="25"/>
      <c r="AI261" s="25"/>
      <c r="AV261" s="29"/>
    </row>
    <row r="262" spans="23:48" x14ac:dyDescent="0.3">
      <c r="W262" s="25"/>
      <c r="Y262" s="25"/>
      <c r="AF262" s="25"/>
      <c r="AG262" s="25"/>
      <c r="AH262" s="25"/>
      <c r="AI262" s="25"/>
      <c r="AV262" s="29"/>
    </row>
    <row r="263" spans="23:48" x14ac:dyDescent="0.3">
      <c r="W263" s="25"/>
      <c r="Y263" s="25"/>
      <c r="AF263" s="25"/>
      <c r="AG263" s="25"/>
      <c r="AH263" s="25"/>
      <c r="AI263" s="25"/>
      <c r="AV263" s="29"/>
    </row>
    <row r="264" spans="23:48" x14ac:dyDescent="0.3">
      <c r="W264" s="25"/>
      <c r="Y264" s="25"/>
      <c r="AF264" s="25"/>
      <c r="AG264" s="25"/>
      <c r="AH264" s="25"/>
      <c r="AI264" s="25"/>
      <c r="AV264" s="29"/>
    </row>
    <row r="265" spans="23:48" x14ac:dyDescent="0.3">
      <c r="W265" s="25"/>
      <c r="Y265" s="25"/>
      <c r="AF265" s="25"/>
      <c r="AG265" s="25"/>
      <c r="AH265" s="25"/>
      <c r="AI265" s="25"/>
      <c r="AV265" s="29"/>
    </row>
    <row r="266" spans="23:48" x14ac:dyDescent="0.3">
      <c r="W266" s="25"/>
      <c r="Y266" s="25"/>
      <c r="AF266" s="25"/>
      <c r="AG266" s="25"/>
      <c r="AH266" s="25"/>
      <c r="AI266" s="25"/>
      <c r="AV266" s="29"/>
    </row>
    <row r="267" spans="23:48" x14ac:dyDescent="0.3">
      <c r="W267" s="25"/>
      <c r="Y267" s="25"/>
      <c r="AF267" s="25"/>
      <c r="AG267" s="25"/>
      <c r="AH267" s="25"/>
      <c r="AI267" s="25"/>
      <c r="AV267" s="29"/>
    </row>
    <row r="268" spans="23:48" x14ac:dyDescent="0.3">
      <c r="W268" s="25"/>
      <c r="Y268" s="25"/>
      <c r="AF268" s="25"/>
      <c r="AG268" s="25"/>
      <c r="AH268" s="25"/>
      <c r="AI268" s="25"/>
      <c r="AV268" s="29"/>
    </row>
    <row r="269" spans="23:48" x14ac:dyDescent="0.3">
      <c r="W269" s="25"/>
      <c r="Y269" s="25"/>
      <c r="AF269" s="25"/>
      <c r="AG269" s="25"/>
      <c r="AH269" s="25"/>
      <c r="AI269" s="25"/>
      <c r="AV269" s="29"/>
    </row>
    <row r="270" spans="23:48" x14ac:dyDescent="0.3">
      <c r="W270" s="25"/>
      <c r="Y270" s="25"/>
      <c r="AF270" s="25"/>
      <c r="AG270" s="25"/>
      <c r="AH270" s="25"/>
      <c r="AI270" s="25"/>
      <c r="AV270" s="29"/>
    </row>
    <row r="271" spans="23:48" x14ac:dyDescent="0.3">
      <c r="W271" s="25"/>
      <c r="Y271" s="25"/>
      <c r="AF271" s="25"/>
      <c r="AG271" s="25"/>
      <c r="AH271" s="25"/>
      <c r="AI271" s="25"/>
      <c r="AV271" s="29"/>
    </row>
    <row r="272" spans="23:48" x14ac:dyDescent="0.3">
      <c r="W272" s="25"/>
      <c r="Y272" s="25"/>
      <c r="AF272" s="25"/>
      <c r="AG272" s="25"/>
      <c r="AH272" s="25"/>
      <c r="AI272" s="25"/>
      <c r="AV272" s="29"/>
    </row>
    <row r="273" spans="23:48" x14ac:dyDescent="0.3">
      <c r="W273" s="25"/>
      <c r="Y273" s="25"/>
      <c r="AF273" s="25"/>
      <c r="AG273" s="25"/>
      <c r="AH273" s="25"/>
      <c r="AI273" s="25"/>
      <c r="AV273" s="29"/>
    </row>
    <row r="274" spans="23:48" x14ac:dyDescent="0.3">
      <c r="W274" s="25"/>
      <c r="Y274" s="25"/>
      <c r="AF274" s="25"/>
      <c r="AG274" s="25"/>
      <c r="AH274" s="25"/>
      <c r="AI274" s="25"/>
      <c r="AV274" s="29"/>
    </row>
    <row r="275" spans="23:48" x14ac:dyDescent="0.3">
      <c r="W275" s="25"/>
      <c r="Y275" s="25"/>
      <c r="AF275" s="25"/>
      <c r="AG275" s="25"/>
      <c r="AH275" s="25"/>
      <c r="AI275" s="25"/>
      <c r="AV275" s="29"/>
    </row>
    <row r="276" spans="23:48" x14ac:dyDescent="0.3">
      <c r="W276" s="25"/>
      <c r="Y276" s="25"/>
      <c r="AF276" s="25"/>
      <c r="AG276" s="25"/>
      <c r="AH276" s="25"/>
      <c r="AI276" s="25"/>
      <c r="AV276" s="29"/>
    </row>
    <row r="277" spans="23:48" x14ac:dyDescent="0.3">
      <c r="W277" s="25"/>
      <c r="Y277" s="25"/>
      <c r="AF277" s="25"/>
      <c r="AG277" s="25"/>
      <c r="AH277" s="25"/>
      <c r="AI277" s="25"/>
      <c r="AV277" s="29"/>
    </row>
    <row r="278" spans="23:48" x14ac:dyDescent="0.3">
      <c r="W278" s="25"/>
      <c r="Y278" s="25"/>
      <c r="AF278" s="25"/>
      <c r="AG278" s="25"/>
      <c r="AH278" s="25"/>
      <c r="AI278" s="25"/>
      <c r="AV278" s="29"/>
    </row>
    <row r="279" spans="23:48" x14ac:dyDescent="0.3">
      <c r="W279" s="25"/>
      <c r="Y279" s="25"/>
      <c r="AF279" s="25"/>
      <c r="AG279" s="25"/>
      <c r="AH279" s="25"/>
      <c r="AI279" s="25"/>
      <c r="AV279" s="29"/>
    </row>
    <row r="280" spans="23:48" x14ac:dyDescent="0.3">
      <c r="W280" s="25"/>
      <c r="Y280" s="25"/>
      <c r="AF280" s="25"/>
      <c r="AG280" s="25"/>
      <c r="AH280" s="25"/>
      <c r="AI280" s="25"/>
      <c r="AV280" s="29"/>
    </row>
    <row r="281" spans="23:48" x14ac:dyDescent="0.3">
      <c r="W281" s="25"/>
      <c r="Y281" s="25"/>
      <c r="AF281" s="25"/>
      <c r="AG281" s="25"/>
      <c r="AH281" s="25"/>
      <c r="AI281" s="25"/>
      <c r="AV281" s="29"/>
    </row>
    <row r="282" spans="23:48" x14ac:dyDescent="0.3">
      <c r="W282" s="25"/>
      <c r="Y282" s="25"/>
      <c r="AF282" s="25"/>
      <c r="AG282" s="25"/>
      <c r="AH282" s="25"/>
      <c r="AI282" s="25"/>
      <c r="AV282" s="29"/>
    </row>
    <row r="283" spans="23:48" x14ac:dyDescent="0.3">
      <c r="W283" s="25"/>
      <c r="Y283" s="25"/>
      <c r="AF283" s="25"/>
      <c r="AG283" s="25"/>
      <c r="AH283" s="25"/>
      <c r="AI283" s="25"/>
      <c r="AV283" s="29"/>
    </row>
    <row r="284" spans="23:48" x14ac:dyDescent="0.3">
      <c r="W284" s="25"/>
      <c r="Y284" s="25"/>
      <c r="AF284" s="25"/>
      <c r="AG284" s="25"/>
      <c r="AH284" s="25"/>
      <c r="AI284" s="25"/>
      <c r="AV284" s="29"/>
    </row>
    <row r="285" spans="23:48" x14ac:dyDescent="0.3">
      <c r="W285" s="25"/>
      <c r="Y285" s="25"/>
      <c r="AF285" s="25"/>
      <c r="AG285" s="25"/>
      <c r="AH285" s="25"/>
      <c r="AI285" s="25"/>
      <c r="AV285" s="29"/>
    </row>
    <row r="286" spans="23:48" x14ac:dyDescent="0.3">
      <c r="W286" s="25"/>
      <c r="Y286" s="25"/>
      <c r="AF286" s="25"/>
      <c r="AG286" s="25"/>
      <c r="AH286" s="25"/>
      <c r="AI286" s="25"/>
      <c r="AV286" s="29"/>
    </row>
    <row r="287" spans="23:48" x14ac:dyDescent="0.3">
      <c r="W287" s="25"/>
      <c r="Y287" s="25"/>
      <c r="AF287" s="25"/>
      <c r="AG287" s="25"/>
      <c r="AH287" s="25"/>
      <c r="AI287" s="25"/>
      <c r="AV287" s="29"/>
    </row>
    <row r="288" spans="23:48" x14ac:dyDescent="0.3">
      <c r="W288" s="25"/>
      <c r="Y288" s="25"/>
      <c r="AF288" s="25"/>
      <c r="AG288" s="25"/>
      <c r="AH288" s="25"/>
      <c r="AI288" s="25"/>
      <c r="AV288" s="29"/>
    </row>
    <row r="289" spans="23:48" x14ac:dyDescent="0.3">
      <c r="W289" s="25"/>
      <c r="Y289" s="25"/>
      <c r="AF289" s="25"/>
      <c r="AG289" s="25"/>
      <c r="AH289" s="25"/>
      <c r="AI289" s="25"/>
      <c r="AV289" s="29"/>
    </row>
    <row r="290" spans="23:48" x14ac:dyDescent="0.3">
      <c r="W290" s="25"/>
      <c r="Y290" s="25"/>
      <c r="AF290" s="25"/>
      <c r="AG290" s="25"/>
      <c r="AH290" s="25"/>
      <c r="AI290" s="25"/>
      <c r="AV290" s="29"/>
    </row>
    <row r="291" spans="23:48" x14ac:dyDescent="0.3">
      <c r="W291" s="25"/>
      <c r="Y291" s="25"/>
      <c r="AF291" s="25"/>
      <c r="AG291" s="25"/>
      <c r="AH291" s="25"/>
      <c r="AI291" s="25"/>
      <c r="AV291" s="29"/>
    </row>
    <row r="292" spans="23:48" x14ac:dyDescent="0.3">
      <c r="W292" s="25"/>
      <c r="Y292" s="25"/>
      <c r="AF292" s="25"/>
      <c r="AG292" s="25"/>
      <c r="AH292" s="25"/>
      <c r="AI292" s="25"/>
      <c r="AV292" s="29"/>
    </row>
    <row r="293" spans="23:48" x14ac:dyDescent="0.3">
      <c r="W293" s="25"/>
      <c r="Y293" s="25"/>
      <c r="AF293" s="25"/>
      <c r="AG293" s="25"/>
      <c r="AH293" s="25"/>
      <c r="AI293" s="25"/>
      <c r="AV293" s="29"/>
    </row>
    <row r="294" spans="23:48" x14ac:dyDescent="0.3">
      <c r="W294" s="25"/>
      <c r="Y294" s="25"/>
      <c r="AF294" s="25"/>
      <c r="AG294" s="25"/>
      <c r="AH294" s="25"/>
      <c r="AI294" s="25"/>
      <c r="AV294" s="29"/>
    </row>
    <row r="295" spans="23:48" x14ac:dyDescent="0.3">
      <c r="W295" s="25"/>
      <c r="Y295" s="25"/>
      <c r="AF295" s="25"/>
      <c r="AG295" s="25"/>
      <c r="AH295" s="25"/>
      <c r="AI295" s="25"/>
      <c r="AV295" s="29"/>
    </row>
    <row r="296" spans="23:48" x14ac:dyDescent="0.3">
      <c r="W296" s="25"/>
      <c r="Y296" s="25"/>
      <c r="AF296" s="25"/>
      <c r="AG296" s="25"/>
      <c r="AH296" s="25"/>
      <c r="AI296" s="25"/>
      <c r="AV296" s="29"/>
    </row>
    <row r="297" spans="23:48" x14ac:dyDescent="0.3">
      <c r="W297" s="25"/>
      <c r="Y297" s="25"/>
      <c r="AF297" s="25"/>
      <c r="AG297" s="25"/>
      <c r="AH297" s="25"/>
      <c r="AI297" s="25"/>
      <c r="AV297" s="29"/>
    </row>
    <row r="298" spans="23:48" x14ac:dyDescent="0.3">
      <c r="W298" s="25"/>
      <c r="Y298" s="25"/>
      <c r="AF298" s="25"/>
      <c r="AG298" s="25"/>
      <c r="AH298" s="25"/>
      <c r="AI298" s="25"/>
      <c r="AV298" s="29"/>
    </row>
    <row r="299" spans="23:48" x14ac:dyDescent="0.3">
      <c r="W299" s="25"/>
      <c r="Y299" s="25"/>
      <c r="AF299" s="25"/>
      <c r="AG299" s="25"/>
      <c r="AH299" s="25"/>
      <c r="AI299" s="25"/>
      <c r="AV299" s="29"/>
    </row>
    <row r="300" spans="23:48" x14ac:dyDescent="0.3">
      <c r="W300" s="25"/>
      <c r="Y300" s="25"/>
      <c r="AF300" s="25"/>
      <c r="AG300" s="25"/>
      <c r="AH300" s="25"/>
      <c r="AI300" s="25"/>
      <c r="AV300" s="29"/>
    </row>
    <row r="301" spans="23:48" x14ac:dyDescent="0.3">
      <c r="W301" s="25"/>
      <c r="Y301" s="25"/>
      <c r="AF301" s="25"/>
      <c r="AG301" s="25"/>
      <c r="AH301" s="25"/>
      <c r="AI301" s="25"/>
      <c r="AV301" s="29"/>
    </row>
    <row r="302" spans="23:48" x14ac:dyDescent="0.3">
      <c r="W302" s="25"/>
      <c r="Y302" s="25"/>
      <c r="AF302" s="25"/>
      <c r="AG302" s="25"/>
      <c r="AH302" s="25"/>
      <c r="AI302" s="25"/>
      <c r="AV302" s="29"/>
    </row>
    <row r="303" spans="23:48" x14ac:dyDescent="0.3">
      <c r="W303" s="25"/>
      <c r="Y303" s="25"/>
      <c r="AF303" s="25"/>
      <c r="AG303" s="25"/>
      <c r="AH303" s="25"/>
      <c r="AI303" s="25"/>
      <c r="AV303" s="29"/>
    </row>
    <row r="304" spans="23:48" x14ac:dyDescent="0.3">
      <c r="W304" s="25"/>
      <c r="Y304" s="25"/>
      <c r="AF304" s="25"/>
      <c r="AG304" s="25"/>
      <c r="AH304" s="25"/>
      <c r="AI304" s="25"/>
      <c r="AV304" s="29"/>
    </row>
    <row r="305" spans="23:48" x14ac:dyDescent="0.3">
      <c r="W305" s="25"/>
      <c r="Y305" s="25"/>
      <c r="AF305" s="25"/>
      <c r="AG305" s="25"/>
      <c r="AH305" s="25"/>
      <c r="AI305" s="25"/>
      <c r="AV305" s="29"/>
    </row>
    <row r="306" spans="23:48" x14ac:dyDescent="0.3">
      <c r="W306" s="25"/>
      <c r="Y306" s="25"/>
      <c r="AF306" s="25"/>
      <c r="AG306" s="25"/>
      <c r="AH306" s="25"/>
      <c r="AI306" s="25"/>
      <c r="AV306" s="29"/>
    </row>
    <row r="307" spans="23:48" x14ac:dyDescent="0.3">
      <c r="W307" s="25"/>
      <c r="Y307" s="25"/>
      <c r="AF307" s="25"/>
      <c r="AG307" s="25"/>
      <c r="AH307" s="25"/>
      <c r="AI307" s="25"/>
      <c r="AV307" s="29"/>
    </row>
    <row r="308" spans="23:48" x14ac:dyDescent="0.3">
      <c r="W308" s="25"/>
      <c r="Y308" s="25"/>
      <c r="AF308" s="25"/>
      <c r="AG308" s="25"/>
      <c r="AH308" s="25"/>
      <c r="AI308" s="25"/>
      <c r="AV308" s="29"/>
    </row>
    <row r="309" spans="23:48" x14ac:dyDescent="0.3">
      <c r="W309" s="25"/>
      <c r="Y309" s="25"/>
      <c r="AF309" s="25"/>
      <c r="AG309" s="25"/>
      <c r="AH309" s="25"/>
      <c r="AI309" s="25"/>
      <c r="AV309" s="29"/>
    </row>
    <row r="310" spans="23:48" x14ac:dyDescent="0.3">
      <c r="W310" s="25"/>
      <c r="Y310" s="25"/>
      <c r="AF310" s="25"/>
      <c r="AG310" s="25"/>
      <c r="AH310" s="25"/>
      <c r="AI310" s="25"/>
      <c r="AV310" s="29"/>
    </row>
    <row r="311" spans="23:48" x14ac:dyDescent="0.3">
      <c r="W311" s="25"/>
      <c r="Y311" s="25"/>
      <c r="AF311" s="25"/>
      <c r="AG311" s="25"/>
      <c r="AH311" s="25"/>
      <c r="AI311" s="25"/>
      <c r="AV311" s="29"/>
    </row>
    <row r="312" spans="23:48" x14ac:dyDescent="0.3">
      <c r="W312" s="25"/>
      <c r="Y312" s="25"/>
      <c r="AF312" s="25"/>
      <c r="AG312" s="25"/>
      <c r="AH312" s="25"/>
      <c r="AI312" s="25"/>
      <c r="AV312" s="29"/>
    </row>
    <row r="313" spans="23:48" x14ac:dyDescent="0.3">
      <c r="W313" s="25"/>
      <c r="Y313" s="25"/>
      <c r="AF313" s="25"/>
      <c r="AG313" s="25"/>
      <c r="AH313" s="25"/>
      <c r="AI313" s="25"/>
      <c r="AV313" s="29"/>
    </row>
    <row r="314" spans="23:48" x14ac:dyDescent="0.3">
      <c r="W314" s="25"/>
      <c r="Y314" s="25"/>
      <c r="AF314" s="25"/>
      <c r="AG314" s="25"/>
      <c r="AH314" s="25"/>
      <c r="AI314" s="25"/>
      <c r="AV314" s="29"/>
    </row>
    <row r="315" spans="23:48" x14ac:dyDescent="0.3">
      <c r="W315" s="25"/>
      <c r="Y315" s="25"/>
      <c r="AF315" s="25"/>
      <c r="AG315" s="25"/>
      <c r="AH315" s="25"/>
      <c r="AI315" s="25"/>
      <c r="AV315" s="29"/>
    </row>
    <row r="316" spans="23:48" x14ac:dyDescent="0.3">
      <c r="W316" s="25"/>
      <c r="Y316" s="25"/>
      <c r="AF316" s="25"/>
      <c r="AG316" s="25"/>
      <c r="AH316" s="25"/>
      <c r="AI316" s="25"/>
      <c r="AV316" s="29"/>
    </row>
    <row r="317" spans="23:48" x14ac:dyDescent="0.3">
      <c r="W317" s="25"/>
      <c r="Y317" s="25"/>
      <c r="AF317" s="25"/>
      <c r="AG317" s="25"/>
      <c r="AH317" s="25"/>
      <c r="AI317" s="25"/>
      <c r="AV317" s="29"/>
    </row>
    <row r="318" spans="23:48" x14ac:dyDescent="0.3">
      <c r="W318" s="25"/>
      <c r="Y318" s="25"/>
      <c r="AF318" s="25"/>
      <c r="AG318" s="25"/>
      <c r="AH318" s="25"/>
      <c r="AI318" s="25"/>
      <c r="AV318" s="29"/>
    </row>
  </sheetData>
  <sheetProtection formatCells="0" formatColumns="0" formatRows="0"/>
  <mergeCells count="143">
    <mergeCell ref="T13:T14"/>
    <mergeCell ref="V13:V14"/>
    <mergeCell ref="W13:W14"/>
    <mergeCell ref="X13:X14"/>
    <mergeCell ref="Y13:Y14"/>
    <mergeCell ref="Z13:Z14"/>
    <mergeCell ref="R13:R14"/>
    <mergeCell ref="U13:U14"/>
    <mergeCell ref="A13:A14"/>
    <mergeCell ref="B13:B14"/>
    <mergeCell ref="C13:C14"/>
    <mergeCell ref="D13:D14"/>
    <mergeCell ref="E13:E14"/>
    <mergeCell ref="J13:J14"/>
    <mergeCell ref="L13:L14"/>
    <mergeCell ref="M13:M14"/>
    <mergeCell ref="O13:O14"/>
    <mergeCell ref="F13:F14"/>
    <mergeCell ref="G13:G14"/>
    <mergeCell ref="H13:H14"/>
    <mergeCell ref="I13:I14"/>
    <mergeCell ref="K13:K14"/>
    <mergeCell ref="N13:N14"/>
    <mergeCell ref="K10:K12"/>
    <mergeCell ref="L10:L12"/>
    <mergeCell ref="M10:M12"/>
    <mergeCell ref="N10:N12"/>
    <mergeCell ref="O10:O12"/>
    <mergeCell ref="Z10:Z12"/>
    <mergeCell ref="AA10:AA12"/>
    <mergeCell ref="AB10:AB12"/>
    <mergeCell ref="AW10:AW12"/>
    <mergeCell ref="U10:U12"/>
    <mergeCell ref="V10:V12"/>
    <mergeCell ref="W10:W12"/>
    <mergeCell ref="X10:X12"/>
    <mergeCell ref="Y10:Y12"/>
    <mergeCell ref="F10:F12"/>
    <mergeCell ref="G10:G12"/>
    <mergeCell ref="H10:H12"/>
    <mergeCell ref="I10:I12"/>
    <mergeCell ref="J10:J12"/>
    <mergeCell ref="A10:A12"/>
    <mergeCell ref="B10:B12"/>
    <mergeCell ref="C10:C12"/>
    <mergeCell ref="D10:D12"/>
    <mergeCell ref="E10:E12"/>
    <mergeCell ref="G3:H3"/>
    <mergeCell ref="AK3:AL3"/>
    <mergeCell ref="AM3:AN3"/>
    <mergeCell ref="AO3:AP3"/>
    <mergeCell ref="AR3:AS3"/>
    <mergeCell ref="U1:AB2"/>
    <mergeCell ref="C7:C9"/>
    <mergeCell ref="D7:D9"/>
    <mergeCell ref="E7:E9"/>
    <mergeCell ref="Z7:Z9"/>
    <mergeCell ref="L7:L9"/>
    <mergeCell ref="AB4:AB6"/>
    <mergeCell ref="AB7:AB9"/>
    <mergeCell ref="S4:S6"/>
    <mergeCell ref="T4:T6"/>
    <mergeCell ref="S7:S9"/>
    <mergeCell ref="T7:T9"/>
    <mergeCell ref="Z4:Z6"/>
    <mergeCell ref="AA4:AA6"/>
    <mergeCell ref="W4:W6"/>
    <mergeCell ref="X4:X6"/>
    <mergeCell ref="Y4:Y6"/>
    <mergeCell ref="AA7:AA9"/>
    <mergeCell ref="U7:U9"/>
    <mergeCell ref="BE2:BQ2"/>
    <mergeCell ref="AY1:BQ1"/>
    <mergeCell ref="I7:I9"/>
    <mergeCell ref="A7:A9"/>
    <mergeCell ref="B7:B9"/>
    <mergeCell ref="O7:O9"/>
    <mergeCell ref="M4:M6"/>
    <mergeCell ref="N4:N6"/>
    <mergeCell ref="AW7:AW9"/>
    <mergeCell ref="AX7:AX9"/>
    <mergeCell ref="AX4:AX6"/>
    <mergeCell ref="V4:V6"/>
    <mergeCell ref="V7:V9"/>
    <mergeCell ref="W7:W9"/>
    <mergeCell ref="X7:X9"/>
    <mergeCell ref="Y7:Y9"/>
    <mergeCell ref="U4:U6"/>
    <mergeCell ref="O4:O6"/>
    <mergeCell ref="P4:P6"/>
    <mergeCell ref="AC1:AT1"/>
    <mergeCell ref="AV1:AX1"/>
    <mergeCell ref="AW4:AW6"/>
    <mergeCell ref="AC2:AC3"/>
    <mergeCell ref="AD2:AD3"/>
    <mergeCell ref="L4:L6"/>
    <mergeCell ref="M7:M9"/>
    <mergeCell ref="N7:N9"/>
    <mergeCell ref="AA13:AA14"/>
    <mergeCell ref="AB13:AB14"/>
    <mergeCell ref="AY2:AZ3"/>
    <mergeCell ref="BA2:BA3"/>
    <mergeCell ref="BC2:BC3"/>
    <mergeCell ref="BD2:BD3"/>
    <mergeCell ref="BB2:BB3"/>
    <mergeCell ref="AE2:AH2"/>
    <mergeCell ref="AI2:AI3"/>
    <mergeCell ref="AJ2:AT2"/>
    <mergeCell ref="AU2:AW3"/>
    <mergeCell ref="AX2:AX3"/>
    <mergeCell ref="P10:P12"/>
    <mergeCell ref="Q10:Q12"/>
    <mergeCell ref="R10:R12"/>
    <mergeCell ref="S10:S12"/>
    <mergeCell ref="T10:T12"/>
    <mergeCell ref="AX10:AX12"/>
    <mergeCell ref="P13:P14"/>
    <mergeCell ref="Q13:Q14"/>
    <mergeCell ref="S13:S14"/>
    <mergeCell ref="AW13:AW14"/>
    <mergeCell ref="AX13:AX14"/>
    <mergeCell ref="A1:T2"/>
    <mergeCell ref="F7:F9"/>
    <mergeCell ref="G7:G9"/>
    <mergeCell ref="R7:R9"/>
    <mergeCell ref="A4:A6"/>
    <mergeCell ref="B4:B6"/>
    <mergeCell ref="C4:C6"/>
    <mergeCell ref="D4:D6"/>
    <mergeCell ref="E4:E6"/>
    <mergeCell ref="F4:F6"/>
    <mergeCell ref="G4:G6"/>
    <mergeCell ref="H4:H6"/>
    <mergeCell ref="I4:I6"/>
    <mergeCell ref="J4:J6"/>
    <mergeCell ref="K4:K6"/>
    <mergeCell ref="H7:H9"/>
    <mergeCell ref="J7:J9"/>
    <mergeCell ref="K7:K9"/>
    <mergeCell ref="Q4:Q6"/>
    <mergeCell ref="R4:R6"/>
    <mergeCell ref="P7:P9"/>
    <mergeCell ref="Q7:Q9"/>
  </mergeCells>
  <conditionalFormatting sqref="AJ4:AK6">
    <cfRule type="containsText" dxfId="4838" priority="1461" operator="containsText" text="BAJA">
      <formula>NOT(ISERROR(SEARCH("BAJA",AJ4)))</formula>
    </cfRule>
    <cfRule type="containsText" dxfId="4837" priority="1462" operator="containsText" text="MEDIA">
      <formula>NOT(ISERROR(SEARCH("MEDIA",AJ4)))</formula>
    </cfRule>
    <cfRule type="containsText" dxfId="4836" priority="1463" operator="containsText" text="ALTA">
      <formula>NOT(ISERROR(SEARCH("ALTA",AJ4)))</formula>
    </cfRule>
  </conditionalFormatting>
  <conditionalFormatting sqref="AR4">
    <cfRule type="containsText" dxfId="4835" priority="1464" operator="containsText" text="BAJA">
      <formula>NOT(ISERROR(SEARCH("BAJA",AR4)))</formula>
    </cfRule>
    <cfRule type="containsText" dxfId="4834" priority="1465" operator="containsText" text="MEDIA">
      <formula>NOT(ISERROR(SEARCH("MEDIA",AR4)))</formula>
    </cfRule>
    <cfRule type="containsText" dxfId="4833" priority="1466" operator="containsText" text="ALTA">
      <formula>NOT(ISERROR(SEARCH("ALTA",AR4)))</formula>
    </cfRule>
  </conditionalFormatting>
  <conditionalFormatting sqref="AX4 Y4">
    <cfRule type="cellIs" dxfId="4832" priority="1399" operator="equal">
      <formula>100%</formula>
    </cfRule>
    <cfRule type="cellIs" dxfId="4831" priority="1400" operator="equal">
      <formula>80%</formula>
    </cfRule>
    <cfRule type="cellIs" dxfId="4830" priority="1401" operator="equal">
      <formula>60%</formula>
    </cfRule>
    <cfRule type="cellIs" dxfId="4829" priority="1402" operator="equal">
      <formula>40%</formula>
    </cfRule>
    <cfRule type="cellIs" dxfId="4828" priority="1403" operator="equal">
      <formula>0.2</formula>
    </cfRule>
    <cfRule type="containsText" dxfId="4827" priority="1430" operator="containsText" text="Extremo">
      <formula>NOT(ISERROR(SEARCH("Extremo",Y4)))</formula>
    </cfRule>
    <cfRule type="containsText" dxfId="4826" priority="1431" operator="containsText" text="Alto">
      <formula>NOT(ISERROR(SEARCH("Alto",Y4)))</formula>
    </cfRule>
    <cfRule type="containsText" dxfId="4825" priority="1432" operator="containsText" text="Bajo">
      <formula>NOT(ISERROR(SEARCH("Bajo",Y4)))</formula>
    </cfRule>
    <cfRule type="containsText" dxfId="4824" priority="1443" operator="containsText" text="Catastrófico">
      <formula>NOT(ISERROR(SEARCH("Catastrófico",Y4)))</formula>
    </cfRule>
    <cfRule type="containsText" dxfId="4823" priority="1444" operator="containsText" text="Mayor">
      <formula>NOT(ISERROR(SEARCH("Mayor",Y4)))</formula>
    </cfRule>
    <cfRule type="containsText" dxfId="4822" priority="1445" operator="containsText" text="Moderado">
      <formula>NOT(ISERROR(SEARCH("Moderado",Y4)))</formula>
    </cfRule>
    <cfRule type="containsText" dxfId="4821" priority="1446" operator="containsText" text="Menor">
      <formula>NOT(ISERROR(SEARCH("Menor",Y4)))</formula>
    </cfRule>
    <cfRule type="containsText" dxfId="4820" priority="1447" operator="containsText" text="Leve">
      <formula>NOT(ISERROR(SEARCH("Leve",Y4)))</formula>
    </cfRule>
    <cfRule type="containsText" dxfId="4819" priority="1453" operator="containsText" text="Muy a">
      <formula>NOT(ISERROR(SEARCH("Muy a",Y4)))</formula>
    </cfRule>
    <cfRule type="containsText" dxfId="4818" priority="1454" operator="containsText" text="Muy b">
      <formula>NOT(ISERROR(SEARCH("Muy b",Y4)))</formula>
    </cfRule>
    <cfRule type="containsText" dxfId="4817" priority="1455" operator="containsText" text="Baja">
      <formula>NOT(ISERROR(SEARCH("Baja",Y4)))</formula>
    </cfRule>
    <cfRule type="containsText" dxfId="4816" priority="1456" operator="containsText" text="Media">
      <formula>NOT(ISERROR(SEARCH("Media",Y4)))</formula>
    </cfRule>
    <cfRule type="containsText" dxfId="4815" priority="1457" operator="containsText" text="Alta">
      <formula>NOT(ISERROR(SEARCH("Alta",Y4)))</formula>
    </cfRule>
  </conditionalFormatting>
  <conditionalFormatting sqref="V4">
    <cfRule type="containsText" dxfId="4814" priority="1448" operator="containsText" text="Muy a">
      <formula>NOT(ISERROR(SEARCH("Muy a",V4)))</formula>
    </cfRule>
    <cfRule type="containsText" dxfId="4813" priority="1449" operator="containsText" text="Muy b">
      <formula>NOT(ISERROR(SEARCH("Muy b",V4)))</formula>
    </cfRule>
    <cfRule type="containsText" dxfId="4812" priority="1450" operator="containsText" text="Baja">
      <formula>NOT(ISERROR(SEARCH("Baja",V4)))</formula>
    </cfRule>
    <cfRule type="containsText" dxfId="4811" priority="1451" operator="containsText" text="Media">
      <formula>NOT(ISERROR(SEARCH("Media",V4)))</formula>
    </cfRule>
    <cfRule type="containsText" dxfId="4810" priority="1452" operator="containsText" text="Alta">
      <formula>NOT(ISERROR(SEARCH("Alta",V4)))</formula>
    </cfRule>
  </conditionalFormatting>
  <conditionalFormatting sqref="X4">
    <cfRule type="containsText" dxfId="4809" priority="1433" operator="containsText" text="Catastrófico">
      <formula>NOT(ISERROR(SEARCH("Catastrófico",X4)))</formula>
    </cfRule>
    <cfRule type="containsText" dxfId="4808" priority="1434" operator="containsText" text="Mayor">
      <formula>NOT(ISERROR(SEARCH("Mayor",X4)))</formula>
    </cfRule>
    <cfRule type="containsText" dxfId="4807" priority="1435" operator="containsText" text="Moderado">
      <formula>NOT(ISERROR(SEARCH("Moderado",X4)))</formula>
    </cfRule>
    <cfRule type="containsText" dxfId="4806" priority="1436" operator="containsText" text="Menor">
      <formula>NOT(ISERROR(SEARCH("Menor",X4)))</formula>
    </cfRule>
    <cfRule type="containsText" dxfId="4805" priority="1437" operator="containsText" text="Leve">
      <formula>NOT(ISERROR(SEARCH("Leve",X4)))</formula>
    </cfRule>
    <cfRule type="containsText" dxfId="4804" priority="1438" operator="containsText" text="Muy a">
      <formula>NOT(ISERROR(SEARCH("Muy a",X4)))</formula>
    </cfRule>
    <cfRule type="containsText" dxfId="4803" priority="1439" operator="containsText" text="Muy b">
      <formula>NOT(ISERROR(SEARCH("Muy b",X4)))</formula>
    </cfRule>
    <cfRule type="containsText" dxfId="4802" priority="1440" operator="containsText" text="Baja">
      <formula>NOT(ISERROR(SEARCH("Baja",X4)))</formula>
    </cfRule>
    <cfRule type="containsText" dxfId="4801" priority="1441" operator="containsText" text="Media">
      <formula>NOT(ISERROR(SEARCH("Media",X4)))</formula>
    </cfRule>
    <cfRule type="containsText" dxfId="4800" priority="1442" operator="containsText" text="Alta">
      <formula>NOT(ISERROR(SEARCH("Alta",X4)))</formula>
    </cfRule>
  </conditionalFormatting>
  <conditionalFormatting sqref="Z4">
    <cfRule type="containsText" dxfId="4799" priority="1417" operator="containsText" text="Extremo">
      <formula>NOT(ISERROR(SEARCH("Extremo",Z4)))</formula>
    </cfRule>
    <cfRule type="containsText" dxfId="4798" priority="1418" operator="containsText" text="Alto">
      <formula>NOT(ISERROR(SEARCH("Alto",Z4)))</formula>
    </cfRule>
    <cfRule type="containsText" dxfId="4797" priority="1419" operator="containsText" text="Bajo">
      <formula>NOT(ISERROR(SEARCH("Bajo",Z4)))</formula>
    </cfRule>
    <cfRule type="containsText" dxfId="4796" priority="1420" operator="containsText" text="Catastrófico">
      <formula>NOT(ISERROR(SEARCH("Catastrófico",Z4)))</formula>
    </cfRule>
    <cfRule type="containsText" dxfId="4795" priority="1421" operator="containsText" text="Mayor">
      <formula>NOT(ISERROR(SEARCH("Mayor",Z4)))</formula>
    </cfRule>
    <cfRule type="containsText" dxfId="4794" priority="1422" operator="containsText" text="Moderado">
      <formula>NOT(ISERROR(SEARCH("Moderado",Z4)))</formula>
    </cfRule>
    <cfRule type="containsText" dxfId="4793" priority="1423" operator="containsText" text="Menor">
      <formula>NOT(ISERROR(SEARCH("Menor",Z4)))</formula>
    </cfRule>
    <cfRule type="containsText" dxfId="4792" priority="1424" operator="containsText" text="Leve">
      <formula>NOT(ISERROR(SEARCH("Leve",Z4)))</formula>
    </cfRule>
    <cfRule type="containsText" dxfId="4791" priority="1425" operator="containsText" text="Muy a">
      <formula>NOT(ISERROR(SEARCH("Muy a",Z4)))</formula>
    </cfRule>
    <cfRule type="containsText" dxfId="4790" priority="1426" operator="containsText" text="Muy b">
      <formula>NOT(ISERROR(SEARCH("Muy b",Z4)))</formula>
    </cfRule>
    <cfRule type="containsText" dxfId="4789" priority="1427" operator="containsText" text="Baja">
      <formula>NOT(ISERROR(SEARCH("Baja",Z4)))</formula>
    </cfRule>
    <cfRule type="containsText" dxfId="4788" priority="1428" operator="containsText" text="Media">
      <formula>NOT(ISERROR(SEARCH("Media",Z4)))</formula>
    </cfRule>
    <cfRule type="containsText" dxfId="4787" priority="1429" operator="containsText" text="Alta">
      <formula>NOT(ISERROR(SEARCH("Alta",Z4)))</formula>
    </cfRule>
  </conditionalFormatting>
  <conditionalFormatting sqref="W4">
    <cfRule type="cellIs" dxfId="4786" priority="1363" operator="equal">
      <formula>100%</formula>
    </cfRule>
    <cfRule type="cellIs" dxfId="4785" priority="1364" operator="equal">
      <formula>80%</formula>
    </cfRule>
    <cfRule type="cellIs" dxfId="4784" priority="1365" operator="equal">
      <formula>60%</formula>
    </cfRule>
    <cfRule type="cellIs" dxfId="4783" priority="1366" operator="equal">
      <formula>40%</formula>
    </cfRule>
    <cfRule type="cellIs" dxfId="4782" priority="1367" operator="equal">
      <formula>0.2</formula>
    </cfRule>
    <cfRule type="containsText" dxfId="4781" priority="1368" operator="containsText" text="Extremo">
      <formula>NOT(ISERROR(SEARCH("Extremo",W4)))</formula>
    </cfRule>
    <cfRule type="containsText" dxfId="4780" priority="1369" operator="containsText" text="Alto">
      <formula>NOT(ISERROR(SEARCH("Alto",W4)))</formula>
    </cfRule>
    <cfRule type="containsText" dxfId="4779" priority="1370" operator="containsText" text="Bajo">
      <formula>NOT(ISERROR(SEARCH("Bajo",W4)))</formula>
    </cfRule>
    <cfRule type="containsText" dxfId="4778" priority="1371" operator="containsText" text="Catastrófico">
      <formula>NOT(ISERROR(SEARCH("Catastrófico",W4)))</formula>
    </cfRule>
    <cfRule type="containsText" dxfId="4777" priority="1372" operator="containsText" text="Mayor">
      <formula>NOT(ISERROR(SEARCH("Mayor",W4)))</formula>
    </cfRule>
    <cfRule type="containsText" dxfId="4776" priority="1373" operator="containsText" text="Moderado">
      <formula>NOT(ISERROR(SEARCH("Moderado",W4)))</formula>
    </cfRule>
    <cfRule type="containsText" dxfId="4775" priority="1374" operator="containsText" text="Menor">
      <formula>NOT(ISERROR(SEARCH("Menor",W4)))</formula>
    </cfRule>
    <cfRule type="containsText" dxfId="4774" priority="1375" operator="containsText" text="Leve">
      <formula>NOT(ISERROR(SEARCH("Leve",W4)))</formula>
    </cfRule>
    <cfRule type="containsText" dxfId="4773" priority="1376" operator="containsText" text="Muy a">
      <formula>NOT(ISERROR(SEARCH("Muy a",W4)))</formula>
    </cfRule>
    <cfRule type="containsText" dxfId="4772" priority="1377" operator="containsText" text="Muy b">
      <formula>NOT(ISERROR(SEARCH("Muy b",W4)))</formula>
    </cfRule>
    <cfRule type="containsText" dxfId="4771" priority="1378" operator="containsText" text="Baja">
      <formula>NOT(ISERROR(SEARCH("Baja",W4)))</formula>
    </cfRule>
    <cfRule type="containsText" dxfId="4770" priority="1379" operator="containsText" text="Media">
      <formula>NOT(ISERROR(SEARCH("Media",W4)))</formula>
    </cfRule>
    <cfRule type="containsText" dxfId="4769" priority="1380" operator="containsText" text="Alta">
      <formula>NOT(ISERROR(SEARCH("Alta",W4)))</formula>
    </cfRule>
  </conditionalFormatting>
  <conditionalFormatting sqref="AA4">
    <cfRule type="cellIs" dxfId="4768" priority="1342" operator="equal">
      <formula>100%</formula>
    </cfRule>
    <cfRule type="cellIs" dxfId="4767" priority="1343" operator="equal">
      <formula>75%</formula>
    </cfRule>
    <cfRule type="cellIs" dxfId="4766" priority="1344" operator="equal">
      <formula>50%</formula>
    </cfRule>
    <cfRule type="cellIs" dxfId="4765" priority="1345" operator="equal">
      <formula>25%</formula>
    </cfRule>
    <cfRule type="containsText" dxfId="4764" priority="1346" operator="containsText" text="Extremo">
      <formula>NOT(ISERROR(SEARCH("Extremo",AA4)))</formula>
    </cfRule>
    <cfRule type="containsText" dxfId="4763" priority="1347" operator="containsText" text="Alto">
      <formula>NOT(ISERROR(SEARCH("Alto",AA4)))</formula>
    </cfRule>
    <cfRule type="containsText" dxfId="4762" priority="1348" operator="containsText" text="Bajo">
      <formula>NOT(ISERROR(SEARCH("Bajo",AA4)))</formula>
    </cfRule>
    <cfRule type="containsText" dxfId="4761" priority="1349" operator="containsText" text="Catastrófico">
      <formula>NOT(ISERROR(SEARCH("Catastrófico",AA4)))</formula>
    </cfRule>
    <cfRule type="containsText" dxfId="4760" priority="1350" operator="containsText" text="Mayor">
      <formula>NOT(ISERROR(SEARCH("Mayor",AA4)))</formula>
    </cfRule>
    <cfRule type="containsText" dxfId="4759" priority="1351" operator="containsText" text="Moderado">
      <formula>NOT(ISERROR(SEARCH("Moderado",AA4)))</formula>
    </cfRule>
    <cfRule type="containsText" dxfId="4758" priority="1352" operator="containsText" text="Menor">
      <formula>NOT(ISERROR(SEARCH("Menor",AA4)))</formula>
    </cfRule>
    <cfRule type="containsText" dxfId="4757" priority="1353" operator="containsText" text="Leve">
      <formula>NOT(ISERROR(SEARCH("Leve",AA4)))</formula>
    </cfRule>
    <cfRule type="containsText" dxfId="4756" priority="1354" operator="containsText" text="Muy a">
      <formula>NOT(ISERROR(SEARCH("Muy a",AA4)))</formula>
    </cfRule>
    <cfRule type="containsText" dxfId="4755" priority="1355" operator="containsText" text="Muy b">
      <formula>NOT(ISERROR(SEARCH("Muy b",AA4)))</formula>
    </cfRule>
    <cfRule type="containsText" dxfId="4754" priority="1356" operator="containsText" text="Baja">
      <formula>NOT(ISERROR(SEARCH("Baja",AA4)))</formula>
    </cfRule>
    <cfRule type="containsText" dxfId="4753" priority="1357" operator="containsText" text="Media">
      <formula>NOT(ISERROR(SEARCH("Media",AA4)))</formula>
    </cfRule>
    <cfRule type="containsText" dxfId="4752" priority="1358" operator="containsText" text="Alta">
      <formula>NOT(ISERROR(SEARCH("Alta",AA4)))</formula>
    </cfRule>
  </conditionalFormatting>
  <conditionalFormatting sqref="AU4">
    <cfRule type="containsText" dxfId="4751" priority="1339" operator="containsText" text="BAJA">
      <formula>NOT(ISERROR(SEARCH("BAJA",AU4)))</formula>
    </cfRule>
    <cfRule type="containsText" dxfId="4750" priority="1340" operator="containsText" text="MEDIA">
      <formula>NOT(ISERROR(SEARCH("MEDIA",AU4)))</formula>
    </cfRule>
    <cfRule type="containsText" dxfId="4749" priority="1341" operator="containsText" text="ALTA">
      <formula>NOT(ISERROR(SEARCH("ALTA",AU4)))</formula>
    </cfRule>
  </conditionalFormatting>
  <conditionalFormatting sqref="AU5:AU6">
    <cfRule type="containsText" dxfId="4748" priority="1336" operator="containsText" text="BAJA">
      <formula>NOT(ISERROR(SEARCH("BAJA",AU5)))</formula>
    </cfRule>
    <cfRule type="containsText" dxfId="4747" priority="1337" operator="containsText" text="MEDIA">
      <formula>NOT(ISERROR(SEARCH("MEDIA",AU5)))</formula>
    </cfRule>
    <cfRule type="containsText" dxfId="4746" priority="1338" operator="containsText" text="ALTA">
      <formula>NOT(ISERROR(SEARCH("ALTA",AU5)))</formula>
    </cfRule>
  </conditionalFormatting>
  <conditionalFormatting sqref="AW4">
    <cfRule type="cellIs" dxfId="4745" priority="1318" operator="equal">
      <formula>100%</formula>
    </cfRule>
    <cfRule type="cellIs" dxfId="4744" priority="1319" operator="equal">
      <formula>80%</formula>
    </cfRule>
    <cfRule type="cellIs" dxfId="4743" priority="1320" operator="equal">
      <formula>60%</formula>
    </cfRule>
    <cfRule type="cellIs" dxfId="4742" priority="1321" operator="equal">
      <formula>40%</formula>
    </cfRule>
    <cfRule type="cellIs" dxfId="4741" priority="1322" operator="equal">
      <formula>0.2</formula>
    </cfRule>
    <cfRule type="containsText" dxfId="4740" priority="1323" operator="containsText" text="Extremo">
      <formula>NOT(ISERROR(SEARCH("Extremo",AW4)))</formula>
    </cfRule>
    <cfRule type="containsText" dxfId="4739" priority="1324" operator="containsText" text="Alto">
      <formula>NOT(ISERROR(SEARCH("Alto",AW4)))</formula>
    </cfRule>
    <cfRule type="containsText" dxfId="4738" priority="1325" operator="containsText" text="Bajo">
      <formula>NOT(ISERROR(SEARCH("Bajo",AW4)))</formula>
    </cfRule>
    <cfRule type="containsText" dxfId="4737" priority="1326" operator="containsText" text="Catastrófico">
      <formula>NOT(ISERROR(SEARCH("Catastrófico",AW4)))</formula>
    </cfRule>
    <cfRule type="containsText" dxfId="4736" priority="1327" operator="containsText" text="Mayor">
      <formula>NOT(ISERROR(SEARCH("Mayor",AW4)))</formula>
    </cfRule>
    <cfRule type="containsText" dxfId="4735" priority="1328" operator="containsText" text="Moderado">
      <formula>NOT(ISERROR(SEARCH("Moderado",AW4)))</formula>
    </cfRule>
    <cfRule type="containsText" dxfId="4734" priority="1329" operator="containsText" text="Menor">
      <formula>NOT(ISERROR(SEARCH("Menor",AW4)))</formula>
    </cfRule>
    <cfRule type="containsText" dxfId="4733" priority="1330" operator="containsText" text="Leve">
      <formula>NOT(ISERROR(SEARCH("Leve",AW4)))</formula>
    </cfRule>
    <cfRule type="containsText" dxfId="4732" priority="1331" operator="containsText" text="Muy a">
      <formula>NOT(ISERROR(SEARCH("Muy a",AW4)))</formula>
    </cfRule>
    <cfRule type="containsText" dxfId="4731" priority="1332" operator="containsText" text="Muy b">
      <formula>NOT(ISERROR(SEARCH("Muy b",AW4)))</formula>
    </cfRule>
    <cfRule type="containsText" dxfId="4730" priority="1333" operator="containsText" text="Baja">
      <formula>NOT(ISERROR(SEARCH("Baja",AW4)))</formula>
    </cfRule>
    <cfRule type="containsText" dxfId="4729" priority="1334" operator="containsText" text="Media">
      <formula>NOT(ISERROR(SEARCH("Media",AW4)))</formula>
    </cfRule>
    <cfRule type="containsText" dxfId="4728" priority="1335" operator="containsText" text="Alta">
      <formula>NOT(ISERROR(SEARCH("Alta",AW4)))</formula>
    </cfRule>
  </conditionalFormatting>
  <conditionalFormatting sqref="AV4">
    <cfRule type="cellIs" dxfId="4727" priority="1307" operator="greaterThan">
      <formula>75%</formula>
    </cfRule>
    <cfRule type="cellIs" dxfId="4726" priority="1308" operator="between">
      <formula>51%</formula>
      <formula>75%</formula>
    </cfRule>
    <cfRule type="cellIs" dxfId="4725" priority="1309" operator="between">
      <formula>26%</formula>
      <formula>50%</formula>
    </cfRule>
    <cfRule type="cellIs" dxfId="4724" priority="1310" operator="between">
      <formula>0%</formula>
      <formula>25%</formula>
    </cfRule>
    <cfRule type="containsText" dxfId="4723" priority="1311" operator="containsText" text="BAJA">
      <formula>NOT(ISERROR(SEARCH("BAJA",AV4)))</formula>
    </cfRule>
    <cfRule type="containsText" dxfId="4722" priority="1312" operator="containsText" text="MEDIA">
      <formula>NOT(ISERROR(SEARCH("MEDIA",AV4)))</formula>
    </cfRule>
    <cfRule type="containsText" dxfId="4721" priority="1313" operator="containsText" text="ALTA">
      <formula>NOT(ISERROR(SEARCH("ALTA",AV4)))</formula>
    </cfRule>
  </conditionalFormatting>
  <conditionalFormatting sqref="AV5:AV6">
    <cfRule type="cellIs" dxfId="4720" priority="1300" operator="greaterThan">
      <formula>75%</formula>
    </cfRule>
    <cfRule type="cellIs" dxfId="4719" priority="1301" operator="between">
      <formula>51%</formula>
      <formula>75%</formula>
    </cfRule>
    <cfRule type="cellIs" dxfId="4718" priority="1302" operator="between">
      <formula>26%</formula>
      <formula>50%</formula>
    </cfRule>
    <cfRule type="cellIs" dxfId="4717" priority="1303" operator="between">
      <formula>0%</formula>
      <formula>25%</formula>
    </cfRule>
    <cfRule type="containsText" dxfId="4716" priority="1304" operator="containsText" text="BAJA">
      <formula>NOT(ISERROR(SEARCH("BAJA",AV5)))</formula>
    </cfRule>
    <cfRule type="containsText" dxfId="4715" priority="1305" operator="containsText" text="MEDIA">
      <formula>NOT(ISERROR(SEARCH("MEDIA",AV5)))</formula>
    </cfRule>
    <cfRule type="containsText" dxfId="4714" priority="1306" operator="containsText" text="ALTA">
      <formula>NOT(ISERROR(SEARCH("ALTA",AV5)))</formula>
    </cfRule>
  </conditionalFormatting>
  <conditionalFormatting sqref="AJ7:AK8 AR7">
    <cfRule type="containsText" dxfId="4713" priority="1153" operator="containsText" text="BAJA">
      <formula>NOT(ISERROR(SEARCH("BAJA",AJ7)))</formula>
    </cfRule>
    <cfRule type="containsText" dxfId="4712" priority="1154" operator="containsText" text="MEDIA">
      <formula>NOT(ISERROR(SEARCH("MEDIA",AJ7)))</formula>
    </cfRule>
    <cfRule type="containsText" dxfId="4711" priority="1155" operator="containsText" text="ALTA">
      <formula>NOT(ISERROR(SEARCH("ALTA",AJ7)))</formula>
    </cfRule>
  </conditionalFormatting>
  <conditionalFormatting sqref="AU7">
    <cfRule type="containsText" dxfId="4710" priority="1051" operator="containsText" text="BAJA">
      <formula>NOT(ISERROR(SEARCH("BAJA",AU7)))</formula>
    </cfRule>
    <cfRule type="containsText" dxfId="4709" priority="1052" operator="containsText" text="MEDIA">
      <formula>NOT(ISERROR(SEARCH("MEDIA",AU7)))</formula>
    </cfRule>
    <cfRule type="containsText" dxfId="4708" priority="1053" operator="containsText" text="ALTA">
      <formula>NOT(ISERROR(SEARCH("ALTA",AU7)))</formula>
    </cfRule>
  </conditionalFormatting>
  <conditionalFormatting sqref="AU8">
    <cfRule type="containsText" dxfId="4707" priority="1048" operator="containsText" text="BAJA">
      <formula>NOT(ISERROR(SEARCH("BAJA",AU8)))</formula>
    </cfRule>
    <cfRule type="containsText" dxfId="4706" priority="1049" operator="containsText" text="MEDIA">
      <formula>NOT(ISERROR(SEARCH("MEDIA",AU8)))</formula>
    </cfRule>
    <cfRule type="containsText" dxfId="4705" priority="1050" operator="containsText" text="ALTA">
      <formula>NOT(ISERROR(SEARCH("ALTA",AU8)))</formula>
    </cfRule>
  </conditionalFormatting>
  <conditionalFormatting sqref="AU9">
    <cfRule type="containsText" dxfId="4704" priority="1045" operator="containsText" text="BAJA">
      <formula>NOT(ISERROR(SEARCH("BAJA",AU9)))</formula>
    </cfRule>
    <cfRule type="containsText" dxfId="4703" priority="1046" operator="containsText" text="MEDIA">
      <formula>NOT(ISERROR(SEARCH("MEDIA",AU9)))</formula>
    </cfRule>
    <cfRule type="containsText" dxfId="4702" priority="1047" operator="containsText" text="ALTA">
      <formula>NOT(ISERROR(SEARCH("ALTA",AU9)))</formula>
    </cfRule>
  </conditionalFormatting>
  <conditionalFormatting sqref="AX7">
    <cfRule type="cellIs" dxfId="4701" priority="1107" operator="equal">
      <formula>100%</formula>
    </cfRule>
    <cfRule type="cellIs" dxfId="4700" priority="1108" operator="equal">
      <formula>80%</formula>
    </cfRule>
    <cfRule type="cellIs" dxfId="4699" priority="1109" operator="equal">
      <formula>60%</formula>
    </cfRule>
    <cfRule type="cellIs" dxfId="4698" priority="1110" operator="equal">
      <formula>40%</formula>
    </cfRule>
    <cfRule type="cellIs" dxfId="4697" priority="1111" operator="equal">
      <formula>0.2</formula>
    </cfRule>
    <cfRule type="containsText" dxfId="4696" priority="1125" operator="containsText" text="Extremo">
      <formula>NOT(ISERROR(SEARCH("Extremo",AX7)))</formula>
    </cfRule>
    <cfRule type="containsText" dxfId="4695" priority="1126" operator="containsText" text="Alto">
      <formula>NOT(ISERROR(SEARCH("Alto",AX7)))</formula>
    </cfRule>
    <cfRule type="containsText" dxfId="4694" priority="1127" operator="containsText" text="Bajo">
      <formula>NOT(ISERROR(SEARCH("Bajo",AX7)))</formula>
    </cfRule>
    <cfRule type="containsText" dxfId="4693" priority="1138" operator="containsText" text="Catastrófico">
      <formula>NOT(ISERROR(SEARCH("Catastrófico",AX7)))</formula>
    </cfRule>
    <cfRule type="containsText" dxfId="4692" priority="1139" operator="containsText" text="Mayor">
      <formula>NOT(ISERROR(SEARCH("Mayor",AX7)))</formula>
    </cfRule>
    <cfRule type="containsText" dxfId="4691" priority="1140" operator="containsText" text="Moderado">
      <formula>NOT(ISERROR(SEARCH("Moderado",AX7)))</formula>
    </cfRule>
    <cfRule type="containsText" dxfId="4690" priority="1141" operator="containsText" text="Menor">
      <formula>NOT(ISERROR(SEARCH("Menor",AX7)))</formula>
    </cfRule>
    <cfRule type="containsText" dxfId="4689" priority="1142" operator="containsText" text="Leve">
      <formula>NOT(ISERROR(SEARCH("Leve",AX7)))</formula>
    </cfRule>
    <cfRule type="containsText" dxfId="4688" priority="1148" operator="containsText" text="Muy a">
      <formula>NOT(ISERROR(SEARCH("Muy a",AX7)))</formula>
    </cfRule>
    <cfRule type="containsText" dxfId="4687" priority="1149" operator="containsText" text="Muy b">
      <formula>NOT(ISERROR(SEARCH("Muy b",AX7)))</formula>
    </cfRule>
    <cfRule type="containsText" dxfId="4686" priority="1150" operator="containsText" text="Baja">
      <formula>NOT(ISERROR(SEARCH("Baja",AX7)))</formula>
    </cfRule>
    <cfRule type="containsText" dxfId="4685" priority="1151" operator="containsText" text="Media">
      <formula>NOT(ISERROR(SEARCH("Media",AX7)))</formula>
    </cfRule>
    <cfRule type="containsText" dxfId="4684" priority="1152" operator="containsText" text="Alta">
      <formula>NOT(ISERROR(SEARCH("Alta",AX7)))</formula>
    </cfRule>
  </conditionalFormatting>
  <conditionalFormatting sqref="V7">
    <cfRule type="containsText" dxfId="4683" priority="1143" operator="containsText" text="Muy a">
      <formula>NOT(ISERROR(SEARCH("Muy a",V7)))</formula>
    </cfRule>
    <cfRule type="containsText" dxfId="4682" priority="1144" operator="containsText" text="Muy b">
      <formula>NOT(ISERROR(SEARCH("Muy b",V7)))</formula>
    </cfRule>
    <cfRule type="containsText" dxfId="4681" priority="1145" operator="containsText" text="Baja">
      <formula>NOT(ISERROR(SEARCH("Baja",V7)))</formula>
    </cfRule>
    <cfRule type="containsText" dxfId="4680" priority="1146" operator="containsText" text="Media">
      <formula>NOT(ISERROR(SEARCH("Media",V7)))</formula>
    </cfRule>
    <cfRule type="containsText" dxfId="4679" priority="1147" operator="containsText" text="Alta">
      <formula>NOT(ISERROR(SEARCH("Alta",V7)))</formula>
    </cfRule>
  </conditionalFormatting>
  <conditionalFormatting sqref="X7">
    <cfRule type="containsText" dxfId="4678" priority="1128" operator="containsText" text="Catastrófico">
      <formula>NOT(ISERROR(SEARCH("Catastrófico",X7)))</formula>
    </cfRule>
    <cfRule type="containsText" dxfId="4677" priority="1129" operator="containsText" text="Mayor">
      <formula>NOT(ISERROR(SEARCH("Mayor",X7)))</formula>
    </cfRule>
    <cfRule type="containsText" dxfId="4676" priority="1130" operator="containsText" text="Moderado">
      <formula>NOT(ISERROR(SEARCH("Moderado",X7)))</formula>
    </cfRule>
    <cfRule type="containsText" dxfId="4675" priority="1131" operator="containsText" text="Menor">
      <formula>NOT(ISERROR(SEARCH("Menor",X7)))</formula>
    </cfRule>
    <cfRule type="containsText" dxfId="4674" priority="1132" operator="containsText" text="Leve">
      <formula>NOT(ISERROR(SEARCH("Leve",X7)))</formula>
    </cfRule>
    <cfRule type="containsText" dxfId="4673" priority="1133" operator="containsText" text="Muy a">
      <formula>NOT(ISERROR(SEARCH("Muy a",X7)))</formula>
    </cfRule>
    <cfRule type="containsText" dxfId="4672" priority="1134" operator="containsText" text="Muy b">
      <formula>NOT(ISERROR(SEARCH("Muy b",X7)))</formula>
    </cfRule>
    <cfRule type="containsText" dxfId="4671" priority="1135" operator="containsText" text="Baja">
      <formula>NOT(ISERROR(SEARCH("Baja",X7)))</formula>
    </cfRule>
    <cfRule type="containsText" dxfId="4670" priority="1136" operator="containsText" text="Media">
      <formula>NOT(ISERROR(SEARCH("Media",X7)))</formula>
    </cfRule>
    <cfRule type="containsText" dxfId="4669" priority="1137" operator="containsText" text="Alta">
      <formula>NOT(ISERROR(SEARCH("Alta",X7)))</formula>
    </cfRule>
  </conditionalFormatting>
  <conditionalFormatting sqref="Z7">
    <cfRule type="containsText" dxfId="4668" priority="1112" operator="containsText" text="Extremo">
      <formula>NOT(ISERROR(SEARCH("Extremo",Z7)))</formula>
    </cfRule>
    <cfRule type="containsText" dxfId="4667" priority="1113" operator="containsText" text="Alto">
      <formula>NOT(ISERROR(SEARCH("Alto",Z7)))</formula>
    </cfRule>
    <cfRule type="containsText" dxfId="4666" priority="1114" operator="containsText" text="Bajo">
      <formula>NOT(ISERROR(SEARCH("Bajo",Z7)))</formula>
    </cfRule>
    <cfRule type="containsText" dxfId="4665" priority="1115" operator="containsText" text="Catastrófico">
      <formula>NOT(ISERROR(SEARCH("Catastrófico",Z7)))</formula>
    </cfRule>
    <cfRule type="containsText" dxfId="4664" priority="1116" operator="containsText" text="Mayor">
      <formula>NOT(ISERROR(SEARCH("Mayor",Z7)))</formula>
    </cfRule>
    <cfRule type="containsText" dxfId="4663" priority="1117" operator="containsText" text="Moderado">
      <formula>NOT(ISERROR(SEARCH("Moderado",Z7)))</formula>
    </cfRule>
    <cfRule type="containsText" dxfId="4662" priority="1118" operator="containsText" text="Menor">
      <formula>NOT(ISERROR(SEARCH("Menor",Z7)))</formula>
    </cfRule>
    <cfRule type="containsText" dxfId="4661" priority="1119" operator="containsText" text="Leve">
      <formula>NOT(ISERROR(SEARCH("Leve",Z7)))</formula>
    </cfRule>
    <cfRule type="containsText" dxfId="4660" priority="1120" operator="containsText" text="Muy a">
      <formula>NOT(ISERROR(SEARCH("Muy a",Z7)))</formula>
    </cfRule>
    <cfRule type="containsText" dxfId="4659" priority="1121" operator="containsText" text="Muy b">
      <formula>NOT(ISERROR(SEARCH("Muy b",Z7)))</formula>
    </cfRule>
    <cfRule type="containsText" dxfId="4658" priority="1122" operator="containsText" text="Baja">
      <formula>NOT(ISERROR(SEARCH("Baja",Z7)))</formula>
    </cfRule>
    <cfRule type="containsText" dxfId="4657" priority="1123" operator="containsText" text="Media">
      <formula>NOT(ISERROR(SEARCH("Media",Z7)))</formula>
    </cfRule>
    <cfRule type="containsText" dxfId="4656" priority="1124" operator="containsText" text="Alta">
      <formula>NOT(ISERROR(SEARCH("Alta",Z7)))</formula>
    </cfRule>
  </conditionalFormatting>
  <conditionalFormatting sqref="Y7">
    <cfRule type="cellIs" dxfId="4655" priority="1089" operator="equal">
      <formula>100%</formula>
    </cfRule>
    <cfRule type="cellIs" dxfId="4654" priority="1090" operator="equal">
      <formula>80%</formula>
    </cfRule>
    <cfRule type="cellIs" dxfId="4653" priority="1091" operator="equal">
      <formula>60%</formula>
    </cfRule>
    <cfRule type="cellIs" dxfId="4652" priority="1092" operator="equal">
      <formula>40%</formula>
    </cfRule>
    <cfRule type="cellIs" dxfId="4651" priority="1093" operator="equal">
      <formula>0.2</formula>
    </cfRule>
    <cfRule type="containsText" dxfId="4650" priority="1094" operator="containsText" text="Extremo">
      <formula>NOT(ISERROR(SEARCH("Extremo",Y7)))</formula>
    </cfRule>
    <cfRule type="containsText" dxfId="4649" priority="1095" operator="containsText" text="Alto">
      <formula>NOT(ISERROR(SEARCH("Alto",Y7)))</formula>
    </cfRule>
    <cfRule type="containsText" dxfId="4648" priority="1096" operator="containsText" text="Bajo">
      <formula>NOT(ISERROR(SEARCH("Bajo",Y7)))</formula>
    </cfRule>
    <cfRule type="containsText" dxfId="4647" priority="1097" operator="containsText" text="Catastrófico">
      <formula>NOT(ISERROR(SEARCH("Catastrófico",Y7)))</formula>
    </cfRule>
    <cfRule type="containsText" dxfId="4646" priority="1098" operator="containsText" text="Mayor">
      <formula>NOT(ISERROR(SEARCH("Mayor",Y7)))</formula>
    </cfRule>
    <cfRule type="containsText" dxfId="4645" priority="1099" operator="containsText" text="Moderado">
      <formula>NOT(ISERROR(SEARCH("Moderado",Y7)))</formula>
    </cfRule>
    <cfRule type="containsText" dxfId="4644" priority="1100" operator="containsText" text="Menor">
      <formula>NOT(ISERROR(SEARCH("Menor",Y7)))</formula>
    </cfRule>
    <cfRule type="containsText" dxfId="4643" priority="1101" operator="containsText" text="Leve">
      <formula>NOT(ISERROR(SEARCH("Leve",Y7)))</formula>
    </cfRule>
    <cfRule type="containsText" dxfId="4642" priority="1102" operator="containsText" text="Muy a">
      <formula>NOT(ISERROR(SEARCH("Muy a",Y7)))</formula>
    </cfRule>
    <cfRule type="containsText" dxfId="4641" priority="1103" operator="containsText" text="Muy b">
      <formula>NOT(ISERROR(SEARCH("Muy b",Y7)))</formula>
    </cfRule>
    <cfRule type="containsText" dxfId="4640" priority="1104" operator="containsText" text="Baja">
      <formula>NOT(ISERROR(SEARCH("Baja",Y7)))</formula>
    </cfRule>
    <cfRule type="containsText" dxfId="4639" priority="1105" operator="containsText" text="Media">
      <formula>NOT(ISERROR(SEARCH("Media",Y7)))</formula>
    </cfRule>
    <cfRule type="containsText" dxfId="4638" priority="1106" operator="containsText" text="Alta">
      <formula>NOT(ISERROR(SEARCH("Alta",Y7)))</formula>
    </cfRule>
  </conditionalFormatting>
  <conditionalFormatting sqref="W7">
    <cfRule type="cellIs" dxfId="4637" priority="1071" operator="equal">
      <formula>100%</formula>
    </cfRule>
    <cfRule type="cellIs" dxfId="4636" priority="1072" operator="equal">
      <formula>80%</formula>
    </cfRule>
    <cfRule type="cellIs" dxfId="4635" priority="1073" operator="equal">
      <formula>60%</formula>
    </cfRule>
    <cfRule type="cellIs" dxfId="4634" priority="1074" operator="equal">
      <formula>40%</formula>
    </cfRule>
    <cfRule type="cellIs" dxfId="4633" priority="1075" operator="equal">
      <formula>0.2</formula>
    </cfRule>
    <cfRule type="containsText" dxfId="4632" priority="1076" operator="containsText" text="Extremo">
      <formula>NOT(ISERROR(SEARCH("Extremo",W7)))</formula>
    </cfRule>
    <cfRule type="containsText" dxfId="4631" priority="1077" operator="containsText" text="Alto">
      <formula>NOT(ISERROR(SEARCH("Alto",W7)))</formula>
    </cfRule>
    <cfRule type="containsText" dxfId="4630" priority="1078" operator="containsText" text="Bajo">
      <formula>NOT(ISERROR(SEARCH("Bajo",W7)))</formula>
    </cfRule>
    <cfRule type="containsText" dxfId="4629" priority="1079" operator="containsText" text="Catastrófico">
      <formula>NOT(ISERROR(SEARCH("Catastrófico",W7)))</formula>
    </cfRule>
    <cfRule type="containsText" dxfId="4628" priority="1080" operator="containsText" text="Mayor">
      <formula>NOT(ISERROR(SEARCH("Mayor",W7)))</formula>
    </cfRule>
    <cfRule type="containsText" dxfId="4627" priority="1081" operator="containsText" text="Moderado">
      <formula>NOT(ISERROR(SEARCH("Moderado",W7)))</formula>
    </cfRule>
    <cfRule type="containsText" dxfId="4626" priority="1082" operator="containsText" text="Menor">
      <formula>NOT(ISERROR(SEARCH("Menor",W7)))</formula>
    </cfRule>
    <cfRule type="containsText" dxfId="4625" priority="1083" operator="containsText" text="Leve">
      <formula>NOT(ISERROR(SEARCH("Leve",W7)))</formula>
    </cfRule>
    <cfRule type="containsText" dxfId="4624" priority="1084" operator="containsText" text="Muy a">
      <formula>NOT(ISERROR(SEARCH("Muy a",W7)))</formula>
    </cfRule>
    <cfRule type="containsText" dxfId="4623" priority="1085" operator="containsText" text="Muy b">
      <formula>NOT(ISERROR(SEARCH("Muy b",W7)))</formula>
    </cfRule>
    <cfRule type="containsText" dxfId="4622" priority="1086" operator="containsText" text="Baja">
      <formula>NOT(ISERROR(SEARCH("Baja",W7)))</formula>
    </cfRule>
    <cfRule type="containsText" dxfId="4621" priority="1087" operator="containsText" text="Media">
      <formula>NOT(ISERROR(SEARCH("Media",W7)))</formula>
    </cfRule>
    <cfRule type="containsText" dxfId="4620" priority="1088" operator="containsText" text="Alta">
      <formula>NOT(ISERROR(SEARCH("Alta",W7)))</formula>
    </cfRule>
  </conditionalFormatting>
  <conditionalFormatting sqref="AA7">
    <cfRule type="cellIs" dxfId="4619" priority="1054" operator="equal">
      <formula>100%</formula>
    </cfRule>
    <cfRule type="cellIs" dxfId="4618" priority="1055" operator="equal">
      <formula>75%</formula>
    </cfRule>
    <cfRule type="cellIs" dxfId="4617" priority="1056" operator="equal">
      <formula>50%</formula>
    </cfRule>
    <cfRule type="cellIs" dxfId="4616" priority="1057" operator="equal">
      <formula>25%</formula>
    </cfRule>
    <cfRule type="containsText" dxfId="4615" priority="1058" operator="containsText" text="Extremo">
      <formula>NOT(ISERROR(SEARCH("Extremo",AA7)))</formula>
    </cfRule>
    <cfRule type="containsText" dxfId="4614" priority="1059" operator="containsText" text="Alto">
      <formula>NOT(ISERROR(SEARCH("Alto",AA7)))</formula>
    </cfRule>
    <cfRule type="containsText" dxfId="4613" priority="1060" operator="containsText" text="Bajo">
      <formula>NOT(ISERROR(SEARCH("Bajo",AA7)))</formula>
    </cfRule>
    <cfRule type="containsText" dxfId="4612" priority="1061" operator="containsText" text="Catastrófico">
      <formula>NOT(ISERROR(SEARCH("Catastrófico",AA7)))</formula>
    </cfRule>
    <cfRule type="containsText" dxfId="4611" priority="1062" operator="containsText" text="Mayor">
      <formula>NOT(ISERROR(SEARCH("Mayor",AA7)))</formula>
    </cfRule>
    <cfRule type="containsText" dxfId="4610" priority="1063" operator="containsText" text="Moderado">
      <formula>NOT(ISERROR(SEARCH("Moderado",AA7)))</formula>
    </cfRule>
    <cfRule type="containsText" dxfId="4609" priority="1064" operator="containsText" text="Menor">
      <formula>NOT(ISERROR(SEARCH("Menor",AA7)))</formula>
    </cfRule>
    <cfRule type="containsText" dxfId="4608" priority="1065" operator="containsText" text="Leve">
      <formula>NOT(ISERROR(SEARCH("Leve",AA7)))</formula>
    </cfRule>
    <cfRule type="containsText" dxfId="4607" priority="1066" operator="containsText" text="Muy a">
      <formula>NOT(ISERROR(SEARCH("Muy a",AA7)))</formula>
    </cfRule>
    <cfRule type="containsText" dxfId="4606" priority="1067" operator="containsText" text="Muy b">
      <formula>NOT(ISERROR(SEARCH("Muy b",AA7)))</formula>
    </cfRule>
    <cfRule type="containsText" dxfId="4605" priority="1068" operator="containsText" text="Baja">
      <formula>NOT(ISERROR(SEARCH("Baja",AA7)))</formula>
    </cfRule>
    <cfRule type="containsText" dxfId="4604" priority="1069" operator="containsText" text="Media">
      <formula>NOT(ISERROR(SEARCH("Media",AA7)))</formula>
    </cfRule>
    <cfRule type="containsText" dxfId="4603" priority="1070" operator="containsText" text="Alta">
      <formula>NOT(ISERROR(SEARCH("Alta",AA7)))</formula>
    </cfRule>
  </conditionalFormatting>
  <conditionalFormatting sqref="AW7">
    <cfRule type="containsText" dxfId="4602" priority="1032" operator="containsText" text="Extremo">
      <formula>NOT(ISERROR(SEARCH("Extremo",AW7)))</formula>
    </cfRule>
    <cfRule type="containsText" dxfId="4601" priority="1033" operator="containsText" text="Alto">
      <formula>NOT(ISERROR(SEARCH("Alto",AW7)))</formula>
    </cfRule>
    <cfRule type="containsText" dxfId="4600" priority="1034" operator="containsText" text="Bajo">
      <formula>NOT(ISERROR(SEARCH("Bajo",AW7)))</formula>
    </cfRule>
    <cfRule type="containsText" dxfId="4599" priority="1035" operator="containsText" text="Catastrófico">
      <formula>NOT(ISERROR(SEARCH("Catastrófico",AW7)))</formula>
    </cfRule>
    <cfRule type="containsText" dxfId="4598" priority="1036" operator="containsText" text="Mayor">
      <formula>NOT(ISERROR(SEARCH("Mayor",AW7)))</formula>
    </cfRule>
    <cfRule type="containsText" dxfId="4597" priority="1037" operator="containsText" text="Moderado">
      <formula>NOT(ISERROR(SEARCH("Moderado",AW7)))</formula>
    </cfRule>
    <cfRule type="containsText" dxfId="4596" priority="1038" operator="containsText" text="Menor">
      <formula>NOT(ISERROR(SEARCH("Menor",AW7)))</formula>
    </cfRule>
    <cfRule type="containsText" dxfId="4595" priority="1039" operator="containsText" text="Leve">
      <formula>NOT(ISERROR(SEARCH("Leve",AW7)))</formula>
    </cfRule>
    <cfRule type="containsText" dxfId="4594" priority="1040" operator="containsText" text="Muy a">
      <formula>NOT(ISERROR(SEARCH("Muy a",AW7)))</formula>
    </cfRule>
    <cfRule type="containsText" dxfId="4593" priority="1041" operator="containsText" text="Muy b">
      <formula>NOT(ISERROR(SEARCH("Muy b",AW7)))</formula>
    </cfRule>
    <cfRule type="containsText" dxfId="4592" priority="1042" operator="containsText" text="Baja">
      <formula>NOT(ISERROR(SEARCH("Baja",AW7)))</formula>
    </cfRule>
    <cfRule type="containsText" dxfId="4591" priority="1043" operator="containsText" text="Media">
      <formula>NOT(ISERROR(SEARCH("Media",AW7)))</formula>
    </cfRule>
    <cfRule type="containsText" dxfId="4590" priority="1044" operator="containsText" text="Alta">
      <formula>NOT(ISERROR(SEARCH("Alta",AW7)))</formula>
    </cfRule>
  </conditionalFormatting>
  <conditionalFormatting sqref="AV7">
    <cfRule type="cellIs" dxfId="4589" priority="1025" operator="greaterThan">
      <formula>75%</formula>
    </cfRule>
    <cfRule type="cellIs" dxfId="4588" priority="1026" operator="between">
      <formula>51%</formula>
      <formula>75%</formula>
    </cfRule>
    <cfRule type="cellIs" dxfId="4587" priority="1027" operator="between">
      <formula>26%</formula>
      <formula>50%</formula>
    </cfRule>
    <cfRule type="cellIs" dxfId="4586" priority="1028" operator="between">
      <formula>0%</formula>
      <formula>25%</formula>
    </cfRule>
    <cfRule type="containsText" dxfId="4585" priority="1029" operator="containsText" text="BAJA">
      <formula>NOT(ISERROR(SEARCH("BAJA",AV7)))</formula>
    </cfRule>
    <cfRule type="containsText" dxfId="4584" priority="1030" operator="containsText" text="MEDIA">
      <formula>NOT(ISERROR(SEARCH("MEDIA",AV7)))</formula>
    </cfRule>
    <cfRule type="containsText" dxfId="4583" priority="1031" operator="containsText" text="ALTA">
      <formula>NOT(ISERROR(SEARCH("ALTA",AV7)))</formula>
    </cfRule>
  </conditionalFormatting>
  <conditionalFormatting sqref="AV8">
    <cfRule type="cellIs" dxfId="4582" priority="1018" operator="greaterThan">
      <formula>75%</formula>
    </cfRule>
    <cfRule type="cellIs" dxfId="4581" priority="1019" operator="between">
      <formula>51%</formula>
      <formula>75%</formula>
    </cfRule>
    <cfRule type="cellIs" dxfId="4580" priority="1020" operator="between">
      <formula>26%</formula>
      <formula>50%</formula>
    </cfRule>
    <cfRule type="cellIs" dxfId="4579" priority="1021" operator="between">
      <formula>0%</formula>
      <formula>25%</formula>
    </cfRule>
    <cfRule type="containsText" dxfId="4578" priority="1022" operator="containsText" text="BAJA">
      <formula>NOT(ISERROR(SEARCH("BAJA",AV8)))</formula>
    </cfRule>
    <cfRule type="containsText" dxfId="4577" priority="1023" operator="containsText" text="MEDIA">
      <formula>NOT(ISERROR(SEARCH("MEDIA",AV8)))</formula>
    </cfRule>
    <cfRule type="containsText" dxfId="4576" priority="1024" operator="containsText" text="ALTA">
      <formula>NOT(ISERROR(SEARCH("ALTA",AV8)))</formula>
    </cfRule>
  </conditionalFormatting>
  <conditionalFormatting sqref="AS4">
    <cfRule type="containsText" dxfId="4575" priority="864" operator="containsText" text="BAJA">
      <formula>NOT(ISERROR(SEARCH("BAJA",AS4)))</formula>
    </cfRule>
    <cfRule type="containsText" dxfId="4574" priority="865" operator="containsText" text="MEDIA">
      <formula>NOT(ISERROR(SEARCH("MEDIA",AS4)))</formula>
    </cfRule>
    <cfRule type="containsText" dxfId="4573" priority="866" operator="containsText" text="ALTA">
      <formula>NOT(ISERROR(SEARCH("ALTA",AS4)))</formula>
    </cfRule>
  </conditionalFormatting>
  <conditionalFormatting sqref="AD7">
    <cfRule type="containsText" dxfId="4572" priority="861" operator="containsText" text="BAJA">
      <formula>NOT(ISERROR(SEARCH("BAJA",AD7)))</formula>
    </cfRule>
    <cfRule type="containsText" dxfId="4571" priority="862" operator="containsText" text="MEDIA">
      <formula>NOT(ISERROR(SEARCH("MEDIA",AD7)))</formula>
    </cfRule>
    <cfRule type="containsText" dxfId="4570" priority="863" operator="containsText" text="ALTA">
      <formula>NOT(ISERROR(SEARCH("ALTA",AD7)))</formula>
    </cfRule>
  </conditionalFormatting>
  <conditionalFormatting sqref="AL7">
    <cfRule type="containsText" dxfId="4569" priority="858" operator="containsText" text="BAJA">
      <formula>NOT(ISERROR(SEARCH("BAJA",AL7)))</formula>
    </cfRule>
    <cfRule type="containsText" dxfId="4568" priority="859" operator="containsText" text="MEDIA">
      <formula>NOT(ISERROR(SEARCH("MEDIA",AL7)))</formula>
    </cfRule>
    <cfRule type="containsText" dxfId="4567" priority="860" operator="containsText" text="ALTA">
      <formula>NOT(ISERROR(SEARCH("ALTA",AL7)))</formula>
    </cfRule>
  </conditionalFormatting>
  <conditionalFormatting sqref="AN7">
    <cfRule type="containsText" dxfId="4566" priority="852" operator="containsText" text="BAJA">
      <formula>NOT(ISERROR(SEARCH("BAJA",AN7)))</formula>
    </cfRule>
    <cfRule type="containsText" dxfId="4565" priority="853" operator="containsText" text="MEDIA">
      <formula>NOT(ISERROR(SEARCH("MEDIA",AN7)))</formula>
    </cfRule>
    <cfRule type="containsText" dxfId="4564" priority="854" operator="containsText" text="ALTA">
      <formula>NOT(ISERROR(SEARCH("ALTA",AN7)))</formula>
    </cfRule>
  </conditionalFormatting>
  <conditionalFormatting sqref="AN8">
    <cfRule type="containsText" dxfId="4563" priority="849" operator="containsText" text="BAJA">
      <formula>NOT(ISERROR(SEARCH("BAJA",AN8)))</formula>
    </cfRule>
    <cfRule type="containsText" dxfId="4562" priority="850" operator="containsText" text="MEDIA">
      <formula>NOT(ISERROR(SEARCH("MEDIA",AN8)))</formula>
    </cfRule>
    <cfRule type="containsText" dxfId="4561" priority="851" operator="containsText" text="ALTA">
      <formula>NOT(ISERROR(SEARCH("ALTA",AN8)))</formula>
    </cfRule>
  </conditionalFormatting>
  <conditionalFormatting sqref="AS7:AS8">
    <cfRule type="containsText" dxfId="4560" priority="843" operator="containsText" text="BAJA">
      <formula>NOT(ISERROR(SEARCH("BAJA",AS7)))</formula>
    </cfRule>
    <cfRule type="containsText" dxfId="4559" priority="844" operator="containsText" text="MEDIA">
      <formula>NOT(ISERROR(SEARCH("MEDIA",AS7)))</formula>
    </cfRule>
    <cfRule type="containsText" dxfId="4558" priority="845" operator="containsText" text="ALTA">
      <formula>NOT(ISERROR(SEARCH("ALTA",AS7)))</formula>
    </cfRule>
  </conditionalFormatting>
  <conditionalFormatting sqref="AS8">
    <cfRule type="containsText" dxfId="4557" priority="840" operator="containsText" text="BAJA">
      <formula>NOT(ISERROR(SEARCH("BAJA",AS8)))</formula>
    </cfRule>
    <cfRule type="containsText" dxfId="4556" priority="841" operator="containsText" text="MEDIA">
      <formula>NOT(ISERROR(SEARCH("MEDIA",AS8)))</formula>
    </cfRule>
    <cfRule type="containsText" dxfId="4555" priority="842" operator="containsText" text="ALTA">
      <formula>NOT(ISERROR(SEARCH("ALTA",AS8)))</formula>
    </cfRule>
  </conditionalFormatting>
  <conditionalFormatting sqref="AS7">
    <cfRule type="containsText" dxfId="4554" priority="837" operator="containsText" text="BAJA">
      <formula>NOT(ISERROR(SEARCH("BAJA",AS7)))</formula>
    </cfRule>
    <cfRule type="containsText" dxfId="4553" priority="838" operator="containsText" text="MEDIA">
      <formula>NOT(ISERROR(SEARCH("MEDIA",AS7)))</formula>
    </cfRule>
    <cfRule type="containsText" dxfId="4552" priority="839" operator="containsText" text="ALTA">
      <formula>NOT(ISERROR(SEARCH("ALTA",AS7)))</formula>
    </cfRule>
  </conditionalFormatting>
  <conditionalFormatting sqref="AS8">
    <cfRule type="containsText" dxfId="4551" priority="834" operator="containsText" text="BAJA">
      <formula>NOT(ISERROR(SEARCH("BAJA",AS8)))</formula>
    </cfRule>
    <cfRule type="containsText" dxfId="4550" priority="835" operator="containsText" text="MEDIA">
      <formula>NOT(ISERROR(SEARCH("MEDIA",AS8)))</formula>
    </cfRule>
    <cfRule type="containsText" dxfId="4549" priority="836" operator="containsText" text="ALTA">
      <formula>NOT(ISERROR(SEARCH("ALTA",AS8)))</formula>
    </cfRule>
  </conditionalFormatting>
  <conditionalFormatting sqref="AP7">
    <cfRule type="containsText" dxfId="4548" priority="831" operator="containsText" text="BAJA">
      <formula>NOT(ISERROR(SEARCH("BAJA",AP7)))</formula>
    </cfRule>
    <cfRule type="containsText" dxfId="4547" priority="832" operator="containsText" text="MEDIA">
      <formula>NOT(ISERROR(SEARCH("MEDIA",AP7)))</formula>
    </cfRule>
    <cfRule type="containsText" dxfId="4546" priority="833" operator="containsText" text="ALTA">
      <formula>NOT(ISERROR(SEARCH("ALTA",AP7)))</formula>
    </cfRule>
  </conditionalFormatting>
  <conditionalFormatting sqref="AP8">
    <cfRule type="containsText" dxfId="4545" priority="828" operator="containsText" text="BAJA">
      <formula>NOT(ISERROR(SEARCH("BAJA",AP8)))</formula>
    </cfRule>
    <cfRule type="containsText" dxfId="4544" priority="829" operator="containsText" text="MEDIA">
      <formula>NOT(ISERROR(SEARCH("MEDIA",AP8)))</formula>
    </cfRule>
    <cfRule type="containsText" dxfId="4543" priority="830" operator="containsText" text="ALTA">
      <formula>NOT(ISERROR(SEARCH("ALTA",AP8)))</formula>
    </cfRule>
  </conditionalFormatting>
  <conditionalFormatting sqref="AQ7">
    <cfRule type="containsText" dxfId="4542" priority="825" operator="containsText" text="BAJA">
      <formula>NOT(ISERROR(SEARCH("BAJA",AQ7)))</formula>
    </cfRule>
    <cfRule type="containsText" dxfId="4541" priority="826" operator="containsText" text="MEDIA">
      <formula>NOT(ISERROR(SEARCH("MEDIA",AQ7)))</formula>
    </cfRule>
    <cfRule type="containsText" dxfId="4540" priority="827" operator="containsText" text="ALTA">
      <formula>NOT(ISERROR(SEARCH("ALTA",AQ7)))</formula>
    </cfRule>
  </conditionalFormatting>
  <conditionalFormatting sqref="AV9">
    <cfRule type="cellIs" dxfId="4539" priority="643" operator="greaterThan">
      <formula>75%</formula>
    </cfRule>
    <cfRule type="cellIs" dxfId="4538" priority="644" operator="between">
      <formula>51%</formula>
      <formula>75%</formula>
    </cfRule>
    <cfRule type="cellIs" dxfId="4537" priority="645" operator="between">
      <formula>26%</formula>
      <formula>50%</formula>
    </cfRule>
    <cfRule type="cellIs" dxfId="4536" priority="646" operator="between">
      <formula>0%</formula>
      <formula>25%</formula>
    </cfRule>
    <cfRule type="containsText" dxfId="4535" priority="647" operator="containsText" text="BAJA">
      <formula>NOT(ISERROR(SEARCH("BAJA",AV9)))</formula>
    </cfRule>
    <cfRule type="containsText" dxfId="4534" priority="648" operator="containsText" text="MEDIA">
      <formula>NOT(ISERROR(SEARCH("MEDIA",AV9)))</formula>
    </cfRule>
    <cfRule type="containsText" dxfId="4533" priority="649" operator="containsText" text="ALTA">
      <formula>NOT(ISERROR(SEARCH("ALTA",AV9)))</formula>
    </cfRule>
  </conditionalFormatting>
  <conditionalFormatting sqref="S4">
    <cfRule type="cellIs" dxfId="4532" priority="625" operator="equal">
      <formula>100%</formula>
    </cfRule>
    <cfRule type="cellIs" dxfId="4531" priority="626" operator="equal">
      <formula>80%</formula>
    </cfRule>
    <cfRule type="cellIs" dxfId="4530" priority="627" operator="equal">
      <formula>60%</formula>
    </cfRule>
    <cfRule type="cellIs" dxfId="4529" priority="628" operator="equal">
      <formula>40%</formula>
    </cfRule>
    <cfRule type="cellIs" dxfId="4528" priority="629" operator="equal">
      <formula>0.2</formula>
    </cfRule>
    <cfRule type="containsText" dxfId="4527" priority="630" operator="containsText" text="Extremo">
      <formula>NOT(ISERROR(SEARCH("Extremo",S4)))</formula>
    </cfRule>
    <cfRule type="containsText" dxfId="4526" priority="631" operator="containsText" text="Alto">
      <formula>NOT(ISERROR(SEARCH("Alto",S4)))</formula>
    </cfRule>
    <cfRule type="containsText" dxfId="4525" priority="632" operator="containsText" text="Bajo">
      <formula>NOT(ISERROR(SEARCH("Bajo",S4)))</formula>
    </cfRule>
    <cfRule type="containsText" dxfId="4524" priority="633" operator="containsText" text="Catastrófico">
      <formula>NOT(ISERROR(SEARCH("Catastrófico",S4)))</formula>
    </cfRule>
    <cfRule type="containsText" dxfId="4523" priority="634" operator="containsText" text="Mayor">
      <formula>NOT(ISERROR(SEARCH("Mayor",S4)))</formula>
    </cfRule>
    <cfRule type="containsText" dxfId="4522" priority="635" operator="containsText" text="Moderado">
      <formula>NOT(ISERROR(SEARCH("Moderado",S4)))</formula>
    </cfRule>
    <cfRule type="containsText" dxfId="4521" priority="636" operator="containsText" text="Menor">
      <formula>NOT(ISERROR(SEARCH("Menor",S4)))</formula>
    </cfRule>
    <cfRule type="containsText" dxfId="4520" priority="637" operator="containsText" text="Leve">
      <formula>NOT(ISERROR(SEARCH("Leve",S4)))</formula>
    </cfRule>
    <cfRule type="containsText" dxfId="4519" priority="638" operator="containsText" text="Muy a">
      <formula>NOT(ISERROR(SEARCH("Muy a",S4)))</formula>
    </cfRule>
    <cfRule type="containsText" dxfId="4518" priority="639" operator="containsText" text="Muy b">
      <formula>NOT(ISERROR(SEARCH("Muy b",S4)))</formula>
    </cfRule>
    <cfRule type="containsText" dxfId="4517" priority="640" operator="containsText" text="Baja">
      <formula>NOT(ISERROR(SEARCH("Baja",S4)))</formula>
    </cfRule>
    <cfRule type="containsText" dxfId="4516" priority="641" operator="containsText" text="Media">
      <formula>NOT(ISERROR(SEARCH("Media",S4)))</formula>
    </cfRule>
    <cfRule type="containsText" dxfId="4515" priority="642" operator="containsText" text="Alta">
      <formula>NOT(ISERROR(SEARCH("Alta",S4)))</formula>
    </cfRule>
  </conditionalFormatting>
  <conditionalFormatting sqref="T4">
    <cfRule type="cellIs" dxfId="4514" priority="607" operator="equal">
      <formula>100%</formula>
    </cfRule>
    <cfRule type="cellIs" dxfId="4513" priority="608" operator="equal">
      <formula>80%</formula>
    </cfRule>
    <cfRule type="cellIs" dxfId="4512" priority="609" operator="equal">
      <formula>60%</formula>
    </cfRule>
    <cfRule type="cellIs" dxfId="4511" priority="610" operator="equal">
      <formula>40%</formula>
    </cfRule>
    <cfRule type="cellIs" dxfId="4510" priority="611" operator="equal">
      <formula>0.2</formula>
    </cfRule>
    <cfRule type="containsText" dxfId="4509" priority="612" operator="containsText" text="Extremo">
      <formula>NOT(ISERROR(SEARCH("Extremo",T4)))</formula>
    </cfRule>
    <cfRule type="containsText" dxfId="4508" priority="613" operator="containsText" text="Alto">
      <formula>NOT(ISERROR(SEARCH("Alto",T4)))</formula>
    </cfRule>
    <cfRule type="containsText" dxfId="4507" priority="614" operator="containsText" text="Bajo">
      <formula>NOT(ISERROR(SEARCH("Bajo",T4)))</formula>
    </cfRule>
    <cfRule type="containsText" dxfId="4506" priority="615" operator="containsText" text="Catastrófico">
      <formula>NOT(ISERROR(SEARCH("Catastrófico",T4)))</formula>
    </cfRule>
    <cfRule type="containsText" dxfId="4505" priority="616" operator="containsText" text="Mayor">
      <formula>NOT(ISERROR(SEARCH("Mayor",T4)))</formula>
    </cfRule>
    <cfRule type="containsText" dxfId="4504" priority="617" operator="containsText" text="Moderado">
      <formula>NOT(ISERROR(SEARCH("Moderado",T4)))</formula>
    </cfRule>
    <cfRule type="containsText" dxfId="4503" priority="618" operator="containsText" text="Menor">
      <formula>NOT(ISERROR(SEARCH("Menor",T4)))</formula>
    </cfRule>
    <cfRule type="containsText" dxfId="4502" priority="619" operator="containsText" text="Leve">
      <formula>NOT(ISERROR(SEARCH("Leve",T4)))</formula>
    </cfRule>
    <cfRule type="containsText" dxfId="4501" priority="620" operator="containsText" text="Muy a">
      <formula>NOT(ISERROR(SEARCH("Muy a",T4)))</formula>
    </cfRule>
    <cfRule type="containsText" dxfId="4500" priority="621" operator="containsText" text="Muy b">
      <formula>NOT(ISERROR(SEARCH("Muy b",T4)))</formula>
    </cfRule>
    <cfRule type="containsText" dxfId="4499" priority="622" operator="containsText" text="Baja">
      <formula>NOT(ISERROR(SEARCH("Baja",T4)))</formula>
    </cfRule>
    <cfRule type="containsText" dxfId="4498" priority="623" operator="containsText" text="Media">
      <formula>NOT(ISERROR(SEARCH("Media",T4)))</formula>
    </cfRule>
    <cfRule type="containsText" dxfId="4497" priority="624" operator="containsText" text="Alta">
      <formula>NOT(ISERROR(SEARCH("Alta",T4)))</formula>
    </cfRule>
  </conditionalFormatting>
  <conditionalFormatting sqref="S7">
    <cfRule type="cellIs" dxfId="4496" priority="589" operator="equal">
      <formula>100%</formula>
    </cfRule>
    <cfRule type="cellIs" dxfId="4495" priority="590" operator="equal">
      <formula>80%</formula>
    </cfRule>
    <cfRule type="cellIs" dxfId="4494" priority="591" operator="equal">
      <formula>60%</formula>
    </cfRule>
    <cfRule type="cellIs" dxfId="4493" priority="592" operator="equal">
      <formula>40%</formula>
    </cfRule>
    <cfRule type="cellIs" dxfId="4492" priority="593" operator="equal">
      <formula>0.2</formula>
    </cfRule>
    <cfRule type="containsText" dxfId="4491" priority="594" operator="containsText" text="Extremo">
      <formula>NOT(ISERROR(SEARCH("Extremo",S7)))</formula>
    </cfRule>
    <cfRule type="containsText" dxfId="4490" priority="595" operator="containsText" text="Alto">
      <formula>NOT(ISERROR(SEARCH("Alto",S7)))</formula>
    </cfRule>
    <cfRule type="containsText" dxfId="4489" priority="596" operator="containsText" text="Bajo">
      <formula>NOT(ISERROR(SEARCH("Bajo",S7)))</formula>
    </cfRule>
    <cfRule type="containsText" dxfId="4488" priority="597" operator="containsText" text="Catastrófico">
      <formula>NOT(ISERROR(SEARCH("Catastrófico",S7)))</formula>
    </cfRule>
    <cfRule type="containsText" dxfId="4487" priority="598" operator="containsText" text="Mayor">
      <formula>NOT(ISERROR(SEARCH("Mayor",S7)))</formula>
    </cfRule>
    <cfRule type="containsText" dxfId="4486" priority="599" operator="containsText" text="Moderado">
      <formula>NOT(ISERROR(SEARCH("Moderado",S7)))</formula>
    </cfRule>
    <cfRule type="containsText" dxfId="4485" priority="600" operator="containsText" text="Menor">
      <formula>NOT(ISERROR(SEARCH("Menor",S7)))</formula>
    </cfRule>
    <cfRule type="containsText" dxfId="4484" priority="601" operator="containsText" text="Leve">
      <formula>NOT(ISERROR(SEARCH("Leve",S7)))</formula>
    </cfRule>
    <cfRule type="containsText" dxfId="4483" priority="602" operator="containsText" text="Muy a">
      <formula>NOT(ISERROR(SEARCH("Muy a",S7)))</formula>
    </cfRule>
    <cfRule type="containsText" dxfId="4482" priority="603" operator="containsText" text="Muy b">
      <formula>NOT(ISERROR(SEARCH("Muy b",S7)))</formula>
    </cfRule>
    <cfRule type="containsText" dxfId="4481" priority="604" operator="containsText" text="Baja">
      <formula>NOT(ISERROR(SEARCH("Baja",S7)))</formula>
    </cfRule>
    <cfRule type="containsText" dxfId="4480" priority="605" operator="containsText" text="Media">
      <formula>NOT(ISERROR(SEARCH("Media",S7)))</formula>
    </cfRule>
    <cfRule type="containsText" dxfId="4479" priority="606" operator="containsText" text="Alta">
      <formula>NOT(ISERROR(SEARCH("Alta",S7)))</formula>
    </cfRule>
  </conditionalFormatting>
  <conditionalFormatting sqref="T7">
    <cfRule type="cellIs" dxfId="4478" priority="571" operator="equal">
      <formula>100%</formula>
    </cfRule>
    <cfRule type="cellIs" dxfId="4477" priority="572" operator="equal">
      <formula>80%</formula>
    </cfRule>
    <cfRule type="cellIs" dxfId="4476" priority="573" operator="equal">
      <formula>60%</formula>
    </cfRule>
    <cfRule type="cellIs" dxfId="4475" priority="574" operator="equal">
      <formula>40%</formula>
    </cfRule>
    <cfRule type="cellIs" dxfId="4474" priority="575" operator="equal">
      <formula>0.2</formula>
    </cfRule>
    <cfRule type="containsText" dxfId="4473" priority="576" operator="containsText" text="Extremo">
      <formula>NOT(ISERROR(SEARCH("Extremo",T7)))</formula>
    </cfRule>
    <cfRule type="containsText" dxfId="4472" priority="577" operator="containsText" text="Alto">
      <formula>NOT(ISERROR(SEARCH("Alto",T7)))</formula>
    </cfRule>
    <cfRule type="containsText" dxfId="4471" priority="578" operator="containsText" text="Bajo">
      <formula>NOT(ISERROR(SEARCH("Bajo",T7)))</formula>
    </cfRule>
    <cfRule type="containsText" dxfId="4470" priority="579" operator="containsText" text="Catastrófico">
      <formula>NOT(ISERROR(SEARCH("Catastrófico",T7)))</formula>
    </cfRule>
    <cfRule type="containsText" dxfId="4469" priority="580" operator="containsText" text="Mayor">
      <formula>NOT(ISERROR(SEARCH("Mayor",T7)))</formula>
    </cfRule>
    <cfRule type="containsText" dxfId="4468" priority="581" operator="containsText" text="Moderado">
      <formula>NOT(ISERROR(SEARCH("Moderado",T7)))</formula>
    </cfRule>
    <cfRule type="containsText" dxfId="4467" priority="582" operator="containsText" text="Menor">
      <formula>NOT(ISERROR(SEARCH("Menor",T7)))</formula>
    </cfRule>
    <cfRule type="containsText" dxfId="4466" priority="583" operator="containsText" text="Leve">
      <formula>NOT(ISERROR(SEARCH("Leve",T7)))</formula>
    </cfRule>
    <cfRule type="containsText" dxfId="4465" priority="584" operator="containsText" text="Muy a">
      <formula>NOT(ISERROR(SEARCH("Muy a",T7)))</formula>
    </cfRule>
    <cfRule type="containsText" dxfId="4464" priority="585" operator="containsText" text="Muy b">
      <formula>NOT(ISERROR(SEARCH("Muy b",T7)))</formula>
    </cfRule>
    <cfRule type="containsText" dxfId="4463" priority="586" operator="containsText" text="Baja">
      <formula>NOT(ISERROR(SEARCH("Baja",T7)))</formula>
    </cfRule>
    <cfRule type="containsText" dxfId="4462" priority="587" operator="containsText" text="Media">
      <formula>NOT(ISERROR(SEARCH("Media",T7)))</formula>
    </cfRule>
    <cfRule type="containsText" dxfId="4461" priority="588" operator="containsText" text="Alta">
      <formula>NOT(ISERROR(SEARCH("Alta",T7)))</formula>
    </cfRule>
  </conditionalFormatting>
  <conditionalFormatting sqref="U4">
    <cfRule type="cellIs" dxfId="4460" priority="553" operator="equal">
      <formula>100%</formula>
    </cfRule>
    <cfRule type="cellIs" dxfId="4459" priority="554" operator="equal">
      <formula>80%</formula>
    </cfRule>
    <cfRule type="cellIs" dxfId="4458" priority="555" operator="equal">
      <formula>60%</formula>
    </cfRule>
    <cfRule type="cellIs" dxfId="4457" priority="556" operator="equal">
      <formula>40%</formula>
    </cfRule>
    <cfRule type="cellIs" dxfId="4456" priority="557" operator="equal">
      <formula>0.2</formula>
    </cfRule>
    <cfRule type="containsText" dxfId="4455" priority="558" operator="containsText" text="Extremo">
      <formula>NOT(ISERROR(SEARCH("Extremo",U4)))</formula>
    </cfRule>
    <cfRule type="containsText" dxfId="4454" priority="559" operator="containsText" text="Alto">
      <formula>NOT(ISERROR(SEARCH("Alto",U4)))</formula>
    </cfRule>
    <cfRule type="containsText" dxfId="4453" priority="560" operator="containsText" text="Bajo">
      <formula>NOT(ISERROR(SEARCH("Bajo",U4)))</formula>
    </cfRule>
    <cfRule type="containsText" dxfId="4452" priority="561" operator="containsText" text="Catastrófico">
      <formula>NOT(ISERROR(SEARCH("Catastrófico",U4)))</formula>
    </cfRule>
    <cfRule type="containsText" dxfId="4451" priority="562" operator="containsText" text="Mayor">
      <formula>NOT(ISERROR(SEARCH("Mayor",U4)))</formula>
    </cfRule>
    <cfRule type="containsText" dxfId="4450" priority="563" operator="containsText" text="Moderado">
      <formula>NOT(ISERROR(SEARCH("Moderado",U4)))</formula>
    </cfRule>
    <cfRule type="containsText" dxfId="4449" priority="564" operator="containsText" text="Menor">
      <formula>NOT(ISERROR(SEARCH("Menor",U4)))</formula>
    </cfRule>
    <cfRule type="containsText" dxfId="4448" priority="565" operator="containsText" text="Leve">
      <formula>NOT(ISERROR(SEARCH("Leve",U4)))</formula>
    </cfRule>
    <cfRule type="containsText" dxfId="4447" priority="566" operator="containsText" text="Muy a">
      <formula>NOT(ISERROR(SEARCH("Muy a",U4)))</formula>
    </cfRule>
    <cfRule type="containsText" dxfId="4446" priority="567" operator="containsText" text="Muy b">
      <formula>NOT(ISERROR(SEARCH("Muy b",U4)))</formula>
    </cfRule>
    <cfRule type="containsText" dxfId="4445" priority="568" operator="containsText" text="Baja">
      <formula>NOT(ISERROR(SEARCH("Baja",U4)))</formula>
    </cfRule>
    <cfRule type="containsText" dxfId="4444" priority="569" operator="containsText" text="Media">
      <formula>NOT(ISERROR(SEARCH("Media",U4)))</formula>
    </cfRule>
    <cfRule type="containsText" dxfId="4443" priority="570" operator="containsText" text="Alta">
      <formula>NOT(ISERROR(SEARCH("Alta",U4)))</formula>
    </cfRule>
  </conditionalFormatting>
  <conditionalFormatting sqref="U7">
    <cfRule type="cellIs" dxfId="4442" priority="535" operator="equal">
      <formula>100%</formula>
    </cfRule>
    <cfRule type="cellIs" dxfId="4441" priority="536" operator="equal">
      <formula>80%</formula>
    </cfRule>
    <cfRule type="cellIs" dxfId="4440" priority="537" operator="equal">
      <formula>60%</formula>
    </cfRule>
    <cfRule type="cellIs" dxfId="4439" priority="538" operator="equal">
      <formula>40%</formula>
    </cfRule>
    <cfRule type="cellIs" dxfId="4438" priority="539" operator="equal">
      <formula>0.2</formula>
    </cfRule>
    <cfRule type="containsText" dxfId="4437" priority="540" operator="containsText" text="Extremo">
      <formula>NOT(ISERROR(SEARCH("Extremo",U7)))</formula>
    </cfRule>
    <cfRule type="containsText" dxfId="4436" priority="541" operator="containsText" text="Alto">
      <formula>NOT(ISERROR(SEARCH("Alto",U7)))</formula>
    </cfRule>
    <cfRule type="containsText" dxfId="4435" priority="542" operator="containsText" text="Bajo">
      <formula>NOT(ISERROR(SEARCH("Bajo",U7)))</formula>
    </cfRule>
    <cfRule type="containsText" dxfId="4434" priority="543" operator="containsText" text="Catastrófico">
      <formula>NOT(ISERROR(SEARCH("Catastrófico",U7)))</formula>
    </cfRule>
    <cfRule type="containsText" dxfId="4433" priority="544" operator="containsText" text="Mayor">
      <formula>NOT(ISERROR(SEARCH("Mayor",U7)))</formula>
    </cfRule>
    <cfRule type="containsText" dxfId="4432" priority="545" operator="containsText" text="Moderado">
      <formula>NOT(ISERROR(SEARCH("Moderado",U7)))</formula>
    </cfRule>
    <cfRule type="containsText" dxfId="4431" priority="546" operator="containsText" text="Menor">
      <formula>NOT(ISERROR(SEARCH("Menor",U7)))</formula>
    </cfRule>
    <cfRule type="containsText" dxfId="4430" priority="547" operator="containsText" text="Leve">
      <formula>NOT(ISERROR(SEARCH("Leve",U7)))</formula>
    </cfRule>
    <cfRule type="containsText" dxfId="4429" priority="548" operator="containsText" text="Muy a">
      <formula>NOT(ISERROR(SEARCH("Muy a",U7)))</formula>
    </cfRule>
    <cfRule type="containsText" dxfId="4428" priority="549" operator="containsText" text="Muy b">
      <formula>NOT(ISERROR(SEARCH("Muy b",U7)))</formula>
    </cfRule>
    <cfRule type="containsText" dxfId="4427" priority="550" operator="containsText" text="Baja">
      <formula>NOT(ISERROR(SEARCH("Baja",U7)))</formula>
    </cfRule>
    <cfRule type="containsText" dxfId="4426" priority="551" operator="containsText" text="Media">
      <formula>NOT(ISERROR(SEARCH("Media",U7)))</formula>
    </cfRule>
    <cfRule type="containsText" dxfId="4425" priority="552" operator="containsText" text="Alta">
      <formula>NOT(ISERROR(SEARCH("Alta",U7)))</formula>
    </cfRule>
  </conditionalFormatting>
  <conditionalFormatting sqref="AN9">
    <cfRule type="containsText" dxfId="4424" priority="532" operator="containsText" text="BAJA">
      <formula>NOT(ISERROR(SEARCH("BAJA",AN9)))</formula>
    </cfRule>
    <cfRule type="containsText" dxfId="4423" priority="533" operator="containsText" text="MEDIA">
      <formula>NOT(ISERROR(SEARCH("MEDIA",AN9)))</formula>
    </cfRule>
    <cfRule type="containsText" dxfId="4422" priority="534" operator="containsText" text="ALTA">
      <formula>NOT(ISERROR(SEARCH("ALTA",AN9)))</formula>
    </cfRule>
  </conditionalFormatting>
  <conditionalFormatting sqref="AL8">
    <cfRule type="containsText" dxfId="4421" priority="526" operator="containsText" text="BAJA">
      <formula>NOT(ISERROR(SEARCH("BAJA",AL8)))</formula>
    </cfRule>
    <cfRule type="containsText" dxfId="4420" priority="527" operator="containsText" text="MEDIA">
      <formula>NOT(ISERROR(SEARCH("MEDIA",AL8)))</formula>
    </cfRule>
    <cfRule type="containsText" dxfId="4419" priority="528" operator="containsText" text="ALTA">
      <formula>NOT(ISERROR(SEARCH("ALTA",AL8)))</formula>
    </cfRule>
  </conditionalFormatting>
  <conditionalFormatting sqref="AS5">
    <cfRule type="containsText" dxfId="4418" priority="523" operator="containsText" text="BAJA">
      <formula>NOT(ISERROR(SEARCH("BAJA",AS5)))</formula>
    </cfRule>
    <cfRule type="containsText" dxfId="4417" priority="524" operator="containsText" text="MEDIA">
      <formula>NOT(ISERROR(SEARCH("MEDIA",AS5)))</formula>
    </cfRule>
    <cfRule type="containsText" dxfId="4416" priority="525" operator="containsText" text="ALTA">
      <formula>NOT(ISERROR(SEARCH("ALTA",AS5)))</formula>
    </cfRule>
  </conditionalFormatting>
  <conditionalFormatting sqref="AS9">
    <cfRule type="containsText" dxfId="4415" priority="520" operator="containsText" text="BAJA">
      <formula>NOT(ISERROR(SEARCH("BAJA",AS9)))</formula>
    </cfRule>
    <cfRule type="containsText" dxfId="4414" priority="521" operator="containsText" text="MEDIA">
      <formula>NOT(ISERROR(SEARCH("MEDIA",AS9)))</formula>
    </cfRule>
    <cfRule type="containsText" dxfId="4413" priority="522" operator="containsText" text="ALTA">
      <formula>NOT(ISERROR(SEARCH("ALTA",AS9)))</formula>
    </cfRule>
  </conditionalFormatting>
  <conditionalFormatting sqref="AS9">
    <cfRule type="containsText" dxfId="4412" priority="517" operator="containsText" text="BAJA">
      <formula>NOT(ISERROR(SEARCH("BAJA",AS9)))</formula>
    </cfRule>
    <cfRule type="containsText" dxfId="4411" priority="518" operator="containsText" text="MEDIA">
      <formula>NOT(ISERROR(SEARCH("MEDIA",AS9)))</formula>
    </cfRule>
    <cfRule type="containsText" dxfId="4410" priority="519" operator="containsText" text="ALTA">
      <formula>NOT(ISERROR(SEARCH("ALTA",AS9)))</formula>
    </cfRule>
  </conditionalFormatting>
  <conditionalFormatting sqref="AS9">
    <cfRule type="containsText" dxfId="4409" priority="514" operator="containsText" text="BAJA">
      <formula>NOT(ISERROR(SEARCH("BAJA",AS9)))</formula>
    </cfRule>
    <cfRule type="containsText" dxfId="4408" priority="515" operator="containsText" text="MEDIA">
      <formula>NOT(ISERROR(SEARCH("MEDIA",AS9)))</formula>
    </cfRule>
    <cfRule type="containsText" dxfId="4407" priority="516" operator="containsText" text="ALTA">
      <formula>NOT(ISERROR(SEARCH("ALTA",AS9)))</formula>
    </cfRule>
  </conditionalFormatting>
  <conditionalFormatting sqref="AJ10:AK11 AR10">
    <cfRule type="containsText" dxfId="4406" priority="511" operator="containsText" text="BAJA">
      <formula>NOT(ISERROR(SEARCH("BAJA",AJ10)))</formula>
    </cfRule>
    <cfRule type="containsText" dxfId="4405" priority="512" operator="containsText" text="MEDIA">
      <formula>NOT(ISERROR(SEARCH("MEDIA",AJ10)))</formula>
    </cfRule>
    <cfRule type="containsText" dxfId="4404" priority="513" operator="containsText" text="ALTA">
      <formula>NOT(ISERROR(SEARCH("ALTA",AJ10)))</formula>
    </cfRule>
  </conditionalFormatting>
  <conditionalFormatting sqref="AU10">
    <cfRule type="containsText" dxfId="4403" priority="409" operator="containsText" text="BAJA">
      <formula>NOT(ISERROR(SEARCH("BAJA",AU10)))</formula>
    </cfRule>
    <cfRule type="containsText" dxfId="4402" priority="410" operator="containsText" text="MEDIA">
      <formula>NOT(ISERROR(SEARCH("MEDIA",AU10)))</formula>
    </cfRule>
    <cfRule type="containsText" dxfId="4401" priority="411" operator="containsText" text="ALTA">
      <formula>NOT(ISERROR(SEARCH("ALTA",AU10)))</formula>
    </cfRule>
  </conditionalFormatting>
  <conditionalFormatting sqref="AU11">
    <cfRule type="containsText" dxfId="4400" priority="406" operator="containsText" text="BAJA">
      <formula>NOT(ISERROR(SEARCH("BAJA",AU11)))</formula>
    </cfRule>
    <cfRule type="containsText" dxfId="4399" priority="407" operator="containsText" text="MEDIA">
      <formula>NOT(ISERROR(SEARCH("MEDIA",AU11)))</formula>
    </cfRule>
    <cfRule type="containsText" dxfId="4398" priority="408" operator="containsText" text="ALTA">
      <formula>NOT(ISERROR(SEARCH("ALTA",AU11)))</formula>
    </cfRule>
  </conditionalFormatting>
  <conditionalFormatting sqref="AU12">
    <cfRule type="containsText" dxfId="4397" priority="403" operator="containsText" text="BAJA">
      <formula>NOT(ISERROR(SEARCH("BAJA",AU12)))</formula>
    </cfRule>
    <cfRule type="containsText" dxfId="4396" priority="404" operator="containsText" text="MEDIA">
      <formula>NOT(ISERROR(SEARCH("MEDIA",AU12)))</formula>
    </cfRule>
    <cfRule type="containsText" dxfId="4395" priority="405" operator="containsText" text="ALTA">
      <formula>NOT(ISERROR(SEARCH("ALTA",AU12)))</formula>
    </cfRule>
  </conditionalFormatting>
  <conditionalFormatting sqref="AX10">
    <cfRule type="cellIs" dxfId="4394" priority="465" operator="equal">
      <formula>100%</formula>
    </cfRule>
    <cfRule type="cellIs" dxfId="4393" priority="466" operator="equal">
      <formula>80%</formula>
    </cfRule>
    <cfRule type="cellIs" dxfId="4392" priority="467" operator="equal">
      <formula>60%</formula>
    </cfRule>
    <cfRule type="cellIs" dxfId="4391" priority="468" operator="equal">
      <formula>40%</formula>
    </cfRule>
    <cfRule type="cellIs" dxfId="4390" priority="469" operator="equal">
      <formula>0.2</formula>
    </cfRule>
    <cfRule type="containsText" dxfId="4389" priority="483" operator="containsText" text="Extremo">
      <formula>NOT(ISERROR(SEARCH("Extremo",AX10)))</formula>
    </cfRule>
    <cfRule type="containsText" dxfId="4388" priority="484" operator="containsText" text="Alto">
      <formula>NOT(ISERROR(SEARCH("Alto",AX10)))</formula>
    </cfRule>
    <cfRule type="containsText" dxfId="4387" priority="485" operator="containsText" text="Bajo">
      <formula>NOT(ISERROR(SEARCH("Bajo",AX10)))</formula>
    </cfRule>
    <cfRule type="containsText" dxfId="4386" priority="496" operator="containsText" text="Catastrófico">
      <formula>NOT(ISERROR(SEARCH("Catastrófico",AX10)))</formula>
    </cfRule>
    <cfRule type="containsText" dxfId="4385" priority="497" operator="containsText" text="Mayor">
      <formula>NOT(ISERROR(SEARCH("Mayor",AX10)))</formula>
    </cfRule>
    <cfRule type="containsText" dxfId="4384" priority="498" operator="containsText" text="Moderado">
      <formula>NOT(ISERROR(SEARCH("Moderado",AX10)))</formula>
    </cfRule>
    <cfRule type="containsText" dxfId="4383" priority="499" operator="containsText" text="Menor">
      <formula>NOT(ISERROR(SEARCH("Menor",AX10)))</formula>
    </cfRule>
    <cfRule type="containsText" dxfId="4382" priority="500" operator="containsText" text="Leve">
      <formula>NOT(ISERROR(SEARCH("Leve",AX10)))</formula>
    </cfRule>
    <cfRule type="containsText" dxfId="4381" priority="506" operator="containsText" text="Muy a">
      <formula>NOT(ISERROR(SEARCH("Muy a",AX10)))</formula>
    </cfRule>
    <cfRule type="containsText" dxfId="4380" priority="507" operator="containsText" text="Muy b">
      <formula>NOT(ISERROR(SEARCH("Muy b",AX10)))</formula>
    </cfRule>
    <cfRule type="containsText" dxfId="4379" priority="508" operator="containsText" text="Baja">
      <formula>NOT(ISERROR(SEARCH("Baja",AX10)))</formula>
    </cfRule>
    <cfRule type="containsText" dxfId="4378" priority="509" operator="containsText" text="Media">
      <formula>NOT(ISERROR(SEARCH("Media",AX10)))</formula>
    </cfRule>
    <cfRule type="containsText" dxfId="4377" priority="510" operator="containsText" text="Alta">
      <formula>NOT(ISERROR(SEARCH("Alta",AX10)))</formula>
    </cfRule>
  </conditionalFormatting>
  <conditionalFormatting sqref="V10">
    <cfRule type="containsText" dxfId="4376" priority="501" operator="containsText" text="Muy a">
      <formula>NOT(ISERROR(SEARCH("Muy a",V10)))</formula>
    </cfRule>
    <cfRule type="containsText" dxfId="4375" priority="502" operator="containsText" text="Muy b">
      <formula>NOT(ISERROR(SEARCH("Muy b",V10)))</formula>
    </cfRule>
    <cfRule type="containsText" dxfId="4374" priority="503" operator="containsText" text="Baja">
      <formula>NOT(ISERROR(SEARCH("Baja",V10)))</formula>
    </cfRule>
    <cfRule type="containsText" dxfId="4373" priority="504" operator="containsText" text="Media">
      <formula>NOT(ISERROR(SEARCH("Media",V10)))</formula>
    </cfRule>
    <cfRule type="containsText" dxfId="4372" priority="505" operator="containsText" text="Alta">
      <formula>NOT(ISERROR(SEARCH("Alta",V10)))</formula>
    </cfRule>
  </conditionalFormatting>
  <conditionalFormatting sqref="X10">
    <cfRule type="containsText" dxfId="4371" priority="486" operator="containsText" text="Catastrófico">
      <formula>NOT(ISERROR(SEARCH("Catastrófico",X10)))</formula>
    </cfRule>
    <cfRule type="containsText" dxfId="4370" priority="487" operator="containsText" text="Mayor">
      <formula>NOT(ISERROR(SEARCH("Mayor",X10)))</formula>
    </cfRule>
    <cfRule type="containsText" dxfId="4369" priority="488" operator="containsText" text="Moderado">
      <formula>NOT(ISERROR(SEARCH("Moderado",X10)))</formula>
    </cfRule>
    <cfRule type="containsText" dxfId="4368" priority="489" operator="containsText" text="Menor">
      <formula>NOT(ISERROR(SEARCH("Menor",X10)))</formula>
    </cfRule>
    <cfRule type="containsText" dxfId="4367" priority="490" operator="containsText" text="Leve">
      <formula>NOT(ISERROR(SEARCH("Leve",X10)))</formula>
    </cfRule>
    <cfRule type="containsText" dxfId="4366" priority="491" operator="containsText" text="Muy a">
      <formula>NOT(ISERROR(SEARCH("Muy a",X10)))</formula>
    </cfRule>
    <cfRule type="containsText" dxfId="4365" priority="492" operator="containsText" text="Muy b">
      <formula>NOT(ISERROR(SEARCH("Muy b",X10)))</formula>
    </cfRule>
    <cfRule type="containsText" dxfId="4364" priority="493" operator="containsText" text="Baja">
      <formula>NOT(ISERROR(SEARCH("Baja",X10)))</formula>
    </cfRule>
    <cfRule type="containsText" dxfId="4363" priority="494" operator="containsText" text="Media">
      <formula>NOT(ISERROR(SEARCH("Media",X10)))</formula>
    </cfRule>
    <cfRule type="containsText" dxfId="4362" priority="495" operator="containsText" text="Alta">
      <formula>NOT(ISERROR(SEARCH("Alta",X10)))</formula>
    </cfRule>
  </conditionalFormatting>
  <conditionalFormatting sqref="Z10">
    <cfRule type="containsText" dxfId="4361" priority="470" operator="containsText" text="Extremo">
      <formula>NOT(ISERROR(SEARCH("Extremo",Z10)))</formula>
    </cfRule>
    <cfRule type="containsText" dxfId="4360" priority="471" operator="containsText" text="Alto">
      <formula>NOT(ISERROR(SEARCH("Alto",Z10)))</formula>
    </cfRule>
    <cfRule type="containsText" dxfId="4359" priority="472" operator="containsText" text="Bajo">
      <formula>NOT(ISERROR(SEARCH("Bajo",Z10)))</formula>
    </cfRule>
    <cfRule type="containsText" dxfId="4358" priority="473" operator="containsText" text="Catastrófico">
      <formula>NOT(ISERROR(SEARCH("Catastrófico",Z10)))</formula>
    </cfRule>
    <cfRule type="containsText" dxfId="4357" priority="474" operator="containsText" text="Mayor">
      <formula>NOT(ISERROR(SEARCH("Mayor",Z10)))</formula>
    </cfRule>
    <cfRule type="containsText" dxfId="4356" priority="475" operator="containsText" text="Moderado">
      <formula>NOT(ISERROR(SEARCH("Moderado",Z10)))</formula>
    </cfRule>
    <cfRule type="containsText" dxfId="4355" priority="476" operator="containsText" text="Menor">
      <formula>NOT(ISERROR(SEARCH("Menor",Z10)))</formula>
    </cfRule>
    <cfRule type="containsText" dxfId="4354" priority="477" operator="containsText" text="Leve">
      <formula>NOT(ISERROR(SEARCH("Leve",Z10)))</formula>
    </cfRule>
    <cfRule type="containsText" dxfId="4353" priority="478" operator="containsText" text="Muy a">
      <formula>NOT(ISERROR(SEARCH("Muy a",Z10)))</formula>
    </cfRule>
    <cfRule type="containsText" dxfId="4352" priority="479" operator="containsText" text="Muy b">
      <formula>NOT(ISERROR(SEARCH("Muy b",Z10)))</formula>
    </cfRule>
    <cfRule type="containsText" dxfId="4351" priority="480" operator="containsText" text="Baja">
      <formula>NOT(ISERROR(SEARCH("Baja",Z10)))</formula>
    </cfRule>
    <cfRule type="containsText" dxfId="4350" priority="481" operator="containsText" text="Media">
      <formula>NOT(ISERROR(SEARCH("Media",Z10)))</formula>
    </cfRule>
    <cfRule type="containsText" dxfId="4349" priority="482" operator="containsText" text="Alta">
      <formula>NOT(ISERROR(SEARCH("Alta",Z10)))</formula>
    </cfRule>
  </conditionalFormatting>
  <conditionalFormatting sqref="Y10">
    <cfRule type="cellIs" dxfId="4348" priority="447" operator="equal">
      <formula>100%</formula>
    </cfRule>
    <cfRule type="cellIs" dxfId="4347" priority="448" operator="equal">
      <formula>80%</formula>
    </cfRule>
    <cfRule type="cellIs" dxfId="4346" priority="449" operator="equal">
      <formula>60%</formula>
    </cfRule>
    <cfRule type="cellIs" dxfId="4345" priority="450" operator="equal">
      <formula>40%</formula>
    </cfRule>
    <cfRule type="cellIs" dxfId="4344" priority="451" operator="equal">
      <formula>0.2</formula>
    </cfRule>
    <cfRule type="containsText" dxfId="4343" priority="452" operator="containsText" text="Extremo">
      <formula>NOT(ISERROR(SEARCH("Extremo",Y10)))</formula>
    </cfRule>
    <cfRule type="containsText" dxfId="4342" priority="453" operator="containsText" text="Alto">
      <formula>NOT(ISERROR(SEARCH("Alto",Y10)))</formula>
    </cfRule>
    <cfRule type="containsText" dxfId="4341" priority="454" operator="containsText" text="Bajo">
      <formula>NOT(ISERROR(SEARCH("Bajo",Y10)))</formula>
    </cfRule>
    <cfRule type="containsText" dxfId="4340" priority="455" operator="containsText" text="Catastrófico">
      <formula>NOT(ISERROR(SEARCH("Catastrófico",Y10)))</formula>
    </cfRule>
    <cfRule type="containsText" dxfId="4339" priority="456" operator="containsText" text="Mayor">
      <formula>NOT(ISERROR(SEARCH("Mayor",Y10)))</formula>
    </cfRule>
    <cfRule type="containsText" dxfId="4338" priority="457" operator="containsText" text="Moderado">
      <formula>NOT(ISERROR(SEARCH("Moderado",Y10)))</formula>
    </cfRule>
    <cfRule type="containsText" dxfId="4337" priority="458" operator="containsText" text="Menor">
      <formula>NOT(ISERROR(SEARCH("Menor",Y10)))</formula>
    </cfRule>
    <cfRule type="containsText" dxfId="4336" priority="459" operator="containsText" text="Leve">
      <formula>NOT(ISERROR(SEARCH("Leve",Y10)))</formula>
    </cfRule>
    <cfRule type="containsText" dxfId="4335" priority="460" operator="containsText" text="Muy a">
      <formula>NOT(ISERROR(SEARCH("Muy a",Y10)))</formula>
    </cfRule>
    <cfRule type="containsText" dxfId="4334" priority="461" operator="containsText" text="Muy b">
      <formula>NOT(ISERROR(SEARCH("Muy b",Y10)))</formula>
    </cfRule>
    <cfRule type="containsText" dxfId="4333" priority="462" operator="containsText" text="Baja">
      <formula>NOT(ISERROR(SEARCH("Baja",Y10)))</formula>
    </cfRule>
    <cfRule type="containsText" dxfId="4332" priority="463" operator="containsText" text="Media">
      <formula>NOT(ISERROR(SEARCH("Media",Y10)))</formula>
    </cfRule>
    <cfRule type="containsText" dxfId="4331" priority="464" operator="containsText" text="Alta">
      <formula>NOT(ISERROR(SEARCH("Alta",Y10)))</formula>
    </cfRule>
  </conditionalFormatting>
  <conditionalFormatting sqref="W10">
    <cfRule type="cellIs" dxfId="4330" priority="429" operator="equal">
      <formula>100%</formula>
    </cfRule>
    <cfRule type="cellIs" dxfId="4329" priority="430" operator="equal">
      <formula>80%</formula>
    </cfRule>
    <cfRule type="cellIs" dxfId="4328" priority="431" operator="equal">
      <formula>60%</formula>
    </cfRule>
    <cfRule type="cellIs" dxfId="4327" priority="432" operator="equal">
      <formula>40%</formula>
    </cfRule>
    <cfRule type="cellIs" dxfId="4326" priority="433" operator="equal">
      <formula>0.2</formula>
    </cfRule>
    <cfRule type="containsText" dxfId="4325" priority="434" operator="containsText" text="Extremo">
      <formula>NOT(ISERROR(SEARCH("Extremo",W10)))</formula>
    </cfRule>
    <cfRule type="containsText" dxfId="4324" priority="435" operator="containsText" text="Alto">
      <formula>NOT(ISERROR(SEARCH("Alto",W10)))</formula>
    </cfRule>
    <cfRule type="containsText" dxfId="4323" priority="436" operator="containsText" text="Bajo">
      <formula>NOT(ISERROR(SEARCH("Bajo",W10)))</formula>
    </cfRule>
    <cfRule type="containsText" dxfId="4322" priority="437" operator="containsText" text="Catastrófico">
      <formula>NOT(ISERROR(SEARCH("Catastrófico",W10)))</formula>
    </cfRule>
    <cfRule type="containsText" dxfId="4321" priority="438" operator="containsText" text="Mayor">
      <formula>NOT(ISERROR(SEARCH("Mayor",W10)))</formula>
    </cfRule>
    <cfRule type="containsText" dxfId="4320" priority="439" operator="containsText" text="Moderado">
      <formula>NOT(ISERROR(SEARCH("Moderado",W10)))</formula>
    </cfRule>
    <cfRule type="containsText" dxfId="4319" priority="440" operator="containsText" text="Menor">
      <formula>NOT(ISERROR(SEARCH("Menor",W10)))</formula>
    </cfRule>
    <cfRule type="containsText" dxfId="4318" priority="441" operator="containsText" text="Leve">
      <formula>NOT(ISERROR(SEARCH("Leve",W10)))</formula>
    </cfRule>
    <cfRule type="containsText" dxfId="4317" priority="442" operator="containsText" text="Muy a">
      <formula>NOT(ISERROR(SEARCH("Muy a",W10)))</formula>
    </cfRule>
    <cfRule type="containsText" dxfId="4316" priority="443" operator="containsText" text="Muy b">
      <formula>NOT(ISERROR(SEARCH("Muy b",W10)))</formula>
    </cfRule>
    <cfRule type="containsText" dxfId="4315" priority="444" operator="containsText" text="Baja">
      <formula>NOT(ISERROR(SEARCH("Baja",W10)))</formula>
    </cfRule>
    <cfRule type="containsText" dxfId="4314" priority="445" operator="containsText" text="Media">
      <formula>NOT(ISERROR(SEARCH("Media",W10)))</formula>
    </cfRule>
    <cfRule type="containsText" dxfId="4313" priority="446" operator="containsText" text="Alta">
      <formula>NOT(ISERROR(SEARCH("Alta",W10)))</formula>
    </cfRule>
  </conditionalFormatting>
  <conditionalFormatting sqref="AA10">
    <cfRule type="cellIs" dxfId="4312" priority="412" operator="equal">
      <formula>100%</formula>
    </cfRule>
    <cfRule type="cellIs" dxfId="4311" priority="413" operator="equal">
      <formula>75%</formula>
    </cfRule>
    <cfRule type="cellIs" dxfId="4310" priority="414" operator="equal">
      <formula>50%</formula>
    </cfRule>
    <cfRule type="cellIs" dxfId="4309" priority="415" operator="equal">
      <formula>25%</formula>
    </cfRule>
    <cfRule type="containsText" dxfId="4308" priority="416" operator="containsText" text="Extremo">
      <formula>NOT(ISERROR(SEARCH("Extremo",AA10)))</formula>
    </cfRule>
    <cfRule type="containsText" dxfId="4307" priority="417" operator="containsText" text="Alto">
      <formula>NOT(ISERROR(SEARCH("Alto",AA10)))</formula>
    </cfRule>
    <cfRule type="containsText" dxfId="4306" priority="418" operator="containsText" text="Bajo">
      <formula>NOT(ISERROR(SEARCH("Bajo",AA10)))</formula>
    </cfRule>
    <cfRule type="containsText" dxfId="4305" priority="419" operator="containsText" text="Catastrófico">
      <formula>NOT(ISERROR(SEARCH("Catastrófico",AA10)))</formula>
    </cfRule>
    <cfRule type="containsText" dxfId="4304" priority="420" operator="containsText" text="Mayor">
      <formula>NOT(ISERROR(SEARCH("Mayor",AA10)))</formula>
    </cfRule>
    <cfRule type="containsText" dxfId="4303" priority="421" operator="containsText" text="Moderado">
      <formula>NOT(ISERROR(SEARCH("Moderado",AA10)))</formula>
    </cfRule>
    <cfRule type="containsText" dxfId="4302" priority="422" operator="containsText" text="Menor">
      <formula>NOT(ISERROR(SEARCH("Menor",AA10)))</formula>
    </cfRule>
    <cfRule type="containsText" dxfId="4301" priority="423" operator="containsText" text="Leve">
      <formula>NOT(ISERROR(SEARCH("Leve",AA10)))</formula>
    </cfRule>
    <cfRule type="containsText" dxfId="4300" priority="424" operator="containsText" text="Muy a">
      <formula>NOT(ISERROR(SEARCH("Muy a",AA10)))</formula>
    </cfRule>
    <cfRule type="containsText" dxfId="4299" priority="425" operator="containsText" text="Muy b">
      <formula>NOT(ISERROR(SEARCH("Muy b",AA10)))</formula>
    </cfRule>
    <cfRule type="containsText" dxfId="4298" priority="426" operator="containsText" text="Baja">
      <formula>NOT(ISERROR(SEARCH("Baja",AA10)))</formula>
    </cfRule>
    <cfRule type="containsText" dxfId="4297" priority="427" operator="containsText" text="Media">
      <formula>NOT(ISERROR(SEARCH("Media",AA10)))</formula>
    </cfRule>
    <cfRule type="containsText" dxfId="4296" priority="428" operator="containsText" text="Alta">
      <formula>NOT(ISERROR(SEARCH("Alta",AA10)))</formula>
    </cfRule>
  </conditionalFormatting>
  <conditionalFormatting sqref="AW10">
    <cfRule type="containsText" dxfId="4295" priority="390" operator="containsText" text="Extremo">
      <formula>NOT(ISERROR(SEARCH("Extremo",AW10)))</formula>
    </cfRule>
    <cfRule type="containsText" dxfId="4294" priority="391" operator="containsText" text="Alto">
      <formula>NOT(ISERROR(SEARCH("Alto",AW10)))</formula>
    </cfRule>
    <cfRule type="containsText" dxfId="4293" priority="392" operator="containsText" text="Bajo">
      <formula>NOT(ISERROR(SEARCH("Bajo",AW10)))</formula>
    </cfRule>
    <cfRule type="containsText" dxfId="4292" priority="393" operator="containsText" text="Catastrófico">
      <formula>NOT(ISERROR(SEARCH("Catastrófico",AW10)))</formula>
    </cfRule>
    <cfRule type="containsText" dxfId="4291" priority="394" operator="containsText" text="Mayor">
      <formula>NOT(ISERROR(SEARCH("Mayor",AW10)))</formula>
    </cfRule>
    <cfRule type="containsText" dxfId="4290" priority="395" operator="containsText" text="Moderado">
      <formula>NOT(ISERROR(SEARCH("Moderado",AW10)))</formula>
    </cfRule>
    <cfRule type="containsText" dxfId="4289" priority="396" operator="containsText" text="Menor">
      <formula>NOT(ISERROR(SEARCH("Menor",AW10)))</formula>
    </cfRule>
    <cfRule type="containsText" dxfId="4288" priority="397" operator="containsText" text="Leve">
      <formula>NOT(ISERROR(SEARCH("Leve",AW10)))</formula>
    </cfRule>
    <cfRule type="containsText" dxfId="4287" priority="398" operator="containsText" text="Muy a">
      <formula>NOT(ISERROR(SEARCH("Muy a",AW10)))</formula>
    </cfRule>
    <cfRule type="containsText" dxfId="4286" priority="399" operator="containsText" text="Muy b">
      <formula>NOT(ISERROR(SEARCH("Muy b",AW10)))</formula>
    </cfRule>
    <cfRule type="containsText" dxfId="4285" priority="400" operator="containsText" text="Baja">
      <formula>NOT(ISERROR(SEARCH("Baja",AW10)))</formula>
    </cfRule>
    <cfRule type="containsText" dxfId="4284" priority="401" operator="containsText" text="Media">
      <formula>NOT(ISERROR(SEARCH("Media",AW10)))</formula>
    </cfRule>
    <cfRule type="containsText" dxfId="4283" priority="402" operator="containsText" text="Alta">
      <formula>NOT(ISERROR(SEARCH("Alta",AW10)))</formula>
    </cfRule>
  </conditionalFormatting>
  <conditionalFormatting sqref="AV10">
    <cfRule type="cellIs" dxfId="4282" priority="383" operator="greaterThan">
      <formula>75%</formula>
    </cfRule>
    <cfRule type="cellIs" dxfId="4281" priority="384" operator="between">
      <formula>51%</formula>
      <formula>75%</formula>
    </cfRule>
    <cfRule type="cellIs" dxfId="4280" priority="385" operator="between">
      <formula>26%</formula>
      <formula>50%</formula>
    </cfRule>
    <cfRule type="cellIs" dxfId="4279" priority="386" operator="between">
      <formula>0%</formula>
      <formula>25%</formula>
    </cfRule>
    <cfRule type="containsText" dxfId="4278" priority="387" operator="containsText" text="BAJA">
      <formula>NOT(ISERROR(SEARCH("BAJA",AV10)))</formula>
    </cfRule>
    <cfRule type="containsText" dxfId="4277" priority="388" operator="containsText" text="MEDIA">
      <formula>NOT(ISERROR(SEARCH("MEDIA",AV10)))</formula>
    </cfRule>
    <cfRule type="containsText" dxfId="4276" priority="389" operator="containsText" text="ALTA">
      <formula>NOT(ISERROR(SEARCH("ALTA",AV10)))</formula>
    </cfRule>
  </conditionalFormatting>
  <conditionalFormatting sqref="AV11">
    <cfRule type="cellIs" dxfId="4275" priority="376" operator="greaterThan">
      <formula>75%</formula>
    </cfRule>
    <cfRule type="cellIs" dxfId="4274" priority="377" operator="between">
      <formula>51%</formula>
      <formula>75%</formula>
    </cfRule>
    <cfRule type="cellIs" dxfId="4273" priority="378" operator="between">
      <formula>26%</formula>
      <formula>50%</formula>
    </cfRule>
    <cfRule type="cellIs" dxfId="4272" priority="379" operator="between">
      <formula>0%</formula>
      <formula>25%</formula>
    </cfRule>
    <cfRule type="containsText" dxfId="4271" priority="380" operator="containsText" text="BAJA">
      <formula>NOT(ISERROR(SEARCH("BAJA",AV11)))</formula>
    </cfRule>
    <cfRule type="containsText" dxfId="4270" priority="381" operator="containsText" text="MEDIA">
      <formula>NOT(ISERROR(SEARCH("MEDIA",AV11)))</formula>
    </cfRule>
    <cfRule type="containsText" dxfId="4269" priority="382" operator="containsText" text="ALTA">
      <formula>NOT(ISERROR(SEARCH("ALTA",AV11)))</formula>
    </cfRule>
  </conditionalFormatting>
  <conditionalFormatting sqref="AD10">
    <cfRule type="containsText" dxfId="4268" priority="373" operator="containsText" text="BAJA">
      <formula>NOT(ISERROR(SEARCH("BAJA",AD10)))</formula>
    </cfRule>
    <cfRule type="containsText" dxfId="4267" priority="374" operator="containsText" text="MEDIA">
      <formula>NOT(ISERROR(SEARCH("MEDIA",AD10)))</formula>
    </cfRule>
    <cfRule type="containsText" dxfId="4266" priority="375" operator="containsText" text="ALTA">
      <formula>NOT(ISERROR(SEARCH("ALTA",AD10)))</formula>
    </cfRule>
  </conditionalFormatting>
  <conditionalFormatting sqref="AL10">
    <cfRule type="containsText" dxfId="4265" priority="370" operator="containsText" text="BAJA">
      <formula>NOT(ISERROR(SEARCH("BAJA",AL10)))</formula>
    </cfRule>
    <cfRule type="containsText" dxfId="4264" priority="371" operator="containsText" text="MEDIA">
      <formula>NOT(ISERROR(SEARCH("MEDIA",AL10)))</formula>
    </cfRule>
    <cfRule type="containsText" dxfId="4263" priority="372" operator="containsText" text="ALTA">
      <formula>NOT(ISERROR(SEARCH("ALTA",AL10)))</formula>
    </cfRule>
  </conditionalFormatting>
  <conditionalFormatting sqref="AN10">
    <cfRule type="containsText" dxfId="4262" priority="367" operator="containsText" text="BAJA">
      <formula>NOT(ISERROR(SEARCH("BAJA",AN10)))</formula>
    </cfRule>
    <cfRule type="containsText" dxfId="4261" priority="368" operator="containsText" text="MEDIA">
      <formula>NOT(ISERROR(SEARCH("MEDIA",AN10)))</formula>
    </cfRule>
    <cfRule type="containsText" dxfId="4260" priority="369" operator="containsText" text="ALTA">
      <formula>NOT(ISERROR(SEARCH("ALTA",AN10)))</formula>
    </cfRule>
  </conditionalFormatting>
  <conditionalFormatting sqref="AN11">
    <cfRule type="containsText" dxfId="4259" priority="364" operator="containsText" text="BAJA">
      <formula>NOT(ISERROR(SEARCH("BAJA",AN11)))</formula>
    </cfRule>
    <cfRule type="containsText" dxfId="4258" priority="365" operator="containsText" text="MEDIA">
      <formula>NOT(ISERROR(SEARCH("MEDIA",AN11)))</formula>
    </cfRule>
    <cfRule type="containsText" dxfId="4257" priority="366" operator="containsText" text="ALTA">
      <formula>NOT(ISERROR(SEARCH("ALTA",AN11)))</formula>
    </cfRule>
  </conditionalFormatting>
  <conditionalFormatting sqref="AS10:AS11">
    <cfRule type="containsText" dxfId="4256" priority="361" operator="containsText" text="BAJA">
      <formula>NOT(ISERROR(SEARCH("BAJA",AS10)))</formula>
    </cfRule>
    <cfRule type="containsText" dxfId="4255" priority="362" operator="containsText" text="MEDIA">
      <formula>NOT(ISERROR(SEARCH("MEDIA",AS10)))</formula>
    </cfRule>
    <cfRule type="containsText" dxfId="4254" priority="363" operator="containsText" text="ALTA">
      <formula>NOT(ISERROR(SEARCH("ALTA",AS10)))</formula>
    </cfRule>
  </conditionalFormatting>
  <conditionalFormatting sqref="AS11">
    <cfRule type="containsText" dxfId="4253" priority="358" operator="containsText" text="BAJA">
      <formula>NOT(ISERROR(SEARCH("BAJA",AS11)))</formula>
    </cfRule>
    <cfRule type="containsText" dxfId="4252" priority="359" operator="containsText" text="MEDIA">
      <formula>NOT(ISERROR(SEARCH("MEDIA",AS11)))</formula>
    </cfRule>
    <cfRule type="containsText" dxfId="4251" priority="360" operator="containsText" text="ALTA">
      <formula>NOT(ISERROR(SEARCH("ALTA",AS11)))</formula>
    </cfRule>
  </conditionalFormatting>
  <conditionalFormatting sqref="AS10">
    <cfRule type="containsText" dxfId="4250" priority="355" operator="containsText" text="BAJA">
      <formula>NOT(ISERROR(SEARCH("BAJA",AS10)))</formula>
    </cfRule>
    <cfRule type="containsText" dxfId="4249" priority="356" operator="containsText" text="MEDIA">
      <formula>NOT(ISERROR(SEARCH("MEDIA",AS10)))</formula>
    </cfRule>
    <cfRule type="containsText" dxfId="4248" priority="357" operator="containsText" text="ALTA">
      <formula>NOT(ISERROR(SEARCH("ALTA",AS10)))</formula>
    </cfRule>
  </conditionalFormatting>
  <conditionalFormatting sqref="AS11">
    <cfRule type="containsText" dxfId="4247" priority="352" operator="containsText" text="BAJA">
      <formula>NOT(ISERROR(SEARCH("BAJA",AS11)))</formula>
    </cfRule>
    <cfRule type="containsText" dxfId="4246" priority="353" operator="containsText" text="MEDIA">
      <formula>NOT(ISERROR(SEARCH("MEDIA",AS11)))</formula>
    </cfRule>
    <cfRule type="containsText" dxfId="4245" priority="354" operator="containsText" text="ALTA">
      <formula>NOT(ISERROR(SEARCH("ALTA",AS11)))</formula>
    </cfRule>
  </conditionalFormatting>
  <conditionalFormatting sqref="AP10">
    <cfRule type="containsText" dxfId="4244" priority="349" operator="containsText" text="BAJA">
      <formula>NOT(ISERROR(SEARCH("BAJA",AP10)))</formula>
    </cfRule>
    <cfRule type="containsText" dxfId="4243" priority="350" operator="containsText" text="MEDIA">
      <formula>NOT(ISERROR(SEARCH("MEDIA",AP10)))</formula>
    </cfRule>
    <cfRule type="containsText" dxfId="4242" priority="351" operator="containsText" text="ALTA">
      <formula>NOT(ISERROR(SEARCH("ALTA",AP10)))</formula>
    </cfRule>
  </conditionalFormatting>
  <conditionalFormatting sqref="AP11">
    <cfRule type="containsText" dxfId="4241" priority="346" operator="containsText" text="BAJA">
      <formula>NOT(ISERROR(SEARCH("BAJA",AP11)))</formula>
    </cfRule>
    <cfRule type="containsText" dxfId="4240" priority="347" operator="containsText" text="MEDIA">
      <formula>NOT(ISERROR(SEARCH("MEDIA",AP11)))</formula>
    </cfRule>
    <cfRule type="containsText" dxfId="4239" priority="348" operator="containsText" text="ALTA">
      <formula>NOT(ISERROR(SEARCH("ALTA",AP11)))</formula>
    </cfRule>
  </conditionalFormatting>
  <conditionalFormatting sqref="AQ10">
    <cfRule type="containsText" dxfId="4238" priority="343" operator="containsText" text="BAJA">
      <formula>NOT(ISERROR(SEARCH("BAJA",AQ10)))</formula>
    </cfRule>
    <cfRule type="containsText" dxfId="4237" priority="344" operator="containsText" text="MEDIA">
      <formula>NOT(ISERROR(SEARCH("MEDIA",AQ10)))</formula>
    </cfRule>
    <cfRule type="containsText" dxfId="4236" priority="345" operator="containsText" text="ALTA">
      <formula>NOT(ISERROR(SEARCH("ALTA",AQ10)))</formula>
    </cfRule>
  </conditionalFormatting>
  <conditionalFormatting sqref="AV12">
    <cfRule type="cellIs" dxfId="4235" priority="336" operator="greaterThan">
      <formula>75%</formula>
    </cfRule>
    <cfRule type="cellIs" dxfId="4234" priority="337" operator="between">
      <formula>51%</formula>
      <formula>75%</formula>
    </cfRule>
    <cfRule type="cellIs" dxfId="4233" priority="338" operator="between">
      <formula>26%</formula>
      <formula>50%</formula>
    </cfRule>
    <cfRule type="cellIs" dxfId="4232" priority="339" operator="between">
      <formula>0%</formula>
      <formula>25%</formula>
    </cfRule>
    <cfRule type="containsText" dxfId="4231" priority="340" operator="containsText" text="BAJA">
      <formula>NOT(ISERROR(SEARCH("BAJA",AV12)))</formula>
    </cfRule>
    <cfRule type="containsText" dxfId="4230" priority="341" operator="containsText" text="MEDIA">
      <formula>NOT(ISERROR(SEARCH("MEDIA",AV12)))</formula>
    </cfRule>
    <cfRule type="containsText" dxfId="4229" priority="342" operator="containsText" text="ALTA">
      <formula>NOT(ISERROR(SEARCH("ALTA",AV12)))</formula>
    </cfRule>
  </conditionalFormatting>
  <conditionalFormatting sqref="S10">
    <cfRule type="cellIs" dxfId="4228" priority="318" operator="equal">
      <formula>100%</formula>
    </cfRule>
    <cfRule type="cellIs" dxfId="4227" priority="319" operator="equal">
      <formula>80%</formula>
    </cfRule>
    <cfRule type="cellIs" dxfId="4226" priority="320" operator="equal">
      <formula>60%</formula>
    </cfRule>
    <cfRule type="cellIs" dxfId="4225" priority="321" operator="equal">
      <formula>40%</formula>
    </cfRule>
    <cfRule type="cellIs" dxfId="4224" priority="322" operator="equal">
      <formula>0.2</formula>
    </cfRule>
    <cfRule type="containsText" dxfId="4223" priority="323" operator="containsText" text="Extremo">
      <formula>NOT(ISERROR(SEARCH("Extremo",S10)))</formula>
    </cfRule>
    <cfRule type="containsText" dxfId="4222" priority="324" operator="containsText" text="Alto">
      <formula>NOT(ISERROR(SEARCH("Alto",S10)))</formula>
    </cfRule>
    <cfRule type="containsText" dxfId="4221" priority="325" operator="containsText" text="Bajo">
      <formula>NOT(ISERROR(SEARCH("Bajo",S10)))</formula>
    </cfRule>
    <cfRule type="containsText" dxfId="4220" priority="326" operator="containsText" text="Catastrófico">
      <formula>NOT(ISERROR(SEARCH("Catastrófico",S10)))</formula>
    </cfRule>
    <cfRule type="containsText" dxfId="4219" priority="327" operator="containsText" text="Mayor">
      <formula>NOT(ISERROR(SEARCH("Mayor",S10)))</formula>
    </cfRule>
    <cfRule type="containsText" dxfId="4218" priority="328" operator="containsText" text="Moderado">
      <formula>NOT(ISERROR(SEARCH("Moderado",S10)))</formula>
    </cfRule>
    <cfRule type="containsText" dxfId="4217" priority="329" operator="containsText" text="Menor">
      <formula>NOT(ISERROR(SEARCH("Menor",S10)))</formula>
    </cfRule>
    <cfRule type="containsText" dxfId="4216" priority="330" operator="containsText" text="Leve">
      <formula>NOT(ISERROR(SEARCH("Leve",S10)))</formula>
    </cfRule>
    <cfRule type="containsText" dxfId="4215" priority="331" operator="containsText" text="Muy a">
      <formula>NOT(ISERROR(SEARCH("Muy a",S10)))</formula>
    </cfRule>
    <cfRule type="containsText" dxfId="4214" priority="332" operator="containsText" text="Muy b">
      <formula>NOT(ISERROR(SEARCH("Muy b",S10)))</formula>
    </cfRule>
    <cfRule type="containsText" dxfId="4213" priority="333" operator="containsText" text="Baja">
      <formula>NOT(ISERROR(SEARCH("Baja",S10)))</formula>
    </cfRule>
    <cfRule type="containsText" dxfId="4212" priority="334" operator="containsText" text="Media">
      <formula>NOT(ISERROR(SEARCH("Media",S10)))</formula>
    </cfRule>
    <cfRule type="containsText" dxfId="4211" priority="335" operator="containsText" text="Alta">
      <formula>NOT(ISERROR(SEARCH("Alta",S10)))</formula>
    </cfRule>
  </conditionalFormatting>
  <conditionalFormatting sqref="T10">
    <cfRule type="cellIs" dxfId="4210" priority="300" operator="equal">
      <formula>100%</formula>
    </cfRule>
    <cfRule type="cellIs" dxfId="4209" priority="301" operator="equal">
      <formula>80%</formula>
    </cfRule>
    <cfRule type="cellIs" dxfId="4208" priority="302" operator="equal">
      <formula>60%</formula>
    </cfRule>
    <cfRule type="cellIs" dxfId="4207" priority="303" operator="equal">
      <formula>40%</formula>
    </cfRule>
    <cfRule type="cellIs" dxfId="4206" priority="304" operator="equal">
      <formula>0.2</formula>
    </cfRule>
    <cfRule type="containsText" dxfId="4205" priority="305" operator="containsText" text="Extremo">
      <formula>NOT(ISERROR(SEARCH("Extremo",T10)))</formula>
    </cfRule>
    <cfRule type="containsText" dxfId="4204" priority="306" operator="containsText" text="Alto">
      <formula>NOT(ISERROR(SEARCH("Alto",T10)))</formula>
    </cfRule>
    <cfRule type="containsText" dxfId="4203" priority="307" operator="containsText" text="Bajo">
      <formula>NOT(ISERROR(SEARCH("Bajo",T10)))</formula>
    </cfRule>
    <cfRule type="containsText" dxfId="4202" priority="308" operator="containsText" text="Catastrófico">
      <formula>NOT(ISERROR(SEARCH("Catastrófico",T10)))</formula>
    </cfRule>
    <cfRule type="containsText" dxfId="4201" priority="309" operator="containsText" text="Mayor">
      <formula>NOT(ISERROR(SEARCH("Mayor",T10)))</formula>
    </cfRule>
    <cfRule type="containsText" dxfId="4200" priority="310" operator="containsText" text="Moderado">
      <formula>NOT(ISERROR(SEARCH("Moderado",T10)))</formula>
    </cfRule>
    <cfRule type="containsText" dxfId="4199" priority="311" operator="containsText" text="Menor">
      <formula>NOT(ISERROR(SEARCH("Menor",T10)))</formula>
    </cfRule>
    <cfRule type="containsText" dxfId="4198" priority="312" operator="containsText" text="Leve">
      <formula>NOT(ISERROR(SEARCH("Leve",T10)))</formula>
    </cfRule>
    <cfRule type="containsText" dxfId="4197" priority="313" operator="containsText" text="Muy a">
      <formula>NOT(ISERROR(SEARCH("Muy a",T10)))</formula>
    </cfRule>
    <cfRule type="containsText" dxfId="4196" priority="314" operator="containsText" text="Muy b">
      <formula>NOT(ISERROR(SEARCH("Muy b",T10)))</formula>
    </cfRule>
    <cfRule type="containsText" dxfId="4195" priority="315" operator="containsText" text="Baja">
      <formula>NOT(ISERROR(SEARCH("Baja",T10)))</formula>
    </cfRule>
    <cfRule type="containsText" dxfId="4194" priority="316" operator="containsText" text="Media">
      <formula>NOT(ISERROR(SEARCH("Media",T10)))</formula>
    </cfRule>
    <cfRule type="containsText" dxfId="4193" priority="317" operator="containsText" text="Alta">
      <formula>NOT(ISERROR(SEARCH("Alta",T10)))</formula>
    </cfRule>
  </conditionalFormatting>
  <conditionalFormatting sqref="U10">
    <cfRule type="cellIs" dxfId="4192" priority="282" operator="equal">
      <formula>100%</formula>
    </cfRule>
    <cfRule type="cellIs" dxfId="4191" priority="283" operator="equal">
      <formula>80%</formula>
    </cfRule>
    <cfRule type="cellIs" dxfId="4190" priority="284" operator="equal">
      <formula>60%</formula>
    </cfRule>
    <cfRule type="cellIs" dxfId="4189" priority="285" operator="equal">
      <formula>40%</formula>
    </cfRule>
    <cfRule type="cellIs" dxfId="4188" priority="286" operator="equal">
      <formula>0.2</formula>
    </cfRule>
    <cfRule type="containsText" dxfId="4187" priority="287" operator="containsText" text="Extremo">
      <formula>NOT(ISERROR(SEARCH("Extremo",U10)))</formula>
    </cfRule>
    <cfRule type="containsText" dxfId="4186" priority="288" operator="containsText" text="Alto">
      <formula>NOT(ISERROR(SEARCH("Alto",U10)))</formula>
    </cfRule>
    <cfRule type="containsText" dxfId="4185" priority="289" operator="containsText" text="Bajo">
      <formula>NOT(ISERROR(SEARCH("Bajo",U10)))</formula>
    </cfRule>
    <cfRule type="containsText" dxfId="4184" priority="290" operator="containsText" text="Catastrófico">
      <formula>NOT(ISERROR(SEARCH("Catastrófico",U10)))</formula>
    </cfRule>
    <cfRule type="containsText" dxfId="4183" priority="291" operator="containsText" text="Mayor">
      <formula>NOT(ISERROR(SEARCH("Mayor",U10)))</formula>
    </cfRule>
    <cfRule type="containsText" dxfId="4182" priority="292" operator="containsText" text="Moderado">
      <formula>NOT(ISERROR(SEARCH("Moderado",U10)))</formula>
    </cfRule>
    <cfRule type="containsText" dxfId="4181" priority="293" operator="containsText" text="Menor">
      <formula>NOT(ISERROR(SEARCH("Menor",U10)))</formula>
    </cfRule>
    <cfRule type="containsText" dxfId="4180" priority="294" operator="containsText" text="Leve">
      <formula>NOT(ISERROR(SEARCH("Leve",U10)))</formula>
    </cfRule>
    <cfRule type="containsText" dxfId="4179" priority="295" operator="containsText" text="Muy a">
      <formula>NOT(ISERROR(SEARCH("Muy a",U10)))</formula>
    </cfRule>
    <cfRule type="containsText" dxfId="4178" priority="296" operator="containsText" text="Muy b">
      <formula>NOT(ISERROR(SEARCH("Muy b",U10)))</formula>
    </cfRule>
    <cfRule type="containsText" dxfId="4177" priority="297" operator="containsText" text="Baja">
      <formula>NOT(ISERROR(SEARCH("Baja",U10)))</formula>
    </cfRule>
    <cfRule type="containsText" dxfId="4176" priority="298" operator="containsText" text="Media">
      <formula>NOT(ISERROR(SEARCH("Media",U10)))</formula>
    </cfRule>
    <cfRule type="containsText" dxfId="4175" priority="299" operator="containsText" text="Alta">
      <formula>NOT(ISERROR(SEARCH("Alta",U10)))</formula>
    </cfRule>
  </conditionalFormatting>
  <conditionalFormatting sqref="AN12">
    <cfRule type="containsText" dxfId="4174" priority="279" operator="containsText" text="BAJA">
      <formula>NOT(ISERROR(SEARCH("BAJA",AN12)))</formula>
    </cfRule>
    <cfRule type="containsText" dxfId="4173" priority="280" operator="containsText" text="MEDIA">
      <formula>NOT(ISERROR(SEARCH("MEDIA",AN12)))</formula>
    </cfRule>
    <cfRule type="containsText" dxfId="4172" priority="281" operator="containsText" text="ALTA">
      <formula>NOT(ISERROR(SEARCH("ALTA",AN12)))</formula>
    </cfRule>
  </conditionalFormatting>
  <conditionalFormatting sqref="AL11">
    <cfRule type="containsText" dxfId="4171" priority="276" operator="containsText" text="BAJA">
      <formula>NOT(ISERROR(SEARCH("BAJA",AL11)))</formula>
    </cfRule>
    <cfRule type="containsText" dxfId="4170" priority="277" operator="containsText" text="MEDIA">
      <formula>NOT(ISERROR(SEARCH("MEDIA",AL11)))</formula>
    </cfRule>
    <cfRule type="containsText" dxfId="4169" priority="278" operator="containsText" text="ALTA">
      <formula>NOT(ISERROR(SEARCH("ALTA",AL11)))</formula>
    </cfRule>
  </conditionalFormatting>
  <conditionalFormatting sqref="AS12">
    <cfRule type="containsText" dxfId="4168" priority="273" operator="containsText" text="BAJA">
      <formula>NOT(ISERROR(SEARCH("BAJA",AS12)))</formula>
    </cfRule>
    <cfRule type="containsText" dxfId="4167" priority="274" operator="containsText" text="MEDIA">
      <formula>NOT(ISERROR(SEARCH("MEDIA",AS12)))</formula>
    </cfRule>
    <cfRule type="containsText" dxfId="4166" priority="275" operator="containsText" text="ALTA">
      <formula>NOT(ISERROR(SEARCH("ALTA",AS12)))</formula>
    </cfRule>
  </conditionalFormatting>
  <conditionalFormatting sqref="AS12">
    <cfRule type="containsText" dxfId="4165" priority="270" operator="containsText" text="BAJA">
      <formula>NOT(ISERROR(SEARCH("BAJA",AS12)))</formula>
    </cfRule>
    <cfRule type="containsText" dxfId="4164" priority="271" operator="containsText" text="MEDIA">
      <formula>NOT(ISERROR(SEARCH("MEDIA",AS12)))</formula>
    </cfRule>
    <cfRule type="containsText" dxfId="4163" priority="272" operator="containsText" text="ALTA">
      <formula>NOT(ISERROR(SEARCH("ALTA",AS12)))</formula>
    </cfRule>
  </conditionalFormatting>
  <conditionalFormatting sqref="AS12">
    <cfRule type="containsText" dxfId="4162" priority="267" operator="containsText" text="BAJA">
      <formula>NOT(ISERROR(SEARCH("BAJA",AS12)))</formula>
    </cfRule>
    <cfRule type="containsText" dxfId="4161" priority="268" operator="containsText" text="MEDIA">
      <formula>NOT(ISERROR(SEARCH("MEDIA",AS12)))</formula>
    </cfRule>
    <cfRule type="containsText" dxfId="4160" priority="269" operator="containsText" text="ALTA">
      <formula>NOT(ISERROR(SEARCH("ALTA",AS12)))</formula>
    </cfRule>
  </conditionalFormatting>
  <conditionalFormatting sqref="S13">
    <cfRule type="cellIs" dxfId="4159" priority="249" operator="equal">
      <formula>100%</formula>
    </cfRule>
    <cfRule type="cellIs" dxfId="4158" priority="250" operator="equal">
      <formula>80%</formula>
    </cfRule>
    <cfRule type="cellIs" dxfId="4157" priority="251" operator="equal">
      <formula>60%</formula>
    </cfRule>
    <cfRule type="cellIs" dxfId="4156" priority="252" operator="equal">
      <formula>40%</formula>
    </cfRule>
    <cfRule type="cellIs" dxfId="4155" priority="253" operator="equal">
      <formula>0.2</formula>
    </cfRule>
    <cfRule type="containsText" dxfId="4154" priority="254" operator="containsText" text="Extremo">
      <formula>NOT(ISERROR(SEARCH("Extremo",S13)))</formula>
    </cfRule>
    <cfRule type="containsText" dxfId="4153" priority="255" operator="containsText" text="Alto">
      <formula>NOT(ISERROR(SEARCH("Alto",S13)))</formula>
    </cfRule>
    <cfRule type="containsText" dxfId="4152" priority="256" operator="containsText" text="Bajo">
      <formula>NOT(ISERROR(SEARCH("Bajo",S13)))</formula>
    </cfRule>
    <cfRule type="containsText" dxfId="4151" priority="257" operator="containsText" text="Catastrófico">
      <formula>NOT(ISERROR(SEARCH("Catastrófico",S13)))</formula>
    </cfRule>
    <cfRule type="containsText" dxfId="4150" priority="258" operator="containsText" text="Mayor">
      <formula>NOT(ISERROR(SEARCH("Mayor",S13)))</formula>
    </cfRule>
    <cfRule type="containsText" dxfId="4149" priority="259" operator="containsText" text="Moderado">
      <formula>NOT(ISERROR(SEARCH("Moderado",S13)))</formula>
    </cfRule>
    <cfRule type="containsText" dxfId="4148" priority="260" operator="containsText" text="Menor">
      <formula>NOT(ISERROR(SEARCH("Menor",S13)))</formula>
    </cfRule>
    <cfRule type="containsText" dxfId="4147" priority="261" operator="containsText" text="Leve">
      <formula>NOT(ISERROR(SEARCH("Leve",S13)))</formula>
    </cfRule>
    <cfRule type="containsText" dxfId="4146" priority="262" operator="containsText" text="Muy a">
      <formula>NOT(ISERROR(SEARCH("Muy a",S13)))</formula>
    </cfRule>
    <cfRule type="containsText" dxfId="4145" priority="263" operator="containsText" text="Muy b">
      <formula>NOT(ISERROR(SEARCH("Muy b",S13)))</formula>
    </cfRule>
    <cfRule type="containsText" dxfId="4144" priority="264" operator="containsText" text="Baja">
      <formula>NOT(ISERROR(SEARCH("Baja",S13)))</formula>
    </cfRule>
    <cfRule type="containsText" dxfId="4143" priority="265" operator="containsText" text="Media">
      <formula>NOT(ISERROR(SEARCH("Media",S13)))</formula>
    </cfRule>
    <cfRule type="containsText" dxfId="4142" priority="266" operator="containsText" text="Alta">
      <formula>NOT(ISERROR(SEARCH("Alta",S13)))</formula>
    </cfRule>
  </conditionalFormatting>
  <conditionalFormatting sqref="T13">
    <cfRule type="cellIs" dxfId="4141" priority="231" operator="equal">
      <formula>100%</formula>
    </cfRule>
    <cfRule type="cellIs" dxfId="4140" priority="232" operator="equal">
      <formula>80%</formula>
    </cfRule>
    <cfRule type="cellIs" dxfId="4139" priority="233" operator="equal">
      <formula>60%</formula>
    </cfRule>
    <cfRule type="cellIs" dxfId="4138" priority="234" operator="equal">
      <formula>40%</formula>
    </cfRule>
    <cfRule type="cellIs" dxfId="4137" priority="235" operator="equal">
      <formula>0.2</formula>
    </cfRule>
    <cfRule type="containsText" dxfId="4136" priority="236" operator="containsText" text="Extremo">
      <formula>NOT(ISERROR(SEARCH("Extremo",T13)))</formula>
    </cfRule>
    <cfRule type="containsText" dxfId="4135" priority="237" operator="containsText" text="Alto">
      <formula>NOT(ISERROR(SEARCH("Alto",T13)))</formula>
    </cfRule>
    <cfRule type="containsText" dxfId="4134" priority="238" operator="containsText" text="Bajo">
      <formula>NOT(ISERROR(SEARCH("Bajo",T13)))</formula>
    </cfRule>
    <cfRule type="containsText" dxfId="4133" priority="239" operator="containsText" text="Catastrófico">
      <formula>NOT(ISERROR(SEARCH("Catastrófico",T13)))</formula>
    </cfRule>
    <cfRule type="containsText" dxfId="4132" priority="240" operator="containsText" text="Mayor">
      <formula>NOT(ISERROR(SEARCH("Mayor",T13)))</formula>
    </cfRule>
    <cfRule type="containsText" dxfId="4131" priority="241" operator="containsText" text="Moderado">
      <formula>NOT(ISERROR(SEARCH("Moderado",T13)))</formula>
    </cfRule>
    <cfRule type="containsText" dxfId="4130" priority="242" operator="containsText" text="Menor">
      <formula>NOT(ISERROR(SEARCH("Menor",T13)))</formula>
    </cfRule>
    <cfRule type="containsText" dxfId="4129" priority="243" operator="containsText" text="Leve">
      <formula>NOT(ISERROR(SEARCH("Leve",T13)))</formula>
    </cfRule>
    <cfRule type="containsText" dxfId="4128" priority="244" operator="containsText" text="Muy a">
      <formula>NOT(ISERROR(SEARCH("Muy a",T13)))</formula>
    </cfRule>
    <cfRule type="containsText" dxfId="4127" priority="245" operator="containsText" text="Muy b">
      <formula>NOT(ISERROR(SEARCH("Muy b",T13)))</formula>
    </cfRule>
    <cfRule type="containsText" dxfId="4126" priority="246" operator="containsText" text="Baja">
      <formula>NOT(ISERROR(SEARCH("Baja",T13)))</formula>
    </cfRule>
    <cfRule type="containsText" dxfId="4125" priority="247" operator="containsText" text="Media">
      <formula>NOT(ISERROR(SEARCH("Media",T13)))</formula>
    </cfRule>
    <cfRule type="containsText" dxfId="4124" priority="248" operator="containsText" text="Alta">
      <formula>NOT(ISERROR(SEARCH("Alta",T13)))</formula>
    </cfRule>
  </conditionalFormatting>
  <conditionalFormatting sqref="V13">
    <cfRule type="containsText" dxfId="4123" priority="159" operator="containsText" text="Muy a">
      <formula>NOT(ISERROR(SEARCH("Muy a",V13)))</formula>
    </cfRule>
    <cfRule type="containsText" dxfId="4122" priority="160" operator="containsText" text="Muy b">
      <formula>NOT(ISERROR(SEARCH("Muy b",V13)))</formula>
    </cfRule>
    <cfRule type="containsText" dxfId="4121" priority="161" operator="containsText" text="Baja">
      <formula>NOT(ISERROR(SEARCH("Baja",V13)))</formula>
    </cfRule>
    <cfRule type="containsText" dxfId="4120" priority="162" operator="containsText" text="Media">
      <formula>NOT(ISERROR(SEARCH("Media",V13)))</formula>
    </cfRule>
    <cfRule type="containsText" dxfId="4119" priority="163" operator="containsText" text="Alta">
      <formula>NOT(ISERROR(SEARCH("Alta",V13)))</formula>
    </cfRule>
  </conditionalFormatting>
  <conditionalFormatting sqref="X13">
    <cfRule type="containsText" dxfId="4118" priority="149" operator="containsText" text="Catastrófico">
      <formula>NOT(ISERROR(SEARCH("Catastrófico",X13)))</formula>
    </cfRule>
    <cfRule type="containsText" dxfId="4117" priority="150" operator="containsText" text="Mayor">
      <formula>NOT(ISERROR(SEARCH("Mayor",X13)))</formula>
    </cfRule>
    <cfRule type="containsText" dxfId="4116" priority="151" operator="containsText" text="Moderado">
      <formula>NOT(ISERROR(SEARCH("Moderado",X13)))</formula>
    </cfRule>
    <cfRule type="containsText" dxfId="4115" priority="152" operator="containsText" text="Menor">
      <formula>NOT(ISERROR(SEARCH("Menor",X13)))</formula>
    </cfRule>
    <cfRule type="containsText" dxfId="4114" priority="153" operator="containsText" text="Leve">
      <formula>NOT(ISERROR(SEARCH("Leve",X13)))</formula>
    </cfRule>
    <cfRule type="containsText" dxfId="4113" priority="154" operator="containsText" text="Muy a">
      <formula>NOT(ISERROR(SEARCH("Muy a",X13)))</formula>
    </cfRule>
    <cfRule type="containsText" dxfId="4112" priority="155" operator="containsText" text="Muy b">
      <formula>NOT(ISERROR(SEARCH("Muy b",X13)))</formula>
    </cfRule>
    <cfRule type="containsText" dxfId="4111" priority="156" operator="containsText" text="Baja">
      <formula>NOT(ISERROR(SEARCH("Baja",X13)))</formula>
    </cfRule>
    <cfRule type="containsText" dxfId="4110" priority="157" operator="containsText" text="Media">
      <formula>NOT(ISERROR(SEARCH("Media",X13)))</formula>
    </cfRule>
    <cfRule type="containsText" dxfId="4109" priority="158" operator="containsText" text="Alta">
      <formula>NOT(ISERROR(SEARCH("Alta",X13)))</formula>
    </cfRule>
  </conditionalFormatting>
  <conditionalFormatting sqref="Z13">
    <cfRule type="containsText" dxfId="4108" priority="136" operator="containsText" text="Extremo">
      <formula>NOT(ISERROR(SEARCH("Extremo",Z13)))</formula>
    </cfRule>
    <cfRule type="containsText" dxfId="4107" priority="137" operator="containsText" text="Alto">
      <formula>NOT(ISERROR(SEARCH("Alto",Z13)))</formula>
    </cfRule>
    <cfRule type="containsText" dxfId="4106" priority="138" operator="containsText" text="Bajo">
      <formula>NOT(ISERROR(SEARCH("Bajo",Z13)))</formula>
    </cfRule>
    <cfRule type="containsText" dxfId="4105" priority="139" operator="containsText" text="Catastrófico">
      <formula>NOT(ISERROR(SEARCH("Catastrófico",Z13)))</formula>
    </cfRule>
    <cfRule type="containsText" dxfId="4104" priority="140" operator="containsText" text="Mayor">
      <formula>NOT(ISERROR(SEARCH("Mayor",Z13)))</formula>
    </cfRule>
    <cfRule type="containsText" dxfId="4103" priority="141" operator="containsText" text="Moderado">
      <formula>NOT(ISERROR(SEARCH("Moderado",Z13)))</formula>
    </cfRule>
    <cfRule type="containsText" dxfId="4102" priority="142" operator="containsText" text="Menor">
      <formula>NOT(ISERROR(SEARCH("Menor",Z13)))</formula>
    </cfRule>
    <cfRule type="containsText" dxfId="4101" priority="143" operator="containsText" text="Leve">
      <formula>NOT(ISERROR(SEARCH("Leve",Z13)))</formula>
    </cfRule>
    <cfRule type="containsText" dxfId="4100" priority="144" operator="containsText" text="Muy a">
      <formula>NOT(ISERROR(SEARCH("Muy a",Z13)))</formula>
    </cfRule>
    <cfRule type="containsText" dxfId="4099" priority="145" operator="containsText" text="Muy b">
      <formula>NOT(ISERROR(SEARCH("Muy b",Z13)))</formula>
    </cfRule>
    <cfRule type="containsText" dxfId="4098" priority="146" operator="containsText" text="Baja">
      <formula>NOT(ISERROR(SEARCH("Baja",Z13)))</formula>
    </cfRule>
    <cfRule type="containsText" dxfId="4097" priority="147" operator="containsText" text="Media">
      <formula>NOT(ISERROR(SEARCH("Media",Z13)))</formula>
    </cfRule>
    <cfRule type="containsText" dxfId="4096" priority="148" operator="containsText" text="Alta">
      <formula>NOT(ISERROR(SEARCH("Alta",Z13)))</formula>
    </cfRule>
  </conditionalFormatting>
  <conditionalFormatting sqref="Y13">
    <cfRule type="cellIs" dxfId="4095" priority="118" operator="equal">
      <formula>100%</formula>
    </cfRule>
    <cfRule type="cellIs" dxfId="4094" priority="119" operator="equal">
      <formula>80%</formula>
    </cfRule>
    <cfRule type="cellIs" dxfId="4093" priority="120" operator="equal">
      <formula>60%</formula>
    </cfRule>
    <cfRule type="cellIs" dxfId="4092" priority="121" operator="equal">
      <formula>40%</formula>
    </cfRule>
    <cfRule type="cellIs" dxfId="4091" priority="122" operator="equal">
      <formula>0.2</formula>
    </cfRule>
    <cfRule type="containsText" dxfId="4090" priority="123" operator="containsText" text="Extremo">
      <formula>NOT(ISERROR(SEARCH("Extremo",Y13)))</formula>
    </cfRule>
    <cfRule type="containsText" dxfId="4089" priority="124" operator="containsText" text="Alto">
      <formula>NOT(ISERROR(SEARCH("Alto",Y13)))</formula>
    </cfRule>
    <cfRule type="containsText" dxfId="4088" priority="125" operator="containsText" text="Bajo">
      <formula>NOT(ISERROR(SEARCH("Bajo",Y13)))</formula>
    </cfRule>
    <cfRule type="containsText" dxfId="4087" priority="126" operator="containsText" text="Catastrófico">
      <formula>NOT(ISERROR(SEARCH("Catastrófico",Y13)))</formula>
    </cfRule>
    <cfRule type="containsText" dxfId="4086" priority="127" operator="containsText" text="Mayor">
      <formula>NOT(ISERROR(SEARCH("Mayor",Y13)))</formula>
    </cfRule>
    <cfRule type="containsText" dxfId="4085" priority="128" operator="containsText" text="Moderado">
      <formula>NOT(ISERROR(SEARCH("Moderado",Y13)))</formula>
    </cfRule>
    <cfRule type="containsText" dxfId="4084" priority="129" operator="containsText" text="Menor">
      <formula>NOT(ISERROR(SEARCH("Menor",Y13)))</formula>
    </cfRule>
    <cfRule type="containsText" dxfId="4083" priority="130" operator="containsText" text="Leve">
      <formula>NOT(ISERROR(SEARCH("Leve",Y13)))</formula>
    </cfRule>
    <cfRule type="containsText" dxfId="4082" priority="131" operator="containsText" text="Muy a">
      <formula>NOT(ISERROR(SEARCH("Muy a",Y13)))</formula>
    </cfRule>
    <cfRule type="containsText" dxfId="4081" priority="132" operator="containsText" text="Muy b">
      <formula>NOT(ISERROR(SEARCH("Muy b",Y13)))</formula>
    </cfRule>
    <cfRule type="containsText" dxfId="4080" priority="133" operator="containsText" text="Baja">
      <formula>NOT(ISERROR(SEARCH("Baja",Y13)))</formula>
    </cfRule>
    <cfRule type="containsText" dxfId="4079" priority="134" operator="containsText" text="Media">
      <formula>NOT(ISERROR(SEARCH("Media",Y13)))</formula>
    </cfRule>
    <cfRule type="containsText" dxfId="4078" priority="135" operator="containsText" text="Alta">
      <formula>NOT(ISERROR(SEARCH("Alta",Y13)))</formula>
    </cfRule>
  </conditionalFormatting>
  <conditionalFormatting sqref="W13">
    <cfRule type="cellIs" dxfId="4077" priority="100" operator="equal">
      <formula>100%</formula>
    </cfRule>
    <cfRule type="cellIs" dxfId="4076" priority="101" operator="equal">
      <formula>80%</formula>
    </cfRule>
    <cfRule type="cellIs" dxfId="4075" priority="102" operator="equal">
      <formula>60%</formula>
    </cfRule>
    <cfRule type="cellIs" dxfId="4074" priority="103" operator="equal">
      <formula>40%</formula>
    </cfRule>
    <cfRule type="cellIs" dxfId="4073" priority="104" operator="equal">
      <formula>0.2</formula>
    </cfRule>
    <cfRule type="containsText" dxfId="4072" priority="105" operator="containsText" text="Extremo">
      <formula>NOT(ISERROR(SEARCH("Extremo",W13)))</formula>
    </cfRule>
    <cfRule type="containsText" dxfId="4071" priority="106" operator="containsText" text="Alto">
      <formula>NOT(ISERROR(SEARCH("Alto",W13)))</formula>
    </cfRule>
    <cfRule type="containsText" dxfId="4070" priority="107" operator="containsText" text="Bajo">
      <formula>NOT(ISERROR(SEARCH("Bajo",W13)))</formula>
    </cfRule>
    <cfRule type="containsText" dxfId="4069" priority="108" operator="containsText" text="Catastrófico">
      <formula>NOT(ISERROR(SEARCH("Catastrófico",W13)))</formula>
    </cfRule>
    <cfRule type="containsText" dxfId="4068" priority="109" operator="containsText" text="Mayor">
      <formula>NOT(ISERROR(SEARCH("Mayor",W13)))</formula>
    </cfRule>
    <cfRule type="containsText" dxfId="4067" priority="110" operator="containsText" text="Moderado">
      <formula>NOT(ISERROR(SEARCH("Moderado",W13)))</formula>
    </cfRule>
    <cfRule type="containsText" dxfId="4066" priority="111" operator="containsText" text="Menor">
      <formula>NOT(ISERROR(SEARCH("Menor",W13)))</formula>
    </cfRule>
    <cfRule type="containsText" dxfId="4065" priority="112" operator="containsText" text="Leve">
      <formula>NOT(ISERROR(SEARCH("Leve",W13)))</formula>
    </cfRule>
    <cfRule type="containsText" dxfId="4064" priority="113" operator="containsText" text="Muy a">
      <formula>NOT(ISERROR(SEARCH("Muy a",W13)))</formula>
    </cfRule>
    <cfRule type="containsText" dxfId="4063" priority="114" operator="containsText" text="Muy b">
      <formula>NOT(ISERROR(SEARCH("Muy b",W13)))</formula>
    </cfRule>
    <cfRule type="containsText" dxfId="4062" priority="115" operator="containsText" text="Baja">
      <formula>NOT(ISERROR(SEARCH("Baja",W13)))</formula>
    </cfRule>
    <cfRule type="containsText" dxfId="4061" priority="116" operator="containsText" text="Media">
      <formula>NOT(ISERROR(SEARCH("Media",W13)))</formula>
    </cfRule>
    <cfRule type="containsText" dxfId="4060" priority="117" operator="containsText" text="Alta">
      <formula>NOT(ISERROR(SEARCH("Alta",W13)))</formula>
    </cfRule>
  </conditionalFormatting>
  <conditionalFormatting sqref="U13">
    <cfRule type="cellIs" dxfId="4059" priority="82" operator="equal">
      <formula>100%</formula>
    </cfRule>
    <cfRule type="cellIs" dxfId="4058" priority="83" operator="equal">
      <formula>80%</formula>
    </cfRule>
    <cfRule type="cellIs" dxfId="4057" priority="84" operator="equal">
      <formula>60%</formula>
    </cfRule>
    <cfRule type="cellIs" dxfId="4056" priority="85" operator="equal">
      <formula>40%</formula>
    </cfRule>
    <cfRule type="cellIs" dxfId="4055" priority="86" operator="equal">
      <formula>0.2</formula>
    </cfRule>
    <cfRule type="containsText" dxfId="4054" priority="87" operator="containsText" text="Extremo">
      <formula>NOT(ISERROR(SEARCH("Extremo",U13)))</formula>
    </cfRule>
    <cfRule type="containsText" dxfId="4053" priority="88" operator="containsText" text="Alto">
      <formula>NOT(ISERROR(SEARCH("Alto",U13)))</formula>
    </cfRule>
    <cfRule type="containsText" dxfId="4052" priority="89" operator="containsText" text="Bajo">
      <formula>NOT(ISERROR(SEARCH("Bajo",U13)))</formula>
    </cfRule>
    <cfRule type="containsText" dxfId="4051" priority="90" operator="containsText" text="Catastrófico">
      <formula>NOT(ISERROR(SEARCH("Catastrófico",U13)))</formula>
    </cfRule>
    <cfRule type="containsText" dxfId="4050" priority="91" operator="containsText" text="Mayor">
      <formula>NOT(ISERROR(SEARCH("Mayor",U13)))</formula>
    </cfRule>
    <cfRule type="containsText" dxfId="4049" priority="92" operator="containsText" text="Moderado">
      <formula>NOT(ISERROR(SEARCH("Moderado",U13)))</formula>
    </cfRule>
    <cfRule type="containsText" dxfId="4048" priority="93" operator="containsText" text="Menor">
      <formula>NOT(ISERROR(SEARCH("Menor",U13)))</formula>
    </cfRule>
    <cfRule type="containsText" dxfId="4047" priority="94" operator="containsText" text="Leve">
      <formula>NOT(ISERROR(SEARCH("Leve",U13)))</formula>
    </cfRule>
    <cfRule type="containsText" dxfId="4046" priority="95" operator="containsText" text="Muy a">
      <formula>NOT(ISERROR(SEARCH("Muy a",U13)))</formula>
    </cfRule>
    <cfRule type="containsText" dxfId="4045" priority="96" operator="containsText" text="Muy b">
      <formula>NOT(ISERROR(SEARCH("Muy b",U13)))</formula>
    </cfRule>
    <cfRule type="containsText" dxfId="4044" priority="97" operator="containsText" text="Baja">
      <formula>NOT(ISERROR(SEARCH("Baja",U13)))</formula>
    </cfRule>
    <cfRule type="containsText" dxfId="4043" priority="98" operator="containsText" text="Media">
      <formula>NOT(ISERROR(SEARCH("Media",U13)))</formula>
    </cfRule>
    <cfRule type="containsText" dxfId="4042" priority="99" operator="containsText" text="Alta">
      <formula>NOT(ISERROR(SEARCH("Alta",U13)))</formula>
    </cfRule>
  </conditionalFormatting>
  <conditionalFormatting sqref="AA13">
    <cfRule type="cellIs" dxfId="4041" priority="65" operator="equal">
      <formula>100%</formula>
    </cfRule>
    <cfRule type="cellIs" dxfId="4040" priority="66" operator="equal">
      <formula>75%</formula>
    </cfRule>
    <cfRule type="cellIs" dxfId="4039" priority="67" operator="equal">
      <formula>50%</formula>
    </cfRule>
    <cfRule type="cellIs" dxfId="4038" priority="68" operator="equal">
      <formula>25%</formula>
    </cfRule>
    <cfRule type="containsText" dxfId="4037" priority="69" operator="containsText" text="Extremo">
      <formula>NOT(ISERROR(SEARCH("Extremo",AA13)))</formula>
    </cfRule>
    <cfRule type="containsText" dxfId="4036" priority="70" operator="containsText" text="Alto">
      <formula>NOT(ISERROR(SEARCH("Alto",AA13)))</formula>
    </cfRule>
    <cfRule type="containsText" dxfId="4035" priority="71" operator="containsText" text="Bajo">
      <formula>NOT(ISERROR(SEARCH("Bajo",AA13)))</formula>
    </cfRule>
    <cfRule type="containsText" dxfId="4034" priority="72" operator="containsText" text="Catastrófico">
      <formula>NOT(ISERROR(SEARCH("Catastrófico",AA13)))</formula>
    </cfRule>
    <cfRule type="containsText" dxfId="4033" priority="73" operator="containsText" text="Mayor">
      <formula>NOT(ISERROR(SEARCH("Mayor",AA13)))</formula>
    </cfRule>
    <cfRule type="containsText" dxfId="4032" priority="74" operator="containsText" text="Moderado">
      <formula>NOT(ISERROR(SEARCH("Moderado",AA13)))</formula>
    </cfRule>
    <cfRule type="containsText" dxfId="4031" priority="75" operator="containsText" text="Menor">
      <formula>NOT(ISERROR(SEARCH("Menor",AA13)))</formula>
    </cfRule>
    <cfRule type="containsText" dxfId="4030" priority="76" operator="containsText" text="Leve">
      <formula>NOT(ISERROR(SEARCH("Leve",AA13)))</formula>
    </cfRule>
    <cfRule type="containsText" dxfId="4029" priority="77" operator="containsText" text="Muy a">
      <formula>NOT(ISERROR(SEARCH("Muy a",AA13)))</formula>
    </cfRule>
    <cfRule type="containsText" dxfId="4028" priority="78" operator="containsText" text="Muy b">
      <formula>NOT(ISERROR(SEARCH("Muy b",AA13)))</formula>
    </cfRule>
    <cfRule type="containsText" dxfId="4027" priority="79" operator="containsText" text="Baja">
      <formula>NOT(ISERROR(SEARCH("Baja",AA13)))</formula>
    </cfRule>
    <cfRule type="containsText" dxfId="4026" priority="80" operator="containsText" text="Media">
      <formula>NOT(ISERROR(SEARCH("Media",AA13)))</formula>
    </cfRule>
    <cfRule type="containsText" dxfId="4025" priority="81" operator="containsText" text="Alta">
      <formula>NOT(ISERROR(SEARCH("Alta",AA13)))</formula>
    </cfRule>
  </conditionalFormatting>
  <conditionalFormatting sqref="AS13:AS14 AY13:AZ14 AN13:AQ13 AO14:AQ14">
    <cfRule type="containsText" dxfId="4024" priority="62" operator="containsText" text="BAJA">
      <formula>NOT(ISERROR(SEARCH("BAJA",AN13)))</formula>
    </cfRule>
    <cfRule type="containsText" dxfId="4023" priority="63" operator="containsText" text="MEDIA">
      <formula>NOT(ISERROR(SEARCH("MEDIA",AN13)))</formula>
    </cfRule>
    <cfRule type="containsText" dxfId="4022" priority="64" operator="containsText" text="ALTA">
      <formula>NOT(ISERROR(SEARCH("ALTA",AN13)))</formula>
    </cfRule>
  </conditionalFormatting>
  <conditionalFormatting sqref="AW13">
    <cfRule type="containsText" dxfId="4021" priority="49" operator="containsText" text="Extremo">
      <formula>NOT(ISERROR(SEARCH("Extremo",AW13)))</formula>
    </cfRule>
    <cfRule type="containsText" dxfId="4020" priority="50" operator="containsText" text="Alto">
      <formula>NOT(ISERROR(SEARCH("Alto",AW13)))</formula>
    </cfRule>
    <cfRule type="containsText" dxfId="4019" priority="51" operator="containsText" text="Bajo">
      <formula>NOT(ISERROR(SEARCH("Bajo",AW13)))</formula>
    </cfRule>
    <cfRule type="containsText" dxfId="4018" priority="52" operator="containsText" text="Catastrófico">
      <formula>NOT(ISERROR(SEARCH("Catastrófico",AW13)))</formula>
    </cfRule>
    <cfRule type="containsText" dxfId="4017" priority="53" operator="containsText" text="Mayor">
      <formula>NOT(ISERROR(SEARCH("Mayor",AW13)))</formula>
    </cfRule>
    <cfRule type="containsText" dxfId="4016" priority="54" operator="containsText" text="Moderado">
      <formula>NOT(ISERROR(SEARCH("Moderado",AW13)))</formula>
    </cfRule>
    <cfRule type="containsText" dxfId="4015" priority="55" operator="containsText" text="Menor">
      <formula>NOT(ISERROR(SEARCH("Menor",AW13)))</formula>
    </cfRule>
    <cfRule type="containsText" dxfId="4014" priority="56" operator="containsText" text="Leve">
      <formula>NOT(ISERROR(SEARCH("Leve",AW13)))</formula>
    </cfRule>
    <cfRule type="containsText" dxfId="4013" priority="57" operator="containsText" text="Muy a">
      <formula>NOT(ISERROR(SEARCH("Muy a",AW13)))</formula>
    </cfRule>
    <cfRule type="containsText" dxfId="4012" priority="58" operator="containsText" text="Muy b">
      <formula>NOT(ISERROR(SEARCH("Muy b",AW13)))</formula>
    </cfRule>
    <cfRule type="containsText" dxfId="4011" priority="59" operator="containsText" text="Baja">
      <formula>NOT(ISERROR(SEARCH("Baja",AW13)))</formula>
    </cfRule>
    <cfRule type="containsText" dxfId="4010" priority="60" operator="containsText" text="Media">
      <formula>NOT(ISERROR(SEARCH("Media",AW13)))</formula>
    </cfRule>
    <cfRule type="containsText" dxfId="4009" priority="61" operator="containsText" text="Alta">
      <formula>NOT(ISERROR(SEARCH("Alta",AW13)))</formula>
    </cfRule>
  </conditionalFormatting>
  <conditionalFormatting sqref="AV13">
    <cfRule type="cellIs" dxfId="4008" priority="42" operator="greaterThan">
      <formula>75%</formula>
    </cfRule>
    <cfRule type="cellIs" dxfId="4007" priority="43" operator="between">
      <formula>51%</formula>
      <formula>75%</formula>
    </cfRule>
    <cfRule type="cellIs" dxfId="4006" priority="44" operator="between">
      <formula>26%</formula>
      <formula>50%</formula>
    </cfRule>
    <cfRule type="cellIs" dxfId="4005" priority="45" operator="between">
      <formula>0%</formula>
      <formula>25%</formula>
    </cfRule>
    <cfRule type="containsText" dxfId="4004" priority="46" operator="containsText" text="BAJA">
      <formula>NOT(ISERROR(SEARCH("BAJA",AV13)))</formula>
    </cfRule>
    <cfRule type="containsText" dxfId="4003" priority="47" operator="containsText" text="MEDIA">
      <formula>NOT(ISERROR(SEARCH("MEDIA",AV13)))</formula>
    </cfRule>
    <cfRule type="containsText" dxfId="4002" priority="48" operator="containsText" text="ALTA">
      <formula>NOT(ISERROR(SEARCH("ALTA",AV13)))</formula>
    </cfRule>
  </conditionalFormatting>
  <conditionalFormatting sqref="AV14">
    <cfRule type="cellIs" dxfId="4001" priority="35" operator="greaterThan">
      <formula>75%</formula>
    </cfRule>
    <cfRule type="cellIs" dxfId="4000" priority="36" operator="between">
      <formula>51%</formula>
      <formula>75%</formula>
    </cfRule>
    <cfRule type="cellIs" dxfId="3999" priority="37" operator="between">
      <formula>26%</formula>
      <formula>50%</formula>
    </cfRule>
    <cfRule type="cellIs" dxfId="3998" priority="38" operator="between">
      <formula>0%</formula>
      <formula>25%</formula>
    </cfRule>
    <cfRule type="containsText" dxfId="3997" priority="39" operator="containsText" text="BAJA">
      <formula>NOT(ISERROR(SEARCH("BAJA",AV14)))</formula>
    </cfRule>
    <cfRule type="containsText" dxfId="3996" priority="40" operator="containsText" text="MEDIA">
      <formula>NOT(ISERROR(SEARCH("MEDIA",AV14)))</formula>
    </cfRule>
    <cfRule type="containsText" dxfId="3995" priority="41" operator="containsText" text="ALTA">
      <formula>NOT(ISERROR(SEARCH("ALTA",AV14)))</formula>
    </cfRule>
  </conditionalFormatting>
  <conditionalFormatting sqref="AU13">
    <cfRule type="containsText" dxfId="3994" priority="25" operator="containsText" text="BAJA">
      <formula>NOT(ISERROR(SEARCH("BAJA",AU13)))</formula>
    </cfRule>
    <cfRule type="containsText" dxfId="3993" priority="26" operator="containsText" text="MEDIA">
      <formula>NOT(ISERROR(SEARCH("MEDIA",AU13)))</formula>
    </cfRule>
    <cfRule type="containsText" dxfId="3992" priority="27" operator="containsText" text="ALTA">
      <formula>NOT(ISERROR(SEARCH("ALTA",AU13)))</formula>
    </cfRule>
  </conditionalFormatting>
  <conditionalFormatting sqref="AU14">
    <cfRule type="containsText" dxfId="3991" priority="22" operator="containsText" text="BAJA">
      <formula>NOT(ISERROR(SEARCH("BAJA",AU14)))</formula>
    </cfRule>
    <cfRule type="containsText" dxfId="3990" priority="23" operator="containsText" text="MEDIA">
      <formula>NOT(ISERROR(SEARCH("MEDIA",AU14)))</formula>
    </cfRule>
    <cfRule type="containsText" dxfId="3989" priority="24" operator="containsText" text="ALTA">
      <formula>NOT(ISERROR(SEARCH("ALTA",AU14)))</formula>
    </cfRule>
  </conditionalFormatting>
  <conditionalFormatting sqref="AX13">
    <cfRule type="cellIs" dxfId="3988" priority="4" operator="equal">
      <formula>100%</formula>
    </cfRule>
    <cfRule type="cellIs" dxfId="3987" priority="5" operator="equal">
      <formula>80%</formula>
    </cfRule>
    <cfRule type="cellIs" dxfId="3986" priority="6" operator="equal">
      <formula>60%</formula>
    </cfRule>
    <cfRule type="cellIs" dxfId="3985" priority="7" operator="equal">
      <formula>40%</formula>
    </cfRule>
    <cfRule type="cellIs" dxfId="3984" priority="8" operator="equal">
      <formula>0.2</formula>
    </cfRule>
    <cfRule type="containsText" dxfId="3983" priority="9" operator="containsText" text="Extremo">
      <formula>NOT(ISERROR(SEARCH("Extremo",AX13)))</formula>
    </cfRule>
    <cfRule type="containsText" dxfId="3982" priority="10" operator="containsText" text="Alto">
      <formula>NOT(ISERROR(SEARCH("Alto",AX13)))</formula>
    </cfRule>
    <cfRule type="containsText" dxfId="3981" priority="11" operator="containsText" text="Bajo">
      <formula>NOT(ISERROR(SEARCH("Bajo",AX13)))</formula>
    </cfRule>
    <cfRule type="containsText" dxfId="3980" priority="12" operator="containsText" text="Catastrófico">
      <formula>NOT(ISERROR(SEARCH("Catastrófico",AX13)))</formula>
    </cfRule>
    <cfRule type="containsText" dxfId="3979" priority="13" operator="containsText" text="Mayor">
      <formula>NOT(ISERROR(SEARCH("Mayor",AX13)))</formula>
    </cfRule>
    <cfRule type="containsText" dxfId="3978" priority="14" operator="containsText" text="Moderado">
      <formula>NOT(ISERROR(SEARCH("Moderado",AX13)))</formula>
    </cfRule>
    <cfRule type="containsText" dxfId="3977" priority="15" operator="containsText" text="Menor">
      <formula>NOT(ISERROR(SEARCH("Menor",AX13)))</formula>
    </cfRule>
    <cfRule type="containsText" dxfId="3976" priority="16" operator="containsText" text="Leve">
      <formula>NOT(ISERROR(SEARCH("Leve",AX13)))</formula>
    </cfRule>
    <cfRule type="containsText" dxfId="3975" priority="17" operator="containsText" text="Muy a">
      <formula>NOT(ISERROR(SEARCH("Muy a",AX13)))</formula>
    </cfRule>
    <cfRule type="containsText" dxfId="3974" priority="18" operator="containsText" text="Muy b">
      <formula>NOT(ISERROR(SEARCH("Muy b",AX13)))</formula>
    </cfRule>
    <cfRule type="containsText" dxfId="3973" priority="19" operator="containsText" text="Baja">
      <formula>NOT(ISERROR(SEARCH("Baja",AX13)))</formula>
    </cfRule>
    <cfRule type="containsText" dxfId="3972" priority="20" operator="containsText" text="Media">
      <formula>NOT(ISERROR(SEARCH("Media",AX13)))</formula>
    </cfRule>
    <cfRule type="containsText" dxfId="3971" priority="21" operator="containsText" text="Alta">
      <formula>NOT(ISERROR(SEARCH("Alta",AX13)))</formula>
    </cfRule>
  </conditionalFormatting>
  <conditionalFormatting sqref="AN14">
    <cfRule type="containsText" dxfId="3970" priority="1" operator="containsText" text="BAJA">
      <formula>NOT(ISERROR(SEARCH("BAJA",AN14)))</formula>
    </cfRule>
    <cfRule type="containsText" dxfId="3969" priority="2" operator="containsText" text="MEDIA">
      <formula>NOT(ISERROR(SEARCH("MEDIA",AN14)))</formula>
    </cfRule>
    <cfRule type="containsText" dxfId="3968" priority="3" operator="containsText" text="ALTA">
      <formula>NOT(ISERROR(SEARCH("ALTA",AN14)))</formula>
    </cfRule>
  </conditionalFormatting>
  <dataValidations count="5">
    <dataValidation type="list" allowBlank="1" showInputMessage="1" showErrorMessage="1" sqref="A4 AK4:AK8 A7:A14 AK10:AK11" xr:uid="{00000000-0002-0000-0C00-000000000000}">
      <formula1>"SI,NO"</formula1>
    </dataValidation>
    <dataValidation type="list" allowBlank="1" showInputMessage="1" showErrorMessage="1" sqref="AR4:AR8 AR10:AR11" xr:uid="{00000000-0002-0000-0C00-000001000000}">
      <formula1>"Asignado,No Asignado"</formula1>
    </dataValidation>
    <dataValidation type="list" allowBlank="1" showInputMessage="1" showErrorMessage="1" sqref="AT4:AT8 AT10:AT11" xr:uid="{00000000-0002-0000-0C00-000002000000}">
      <formula1>"Adecuado,Inadecuado"</formula1>
    </dataValidation>
    <dataValidation type="list" allowBlank="1" showInputMessage="1" showErrorMessage="1" sqref="AJ4:AJ8 AJ10:AJ11" xr:uid="{00000000-0002-0000-0C00-000003000000}">
      <formula1>"Confiable,No confiable"</formula1>
    </dataValidation>
    <dataValidation type="list" allowBlank="1" showInputMessage="1" showErrorMessage="1" sqref="AG4:AG14" xr:uid="{00000000-0002-0000-0C00-000004000000}">
      <formula1>"Manual,Automático"</formula1>
    </dataValidation>
  </dataValidations>
  <hyperlinks>
    <hyperlink ref="BI7" r:id="rId1" xr:uid="{E8DE93DC-AA0D-4A3A-A849-14DDE35020E6}"/>
    <hyperlink ref="BI8" r:id="rId2" xr:uid="{7B6A4606-EE3A-4BA1-A93B-A26B9B60315C}"/>
    <hyperlink ref="BI9" r:id="rId3" xr:uid="{7C53975A-F52A-4BBC-88C9-04C4C376F080}"/>
    <hyperlink ref="BI10" r:id="rId4" xr:uid="{061D44C3-C1CD-4D09-83C1-E735CD5FA9E5}"/>
  </hyperlinks>
  <pageMargins left="0.7" right="0.7" top="0.75" bottom="0.75" header="0.3" footer="0.3"/>
  <pageSetup paperSize="9" orientation="portrait" r:id="rId5"/>
  <extLst>
    <ext xmlns:x14="http://schemas.microsoft.com/office/spreadsheetml/2009/9/main" uri="{CCE6A557-97BC-4b89-ADB6-D9C93CAAB3DF}">
      <x14:dataValidations xmlns:xm="http://schemas.microsoft.com/office/excel/2006/main" count="15">
        <x14:dataValidation type="list" allowBlank="1" showInputMessage="1" showErrorMessage="1" xr:uid="{00000000-0002-0000-0C00-000005000000}">
          <x14:formula1>
            <xm:f>Listas!$C$2:$C$8</xm:f>
          </x14:formula1>
          <xm:sqref>E4 E7:E9</xm:sqref>
        </x14:dataValidation>
        <x14:dataValidation type="list" allowBlank="1" showInputMessage="1" showErrorMessage="1" xr:uid="{00000000-0002-0000-0C00-000006000000}">
          <x14:formula1>
            <xm:f>Listas!$J$2:$J$6</xm:f>
          </x14:formula1>
          <xm:sqref>AX4 AX7 AX10 AX13</xm:sqref>
        </x14:dataValidation>
        <x14:dataValidation type="list" allowBlank="1" showInputMessage="1" showErrorMessage="1" xr:uid="{00000000-0002-0000-0C00-000007000000}">
          <x14:formula1>
            <xm:f>Listas!$B$2:$B$7</xm:f>
          </x14:formula1>
          <xm:sqref>D4 D7:D14</xm:sqref>
        </x14:dataValidation>
        <x14:dataValidation type="list" allowBlank="1" showInputMessage="1" showErrorMessage="1" xr:uid="{00000000-0002-0000-0C00-000008000000}">
          <x14:formula1>
            <xm:f>Listas!$M$2:$M$14</xm:f>
          </x14:formula1>
          <xm:sqref>B4 B7:B14</xm:sqref>
        </x14:dataValidation>
        <x14:dataValidation type="list" allowBlank="1" showInputMessage="1" showErrorMessage="1" xr:uid="{00000000-0002-0000-0C00-000009000000}">
          <x14:formula1>
            <xm:f>Listas!$G$2:$G$11</xm:f>
          </x14:formula1>
          <xm:sqref>C4:C14</xm:sqref>
        </x14:dataValidation>
        <x14:dataValidation type="list" allowBlank="1" showInputMessage="1" showErrorMessage="1" xr:uid="{00000000-0002-0000-0C00-00000A000000}">
          <x14:formula1>
            <xm:f>Listas!$F$2:$F$4</xm:f>
          </x14:formula1>
          <xm:sqref>AE4:AE14</xm:sqref>
        </x14:dataValidation>
        <x14:dataValidation type="list" allowBlank="1" showInputMessage="1" showErrorMessage="1" xr:uid="{00000000-0002-0000-0C00-00000B000000}">
          <x14:formula1>
            <xm:f>Listas!$H$2:$H$3</xm:f>
          </x14:formula1>
          <xm:sqref>AM4:AM14</xm:sqref>
        </x14:dataValidation>
        <x14:dataValidation type="list" allowBlank="1" showInputMessage="1" showErrorMessage="1" xr:uid="{00000000-0002-0000-0C00-00000C000000}">
          <x14:formula1>
            <xm:f>Listas!$I$2:$I$3</xm:f>
          </x14:formula1>
          <xm:sqref>AO4:AO14</xm:sqref>
        </x14:dataValidation>
        <x14:dataValidation type="list" allowBlank="1" showInputMessage="1" showErrorMessage="1" xr:uid="{00000000-0002-0000-0C00-00000D000000}">
          <x14:formula1>
            <xm:f>Listas!$P$2:$P$7</xm:f>
          </x14:formula1>
          <xm:sqref>Q4 Q7 Q10 Q13</xm:sqref>
        </x14:dataValidation>
        <x14:dataValidation type="list" allowBlank="1" showInputMessage="1" showErrorMessage="1" xr:uid="{00000000-0002-0000-0C00-00000E000000}">
          <x14:formula1>
            <xm:f>Listas!$O$2:$O$7</xm:f>
          </x14:formula1>
          <xm:sqref>O4 O7 O10 O13</xm:sqref>
        </x14:dataValidation>
        <x14:dataValidation type="list" allowBlank="1" showInputMessage="1" showErrorMessage="1" xr:uid="{00000000-0002-0000-0C00-00000F000000}">
          <x14:formula1>
            <xm:f>Listas!$N$2:$N$7</xm:f>
          </x14:formula1>
          <xm:sqref>M4 M7 M10 M13</xm:sqref>
        </x14:dataValidation>
        <x14:dataValidation type="list" allowBlank="1" showInputMessage="1" showErrorMessage="1" xr:uid="{00000000-0002-0000-0C00-000010000000}">
          <x14:formula1>
            <xm:f>Listas!$Q$2:$Q$8</xm:f>
          </x14:formula1>
          <xm:sqref>J4 J7 J10 J13</xm:sqref>
        </x14:dataValidation>
        <x14:dataValidation type="list" allowBlank="1" showInputMessage="1" showErrorMessage="1" xr:uid="{00000000-0002-0000-0C00-000011000000}">
          <x14:formula1>
            <xm:f>Listas!$K$2:$K$6</xm:f>
          </x14:formula1>
          <xm:sqref>S4:S14</xm:sqref>
        </x14:dataValidation>
        <x14:dataValidation type="list" allowBlank="1" showInputMessage="1" showErrorMessage="1" xr:uid="{00000000-0002-0000-0C00-000012000000}">
          <x14:formula1>
            <xm:f>Listas!$L$2:$L$5</xm:f>
          </x14:formula1>
          <xm:sqref>T4:T14</xm:sqref>
        </x14:dataValidation>
        <x14:dataValidation type="list" allowBlank="1" showInputMessage="1" showErrorMessage="1" xr:uid="{00000000-0002-0000-0C00-000013000000}">
          <x14:formula1>
            <xm:f>Listas!$C$2:$C$9</xm:f>
          </x14:formula1>
          <xm:sqref>E10:E14</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BQ303"/>
  <sheetViews>
    <sheetView topLeftCell="BE1" zoomScale="70" zoomScaleNormal="70" workbookViewId="0">
      <pane ySplit="3" topLeftCell="A9" activePane="bottomLeft" state="frozen"/>
      <selection activeCell="G4" sqref="G4:G13"/>
      <selection pane="bottomLeft" activeCell="A12" sqref="A12:BQ13"/>
    </sheetView>
  </sheetViews>
  <sheetFormatPr baseColWidth="10" defaultColWidth="11.44140625" defaultRowHeight="14.4" x14ac:dyDescent="0.3"/>
  <cols>
    <col min="1" max="1" width="14.109375" style="1" customWidth="1"/>
    <col min="2" max="2" width="14" style="6" customWidth="1"/>
    <col min="3" max="3" width="17.33203125" style="6" customWidth="1"/>
    <col min="4" max="4" width="11.33203125" style="6" customWidth="1"/>
    <col min="5" max="5" width="19.5546875" style="6" customWidth="1"/>
    <col min="6" max="6" width="44.109375" style="2" customWidth="1"/>
    <col min="7" max="7" width="9.6640625" style="2" customWidth="1"/>
    <col min="8" max="8" width="20" style="2" customWidth="1"/>
    <col min="9" max="9" width="32.44140625" style="2" customWidth="1"/>
    <col min="10" max="10" width="20.109375" style="2" customWidth="1"/>
    <col min="11" max="11" width="15.33203125" style="2" customWidth="1"/>
    <col min="12" max="12" width="20.33203125" style="2" customWidth="1"/>
    <col min="13" max="13" width="20.5546875" style="2" customWidth="1"/>
    <col min="14" max="14" width="3.44140625" style="2" hidden="1" customWidth="1"/>
    <col min="15" max="15" width="20.109375" style="2" customWidth="1"/>
    <col min="16" max="16" width="3.44140625" style="2" hidden="1" customWidth="1"/>
    <col min="17" max="17" width="17.88671875" style="2" customWidth="1"/>
    <col min="18" max="18" width="3.44140625" style="2" hidden="1" customWidth="1"/>
    <col min="19" max="20" width="21.88671875" style="2" customWidth="1"/>
    <col min="21" max="21" width="21.88671875" style="2" hidden="1" customWidth="1"/>
    <col min="22" max="22" width="15" style="2" bestFit="1" customWidth="1"/>
    <col min="23" max="23" width="5.6640625" style="26" hidden="1" customWidth="1"/>
    <col min="24" max="24" width="13.6640625" style="2" customWidth="1"/>
    <col min="25" max="25" width="5.6640625" style="26" hidden="1" customWidth="1"/>
    <col min="26" max="26" width="16.88671875" style="2" bestFit="1" customWidth="1"/>
    <col min="27" max="27" width="5.44140625" style="2" hidden="1" customWidth="1"/>
    <col min="28" max="28" width="24.44140625" style="2" customWidth="1"/>
    <col min="29" max="29" width="28" style="2" customWidth="1"/>
    <col min="30" max="30" width="86.33203125" style="2" customWidth="1"/>
    <col min="31" max="31" width="10" style="2" bestFit="1" customWidth="1"/>
    <col min="32" max="32" width="8.44140625" style="26" customWidth="1"/>
    <col min="33" max="33" width="20.33203125" style="26" customWidth="1"/>
    <col min="34" max="34" width="9" style="26" customWidth="1"/>
    <col min="35" max="35" width="14.109375" style="26" customWidth="1"/>
    <col min="36" max="36" width="16.44140625" style="2" customWidth="1"/>
    <col min="37" max="37" width="6.6640625" style="2" customWidth="1"/>
    <col min="38" max="38" width="63.6640625" style="2" customWidth="1"/>
    <col min="39" max="39" width="14.6640625" style="6" customWidth="1"/>
    <col min="40" max="40" width="20.6640625" style="2" customWidth="1"/>
    <col min="41" max="41" width="8.88671875" style="2" customWidth="1"/>
    <col min="42" max="42" width="12.109375" style="2" customWidth="1"/>
    <col min="43" max="43" width="14.88671875" style="2" customWidth="1"/>
    <col min="44" max="44" width="9.109375" style="2" customWidth="1"/>
    <col min="45" max="45" width="33.6640625" style="2" customWidth="1"/>
    <col min="46" max="46" width="13.6640625" style="2" customWidth="1"/>
    <col min="47" max="47" width="13.6640625" style="2" hidden="1" customWidth="1"/>
    <col min="48" max="48" width="13.6640625" style="30" hidden="1" customWidth="1"/>
    <col min="49" max="49" width="13.6640625" style="2" customWidth="1"/>
    <col min="50" max="50" width="15.33203125" style="2" customWidth="1"/>
    <col min="51" max="51" width="2.33203125" style="5" customWidth="1"/>
    <col min="52" max="52" width="49.33203125" style="5" customWidth="1"/>
    <col min="53" max="53" width="34" style="4" customWidth="1"/>
    <col min="54" max="55" width="11.5546875" style="3" customWidth="1"/>
    <col min="56" max="56" width="21.88671875" style="2" customWidth="1"/>
    <col min="57" max="57" width="14.88671875" style="1" customWidth="1"/>
    <col min="58" max="58" width="57.5546875" style="1" customWidth="1"/>
    <col min="59" max="59" width="14.88671875" style="1" customWidth="1"/>
    <col min="60" max="60" width="43" style="1" customWidth="1"/>
    <col min="61" max="61" width="29.44140625" style="1" customWidth="1"/>
    <col min="62" max="62" width="14.88671875" style="1" customWidth="1"/>
    <col min="63" max="63" width="36.109375" style="1" customWidth="1"/>
    <col min="64" max="249" width="11.5546875" style="1"/>
    <col min="250" max="250" width="21.88671875" style="1" customWidth="1"/>
    <col min="251" max="251" width="13.88671875" style="1" customWidth="1"/>
    <col min="252" max="252" width="38.6640625" style="1" customWidth="1"/>
    <col min="253" max="253" width="3" style="1" bestFit="1" customWidth="1"/>
    <col min="254" max="254" width="32.33203125" style="1" customWidth="1"/>
    <col min="255" max="255" width="46.33203125" style="1" customWidth="1"/>
    <col min="256" max="256" width="19" style="1" customWidth="1"/>
    <col min="257" max="257" width="0" style="1" hidden="1" customWidth="1"/>
    <col min="258" max="258" width="17.6640625" style="1" customWidth="1"/>
    <col min="259" max="259" width="0" style="1" hidden="1" customWidth="1"/>
    <col min="260" max="260" width="22.33203125" style="1" customWidth="1"/>
    <col min="261" max="261" width="5.33203125" style="1" customWidth="1"/>
    <col min="262" max="262" width="36.33203125" style="1" customWidth="1"/>
    <col min="263" max="263" width="5.6640625" style="1" customWidth="1"/>
    <col min="264" max="264" width="0" style="1" hidden="1" customWidth="1"/>
    <col min="265" max="265" width="20.6640625" style="1" customWidth="1"/>
    <col min="266" max="266" width="4.88671875" style="1" customWidth="1"/>
    <col min="267" max="267" width="0" style="1" hidden="1" customWidth="1"/>
    <col min="268" max="268" width="24.6640625" style="1" customWidth="1"/>
    <col min="269" max="269" width="12.33203125" style="1" customWidth="1"/>
    <col min="270" max="270" width="0" style="1" hidden="1" customWidth="1"/>
    <col min="271" max="271" width="3.44140625" style="1" customWidth="1"/>
    <col min="272" max="272" width="0" style="1" hidden="1" customWidth="1"/>
    <col min="273" max="273" width="17.6640625" style="1" customWidth="1"/>
    <col min="274" max="274" width="3.44140625" style="1" customWidth="1"/>
    <col min="275" max="275" width="0" style="1" hidden="1" customWidth="1"/>
    <col min="276" max="276" width="23.6640625" style="1" customWidth="1"/>
    <col min="277" max="277" width="10" style="1" customWidth="1"/>
    <col min="278" max="278" width="0" style="1" hidden="1" customWidth="1"/>
    <col min="279" max="280" width="14.6640625" style="1" customWidth="1"/>
    <col min="281" max="281" width="12.88671875" style="1" customWidth="1"/>
    <col min="282" max="282" width="3.33203125" style="1" customWidth="1"/>
    <col min="283" max="283" width="30.33203125" style="1" customWidth="1"/>
    <col min="284" max="284" width="5" style="1" customWidth="1"/>
    <col min="285" max="285" width="0" style="1" hidden="1" customWidth="1"/>
    <col min="286" max="286" width="14.33203125" style="1" customWidth="1"/>
    <col min="287" max="287" width="5.6640625" style="1" customWidth="1"/>
    <col min="288" max="288" width="0" style="1" hidden="1" customWidth="1"/>
    <col min="289" max="289" width="17.33203125" style="1" customWidth="1"/>
    <col min="290" max="290" width="12.6640625" style="1" customWidth="1"/>
    <col min="291" max="291" width="0" style="1" hidden="1" customWidth="1"/>
    <col min="292" max="292" width="5.33203125" style="1" customWidth="1"/>
    <col min="293" max="293" width="0" style="1" hidden="1" customWidth="1"/>
    <col min="294" max="294" width="17" style="1" customWidth="1"/>
    <col min="295" max="295" width="6.33203125" style="1" customWidth="1"/>
    <col min="296" max="296" width="0" style="1" hidden="1" customWidth="1"/>
    <col min="297" max="297" width="14.33203125" style="1" customWidth="1"/>
    <col min="298" max="298" width="7.5546875" style="1" customWidth="1"/>
    <col min="299" max="299" width="0" style="1" hidden="1" customWidth="1"/>
    <col min="300" max="301" width="14.33203125" style="1" customWidth="1"/>
    <col min="302" max="302" width="20.88671875" style="1" customWidth="1"/>
    <col min="303" max="303" width="14.44140625" style="1" customWidth="1"/>
    <col min="304" max="304" width="15" style="1" customWidth="1"/>
    <col min="305" max="305" width="2.6640625" style="1" customWidth="1"/>
    <col min="306" max="306" width="11.6640625" style="1" customWidth="1"/>
    <col min="307" max="307" width="11.5546875" style="1" customWidth="1"/>
    <col min="308" max="308" width="2.33203125" style="1" customWidth="1"/>
    <col min="309" max="309" width="41" style="1" customWidth="1"/>
    <col min="310" max="310" width="14.33203125" style="1" customWidth="1"/>
    <col min="311" max="312" width="11.5546875" style="1" customWidth="1"/>
    <col min="313" max="313" width="21.88671875" style="1" customWidth="1"/>
    <col min="314" max="505" width="11.5546875" style="1"/>
    <col min="506" max="506" width="21.88671875" style="1" customWidth="1"/>
    <col min="507" max="507" width="13.88671875" style="1" customWidth="1"/>
    <col min="508" max="508" width="38.6640625" style="1" customWidth="1"/>
    <col min="509" max="509" width="3" style="1" bestFit="1" customWidth="1"/>
    <col min="510" max="510" width="32.33203125" style="1" customWidth="1"/>
    <col min="511" max="511" width="46.33203125" style="1" customWidth="1"/>
    <col min="512" max="512" width="19" style="1" customWidth="1"/>
    <col min="513" max="513" width="0" style="1" hidden="1" customWidth="1"/>
    <col min="514" max="514" width="17.6640625" style="1" customWidth="1"/>
    <col min="515" max="515" width="0" style="1" hidden="1" customWidth="1"/>
    <col min="516" max="516" width="22.33203125" style="1" customWidth="1"/>
    <col min="517" max="517" width="5.33203125" style="1" customWidth="1"/>
    <col min="518" max="518" width="36.33203125" style="1" customWidth="1"/>
    <col min="519" max="519" width="5.6640625" style="1" customWidth="1"/>
    <col min="520" max="520" width="0" style="1" hidden="1" customWidth="1"/>
    <col min="521" max="521" width="20.6640625" style="1" customWidth="1"/>
    <col min="522" max="522" width="4.88671875" style="1" customWidth="1"/>
    <col min="523" max="523" width="0" style="1" hidden="1" customWidth="1"/>
    <col min="524" max="524" width="24.6640625" style="1" customWidth="1"/>
    <col min="525" max="525" width="12.33203125" style="1" customWidth="1"/>
    <col min="526" max="526" width="0" style="1" hidden="1" customWidth="1"/>
    <col min="527" max="527" width="3.44140625" style="1" customWidth="1"/>
    <col min="528" max="528" width="0" style="1" hidden="1" customWidth="1"/>
    <col min="529" max="529" width="17.6640625" style="1" customWidth="1"/>
    <col min="530" max="530" width="3.44140625" style="1" customWidth="1"/>
    <col min="531" max="531" width="0" style="1" hidden="1" customWidth="1"/>
    <col min="532" max="532" width="23.6640625" style="1" customWidth="1"/>
    <col min="533" max="533" width="10" style="1" customWidth="1"/>
    <col min="534" max="534" width="0" style="1" hidden="1" customWidth="1"/>
    <col min="535" max="536" width="14.6640625" style="1" customWidth="1"/>
    <col min="537" max="537" width="12.88671875" style="1" customWidth="1"/>
    <col min="538" max="538" width="3.33203125" style="1" customWidth="1"/>
    <col min="539" max="539" width="30.33203125" style="1" customWidth="1"/>
    <col min="540" max="540" width="5" style="1" customWidth="1"/>
    <col min="541" max="541" width="0" style="1" hidden="1" customWidth="1"/>
    <col min="542" max="542" width="14.33203125" style="1" customWidth="1"/>
    <col min="543" max="543" width="5.6640625" style="1" customWidth="1"/>
    <col min="544" max="544" width="0" style="1" hidden="1" customWidth="1"/>
    <col min="545" max="545" width="17.33203125" style="1" customWidth="1"/>
    <col min="546" max="546" width="12.6640625" style="1" customWidth="1"/>
    <col min="547" max="547" width="0" style="1" hidden="1" customWidth="1"/>
    <col min="548" max="548" width="5.33203125" style="1" customWidth="1"/>
    <col min="549" max="549" width="0" style="1" hidden="1" customWidth="1"/>
    <col min="550" max="550" width="17" style="1" customWidth="1"/>
    <col min="551" max="551" width="6.33203125" style="1" customWidth="1"/>
    <col min="552" max="552" width="0" style="1" hidden="1" customWidth="1"/>
    <col min="553" max="553" width="14.33203125" style="1" customWidth="1"/>
    <col min="554" max="554" width="7.5546875" style="1" customWidth="1"/>
    <col min="555" max="555" width="0" style="1" hidden="1" customWidth="1"/>
    <col min="556" max="557" width="14.33203125" style="1" customWidth="1"/>
    <col min="558" max="558" width="20.88671875" style="1" customWidth="1"/>
    <col min="559" max="559" width="14.44140625" style="1" customWidth="1"/>
    <col min="560" max="560" width="15" style="1" customWidth="1"/>
    <col min="561" max="561" width="2.6640625" style="1" customWidth="1"/>
    <col min="562" max="562" width="11.6640625" style="1" customWidth="1"/>
    <col min="563" max="563" width="11.5546875" style="1" customWidth="1"/>
    <col min="564" max="564" width="2.33203125" style="1" customWidth="1"/>
    <col min="565" max="565" width="41" style="1" customWidth="1"/>
    <col min="566" max="566" width="14.33203125" style="1" customWidth="1"/>
    <col min="567" max="568" width="11.5546875" style="1" customWidth="1"/>
    <col min="569" max="569" width="21.88671875" style="1" customWidth="1"/>
    <col min="570" max="761" width="11.5546875" style="1"/>
    <col min="762" max="762" width="21.88671875" style="1" customWidth="1"/>
    <col min="763" max="763" width="13.88671875" style="1" customWidth="1"/>
    <col min="764" max="764" width="38.6640625" style="1" customWidth="1"/>
    <col min="765" max="765" width="3" style="1" bestFit="1" customWidth="1"/>
    <col min="766" max="766" width="32.33203125" style="1" customWidth="1"/>
    <col min="767" max="767" width="46.33203125" style="1" customWidth="1"/>
    <col min="768" max="768" width="19" style="1" customWidth="1"/>
    <col min="769" max="769" width="0" style="1" hidden="1" customWidth="1"/>
    <col min="770" max="770" width="17.6640625" style="1" customWidth="1"/>
    <col min="771" max="771" width="0" style="1" hidden="1" customWidth="1"/>
    <col min="772" max="772" width="22.33203125" style="1" customWidth="1"/>
    <col min="773" max="773" width="5.33203125" style="1" customWidth="1"/>
    <col min="774" max="774" width="36.33203125" style="1" customWidth="1"/>
    <col min="775" max="775" width="5.6640625" style="1" customWidth="1"/>
    <col min="776" max="776" width="0" style="1" hidden="1" customWidth="1"/>
    <col min="777" max="777" width="20.6640625" style="1" customWidth="1"/>
    <col min="778" max="778" width="4.88671875" style="1" customWidth="1"/>
    <col min="779" max="779" width="0" style="1" hidden="1" customWidth="1"/>
    <col min="780" max="780" width="24.6640625" style="1" customWidth="1"/>
    <col min="781" max="781" width="12.33203125" style="1" customWidth="1"/>
    <col min="782" max="782" width="0" style="1" hidden="1" customWidth="1"/>
    <col min="783" max="783" width="3.44140625" style="1" customWidth="1"/>
    <col min="784" max="784" width="0" style="1" hidden="1" customWidth="1"/>
    <col min="785" max="785" width="17.6640625" style="1" customWidth="1"/>
    <col min="786" max="786" width="3.44140625" style="1" customWidth="1"/>
    <col min="787" max="787" width="0" style="1" hidden="1" customWidth="1"/>
    <col min="788" max="788" width="23.6640625" style="1" customWidth="1"/>
    <col min="789" max="789" width="10" style="1" customWidth="1"/>
    <col min="790" max="790" width="0" style="1" hidden="1" customWidth="1"/>
    <col min="791" max="792" width="14.6640625" style="1" customWidth="1"/>
    <col min="793" max="793" width="12.88671875" style="1" customWidth="1"/>
    <col min="794" max="794" width="3.33203125" style="1" customWidth="1"/>
    <col min="795" max="795" width="30.33203125" style="1" customWidth="1"/>
    <col min="796" max="796" width="5" style="1" customWidth="1"/>
    <col min="797" max="797" width="0" style="1" hidden="1" customWidth="1"/>
    <col min="798" max="798" width="14.33203125" style="1" customWidth="1"/>
    <col min="799" max="799" width="5.6640625" style="1" customWidth="1"/>
    <col min="800" max="800" width="0" style="1" hidden="1" customWidth="1"/>
    <col min="801" max="801" width="17.33203125" style="1" customWidth="1"/>
    <col min="802" max="802" width="12.6640625" style="1" customWidth="1"/>
    <col min="803" max="803" width="0" style="1" hidden="1" customWidth="1"/>
    <col min="804" max="804" width="5.33203125" style="1" customWidth="1"/>
    <col min="805" max="805" width="0" style="1" hidden="1" customWidth="1"/>
    <col min="806" max="806" width="17" style="1" customWidth="1"/>
    <col min="807" max="807" width="6.33203125" style="1" customWidth="1"/>
    <col min="808" max="808" width="0" style="1" hidden="1" customWidth="1"/>
    <col min="809" max="809" width="14.33203125" style="1" customWidth="1"/>
    <col min="810" max="810" width="7.5546875" style="1" customWidth="1"/>
    <col min="811" max="811" width="0" style="1" hidden="1" customWidth="1"/>
    <col min="812" max="813" width="14.33203125" style="1" customWidth="1"/>
    <col min="814" max="814" width="20.88671875" style="1" customWidth="1"/>
    <col min="815" max="815" width="14.44140625" style="1" customWidth="1"/>
    <col min="816" max="816" width="15" style="1" customWidth="1"/>
    <col min="817" max="817" width="2.6640625" style="1" customWidth="1"/>
    <col min="818" max="818" width="11.6640625" style="1" customWidth="1"/>
    <col min="819" max="819" width="11.5546875" style="1" customWidth="1"/>
    <col min="820" max="820" width="2.33203125" style="1" customWidth="1"/>
    <col min="821" max="821" width="41" style="1" customWidth="1"/>
    <col min="822" max="822" width="14.33203125" style="1" customWidth="1"/>
    <col min="823" max="824" width="11.5546875" style="1" customWidth="1"/>
    <col min="825" max="825" width="21.88671875" style="1" customWidth="1"/>
    <col min="826" max="1017" width="11.5546875" style="1"/>
    <col min="1018" max="1018" width="21.88671875" style="1" customWidth="1"/>
    <col min="1019" max="1019" width="13.88671875" style="1" customWidth="1"/>
    <col min="1020" max="1020" width="38.6640625" style="1" customWidth="1"/>
    <col min="1021" max="1021" width="3" style="1" bestFit="1" customWidth="1"/>
    <col min="1022" max="1022" width="32.33203125" style="1" customWidth="1"/>
    <col min="1023" max="1023" width="46.33203125" style="1" customWidth="1"/>
    <col min="1024" max="1024" width="19" style="1" customWidth="1"/>
    <col min="1025" max="1025" width="0" style="1" hidden="1" customWidth="1"/>
    <col min="1026" max="1026" width="17.6640625" style="1" customWidth="1"/>
    <col min="1027" max="1027" width="0" style="1" hidden="1" customWidth="1"/>
    <col min="1028" max="1028" width="22.33203125" style="1" customWidth="1"/>
    <col min="1029" max="1029" width="5.33203125" style="1" customWidth="1"/>
    <col min="1030" max="1030" width="36.33203125" style="1" customWidth="1"/>
    <col min="1031" max="1031" width="5.6640625" style="1" customWidth="1"/>
    <col min="1032" max="1032" width="0" style="1" hidden="1" customWidth="1"/>
    <col min="1033" max="1033" width="20.6640625" style="1" customWidth="1"/>
    <col min="1034" max="1034" width="4.88671875" style="1" customWidth="1"/>
    <col min="1035" max="1035" width="0" style="1" hidden="1" customWidth="1"/>
    <col min="1036" max="1036" width="24.6640625" style="1" customWidth="1"/>
    <col min="1037" max="1037" width="12.33203125" style="1" customWidth="1"/>
    <col min="1038" max="1038" width="0" style="1" hidden="1" customWidth="1"/>
    <col min="1039" max="1039" width="3.44140625" style="1" customWidth="1"/>
    <col min="1040" max="1040" width="0" style="1" hidden="1" customWidth="1"/>
    <col min="1041" max="1041" width="17.6640625" style="1" customWidth="1"/>
    <col min="1042" max="1042" width="3.44140625" style="1" customWidth="1"/>
    <col min="1043" max="1043" width="0" style="1" hidden="1" customWidth="1"/>
    <col min="1044" max="1044" width="23.6640625" style="1" customWidth="1"/>
    <col min="1045" max="1045" width="10" style="1" customWidth="1"/>
    <col min="1046" max="1046" width="0" style="1" hidden="1" customWidth="1"/>
    <col min="1047" max="1048" width="14.6640625" style="1" customWidth="1"/>
    <col min="1049" max="1049" width="12.88671875" style="1" customWidth="1"/>
    <col min="1050" max="1050" width="3.33203125" style="1" customWidth="1"/>
    <col min="1051" max="1051" width="30.33203125" style="1" customWidth="1"/>
    <col min="1052" max="1052" width="5" style="1" customWidth="1"/>
    <col min="1053" max="1053" width="0" style="1" hidden="1" customWidth="1"/>
    <col min="1054" max="1054" width="14.33203125" style="1" customWidth="1"/>
    <col min="1055" max="1055" width="5.6640625" style="1" customWidth="1"/>
    <col min="1056" max="1056" width="0" style="1" hidden="1" customWidth="1"/>
    <col min="1057" max="1057" width="17.33203125" style="1" customWidth="1"/>
    <col min="1058" max="1058" width="12.6640625" style="1" customWidth="1"/>
    <col min="1059" max="1059" width="0" style="1" hidden="1" customWidth="1"/>
    <col min="1060" max="1060" width="5.33203125" style="1" customWidth="1"/>
    <col min="1061" max="1061" width="0" style="1" hidden="1" customWidth="1"/>
    <col min="1062" max="1062" width="17" style="1" customWidth="1"/>
    <col min="1063" max="1063" width="6.33203125" style="1" customWidth="1"/>
    <col min="1064" max="1064" width="0" style="1" hidden="1" customWidth="1"/>
    <col min="1065" max="1065" width="14.33203125" style="1" customWidth="1"/>
    <col min="1066" max="1066" width="7.5546875" style="1" customWidth="1"/>
    <col min="1067" max="1067" width="0" style="1" hidden="1" customWidth="1"/>
    <col min="1068" max="1069" width="14.33203125" style="1" customWidth="1"/>
    <col min="1070" max="1070" width="20.88671875" style="1" customWidth="1"/>
    <col min="1071" max="1071" width="14.44140625" style="1" customWidth="1"/>
    <col min="1072" max="1072" width="15" style="1" customWidth="1"/>
    <col min="1073" max="1073" width="2.6640625" style="1" customWidth="1"/>
    <col min="1074" max="1074" width="11.6640625" style="1" customWidth="1"/>
    <col min="1075" max="1075" width="11.5546875" style="1" customWidth="1"/>
    <col min="1076" max="1076" width="2.33203125" style="1" customWidth="1"/>
    <col min="1077" max="1077" width="41" style="1" customWidth="1"/>
    <col min="1078" max="1078" width="14.33203125" style="1" customWidth="1"/>
    <col min="1079" max="1080" width="11.5546875" style="1" customWidth="1"/>
    <col min="1081" max="1081" width="21.88671875" style="1" customWidth="1"/>
    <col min="1082" max="1273" width="11.5546875" style="1"/>
    <col min="1274" max="1274" width="21.88671875" style="1" customWidth="1"/>
    <col min="1275" max="1275" width="13.88671875" style="1" customWidth="1"/>
    <col min="1276" max="1276" width="38.6640625" style="1" customWidth="1"/>
    <col min="1277" max="1277" width="3" style="1" bestFit="1" customWidth="1"/>
    <col min="1278" max="1278" width="32.33203125" style="1" customWidth="1"/>
    <col min="1279" max="1279" width="46.33203125" style="1" customWidth="1"/>
    <col min="1280" max="1280" width="19" style="1" customWidth="1"/>
    <col min="1281" max="1281" width="0" style="1" hidden="1" customWidth="1"/>
    <col min="1282" max="1282" width="17.6640625" style="1" customWidth="1"/>
    <col min="1283" max="1283" width="0" style="1" hidden="1" customWidth="1"/>
    <col min="1284" max="1284" width="22.33203125" style="1" customWidth="1"/>
    <col min="1285" max="1285" width="5.33203125" style="1" customWidth="1"/>
    <col min="1286" max="1286" width="36.33203125" style="1" customWidth="1"/>
    <col min="1287" max="1287" width="5.6640625" style="1" customWidth="1"/>
    <col min="1288" max="1288" width="0" style="1" hidden="1" customWidth="1"/>
    <col min="1289" max="1289" width="20.6640625" style="1" customWidth="1"/>
    <col min="1290" max="1290" width="4.88671875" style="1" customWidth="1"/>
    <col min="1291" max="1291" width="0" style="1" hidden="1" customWidth="1"/>
    <col min="1292" max="1292" width="24.6640625" style="1" customWidth="1"/>
    <col min="1293" max="1293" width="12.33203125" style="1" customWidth="1"/>
    <col min="1294" max="1294" width="0" style="1" hidden="1" customWidth="1"/>
    <col min="1295" max="1295" width="3.44140625" style="1" customWidth="1"/>
    <col min="1296" max="1296" width="0" style="1" hidden="1" customWidth="1"/>
    <col min="1297" max="1297" width="17.6640625" style="1" customWidth="1"/>
    <col min="1298" max="1298" width="3.44140625" style="1" customWidth="1"/>
    <col min="1299" max="1299" width="0" style="1" hidden="1" customWidth="1"/>
    <col min="1300" max="1300" width="23.6640625" style="1" customWidth="1"/>
    <col min="1301" max="1301" width="10" style="1" customWidth="1"/>
    <col min="1302" max="1302" width="0" style="1" hidden="1" customWidth="1"/>
    <col min="1303" max="1304" width="14.6640625" style="1" customWidth="1"/>
    <col min="1305" max="1305" width="12.88671875" style="1" customWidth="1"/>
    <col min="1306" max="1306" width="3.33203125" style="1" customWidth="1"/>
    <col min="1307" max="1307" width="30.33203125" style="1" customWidth="1"/>
    <col min="1308" max="1308" width="5" style="1" customWidth="1"/>
    <col min="1309" max="1309" width="0" style="1" hidden="1" customWidth="1"/>
    <col min="1310" max="1310" width="14.33203125" style="1" customWidth="1"/>
    <col min="1311" max="1311" width="5.6640625" style="1" customWidth="1"/>
    <col min="1312" max="1312" width="0" style="1" hidden="1" customWidth="1"/>
    <col min="1313" max="1313" width="17.33203125" style="1" customWidth="1"/>
    <col min="1314" max="1314" width="12.6640625" style="1" customWidth="1"/>
    <col min="1315" max="1315" width="0" style="1" hidden="1" customWidth="1"/>
    <col min="1316" max="1316" width="5.33203125" style="1" customWidth="1"/>
    <col min="1317" max="1317" width="0" style="1" hidden="1" customWidth="1"/>
    <col min="1318" max="1318" width="17" style="1" customWidth="1"/>
    <col min="1319" max="1319" width="6.33203125" style="1" customWidth="1"/>
    <col min="1320" max="1320" width="0" style="1" hidden="1" customWidth="1"/>
    <col min="1321" max="1321" width="14.33203125" style="1" customWidth="1"/>
    <col min="1322" max="1322" width="7.5546875" style="1" customWidth="1"/>
    <col min="1323" max="1323" width="0" style="1" hidden="1" customWidth="1"/>
    <col min="1324" max="1325" width="14.33203125" style="1" customWidth="1"/>
    <col min="1326" max="1326" width="20.88671875" style="1" customWidth="1"/>
    <col min="1327" max="1327" width="14.44140625" style="1" customWidth="1"/>
    <col min="1328" max="1328" width="15" style="1" customWidth="1"/>
    <col min="1329" max="1329" width="2.6640625" style="1" customWidth="1"/>
    <col min="1330" max="1330" width="11.6640625" style="1" customWidth="1"/>
    <col min="1331" max="1331" width="11.5546875" style="1" customWidth="1"/>
    <col min="1332" max="1332" width="2.33203125" style="1" customWidth="1"/>
    <col min="1333" max="1333" width="41" style="1" customWidth="1"/>
    <col min="1334" max="1334" width="14.33203125" style="1" customWidth="1"/>
    <col min="1335" max="1336" width="11.5546875" style="1" customWidth="1"/>
    <col min="1337" max="1337" width="21.88671875" style="1" customWidth="1"/>
    <col min="1338" max="1529" width="11.5546875" style="1"/>
    <col min="1530" max="1530" width="21.88671875" style="1" customWidth="1"/>
    <col min="1531" max="1531" width="13.88671875" style="1" customWidth="1"/>
    <col min="1532" max="1532" width="38.6640625" style="1" customWidth="1"/>
    <col min="1533" max="1533" width="3" style="1" bestFit="1" customWidth="1"/>
    <col min="1534" max="1534" width="32.33203125" style="1" customWidth="1"/>
    <col min="1535" max="1535" width="46.33203125" style="1" customWidth="1"/>
    <col min="1536" max="1536" width="19" style="1" customWidth="1"/>
    <col min="1537" max="1537" width="0" style="1" hidden="1" customWidth="1"/>
    <col min="1538" max="1538" width="17.6640625" style="1" customWidth="1"/>
    <col min="1539" max="1539" width="0" style="1" hidden="1" customWidth="1"/>
    <col min="1540" max="1540" width="22.33203125" style="1" customWidth="1"/>
    <col min="1541" max="1541" width="5.33203125" style="1" customWidth="1"/>
    <col min="1542" max="1542" width="36.33203125" style="1" customWidth="1"/>
    <col min="1543" max="1543" width="5.6640625" style="1" customWidth="1"/>
    <col min="1544" max="1544" width="0" style="1" hidden="1" customWidth="1"/>
    <col min="1545" max="1545" width="20.6640625" style="1" customWidth="1"/>
    <col min="1546" max="1546" width="4.88671875" style="1" customWidth="1"/>
    <col min="1547" max="1547" width="0" style="1" hidden="1" customWidth="1"/>
    <col min="1548" max="1548" width="24.6640625" style="1" customWidth="1"/>
    <col min="1549" max="1549" width="12.33203125" style="1" customWidth="1"/>
    <col min="1550" max="1550" width="0" style="1" hidden="1" customWidth="1"/>
    <col min="1551" max="1551" width="3.44140625" style="1" customWidth="1"/>
    <col min="1552" max="1552" width="0" style="1" hidden="1" customWidth="1"/>
    <col min="1553" max="1553" width="17.6640625" style="1" customWidth="1"/>
    <col min="1554" max="1554" width="3.44140625" style="1" customWidth="1"/>
    <col min="1555" max="1555" width="0" style="1" hidden="1" customWidth="1"/>
    <col min="1556" max="1556" width="23.6640625" style="1" customWidth="1"/>
    <col min="1557" max="1557" width="10" style="1" customWidth="1"/>
    <col min="1558" max="1558" width="0" style="1" hidden="1" customWidth="1"/>
    <col min="1559" max="1560" width="14.6640625" style="1" customWidth="1"/>
    <col min="1561" max="1561" width="12.88671875" style="1" customWidth="1"/>
    <col min="1562" max="1562" width="3.33203125" style="1" customWidth="1"/>
    <col min="1563" max="1563" width="30.33203125" style="1" customWidth="1"/>
    <col min="1564" max="1564" width="5" style="1" customWidth="1"/>
    <col min="1565" max="1565" width="0" style="1" hidden="1" customWidth="1"/>
    <col min="1566" max="1566" width="14.33203125" style="1" customWidth="1"/>
    <col min="1567" max="1567" width="5.6640625" style="1" customWidth="1"/>
    <col min="1568" max="1568" width="0" style="1" hidden="1" customWidth="1"/>
    <col min="1569" max="1569" width="17.33203125" style="1" customWidth="1"/>
    <col min="1570" max="1570" width="12.6640625" style="1" customWidth="1"/>
    <col min="1571" max="1571" width="0" style="1" hidden="1" customWidth="1"/>
    <col min="1572" max="1572" width="5.33203125" style="1" customWidth="1"/>
    <col min="1573" max="1573" width="0" style="1" hidden="1" customWidth="1"/>
    <col min="1574" max="1574" width="17" style="1" customWidth="1"/>
    <col min="1575" max="1575" width="6.33203125" style="1" customWidth="1"/>
    <col min="1576" max="1576" width="0" style="1" hidden="1" customWidth="1"/>
    <col min="1577" max="1577" width="14.33203125" style="1" customWidth="1"/>
    <col min="1578" max="1578" width="7.5546875" style="1" customWidth="1"/>
    <col min="1579" max="1579" width="0" style="1" hidden="1" customWidth="1"/>
    <col min="1580" max="1581" width="14.33203125" style="1" customWidth="1"/>
    <col min="1582" max="1582" width="20.88671875" style="1" customWidth="1"/>
    <col min="1583" max="1583" width="14.44140625" style="1" customWidth="1"/>
    <col min="1584" max="1584" width="15" style="1" customWidth="1"/>
    <col min="1585" max="1585" width="2.6640625" style="1" customWidth="1"/>
    <col min="1586" max="1586" width="11.6640625" style="1" customWidth="1"/>
    <col min="1587" max="1587" width="11.5546875" style="1" customWidth="1"/>
    <col min="1588" max="1588" width="2.33203125" style="1" customWidth="1"/>
    <col min="1589" max="1589" width="41" style="1" customWidth="1"/>
    <col min="1590" max="1590" width="14.33203125" style="1" customWidth="1"/>
    <col min="1591" max="1592" width="11.5546875" style="1" customWidth="1"/>
    <col min="1593" max="1593" width="21.88671875" style="1" customWidth="1"/>
    <col min="1594" max="1785" width="11.5546875" style="1"/>
    <col min="1786" max="1786" width="21.88671875" style="1" customWidth="1"/>
    <col min="1787" max="1787" width="13.88671875" style="1" customWidth="1"/>
    <col min="1788" max="1788" width="38.6640625" style="1" customWidth="1"/>
    <col min="1789" max="1789" width="3" style="1" bestFit="1" customWidth="1"/>
    <col min="1790" max="1790" width="32.33203125" style="1" customWidth="1"/>
    <col min="1791" max="1791" width="46.33203125" style="1" customWidth="1"/>
    <col min="1792" max="1792" width="19" style="1" customWidth="1"/>
    <col min="1793" max="1793" width="0" style="1" hidden="1" customWidth="1"/>
    <col min="1794" max="1794" width="17.6640625" style="1" customWidth="1"/>
    <col min="1795" max="1795" width="0" style="1" hidden="1" customWidth="1"/>
    <col min="1796" max="1796" width="22.33203125" style="1" customWidth="1"/>
    <col min="1797" max="1797" width="5.33203125" style="1" customWidth="1"/>
    <col min="1798" max="1798" width="36.33203125" style="1" customWidth="1"/>
    <col min="1799" max="1799" width="5.6640625" style="1" customWidth="1"/>
    <col min="1800" max="1800" width="0" style="1" hidden="1" customWidth="1"/>
    <col min="1801" max="1801" width="20.6640625" style="1" customWidth="1"/>
    <col min="1802" max="1802" width="4.88671875" style="1" customWidth="1"/>
    <col min="1803" max="1803" width="0" style="1" hidden="1" customWidth="1"/>
    <col min="1804" max="1804" width="24.6640625" style="1" customWidth="1"/>
    <col min="1805" max="1805" width="12.33203125" style="1" customWidth="1"/>
    <col min="1806" max="1806" width="0" style="1" hidden="1" customWidth="1"/>
    <col min="1807" max="1807" width="3.44140625" style="1" customWidth="1"/>
    <col min="1808" max="1808" width="0" style="1" hidden="1" customWidth="1"/>
    <col min="1809" max="1809" width="17.6640625" style="1" customWidth="1"/>
    <col min="1810" max="1810" width="3.44140625" style="1" customWidth="1"/>
    <col min="1811" max="1811" width="0" style="1" hidden="1" customWidth="1"/>
    <col min="1812" max="1812" width="23.6640625" style="1" customWidth="1"/>
    <col min="1813" max="1813" width="10" style="1" customWidth="1"/>
    <col min="1814" max="1814" width="0" style="1" hidden="1" customWidth="1"/>
    <col min="1815" max="1816" width="14.6640625" style="1" customWidth="1"/>
    <col min="1817" max="1817" width="12.88671875" style="1" customWidth="1"/>
    <col min="1818" max="1818" width="3.33203125" style="1" customWidth="1"/>
    <col min="1819" max="1819" width="30.33203125" style="1" customWidth="1"/>
    <col min="1820" max="1820" width="5" style="1" customWidth="1"/>
    <col min="1821" max="1821" width="0" style="1" hidden="1" customWidth="1"/>
    <col min="1822" max="1822" width="14.33203125" style="1" customWidth="1"/>
    <col min="1823" max="1823" width="5.6640625" style="1" customWidth="1"/>
    <col min="1824" max="1824" width="0" style="1" hidden="1" customWidth="1"/>
    <col min="1825" max="1825" width="17.33203125" style="1" customWidth="1"/>
    <col min="1826" max="1826" width="12.6640625" style="1" customWidth="1"/>
    <col min="1827" max="1827" width="0" style="1" hidden="1" customWidth="1"/>
    <col min="1828" max="1828" width="5.33203125" style="1" customWidth="1"/>
    <col min="1829" max="1829" width="0" style="1" hidden="1" customWidth="1"/>
    <col min="1830" max="1830" width="17" style="1" customWidth="1"/>
    <col min="1831" max="1831" width="6.33203125" style="1" customWidth="1"/>
    <col min="1832" max="1832" width="0" style="1" hidden="1" customWidth="1"/>
    <col min="1833" max="1833" width="14.33203125" style="1" customWidth="1"/>
    <col min="1834" max="1834" width="7.5546875" style="1" customWidth="1"/>
    <col min="1835" max="1835" width="0" style="1" hidden="1" customWidth="1"/>
    <col min="1836" max="1837" width="14.33203125" style="1" customWidth="1"/>
    <col min="1838" max="1838" width="20.88671875" style="1" customWidth="1"/>
    <col min="1839" max="1839" width="14.44140625" style="1" customWidth="1"/>
    <col min="1840" max="1840" width="15" style="1" customWidth="1"/>
    <col min="1841" max="1841" width="2.6640625" style="1" customWidth="1"/>
    <col min="1842" max="1842" width="11.6640625" style="1" customWidth="1"/>
    <col min="1843" max="1843" width="11.5546875" style="1" customWidth="1"/>
    <col min="1844" max="1844" width="2.33203125" style="1" customWidth="1"/>
    <col min="1845" max="1845" width="41" style="1" customWidth="1"/>
    <col min="1846" max="1846" width="14.33203125" style="1" customWidth="1"/>
    <col min="1847" max="1848" width="11.5546875" style="1" customWidth="1"/>
    <col min="1849" max="1849" width="21.88671875" style="1" customWidth="1"/>
    <col min="1850" max="2041" width="11.5546875" style="1"/>
    <col min="2042" max="2042" width="21.88671875" style="1" customWidth="1"/>
    <col min="2043" max="2043" width="13.88671875" style="1" customWidth="1"/>
    <col min="2044" max="2044" width="38.6640625" style="1" customWidth="1"/>
    <col min="2045" max="2045" width="3" style="1" bestFit="1" customWidth="1"/>
    <col min="2046" max="2046" width="32.33203125" style="1" customWidth="1"/>
    <col min="2047" max="2047" width="46.33203125" style="1" customWidth="1"/>
    <col min="2048" max="2048" width="19" style="1" customWidth="1"/>
    <col min="2049" max="2049" width="0" style="1" hidden="1" customWidth="1"/>
    <col min="2050" max="2050" width="17.6640625" style="1" customWidth="1"/>
    <col min="2051" max="2051" width="0" style="1" hidden="1" customWidth="1"/>
    <col min="2052" max="2052" width="22.33203125" style="1" customWidth="1"/>
    <col min="2053" max="2053" width="5.33203125" style="1" customWidth="1"/>
    <col min="2054" max="2054" width="36.33203125" style="1" customWidth="1"/>
    <col min="2055" max="2055" width="5.6640625" style="1" customWidth="1"/>
    <col min="2056" max="2056" width="0" style="1" hidden="1" customWidth="1"/>
    <col min="2057" max="2057" width="20.6640625" style="1" customWidth="1"/>
    <col min="2058" max="2058" width="4.88671875" style="1" customWidth="1"/>
    <col min="2059" max="2059" width="0" style="1" hidden="1" customWidth="1"/>
    <col min="2060" max="2060" width="24.6640625" style="1" customWidth="1"/>
    <col min="2061" max="2061" width="12.33203125" style="1" customWidth="1"/>
    <col min="2062" max="2062" width="0" style="1" hidden="1" customWidth="1"/>
    <col min="2063" max="2063" width="3.44140625" style="1" customWidth="1"/>
    <col min="2064" max="2064" width="0" style="1" hidden="1" customWidth="1"/>
    <col min="2065" max="2065" width="17.6640625" style="1" customWidth="1"/>
    <col min="2066" max="2066" width="3.44140625" style="1" customWidth="1"/>
    <col min="2067" max="2067" width="0" style="1" hidden="1" customWidth="1"/>
    <col min="2068" max="2068" width="23.6640625" style="1" customWidth="1"/>
    <col min="2069" max="2069" width="10" style="1" customWidth="1"/>
    <col min="2070" max="2070" width="0" style="1" hidden="1" customWidth="1"/>
    <col min="2071" max="2072" width="14.6640625" style="1" customWidth="1"/>
    <col min="2073" max="2073" width="12.88671875" style="1" customWidth="1"/>
    <col min="2074" max="2074" width="3.33203125" style="1" customWidth="1"/>
    <col min="2075" max="2075" width="30.33203125" style="1" customWidth="1"/>
    <col min="2076" max="2076" width="5" style="1" customWidth="1"/>
    <col min="2077" max="2077" width="0" style="1" hidden="1" customWidth="1"/>
    <col min="2078" max="2078" width="14.33203125" style="1" customWidth="1"/>
    <col min="2079" max="2079" width="5.6640625" style="1" customWidth="1"/>
    <col min="2080" max="2080" width="0" style="1" hidden="1" customWidth="1"/>
    <col min="2081" max="2081" width="17.33203125" style="1" customWidth="1"/>
    <col min="2082" max="2082" width="12.6640625" style="1" customWidth="1"/>
    <col min="2083" max="2083" width="0" style="1" hidden="1" customWidth="1"/>
    <col min="2084" max="2084" width="5.33203125" style="1" customWidth="1"/>
    <col min="2085" max="2085" width="0" style="1" hidden="1" customWidth="1"/>
    <col min="2086" max="2086" width="17" style="1" customWidth="1"/>
    <col min="2087" max="2087" width="6.33203125" style="1" customWidth="1"/>
    <col min="2088" max="2088" width="0" style="1" hidden="1" customWidth="1"/>
    <col min="2089" max="2089" width="14.33203125" style="1" customWidth="1"/>
    <col min="2090" max="2090" width="7.5546875" style="1" customWidth="1"/>
    <col min="2091" max="2091" width="0" style="1" hidden="1" customWidth="1"/>
    <col min="2092" max="2093" width="14.33203125" style="1" customWidth="1"/>
    <col min="2094" max="2094" width="20.88671875" style="1" customWidth="1"/>
    <col min="2095" max="2095" width="14.44140625" style="1" customWidth="1"/>
    <col min="2096" max="2096" width="15" style="1" customWidth="1"/>
    <col min="2097" max="2097" width="2.6640625" style="1" customWidth="1"/>
    <col min="2098" max="2098" width="11.6640625" style="1" customWidth="1"/>
    <col min="2099" max="2099" width="11.5546875" style="1" customWidth="1"/>
    <col min="2100" max="2100" width="2.33203125" style="1" customWidth="1"/>
    <col min="2101" max="2101" width="41" style="1" customWidth="1"/>
    <col min="2102" max="2102" width="14.33203125" style="1" customWidth="1"/>
    <col min="2103" max="2104" width="11.5546875" style="1" customWidth="1"/>
    <col min="2105" max="2105" width="21.88671875" style="1" customWidth="1"/>
    <col min="2106" max="2297" width="11.5546875" style="1"/>
    <col min="2298" max="2298" width="21.88671875" style="1" customWidth="1"/>
    <col min="2299" max="2299" width="13.88671875" style="1" customWidth="1"/>
    <col min="2300" max="2300" width="38.6640625" style="1" customWidth="1"/>
    <col min="2301" max="2301" width="3" style="1" bestFit="1" customWidth="1"/>
    <col min="2302" max="2302" width="32.33203125" style="1" customWidth="1"/>
    <col min="2303" max="2303" width="46.33203125" style="1" customWidth="1"/>
    <col min="2304" max="2304" width="19" style="1" customWidth="1"/>
    <col min="2305" max="2305" width="0" style="1" hidden="1" customWidth="1"/>
    <col min="2306" max="2306" width="17.6640625" style="1" customWidth="1"/>
    <col min="2307" max="2307" width="0" style="1" hidden="1" customWidth="1"/>
    <col min="2308" max="2308" width="22.33203125" style="1" customWidth="1"/>
    <col min="2309" max="2309" width="5.33203125" style="1" customWidth="1"/>
    <col min="2310" max="2310" width="36.33203125" style="1" customWidth="1"/>
    <col min="2311" max="2311" width="5.6640625" style="1" customWidth="1"/>
    <col min="2312" max="2312" width="0" style="1" hidden="1" customWidth="1"/>
    <col min="2313" max="2313" width="20.6640625" style="1" customWidth="1"/>
    <col min="2314" max="2314" width="4.88671875" style="1" customWidth="1"/>
    <col min="2315" max="2315" width="0" style="1" hidden="1" customWidth="1"/>
    <col min="2316" max="2316" width="24.6640625" style="1" customWidth="1"/>
    <col min="2317" max="2317" width="12.33203125" style="1" customWidth="1"/>
    <col min="2318" max="2318" width="0" style="1" hidden="1" customWidth="1"/>
    <col min="2319" max="2319" width="3.44140625" style="1" customWidth="1"/>
    <col min="2320" max="2320" width="0" style="1" hidden="1" customWidth="1"/>
    <col min="2321" max="2321" width="17.6640625" style="1" customWidth="1"/>
    <col min="2322" max="2322" width="3.44140625" style="1" customWidth="1"/>
    <col min="2323" max="2323" width="0" style="1" hidden="1" customWidth="1"/>
    <col min="2324" max="2324" width="23.6640625" style="1" customWidth="1"/>
    <col min="2325" max="2325" width="10" style="1" customWidth="1"/>
    <col min="2326" max="2326" width="0" style="1" hidden="1" customWidth="1"/>
    <col min="2327" max="2328" width="14.6640625" style="1" customWidth="1"/>
    <col min="2329" max="2329" width="12.88671875" style="1" customWidth="1"/>
    <col min="2330" max="2330" width="3.33203125" style="1" customWidth="1"/>
    <col min="2331" max="2331" width="30.33203125" style="1" customWidth="1"/>
    <col min="2332" max="2332" width="5" style="1" customWidth="1"/>
    <col min="2333" max="2333" width="0" style="1" hidden="1" customWidth="1"/>
    <col min="2334" max="2334" width="14.33203125" style="1" customWidth="1"/>
    <col min="2335" max="2335" width="5.6640625" style="1" customWidth="1"/>
    <col min="2336" max="2336" width="0" style="1" hidden="1" customWidth="1"/>
    <col min="2337" max="2337" width="17.33203125" style="1" customWidth="1"/>
    <col min="2338" max="2338" width="12.6640625" style="1" customWidth="1"/>
    <col min="2339" max="2339" width="0" style="1" hidden="1" customWidth="1"/>
    <col min="2340" max="2340" width="5.33203125" style="1" customWidth="1"/>
    <col min="2341" max="2341" width="0" style="1" hidden="1" customWidth="1"/>
    <col min="2342" max="2342" width="17" style="1" customWidth="1"/>
    <col min="2343" max="2343" width="6.33203125" style="1" customWidth="1"/>
    <col min="2344" max="2344" width="0" style="1" hidden="1" customWidth="1"/>
    <col min="2345" max="2345" width="14.33203125" style="1" customWidth="1"/>
    <col min="2346" max="2346" width="7.5546875" style="1" customWidth="1"/>
    <col min="2347" max="2347" width="0" style="1" hidden="1" customWidth="1"/>
    <col min="2348" max="2349" width="14.33203125" style="1" customWidth="1"/>
    <col min="2350" max="2350" width="20.88671875" style="1" customWidth="1"/>
    <col min="2351" max="2351" width="14.44140625" style="1" customWidth="1"/>
    <col min="2352" max="2352" width="15" style="1" customWidth="1"/>
    <col min="2353" max="2353" width="2.6640625" style="1" customWidth="1"/>
    <col min="2354" max="2354" width="11.6640625" style="1" customWidth="1"/>
    <col min="2355" max="2355" width="11.5546875" style="1" customWidth="1"/>
    <col min="2356" max="2356" width="2.33203125" style="1" customWidth="1"/>
    <col min="2357" max="2357" width="41" style="1" customWidth="1"/>
    <col min="2358" max="2358" width="14.33203125" style="1" customWidth="1"/>
    <col min="2359" max="2360" width="11.5546875" style="1" customWidth="1"/>
    <col min="2361" max="2361" width="21.88671875" style="1" customWidth="1"/>
    <col min="2362" max="2553" width="11.5546875" style="1"/>
    <col min="2554" max="2554" width="21.88671875" style="1" customWidth="1"/>
    <col min="2555" max="2555" width="13.88671875" style="1" customWidth="1"/>
    <col min="2556" max="2556" width="38.6640625" style="1" customWidth="1"/>
    <col min="2557" max="2557" width="3" style="1" bestFit="1" customWidth="1"/>
    <col min="2558" max="2558" width="32.33203125" style="1" customWidth="1"/>
    <col min="2559" max="2559" width="46.33203125" style="1" customWidth="1"/>
    <col min="2560" max="2560" width="19" style="1" customWidth="1"/>
    <col min="2561" max="2561" width="0" style="1" hidden="1" customWidth="1"/>
    <col min="2562" max="2562" width="17.6640625" style="1" customWidth="1"/>
    <col min="2563" max="2563" width="0" style="1" hidden="1" customWidth="1"/>
    <col min="2564" max="2564" width="22.33203125" style="1" customWidth="1"/>
    <col min="2565" max="2565" width="5.33203125" style="1" customWidth="1"/>
    <col min="2566" max="2566" width="36.33203125" style="1" customWidth="1"/>
    <col min="2567" max="2567" width="5.6640625" style="1" customWidth="1"/>
    <col min="2568" max="2568" width="0" style="1" hidden="1" customWidth="1"/>
    <col min="2569" max="2569" width="20.6640625" style="1" customWidth="1"/>
    <col min="2570" max="2570" width="4.88671875" style="1" customWidth="1"/>
    <col min="2571" max="2571" width="0" style="1" hidden="1" customWidth="1"/>
    <col min="2572" max="2572" width="24.6640625" style="1" customWidth="1"/>
    <col min="2573" max="2573" width="12.33203125" style="1" customWidth="1"/>
    <col min="2574" max="2574" width="0" style="1" hidden="1" customWidth="1"/>
    <col min="2575" max="2575" width="3.44140625" style="1" customWidth="1"/>
    <col min="2576" max="2576" width="0" style="1" hidden="1" customWidth="1"/>
    <col min="2577" max="2577" width="17.6640625" style="1" customWidth="1"/>
    <col min="2578" max="2578" width="3.44140625" style="1" customWidth="1"/>
    <col min="2579" max="2579" width="0" style="1" hidden="1" customWidth="1"/>
    <col min="2580" max="2580" width="23.6640625" style="1" customWidth="1"/>
    <col min="2581" max="2581" width="10" style="1" customWidth="1"/>
    <col min="2582" max="2582" width="0" style="1" hidden="1" customWidth="1"/>
    <col min="2583" max="2584" width="14.6640625" style="1" customWidth="1"/>
    <col min="2585" max="2585" width="12.88671875" style="1" customWidth="1"/>
    <col min="2586" max="2586" width="3.33203125" style="1" customWidth="1"/>
    <col min="2587" max="2587" width="30.33203125" style="1" customWidth="1"/>
    <col min="2588" max="2588" width="5" style="1" customWidth="1"/>
    <col min="2589" max="2589" width="0" style="1" hidden="1" customWidth="1"/>
    <col min="2590" max="2590" width="14.33203125" style="1" customWidth="1"/>
    <col min="2591" max="2591" width="5.6640625" style="1" customWidth="1"/>
    <col min="2592" max="2592" width="0" style="1" hidden="1" customWidth="1"/>
    <col min="2593" max="2593" width="17.33203125" style="1" customWidth="1"/>
    <col min="2594" max="2594" width="12.6640625" style="1" customWidth="1"/>
    <col min="2595" max="2595" width="0" style="1" hidden="1" customWidth="1"/>
    <col min="2596" max="2596" width="5.33203125" style="1" customWidth="1"/>
    <col min="2597" max="2597" width="0" style="1" hidden="1" customWidth="1"/>
    <col min="2598" max="2598" width="17" style="1" customWidth="1"/>
    <col min="2599" max="2599" width="6.33203125" style="1" customWidth="1"/>
    <col min="2600" max="2600" width="0" style="1" hidden="1" customWidth="1"/>
    <col min="2601" max="2601" width="14.33203125" style="1" customWidth="1"/>
    <col min="2602" max="2602" width="7.5546875" style="1" customWidth="1"/>
    <col min="2603" max="2603" width="0" style="1" hidden="1" customWidth="1"/>
    <col min="2604" max="2605" width="14.33203125" style="1" customWidth="1"/>
    <col min="2606" max="2606" width="20.88671875" style="1" customWidth="1"/>
    <col min="2607" max="2607" width="14.44140625" style="1" customWidth="1"/>
    <col min="2608" max="2608" width="15" style="1" customWidth="1"/>
    <col min="2609" max="2609" width="2.6640625" style="1" customWidth="1"/>
    <col min="2610" max="2610" width="11.6640625" style="1" customWidth="1"/>
    <col min="2611" max="2611" width="11.5546875" style="1" customWidth="1"/>
    <col min="2612" max="2612" width="2.33203125" style="1" customWidth="1"/>
    <col min="2613" max="2613" width="41" style="1" customWidth="1"/>
    <col min="2614" max="2614" width="14.33203125" style="1" customWidth="1"/>
    <col min="2615" max="2616" width="11.5546875" style="1" customWidth="1"/>
    <col min="2617" max="2617" width="21.88671875" style="1" customWidth="1"/>
    <col min="2618" max="2809" width="11.5546875" style="1"/>
    <col min="2810" max="2810" width="21.88671875" style="1" customWidth="1"/>
    <col min="2811" max="2811" width="13.88671875" style="1" customWidth="1"/>
    <col min="2812" max="2812" width="38.6640625" style="1" customWidth="1"/>
    <col min="2813" max="2813" width="3" style="1" bestFit="1" customWidth="1"/>
    <col min="2814" max="2814" width="32.33203125" style="1" customWidth="1"/>
    <col min="2815" max="2815" width="46.33203125" style="1" customWidth="1"/>
    <col min="2816" max="2816" width="19" style="1" customWidth="1"/>
    <col min="2817" max="2817" width="0" style="1" hidden="1" customWidth="1"/>
    <col min="2818" max="2818" width="17.6640625" style="1" customWidth="1"/>
    <col min="2819" max="2819" width="0" style="1" hidden="1" customWidth="1"/>
    <col min="2820" max="2820" width="22.33203125" style="1" customWidth="1"/>
    <col min="2821" max="2821" width="5.33203125" style="1" customWidth="1"/>
    <col min="2822" max="2822" width="36.33203125" style="1" customWidth="1"/>
    <col min="2823" max="2823" width="5.6640625" style="1" customWidth="1"/>
    <col min="2824" max="2824" width="0" style="1" hidden="1" customWidth="1"/>
    <col min="2825" max="2825" width="20.6640625" style="1" customWidth="1"/>
    <col min="2826" max="2826" width="4.88671875" style="1" customWidth="1"/>
    <col min="2827" max="2827" width="0" style="1" hidden="1" customWidth="1"/>
    <col min="2828" max="2828" width="24.6640625" style="1" customWidth="1"/>
    <col min="2829" max="2829" width="12.33203125" style="1" customWidth="1"/>
    <col min="2830" max="2830" width="0" style="1" hidden="1" customWidth="1"/>
    <col min="2831" max="2831" width="3.44140625" style="1" customWidth="1"/>
    <col min="2832" max="2832" width="0" style="1" hidden="1" customWidth="1"/>
    <col min="2833" max="2833" width="17.6640625" style="1" customWidth="1"/>
    <col min="2834" max="2834" width="3.44140625" style="1" customWidth="1"/>
    <col min="2835" max="2835" width="0" style="1" hidden="1" customWidth="1"/>
    <col min="2836" max="2836" width="23.6640625" style="1" customWidth="1"/>
    <col min="2837" max="2837" width="10" style="1" customWidth="1"/>
    <col min="2838" max="2838" width="0" style="1" hidden="1" customWidth="1"/>
    <col min="2839" max="2840" width="14.6640625" style="1" customWidth="1"/>
    <col min="2841" max="2841" width="12.88671875" style="1" customWidth="1"/>
    <col min="2842" max="2842" width="3.33203125" style="1" customWidth="1"/>
    <col min="2843" max="2843" width="30.33203125" style="1" customWidth="1"/>
    <col min="2844" max="2844" width="5" style="1" customWidth="1"/>
    <col min="2845" max="2845" width="0" style="1" hidden="1" customWidth="1"/>
    <col min="2846" max="2846" width="14.33203125" style="1" customWidth="1"/>
    <col min="2847" max="2847" width="5.6640625" style="1" customWidth="1"/>
    <col min="2848" max="2848" width="0" style="1" hidden="1" customWidth="1"/>
    <col min="2849" max="2849" width="17.33203125" style="1" customWidth="1"/>
    <col min="2850" max="2850" width="12.6640625" style="1" customWidth="1"/>
    <col min="2851" max="2851" width="0" style="1" hidden="1" customWidth="1"/>
    <col min="2852" max="2852" width="5.33203125" style="1" customWidth="1"/>
    <col min="2853" max="2853" width="0" style="1" hidden="1" customWidth="1"/>
    <col min="2854" max="2854" width="17" style="1" customWidth="1"/>
    <col min="2855" max="2855" width="6.33203125" style="1" customWidth="1"/>
    <col min="2856" max="2856" width="0" style="1" hidden="1" customWidth="1"/>
    <col min="2857" max="2857" width="14.33203125" style="1" customWidth="1"/>
    <col min="2858" max="2858" width="7.5546875" style="1" customWidth="1"/>
    <col min="2859" max="2859" width="0" style="1" hidden="1" customWidth="1"/>
    <col min="2860" max="2861" width="14.33203125" style="1" customWidth="1"/>
    <col min="2862" max="2862" width="20.88671875" style="1" customWidth="1"/>
    <col min="2863" max="2863" width="14.44140625" style="1" customWidth="1"/>
    <col min="2864" max="2864" width="15" style="1" customWidth="1"/>
    <col min="2865" max="2865" width="2.6640625" style="1" customWidth="1"/>
    <col min="2866" max="2866" width="11.6640625" style="1" customWidth="1"/>
    <col min="2867" max="2867" width="11.5546875" style="1" customWidth="1"/>
    <col min="2868" max="2868" width="2.33203125" style="1" customWidth="1"/>
    <col min="2869" max="2869" width="41" style="1" customWidth="1"/>
    <col min="2870" max="2870" width="14.33203125" style="1" customWidth="1"/>
    <col min="2871" max="2872" width="11.5546875" style="1" customWidth="1"/>
    <col min="2873" max="2873" width="21.88671875" style="1" customWidth="1"/>
    <col min="2874" max="3065" width="11.5546875" style="1"/>
    <col min="3066" max="3066" width="21.88671875" style="1" customWidth="1"/>
    <col min="3067" max="3067" width="13.88671875" style="1" customWidth="1"/>
    <col min="3068" max="3068" width="38.6640625" style="1" customWidth="1"/>
    <col min="3069" max="3069" width="3" style="1" bestFit="1" customWidth="1"/>
    <col min="3070" max="3070" width="32.33203125" style="1" customWidth="1"/>
    <col min="3071" max="3071" width="46.33203125" style="1" customWidth="1"/>
    <col min="3072" max="3072" width="19" style="1" customWidth="1"/>
    <col min="3073" max="3073" width="0" style="1" hidden="1" customWidth="1"/>
    <col min="3074" max="3074" width="17.6640625" style="1" customWidth="1"/>
    <col min="3075" max="3075" width="0" style="1" hidden="1" customWidth="1"/>
    <col min="3076" max="3076" width="22.33203125" style="1" customWidth="1"/>
    <col min="3077" max="3077" width="5.33203125" style="1" customWidth="1"/>
    <col min="3078" max="3078" width="36.33203125" style="1" customWidth="1"/>
    <col min="3079" max="3079" width="5.6640625" style="1" customWidth="1"/>
    <col min="3080" max="3080" width="0" style="1" hidden="1" customWidth="1"/>
    <col min="3081" max="3081" width="20.6640625" style="1" customWidth="1"/>
    <col min="3082" max="3082" width="4.88671875" style="1" customWidth="1"/>
    <col min="3083" max="3083" width="0" style="1" hidden="1" customWidth="1"/>
    <col min="3084" max="3084" width="24.6640625" style="1" customWidth="1"/>
    <col min="3085" max="3085" width="12.33203125" style="1" customWidth="1"/>
    <col min="3086" max="3086" width="0" style="1" hidden="1" customWidth="1"/>
    <col min="3087" max="3087" width="3.44140625" style="1" customWidth="1"/>
    <col min="3088" max="3088" width="0" style="1" hidden="1" customWidth="1"/>
    <col min="3089" max="3089" width="17.6640625" style="1" customWidth="1"/>
    <col min="3090" max="3090" width="3.44140625" style="1" customWidth="1"/>
    <col min="3091" max="3091" width="0" style="1" hidden="1" customWidth="1"/>
    <col min="3092" max="3092" width="23.6640625" style="1" customWidth="1"/>
    <col min="3093" max="3093" width="10" style="1" customWidth="1"/>
    <col min="3094" max="3094" width="0" style="1" hidden="1" customWidth="1"/>
    <col min="3095" max="3096" width="14.6640625" style="1" customWidth="1"/>
    <col min="3097" max="3097" width="12.88671875" style="1" customWidth="1"/>
    <col min="3098" max="3098" width="3.33203125" style="1" customWidth="1"/>
    <col min="3099" max="3099" width="30.33203125" style="1" customWidth="1"/>
    <col min="3100" max="3100" width="5" style="1" customWidth="1"/>
    <col min="3101" max="3101" width="0" style="1" hidden="1" customWidth="1"/>
    <col min="3102" max="3102" width="14.33203125" style="1" customWidth="1"/>
    <col min="3103" max="3103" width="5.6640625" style="1" customWidth="1"/>
    <col min="3104" max="3104" width="0" style="1" hidden="1" customWidth="1"/>
    <col min="3105" max="3105" width="17.33203125" style="1" customWidth="1"/>
    <col min="3106" max="3106" width="12.6640625" style="1" customWidth="1"/>
    <col min="3107" max="3107" width="0" style="1" hidden="1" customWidth="1"/>
    <col min="3108" max="3108" width="5.33203125" style="1" customWidth="1"/>
    <col min="3109" max="3109" width="0" style="1" hidden="1" customWidth="1"/>
    <col min="3110" max="3110" width="17" style="1" customWidth="1"/>
    <col min="3111" max="3111" width="6.33203125" style="1" customWidth="1"/>
    <col min="3112" max="3112" width="0" style="1" hidden="1" customWidth="1"/>
    <col min="3113" max="3113" width="14.33203125" style="1" customWidth="1"/>
    <col min="3114" max="3114" width="7.5546875" style="1" customWidth="1"/>
    <col min="3115" max="3115" width="0" style="1" hidden="1" customWidth="1"/>
    <col min="3116" max="3117" width="14.33203125" style="1" customWidth="1"/>
    <col min="3118" max="3118" width="20.88671875" style="1" customWidth="1"/>
    <col min="3119" max="3119" width="14.44140625" style="1" customWidth="1"/>
    <col min="3120" max="3120" width="15" style="1" customWidth="1"/>
    <col min="3121" max="3121" width="2.6640625" style="1" customWidth="1"/>
    <col min="3122" max="3122" width="11.6640625" style="1" customWidth="1"/>
    <col min="3123" max="3123" width="11.5546875" style="1" customWidth="1"/>
    <col min="3124" max="3124" width="2.33203125" style="1" customWidth="1"/>
    <col min="3125" max="3125" width="41" style="1" customWidth="1"/>
    <col min="3126" max="3126" width="14.33203125" style="1" customWidth="1"/>
    <col min="3127" max="3128" width="11.5546875" style="1" customWidth="1"/>
    <col min="3129" max="3129" width="21.88671875" style="1" customWidth="1"/>
    <col min="3130" max="3321" width="11.5546875" style="1"/>
    <col min="3322" max="3322" width="21.88671875" style="1" customWidth="1"/>
    <col min="3323" max="3323" width="13.88671875" style="1" customWidth="1"/>
    <col min="3324" max="3324" width="38.6640625" style="1" customWidth="1"/>
    <col min="3325" max="3325" width="3" style="1" bestFit="1" customWidth="1"/>
    <col min="3326" max="3326" width="32.33203125" style="1" customWidth="1"/>
    <col min="3327" max="3327" width="46.33203125" style="1" customWidth="1"/>
    <col min="3328" max="3328" width="19" style="1" customWidth="1"/>
    <col min="3329" max="3329" width="0" style="1" hidden="1" customWidth="1"/>
    <col min="3330" max="3330" width="17.6640625" style="1" customWidth="1"/>
    <col min="3331" max="3331" width="0" style="1" hidden="1" customWidth="1"/>
    <col min="3332" max="3332" width="22.33203125" style="1" customWidth="1"/>
    <col min="3333" max="3333" width="5.33203125" style="1" customWidth="1"/>
    <col min="3334" max="3334" width="36.33203125" style="1" customWidth="1"/>
    <col min="3335" max="3335" width="5.6640625" style="1" customWidth="1"/>
    <col min="3336" max="3336" width="0" style="1" hidden="1" customWidth="1"/>
    <col min="3337" max="3337" width="20.6640625" style="1" customWidth="1"/>
    <col min="3338" max="3338" width="4.88671875" style="1" customWidth="1"/>
    <col min="3339" max="3339" width="0" style="1" hidden="1" customWidth="1"/>
    <col min="3340" max="3340" width="24.6640625" style="1" customWidth="1"/>
    <col min="3341" max="3341" width="12.33203125" style="1" customWidth="1"/>
    <col min="3342" max="3342" width="0" style="1" hidden="1" customWidth="1"/>
    <col min="3343" max="3343" width="3.44140625" style="1" customWidth="1"/>
    <col min="3344" max="3344" width="0" style="1" hidden="1" customWidth="1"/>
    <col min="3345" max="3345" width="17.6640625" style="1" customWidth="1"/>
    <col min="3346" max="3346" width="3.44140625" style="1" customWidth="1"/>
    <col min="3347" max="3347" width="0" style="1" hidden="1" customWidth="1"/>
    <col min="3348" max="3348" width="23.6640625" style="1" customWidth="1"/>
    <col min="3349" max="3349" width="10" style="1" customWidth="1"/>
    <col min="3350" max="3350" width="0" style="1" hidden="1" customWidth="1"/>
    <col min="3351" max="3352" width="14.6640625" style="1" customWidth="1"/>
    <col min="3353" max="3353" width="12.88671875" style="1" customWidth="1"/>
    <col min="3354" max="3354" width="3.33203125" style="1" customWidth="1"/>
    <col min="3355" max="3355" width="30.33203125" style="1" customWidth="1"/>
    <col min="3356" max="3356" width="5" style="1" customWidth="1"/>
    <col min="3357" max="3357" width="0" style="1" hidden="1" customWidth="1"/>
    <col min="3358" max="3358" width="14.33203125" style="1" customWidth="1"/>
    <col min="3359" max="3359" width="5.6640625" style="1" customWidth="1"/>
    <col min="3360" max="3360" width="0" style="1" hidden="1" customWidth="1"/>
    <col min="3361" max="3361" width="17.33203125" style="1" customWidth="1"/>
    <col min="3362" max="3362" width="12.6640625" style="1" customWidth="1"/>
    <col min="3363" max="3363" width="0" style="1" hidden="1" customWidth="1"/>
    <col min="3364" max="3364" width="5.33203125" style="1" customWidth="1"/>
    <col min="3365" max="3365" width="0" style="1" hidden="1" customWidth="1"/>
    <col min="3366" max="3366" width="17" style="1" customWidth="1"/>
    <col min="3367" max="3367" width="6.33203125" style="1" customWidth="1"/>
    <col min="3368" max="3368" width="0" style="1" hidden="1" customWidth="1"/>
    <col min="3369" max="3369" width="14.33203125" style="1" customWidth="1"/>
    <col min="3370" max="3370" width="7.5546875" style="1" customWidth="1"/>
    <col min="3371" max="3371" width="0" style="1" hidden="1" customWidth="1"/>
    <col min="3372" max="3373" width="14.33203125" style="1" customWidth="1"/>
    <col min="3374" max="3374" width="20.88671875" style="1" customWidth="1"/>
    <col min="3375" max="3375" width="14.44140625" style="1" customWidth="1"/>
    <col min="3376" max="3376" width="15" style="1" customWidth="1"/>
    <col min="3377" max="3377" width="2.6640625" style="1" customWidth="1"/>
    <col min="3378" max="3378" width="11.6640625" style="1" customWidth="1"/>
    <col min="3379" max="3379" width="11.5546875" style="1" customWidth="1"/>
    <col min="3380" max="3380" width="2.33203125" style="1" customWidth="1"/>
    <col min="3381" max="3381" width="41" style="1" customWidth="1"/>
    <col min="3382" max="3382" width="14.33203125" style="1" customWidth="1"/>
    <col min="3383" max="3384" width="11.5546875" style="1" customWidth="1"/>
    <col min="3385" max="3385" width="21.88671875" style="1" customWidth="1"/>
    <col min="3386" max="3577" width="11.5546875" style="1"/>
    <col min="3578" max="3578" width="21.88671875" style="1" customWidth="1"/>
    <col min="3579" max="3579" width="13.88671875" style="1" customWidth="1"/>
    <col min="3580" max="3580" width="38.6640625" style="1" customWidth="1"/>
    <col min="3581" max="3581" width="3" style="1" bestFit="1" customWidth="1"/>
    <col min="3582" max="3582" width="32.33203125" style="1" customWidth="1"/>
    <col min="3583" max="3583" width="46.33203125" style="1" customWidth="1"/>
    <col min="3584" max="3584" width="19" style="1" customWidth="1"/>
    <col min="3585" max="3585" width="0" style="1" hidden="1" customWidth="1"/>
    <col min="3586" max="3586" width="17.6640625" style="1" customWidth="1"/>
    <col min="3587" max="3587" width="0" style="1" hidden="1" customWidth="1"/>
    <col min="3588" max="3588" width="22.33203125" style="1" customWidth="1"/>
    <col min="3589" max="3589" width="5.33203125" style="1" customWidth="1"/>
    <col min="3590" max="3590" width="36.33203125" style="1" customWidth="1"/>
    <col min="3591" max="3591" width="5.6640625" style="1" customWidth="1"/>
    <col min="3592" max="3592" width="0" style="1" hidden="1" customWidth="1"/>
    <col min="3593" max="3593" width="20.6640625" style="1" customWidth="1"/>
    <col min="3594" max="3594" width="4.88671875" style="1" customWidth="1"/>
    <col min="3595" max="3595" width="0" style="1" hidden="1" customWidth="1"/>
    <col min="3596" max="3596" width="24.6640625" style="1" customWidth="1"/>
    <col min="3597" max="3597" width="12.33203125" style="1" customWidth="1"/>
    <col min="3598" max="3598" width="0" style="1" hidden="1" customWidth="1"/>
    <col min="3599" max="3599" width="3.44140625" style="1" customWidth="1"/>
    <col min="3600" max="3600" width="0" style="1" hidden="1" customWidth="1"/>
    <col min="3601" max="3601" width="17.6640625" style="1" customWidth="1"/>
    <col min="3602" max="3602" width="3.44140625" style="1" customWidth="1"/>
    <col min="3603" max="3603" width="0" style="1" hidden="1" customWidth="1"/>
    <col min="3604" max="3604" width="23.6640625" style="1" customWidth="1"/>
    <col min="3605" max="3605" width="10" style="1" customWidth="1"/>
    <col min="3606" max="3606" width="0" style="1" hidden="1" customWidth="1"/>
    <col min="3607" max="3608" width="14.6640625" style="1" customWidth="1"/>
    <col min="3609" max="3609" width="12.88671875" style="1" customWidth="1"/>
    <col min="3610" max="3610" width="3.33203125" style="1" customWidth="1"/>
    <col min="3611" max="3611" width="30.33203125" style="1" customWidth="1"/>
    <col min="3612" max="3612" width="5" style="1" customWidth="1"/>
    <col min="3613" max="3613" width="0" style="1" hidden="1" customWidth="1"/>
    <col min="3614" max="3614" width="14.33203125" style="1" customWidth="1"/>
    <col min="3615" max="3615" width="5.6640625" style="1" customWidth="1"/>
    <col min="3616" max="3616" width="0" style="1" hidden="1" customWidth="1"/>
    <col min="3617" max="3617" width="17.33203125" style="1" customWidth="1"/>
    <col min="3618" max="3618" width="12.6640625" style="1" customWidth="1"/>
    <col min="3619" max="3619" width="0" style="1" hidden="1" customWidth="1"/>
    <col min="3620" max="3620" width="5.33203125" style="1" customWidth="1"/>
    <col min="3621" max="3621" width="0" style="1" hidden="1" customWidth="1"/>
    <col min="3622" max="3622" width="17" style="1" customWidth="1"/>
    <col min="3623" max="3623" width="6.33203125" style="1" customWidth="1"/>
    <col min="3624" max="3624" width="0" style="1" hidden="1" customWidth="1"/>
    <col min="3625" max="3625" width="14.33203125" style="1" customWidth="1"/>
    <col min="3626" max="3626" width="7.5546875" style="1" customWidth="1"/>
    <col min="3627" max="3627" width="0" style="1" hidden="1" customWidth="1"/>
    <col min="3628" max="3629" width="14.33203125" style="1" customWidth="1"/>
    <col min="3630" max="3630" width="20.88671875" style="1" customWidth="1"/>
    <col min="3631" max="3631" width="14.44140625" style="1" customWidth="1"/>
    <col min="3632" max="3632" width="15" style="1" customWidth="1"/>
    <col min="3633" max="3633" width="2.6640625" style="1" customWidth="1"/>
    <col min="3634" max="3634" width="11.6640625" style="1" customWidth="1"/>
    <col min="3635" max="3635" width="11.5546875" style="1" customWidth="1"/>
    <col min="3636" max="3636" width="2.33203125" style="1" customWidth="1"/>
    <col min="3637" max="3637" width="41" style="1" customWidth="1"/>
    <col min="3638" max="3638" width="14.33203125" style="1" customWidth="1"/>
    <col min="3639" max="3640" width="11.5546875" style="1" customWidth="1"/>
    <col min="3641" max="3641" width="21.88671875" style="1" customWidth="1"/>
    <col min="3642" max="3833" width="11.5546875" style="1"/>
    <col min="3834" max="3834" width="21.88671875" style="1" customWidth="1"/>
    <col min="3835" max="3835" width="13.88671875" style="1" customWidth="1"/>
    <col min="3836" max="3836" width="38.6640625" style="1" customWidth="1"/>
    <col min="3837" max="3837" width="3" style="1" bestFit="1" customWidth="1"/>
    <col min="3838" max="3838" width="32.33203125" style="1" customWidth="1"/>
    <col min="3839" max="3839" width="46.33203125" style="1" customWidth="1"/>
    <col min="3840" max="3840" width="19" style="1" customWidth="1"/>
    <col min="3841" max="3841" width="0" style="1" hidden="1" customWidth="1"/>
    <col min="3842" max="3842" width="17.6640625" style="1" customWidth="1"/>
    <col min="3843" max="3843" width="0" style="1" hidden="1" customWidth="1"/>
    <col min="3844" max="3844" width="22.33203125" style="1" customWidth="1"/>
    <col min="3845" max="3845" width="5.33203125" style="1" customWidth="1"/>
    <col min="3846" max="3846" width="36.33203125" style="1" customWidth="1"/>
    <col min="3847" max="3847" width="5.6640625" style="1" customWidth="1"/>
    <col min="3848" max="3848" width="0" style="1" hidden="1" customWidth="1"/>
    <col min="3849" max="3849" width="20.6640625" style="1" customWidth="1"/>
    <col min="3850" max="3850" width="4.88671875" style="1" customWidth="1"/>
    <col min="3851" max="3851" width="0" style="1" hidden="1" customWidth="1"/>
    <col min="3852" max="3852" width="24.6640625" style="1" customWidth="1"/>
    <col min="3853" max="3853" width="12.33203125" style="1" customWidth="1"/>
    <col min="3854" max="3854" width="0" style="1" hidden="1" customWidth="1"/>
    <col min="3855" max="3855" width="3.44140625" style="1" customWidth="1"/>
    <col min="3856" max="3856" width="0" style="1" hidden="1" customWidth="1"/>
    <col min="3857" max="3857" width="17.6640625" style="1" customWidth="1"/>
    <col min="3858" max="3858" width="3.44140625" style="1" customWidth="1"/>
    <col min="3859" max="3859" width="0" style="1" hidden="1" customWidth="1"/>
    <col min="3860" max="3860" width="23.6640625" style="1" customWidth="1"/>
    <col min="3861" max="3861" width="10" style="1" customWidth="1"/>
    <col min="3862" max="3862" width="0" style="1" hidden="1" customWidth="1"/>
    <col min="3863" max="3864" width="14.6640625" style="1" customWidth="1"/>
    <col min="3865" max="3865" width="12.88671875" style="1" customWidth="1"/>
    <col min="3866" max="3866" width="3.33203125" style="1" customWidth="1"/>
    <col min="3867" max="3867" width="30.33203125" style="1" customWidth="1"/>
    <col min="3868" max="3868" width="5" style="1" customWidth="1"/>
    <col min="3869" max="3869" width="0" style="1" hidden="1" customWidth="1"/>
    <col min="3870" max="3870" width="14.33203125" style="1" customWidth="1"/>
    <col min="3871" max="3871" width="5.6640625" style="1" customWidth="1"/>
    <col min="3872" max="3872" width="0" style="1" hidden="1" customWidth="1"/>
    <col min="3873" max="3873" width="17.33203125" style="1" customWidth="1"/>
    <col min="3874" max="3874" width="12.6640625" style="1" customWidth="1"/>
    <col min="3875" max="3875" width="0" style="1" hidden="1" customWidth="1"/>
    <col min="3876" max="3876" width="5.33203125" style="1" customWidth="1"/>
    <col min="3877" max="3877" width="0" style="1" hidden="1" customWidth="1"/>
    <col min="3878" max="3878" width="17" style="1" customWidth="1"/>
    <col min="3879" max="3879" width="6.33203125" style="1" customWidth="1"/>
    <col min="3880" max="3880" width="0" style="1" hidden="1" customWidth="1"/>
    <col min="3881" max="3881" width="14.33203125" style="1" customWidth="1"/>
    <col min="3882" max="3882" width="7.5546875" style="1" customWidth="1"/>
    <col min="3883" max="3883" width="0" style="1" hidden="1" customWidth="1"/>
    <col min="3884" max="3885" width="14.33203125" style="1" customWidth="1"/>
    <col min="3886" max="3886" width="20.88671875" style="1" customWidth="1"/>
    <col min="3887" max="3887" width="14.44140625" style="1" customWidth="1"/>
    <col min="3888" max="3888" width="15" style="1" customWidth="1"/>
    <col min="3889" max="3889" width="2.6640625" style="1" customWidth="1"/>
    <col min="3890" max="3890" width="11.6640625" style="1" customWidth="1"/>
    <col min="3891" max="3891" width="11.5546875" style="1" customWidth="1"/>
    <col min="3892" max="3892" width="2.33203125" style="1" customWidth="1"/>
    <col min="3893" max="3893" width="41" style="1" customWidth="1"/>
    <col min="3894" max="3894" width="14.33203125" style="1" customWidth="1"/>
    <col min="3895" max="3896" width="11.5546875" style="1" customWidth="1"/>
    <col min="3897" max="3897" width="21.88671875" style="1" customWidth="1"/>
    <col min="3898" max="4089" width="11.5546875" style="1"/>
    <col min="4090" max="4090" width="21.88671875" style="1" customWidth="1"/>
    <col min="4091" max="4091" width="13.88671875" style="1" customWidth="1"/>
    <col min="4092" max="4092" width="38.6640625" style="1" customWidth="1"/>
    <col min="4093" max="4093" width="3" style="1" bestFit="1" customWidth="1"/>
    <col min="4094" max="4094" width="32.33203125" style="1" customWidth="1"/>
    <col min="4095" max="4095" width="46.33203125" style="1" customWidth="1"/>
    <col min="4096" max="4096" width="19" style="1" customWidth="1"/>
    <col min="4097" max="4097" width="0" style="1" hidden="1" customWidth="1"/>
    <col min="4098" max="4098" width="17.6640625" style="1" customWidth="1"/>
    <col min="4099" max="4099" width="0" style="1" hidden="1" customWidth="1"/>
    <col min="4100" max="4100" width="22.33203125" style="1" customWidth="1"/>
    <col min="4101" max="4101" width="5.33203125" style="1" customWidth="1"/>
    <col min="4102" max="4102" width="36.33203125" style="1" customWidth="1"/>
    <col min="4103" max="4103" width="5.6640625" style="1" customWidth="1"/>
    <col min="4104" max="4104" width="0" style="1" hidden="1" customWidth="1"/>
    <col min="4105" max="4105" width="20.6640625" style="1" customWidth="1"/>
    <col min="4106" max="4106" width="4.88671875" style="1" customWidth="1"/>
    <col min="4107" max="4107" width="0" style="1" hidden="1" customWidth="1"/>
    <col min="4108" max="4108" width="24.6640625" style="1" customWidth="1"/>
    <col min="4109" max="4109" width="12.33203125" style="1" customWidth="1"/>
    <col min="4110" max="4110" width="0" style="1" hidden="1" customWidth="1"/>
    <col min="4111" max="4111" width="3.44140625" style="1" customWidth="1"/>
    <col min="4112" max="4112" width="0" style="1" hidden="1" customWidth="1"/>
    <col min="4113" max="4113" width="17.6640625" style="1" customWidth="1"/>
    <col min="4114" max="4114" width="3.44140625" style="1" customWidth="1"/>
    <col min="4115" max="4115" width="0" style="1" hidden="1" customWidth="1"/>
    <col min="4116" max="4116" width="23.6640625" style="1" customWidth="1"/>
    <col min="4117" max="4117" width="10" style="1" customWidth="1"/>
    <col min="4118" max="4118" width="0" style="1" hidden="1" customWidth="1"/>
    <col min="4119" max="4120" width="14.6640625" style="1" customWidth="1"/>
    <col min="4121" max="4121" width="12.88671875" style="1" customWidth="1"/>
    <col min="4122" max="4122" width="3.33203125" style="1" customWidth="1"/>
    <col min="4123" max="4123" width="30.33203125" style="1" customWidth="1"/>
    <col min="4124" max="4124" width="5" style="1" customWidth="1"/>
    <col min="4125" max="4125" width="0" style="1" hidden="1" customWidth="1"/>
    <col min="4126" max="4126" width="14.33203125" style="1" customWidth="1"/>
    <col min="4127" max="4127" width="5.6640625" style="1" customWidth="1"/>
    <col min="4128" max="4128" width="0" style="1" hidden="1" customWidth="1"/>
    <col min="4129" max="4129" width="17.33203125" style="1" customWidth="1"/>
    <col min="4130" max="4130" width="12.6640625" style="1" customWidth="1"/>
    <col min="4131" max="4131" width="0" style="1" hidden="1" customWidth="1"/>
    <col min="4132" max="4132" width="5.33203125" style="1" customWidth="1"/>
    <col min="4133" max="4133" width="0" style="1" hidden="1" customWidth="1"/>
    <col min="4134" max="4134" width="17" style="1" customWidth="1"/>
    <col min="4135" max="4135" width="6.33203125" style="1" customWidth="1"/>
    <col min="4136" max="4136" width="0" style="1" hidden="1" customWidth="1"/>
    <col min="4137" max="4137" width="14.33203125" style="1" customWidth="1"/>
    <col min="4138" max="4138" width="7.5546875" style="1" customWidth="1"/>
    <col min="4139" max="4139" width="0" style="1" hidden="1" customWidth="1"/>
    <col min="4140" max="4141" width="14.33203125" style="1" customWidth="1"/>
    <col min="4142" max="4142" width="20.88671875" style="1" customWidth="1"/>
    <col min="4143" max="4143" width="14.44140625" style="1" customWidth="1"/>
    <col min="4144" max="4144" width="15" style="1" customWidth="1"/>
    <col min="4145" max="4145" width="2.6640625" style="1" customWidth="1"/>
    <col min="4146" max="4146" width="11.6640625" style="1" customWidth="1"/>
    <col min="4147" max="4147" width="11.5546875" style="1" customWidth="1"/>
    <col min="4148" max="4148" width="2.33203125" style="1" customWidth="1"/>
    <col min="4149" max="4149" width="41" style="1" customWidth="1"/>
    <col min="4150" max="4150" width="14.33203125" style="1" customWidth="1"/>
    <col min="4151" max="4152" width="11.5546875" style="1" customWidth="1"/>
    <col min="4153" max="4153" width="21.88671875" style="1" customWidth="1"/>
    <col min="4154" max="4345" width="11.5546875" style="1"/>
    <col min="4346" max="4346" width="21.88671875" style="1" customWidth="1"/>
    <col min="4347" max="4347" width="13.88671875" style="1" customWidth="1"/>
    <col min="4348" max="4348" width="38.6640625" style="1" customWidth="1"/>
    <col min="4349" max="4349" width="3" style="1" bestFit="1" customWidth="1"/>
    <col min="4350" max="4350" width="32.33203125" style="1" customWidth="1"/>
    <col min="4351" max="4351" width="46.33203125" style="1" customWidth="1"/>
    <col min="4352" max="4352" width="19" style="1" customWidth="1"/>
    <col min="4353" max="4353" width="0" style="1" hidden="1" customWidth="1"/>
    <col min="4354" max="4354" width="17.6640625" style="1" customWidth="1"/>
    <col min="4355" max="4355" width="0" style="1" hidden="1" customWidth="1"/>
    <col min="4356" max="4356" width="22.33203125" style="1" customWidth="1"/>
    <col min="4357" max="4357" width="5.33203125" style="1" customWidth="1"/>
    <col min="4358" max="4358" width="36.33203125" style="1" customWidth="1"/>
    <col min="4359" max="4359" width="5.6640625" style="1" customWidth="1"/>
    <col min="4360" max="4360" width="0" style="1" hidden="1" customWidth="1"/>
    <col min="4361" max="4361" width="20.6640625" style="1" customWidth="1"/>
    <col min="4362" max="4362" width="4.88671875" style="1" customWidth="1"/>
    <col min="4363" max="4363" width="0" style="1" hidden="1" customWidth="1"/>
    <col min="4364" max="4364" width="24.6640625" style="1" customWidth="1"/>
    <col min="4365" max="4365" width="12.33203125" style="1" customWidth="1"/>
    <col min="4366" max="4366" width="0" style="1" hidden="1" customWidth="1"/>
    <col min="4367" max="4367" width="3.44140625" style="1" customWidth="1"/>
    <col min="4368" max="4368" width="0" style="1" hidden="1" customWidth="1"/>
    <col min="4369" max="4369" width="17.6640625" style="1" customWidth="1"/>
    <col min="4370" max="4370" width="3.44140625" style="1" customWidth="1"/>
    <col min="4371" max="4371" width="0" style="1" hidden="1" customWidth="1"/>
    <col min="4372" max="4372" width="23.6640625" style="1" customWidth="1"/>
    <col min="4373" max="4373" width="10" style="1" customWidth="1"/>
    <col min="4374" max="4374" width="0" style="1" hidden="1" customWidth="1"/>
    <col min="4375" max="4376" width="14.6640625" style="1" customWidth="1"/>
    <col min="4377" max="4377" width="12.88671875" style="1" customWidth="1"/>
    <col min="4378" max="4378" width="3.33203125" style="1" customWidth="1"/>
    <col min="4379" max="4379" width="30.33203125" style="1" customWidth="1"/>
    <col min="4380" max="4380" width="5" style="1" customWidth="1"/>
    <col min="4381" max="4381" width="0" style="1" hidden="1" customWidth="1"/>
    <col min="4382" max="4382" width="14.33203125" style="1" customWidth="1"/>
    <col min="4383" max="4383" width="5.6640625" style="1" customWidth="1"/>
    <col min="4384" max="4384" width="0" style="1" hidden="1" customWidth="1"/>
    <col min="4385" max="4385" width="17.33203125" style="1" customWidth="1"/>
    <col min="4386" max="4386" width="12.6640625" style="1" customWidth="1"/>
    <col min="4387" max="4387" width="0" style="1" hidden="1" customWidth="1"/>
    <col min="4388" max="4388" width="5.33203125" style="1" customWidth="1"/>
    <col min="4389" max="4389" width="0" style="1" hidden="1" customWidth="1"/>
    <col min="4390" max="4390" width="17" style="1" customWidth="1"/>
    <col min="4391" max="4391" width="6.33203125" style="1" customWidth="1"/>
    <col min="4392" max="4392" width="0" style="1" hidden="1" customWidth="1"/>
    <col min="4393" max="4393" width="14.33203125" style="1" customWidth="1"/>
    <col min="4394" max="4394" width="7.5546875" style="1" customWidth="1"/>
    <col min="4395" max="4395" width="0" style="1" hidden="1" customWidth="1"/>
    <col min="4396" max="4397" width="14.33203125" style="1" customWidth="1"/>
    <col min="4398" max="4398" width="20.88671875" style="1" customWidth="1"/>
    <col min="4399" max="4399" width="14.44140625" style="1" customWidth="1"/>
    <col min="4400" max="4400" width="15" style="1" customWidth="1"/>
    <col min="4401" max="4401" width="2.6640625" style="1" customWidth="1"/>
    <col min="4402" max="4402" width="11.6640625" style="1" customWidth="1"/>
    <col min="4403" max="4403" width="11.5546875" style="1" customWidth="1"/>
    <col min="4404" max="4404" width="2.33203125" style="1" customWidth="1"/>
    <col min="4405" max="4405" width="41" style="1" customWidth="1"/>
    <col min="4406" max="4406" width="14.33203125" style="1" customWidth="1"/>
    <col min="4407" max="4408" width="11.5546875" style="1" customWidth="1"/>
    <col min="4409" max="4409" width="21.88671875" style="1" customWidth="1"/>
    <col min="4410" max="4601" width="11.5546875" style="1"/>
    <col min="4602" max="4602" width="21.88671875" style="1" customWidth="1"/>
    <col min="4603" max="4603" width="13.88671875" style="1" customWidth="1"/>
    <col min="4604" max="4604" width="38.6640625" style="1" customWidth="1"/>
    <col min="4605" max="4605" width="3" style="1" bestFit="1" customWidth="1"/>
    <col min="4606" max="4606" width="32.33203125" style="1" customWidth="1"/>
    <col min="4607" max="4607" width="46.33203125" style="1" customWidth="1"/>
    <col min="4608" max="4608" width="19" style="1" customWidth="1"/>
    <col min="4609" max="4609" width="0" style="1" hidden="1" customWidth="1"/>
    <col min="4610" max="4610" width="17.6640625" style="1" customWidth="1"/>
    <col min="4611" max="4611" width="0" style="1" hidden="1" customWidth="1"/>
    <col min="4612" max="4612" width="22.33203125" style="1" customWidth="1"/>
    <col min="4613" max="4613" width="5.33203125" style="1" customWidth="1"/>
    <col min="4614" max="4614" width="36.33203125" style="1" customWidth="1"/>
    <col min="4615" max="4615" width="5.6640625" style="1" customWidth="1"/>
    <col min="4616" max="4616" width="0" style="1" hidden="1" customWidth="1"/>
    <col min="4617" max="4617" width="20.6640625" style="1" customWidth="1"/>
    <col min="4618" max="4618" width="4.88671875" style="1" customWidth="1"/>
    <col min="4619" max="4619" width="0" style="1" hidden="1" customWidth="1"/>
    <col min="4620" max="4620" width="24.6640625" style="1" customWidth="1"/>
    <col min="4621" max="4621" width="12.33203125" style="1" customWidth="1"/>
    <col min="4622" max="4622" width="0" style="1" hidden="1" customWidth="1"/>
    <col min="4623" max="4623" width="3.44140625" style="1" customWidth="1"/>
    <col min="4624" max="4624" width="0" style="1" hidden="1" customWidth="1"/>
    <col min="4625" max="4625" width="17.6640625" style="1" customWidth="1"/>
    <col min="4626" max="4626" width="3.44140625" style="1" customWidth="1"/>
    <col min="4627" max="4627" width="0" style="1" hidden="1" customWidth="1"/>
    <col min="4628" max="4628" width="23.6640625" style="1" customWidth="1"/>
    <col min="4629" max="4629" width="10" style="1" customWidth="1"/>
    <col min="4630" max="4630" width="0" style="1" hidden="1" customWidth="1"/>
    <col min="4631" max="4632" width="14.6640625" style="1" customWidth="1"/>
    <col min="4633" max="4633" width="12.88671875" style="1" customWidth="1"/>
    <col min="4634" max="4634" width="3.33203125" style="1" customWidth="1"/>
    <col min="4635" max="4635" width="30.33203125" style="1" customWidth="1"/>
    <col min="4636" max="4636" width="5" style="1" customWidth="1"/>
    <col min="4637" max="4637" width="0" style="1" hidden="1" customWidth="1"/>
    <col min="4638" max="4638" width="14.33203125" style="1" customWidth="1"/>
    <col min="4639" max="4639" width="5.6640625" style="1" customWidth="1"/>
    <col min="4640" max="4640" width="0" style="1" hidden="1" customWidth="1"/>
    <col min="4641" max="4641" width="17.33203125" style="1" customWidth="1"/>
    <col min="4642" max="4642" width="12.6640625" style="1" customWidth="1"/>
    <col min="4643" max="4643" width="0" style="1" hidden="1" customWidth="1"/>
    <col min="4644" max="4644" width="5.33203125" style="1" customWidth="1"/>
    <col min="4645" max="4645" width="0" style="1" hidden="1" customWidth="1"/>
    <col min="4646" max="4646" width="17" style="1" customWidth="1"/>
    <col min="4647" max="4647" width="6.33203125" style="1" customWidth="1"/>
    <col min="4648" max="4648" width="0" style="1" hidden="1" customWidth="1"/>
    <col min="4649" max="4649" width="14.33203125" style="1" customWidth="1"/>
    <col min="4650" max="4650" width="7.5546875" style="1" customWidth="1"/>
    <col min="4651" max="4651" width="0" style="1" hidden="1" customWidth="1"/>
    <col min="4652" max="4653" width="14.33203125" style="1" customWidth="1"/>
    <col min="4654" max="4654" width="20.88671875" style="1" customWidth="1"/>
    <col min="4655" max="4655" width="14.44140625" style="1" customWidth="1"/>
    <col min="4656" max="4656" width="15" style="1" customWidth="1"/>
    <col min="4657" max="4657" width="2.6640625" style="1" customWidth="1"/>
    <col min="4658" max="4658" width="11.6640625" style="1" customWidth="1"/>
    <col min="4659" max="4659" width="11.5546875" style="1" customWidth="1"/>
    <col min="4660" max="4660" width="2.33203125" style="1" customWidth="1"/>
    <col min="4661" max="4661" width="41" style="1" customWidth="1"/>
    <col min="4662" max="4662" width="14.33203125" style="1" customWidth="1"/>
    <col min="4663" max="4664" width="11.5546875" style="1" customWidth="1"/>
    <col min="4665" max="4665" width="21.88671875" style="1" customWidth="1"/>
    <col min="4666" max="4857" width="11.5546875" style="1"/>
    <col min="4858" max="4858" width="21.88671875" style="1" customWidth="1"/>
    <col min="4859" max="4859" width="13.88671875" style="1" customWidth="1"/>
    <col min="4860" max="4860" width="38.6640625" style="1" customWidth="1"/>
    <col min="4861" max="4861" width="3" style="1" bestFit="1" customWidth="1"/>
    <col min="4862" max="4862" width="32.33203125" style="1" customWidth="1"/>
    <col min="4863" max="4863" width="46.33203125" style="1" customWidth="1"/>
    <col min="4864" max="4864" width="19" style="1" customWidth="1"/>
    <col min="4865" max="4865" width="0" style="1" hidden="1" customWidth="1"/>
    <col min="4866" max="4866" width="17.6640625" style="1" customWidth="1"/>
    <col min="4867" max="4867" width="0" style="1" hidden="1" customWidth="1"/>
    <col min="4868" max="4868" width="22.33203125" style="1" customWidth="1"/>
    <col min="4869" max="4869" width="5.33203125" style="1" customWidth="1"/>
    <col min="4870" max="4870" width="36.33203125" style="1" customWidth="1"/>
    <col min="4871" max="4871" width="5.6640625" style="1" customWidth="1"/>
    <col min="4872" max="4872" width="0" style="1" hidden="1" customWidth="1"/>
    <col min="4873" max="4873" width="20.6640625" style="1" customWidth="1"/>
    <col min="4874" max="4874" width="4.88671875" style="1" customWidth="1"/>
    <col min="4875" max="4875" width="0" style="1" hidden="1" customWidth="1"/>
    <col min="4876" max="4876" width="24.6640625" style="1" customWidth="1"/>
    <col min="4877" max="4877" width="12.33203125" style="1" customWidth="1"/>
    <col min="4878" max="4878" width="0" style="1" hidden="1" customWidth="1"/>
    <col min="4879" max="4879" width="3.44140625" style="1" customWidth="1"/>
    <col min="4880" max="4880" width="0" style="1" hidden="1" customWidth="1"/>
    <col min="4881" max="4881" width="17.6640625" style="1" customWidth="1"/>
    <col min="4882" max="4882" width="3.44140625" style="1" customWidth="1"/>
    <col min="4883" max="4883" width="0" style="1" hidden="1" customWidth="1"/>
    <col min="4884" max="4884" width="23.6640625" style="1" customWidth="1"/>
    <col min="4885" max="4885" width="10" style="1" customWidth="1"/>
    <col min="4886" max="4886" width="0" style="1" hidden="1" customWidth="1"/>
    <col min="4887" max="4888" width="14.6640625" style="1" customWidth="1"/>
    <col min="4889" max="4889" width="12.88671875" style="1" customWidth="1"/>
    <col min="4890" max="4890" width="3.33203125" style="1" customWidth="1"/>
    <col min="4891" max="4891" width="30.33203125" style="1" customWidth="1"/>
    <col min="4892" max="4892" width="5" style="1" customWidth="1"/>
    <col min="4893" max="4893" width="0" style="1" hidden="1" customWidth="1"/>
    <col min="4894" max="4894" width="14.33203125" style="1" customWidth="1"/>
    <col min="4895" max="4895" width="5.6640625" style="1" customWidth="1"/>
    <col min="4896" max="4896" width="0" style="1" hidden="1" customWidth="1"/>
    <col min="4897" max="4897" width="17.33203125" style="1" customWidth="1"/>
    <col min="4898" max="4898" width="12.6640625" style="1" customWidth="1"/>
    <col min="4899" max="4899" width="0" style="1" hidden="1" customWidth="1"/>
    <col min="4900" max="4900" width="5.33203125" style="1" customWidth="1"/>
    <col min="4901" max="4901" width="0" style="1" hidden="1" customWidth="1"/>
    <col min="4902" max="4902" width="17" style="1" customWidth="1"/>
    <col min="4903" max="4903" width="6.33203125" style="1" customWidth="1"/>
    <col min="4904" max="4904" width="0" style="1" hidden="1" customWidth="1"/>
    <col min="4905" max="4905" width="14.33203125" style="1" customWidth="1"/>
    <col min="4906" max="4906" width="7.5546875" style="1" customWidth="1"/>
    <col min="4907" max="4907" width="0" style="1" hidden="1" customWidth="1"/>
    <col min="4908" max="4909" width="14.33203125" style="1" customWidth="1"/>
    <col min="4910" max="4910" width="20.88671875" style="1" customWidth="1"/>
    <col min="4911" max="4911" width="14.44140625" style="1" customWidth="1"/>
    <col min="4912" max="4912" width="15" style="1" customWidth="1"/>
    <col min="4913" max="4913" width="2.6640625" style="1" customWidth="1"/>
    <col min="4914" max="4914" width="11.6640625" style="1" customWidth="1"/>
    <col min="4915" max="4915" width="11.5546875" style="1" customWidth="1"/>
    <col min="4916" max="4916" width="2.33203125" style="1" customWidth="1"/>
    <col min="4917" max="4917" width="41" style="1" customWidth="1"/>
    <col min="4918" max="4918" width="14.33203125" style="1" customWidth="1"/>
    <col min="4919" max="4920" width="11.5546875" style="1" customWidth="1"/>
    <col min="4921" max="4921" width="21.88671875" style="1" customWidth="1"/>
    <col min="4922" max="5113" width="11.5546875" style="1"/>
    <col min="5114" max="5114" width="21.88671875" style="1" customWidth="1"/>
    <col min="5115" max="5115" width="13.88671875" style="1" customWidth="1"/>
    <col min="5116" max="5116" width="38.6640625" style="1" customWidth="1"/>
    <col min="5117" max="5117" width="3" style="1" bestFit="1" customWidth="1"/>
    <col min="5118" max="5118" width="32.33203125" style="1" customWidth="1"/>
    <col min="5119" max="5119" width="46.33203125" style="1" customWidth="1"/>
    <col min="5120" max="5120" width="19" style="1" customWidth="1"/>
    <col min="5121" max="5121" width="0" style="1" hidden="1" customWidth="1"/>
    <col min="5122" max="5122" width="17.6640625" style="1" customWidth="1"/>
    <col min="5123" max="5123" width="0" style="1" hidden="1" customWidth="1"/>
    <col min="5124" max="5124" width="22.33203125" style="1" customWidth="1"/>
    <col min="5125" max="5125" width="5.33203125" style="1" customWidth="1"/>
    <col min="5126" max="5126" width="36.33203125" style="1" customWidth="1"/>
    <col min="5127" max="5127" width="5.6640625" style="1" customWidth="1"/>
    <col min="5128" max="5128" width="0" style="1" hidden="1" customWidth="1"/>
    <col min="5129" max="5129" width="20.6640625" style="1" customWidth="1"/>
    <col min="5130" max="5130" width="4.88671875" style="1" customWidth="1"/>
    <col min="5131" max="5131" width="0" style="1" hidden="1" customWidth="1"/>
    <col min="5132" max="5132" width="24.6640625" style="1" customWidth="1"/>
    <col min="5133" max="5133" width="12.33203125" style="1" customWidth="1"/>
    <col min="5134" max="5134" width="0" style="1" hidden="1" customWidth="1"/>
    <col min="5135" max="5135" width="3.44140625" style="1" customWidth="1"/>
    <col min="5136" max="5136" width="0" style="1" hidden="1" customWidth="1"/>
    <col min="5137" max="5137" width="17.6640625" style="1" customWidth="1"/>
    <col min="5138" max="5138" width="3.44140625" style="1" customWidth="1"/>
    <col min="5139" max="5139" width="0" style="1" hidden="1" customWidth="1"/>
    <col min="5140" max="5140" width="23.6640625" style="1" customWidth="1"/>
    <col min="5141" max="5141" width="10" style="1" customWidth="1"/>
    <col min="5142" max="5142" width="0" style="1" hidden="1" customWidth="1"/>
    <col min="5143" max="5144" width="14.6640625" style="1" customWidth="1"/>
    <col min="5145" max="5145" width="12.88671875" style="1" customWidth="1"/>
    <col min="5146" max="5146" width="3.33203125" style="1" customWidth="1"/>
    <col min="5147" max="5147" width="30.33203125" style="1" customWidth="1"/>
    <col min="5148" max="5148" width="5" style="1" customWidth="1"/>
    <col min="5149" max="5149" width="0" style="1" hidden="1" customWidth="1"/>
    <col min="5150" max="5150" width="14.33203125" style="1" customWidth="1"/>
    <col min="5151" max="5151" width="5.6640625" style="1" customWidth="1"/>
    <col min="5152" max="5152" width="0" style="1" hidden="1" customWidth="1"/>
    <col min="5153" max="5153" width="17.33203125" style="1" customWidth="1"/>
    <col min="5154" max="5154" width="12.6640625" style="1" customWidth="1"/>
    <col min="5155" max="5155" width="0" style="1" hidden="1" customWidth="1"/>
    <col min="5156" max="5156" width="5.33203125" style="1" customWidth="1"/>
    <col min="5157" max="5157" width="0" style="1" hidden="1" customWidth="1"/>
    <col min="5158" max="5158" width="17" style="1" customWidth="1"/>
    <col min="5159" max="5159" width="6.33203125" style="1" customWidth="1"/>
    <col min="5160" max="5160" width="0" style="1" hidden="1" customWidth="1"/>
    <col min="5161" max="5161" width="14.33203125" style="1" customWidth="1"/>
    <col min="5162" max="5162" width="7.5546875" style="1" customWidth="1"/>
    <col min="5163" max="5163" width="0" style="1" hidden="1" customWidth="1"/>
    <col min="5164" max="5165" width="14.33203125" style="1" customWidth="1"/>
    <col min="5166" max="5166" width="20.88671875" style="1" customWidth="1"/>
    <col min="5167" max="5167" width="14.44140625" style="1" customWidth="1"/>
    <col min="5168" max="5168" width="15" style="1" customWidth="1"/>
    <col min="5169" max="5169" width="2.6640625" style="1" customWidth="1"/>
    <col min="5170" max="5170" width="11.6640625" style="1" customWidth="1"/>
    <col min="5171" max="5171" width="11.5546875" style="1" customWidth="1"/>
    <col min="5172" max="5172" width="2.33203125" style="1" customWidth="1"/>
    <col min="5173" max="5173" width="41" style="1" customWidth="1"/>
    <col min="5174" max="5174" width="14.33203125" style="1" customWidth="1"/>
    <col min="5175" max="5176" width="11.5546875" style="1" customWidth="1"/>
    <col min="5177" max="5177" width="21.88671875" style="1" customWidth="1"/>
    <col min="5178" max="5369" width="11.5546875" style="1"/>
    <col min="5370" max="5370" width="21.88671875" style="1" customWidth="1"/>
    <col min="5371" max="5371" width="13.88671875" style="1" customWidth="1"/>
    <col min="5372" max="5372" width="38.6640625" style="1" customWidth="1"/>
    <col min="5373" max="5373" width="3" style="1" bestFit="1" customWidth="1"/>
    <col min="5374" max="5374" width="32.33203125" style="1" customWidth="1"/>
    <col min="5375" max="5375" width="46.33203125" style="1" customWidth="1"/>
    <col min="5376" max="5376" width="19" style="1" customWidth="1"/>
    <col min="5377" max="5377" width="0" style="1" hidden="1" customWidth="1"/>
    <col min="5378" max="5378" width="17.6640625" style="1" customWidth="1"/>
    <col min="5379" max="5379" width="0" style="1" hidden="1" customWidth="1"/>
    <col min="5380" max="5380" width="22.33203125" style="1" customWidth="1"/>
    <col min="5381" max="5381" width="5.33203125" style="1" customWidth="1"/>
    <col min="5382" max="5382" width="36.33203125" style="1" customWidth="1"/>
    <col min="5383" max="5383" width="5.6640625" style="1" customWidth="1"/>
    <col min="5384" max="5384" width="0" style="1" hidden="1" customWidth="1"/>
    <col min="5385" max="5385" width="20.6640625" style="1" customWidth="1"/>
    <col min="5386" max="5386" width="4.88671875" style="1" customWidth="1"/>
    <col min="5387" max="5387" width="0" style="1" hidden="1" customWidth="1"/>
    <col min="5388" max="5388" width="24.6640625" style="1" customWidth="1"/>
    <col min="5389" max="5389" width="12.33203125" style="1" customWidth="1"/>
    <col min="5390" max="5390" width="0" style="1" hidden="1" customWidth="1"/>
    <col min="5391" max="5391" width="3.44140625" style="1" customWidth="1"/>
    <col min="5392" max="5392" width="0" style="1" hidden="1" customWidth="1"/>
    <col min="5393" max="5393" width="17.6640625" style="1" customWidth="1"/>
    <col min="5394" max="5394" width="3.44140625" style="1" customWidth="1"/>
    <col min="5395" max="5395" width="0" style="1" hidden="1" customWidth="1"/>
    <col min="5396" max="5396" width="23.6640625" style="1" customWidth="1"/>
    <col min="5397" max="5397" width="10" style="1" customWidth="1"/>
    <col min="5398" max="5398" width="0" style="1" hidden="1" customWidth="1"/>
    <col min="5399" max="5400" width="14.6640625" style="1" customWidth="1"/>
    <col min="5401" max="5401" width="12.88671875" style="1" customWidth="1"/>
    <col min="5402" max="5402" width="3.33203125" style="1" customWidth="1"/>
    <col min="5403" max="5403" width="30.33203125" style="1" customWidth="1"/>
    <col min="5404" max="5404" width="5" style="1" customWidth="1"/>
    <col min="5405" max="5405" width="0" style="1" hidden="1" customWidth="1"/>
    <col min="5406" max="5406" width="14.33203125" style="1" customWidth="1"/>
    <col min="5407" max="5407" width="5.6640625" style="1" customWidth="1"/>
    <col min="5408" max="5408" width="0" style="1" hidden="1" customWidth="1"/>
    <col min="5409" max="5409" width="17.33203125" style="1" customWidth="1"/>
    <col min="5410" max="5410" width="12.6640625" style="1" customWidth="1"/>
    <col min="5411" max="5411" width="0" style="1" hidden="1" customWidth="1"/>
    <col min="5412" max="5412" width="5.33203125" style="1" customWidth="1"/>
    <col min="5413" max="5413" width="0" style="1" hidden="1" customWidth="1"/>
    <col min="5414" max="5414" width="17" style="1" customWidth="1"/>
    <col min="5415" max="5415" width="6.33203125" style="1" customWidth="1"/>
    <col min="5416" max="5416" width="0" style="1" hidden="1" customWidth="1"/>
    <col min="5417" max="5417" width="14.33203125" style="1" customWidth="1"/>
    <col min="5418" max="5418" width="7.5546875" style="1" customWidth="1"/>
    <col min="5419" max="5419" width="0" style="1" hidden="1" customWidth="1"/>
    <col min="5420" max="5421" width="14.33203125" style="1" customWidth="1"/>
    <col min="5422" max="5422" width="20.88671875" style="1" customWidth="1"/>
    <col min="5423" max="5423" width="14.44140625" style="1" customWidth="1"/>
    <col min="5424" max="5424" width="15" style="1" customWidth="1"/>
    <col min="5425" max="5425" width="2.6640625" style="1" customWidth="1"/>
    <col min="5426" max="5426" width="11.6640625" style="1" customWidth="1"/>
    <col min="5427" max="5427" width="11.5546875" style="1" customWidth="1"/>
    <col min="5428" max="5428" width="2.33203125" style="1" customWidth="1"/>
    <col min="5429" max="5429" width="41" style="1" customWidth="1"/>
    <col min="5430" max="5430" width="14.33203125" style="1" customWidth="1"/>
    <col min="5431" max="5432" width="11.5546875" style="1" customWidth="1"/>
    <col min="5433" max="5433" width="21.88671875" style="1" customWidth="1"/>
    <col min="5434" max="5625" width="11.5546875" style="1"/>
    <col min="5626" max="5626" width="21.88671875" style="1" customWidth="1"/>
    <col min="5627" max="5627" width="13.88671875" style="1" customWidth="1"/>
    <col min="5628" max="5628" width="38.6640625" style="1" customWidth="1"/>
    <col min="5629" max="5629" width="3" style="1" bestFit="1" customWidth="1"/>
    <col min="5630" max="5630" width="32.33203125" style="1" customWidth="1"/>
    <col min="5631" max="5631" width="46.33203125" style="1" customWidth="1"/>
    <col min="5632" max="5632" width="19" style="1" customWidth="1"/>
    <col min="5633" max="5633" width="0" style="1" hidden="1" customWidth="1"/>
    <col min="5634" max="5634" width="17.6640625" style="1" customWidth="1"/>
    <col min="5635" max="5635" width="0" style="1" hidden="1" customWidth="1"/>
    <col min="5636" max="5636" width="22.33203125" style="1" customWidth="1"/>
    <col min="5637" max="5637" width="5.33203125" style="1" customWidth="1"/>
    <col min="5638" max="5638" width="36.33203125" style="1" customWidth="1"/>
    <col min="5639" max="5639" width="5.6640625" style="1" customWidth="1"/>
    <col min="5640" max="5640" width="0" style="1" hidden="1" customWidth="1"/>
    <col min="5641" max="5641" width="20.6640625" style="1" customWidth="1"/>
    <col min="5642" max="5642" width="4.88671875" style="1" customWidth="1"/>
    <col min="5643" max="5643" width="0" style="1" hidden="1" customWidth="1"/>
    <col min="5644" max="5644" width="24.6640625" style="1" customWidth="1"/>
    <col min="5645" max="5645" width="12.33203125" style="1" customWidth="1"/>
    <col min="5646" max="5646" width="0" style="1" hidden="1" customWidth="1"/>
    <col min="5647" max="5647" width="3.44140625" style="1" customWidth="1"/>
    <col min="5648" max="5648" width="0" style="1" hidden="1" customWidth="1"/>
    <col min="5649" max="5649" width="17.6640625" style="1" customWidth="1"/>
    <col min="5650" max="5650" width="3.44140625" style="1" customWidth="1"/>
    <col min="5651" max="5651" width="0" style="1" hidden="1" customWidth="1"/>
    <col min="5652" max="5652" width="23.6640625" style="1" customWidth="1"/>
    <col min="5653" max="5653" width="10" style="1" customWidth="1"/>
    <col min="5654" max="5654" width="0" style="1" hidden="1" customWidth="1"/>
    <col min="5655" max="5656" width="14.6640625" style="1" customWidth="1"/>
    <col min="5657" max="5657" width="12.88671875" style="1" customWidth="1"/>
    <col min="5658" max="5658" width="3.33203125" style="1" customWidth="1"/>
    <col min="5659" max="5659" width="30.33203125" style="1" customWidth="1"/>
    <col min="5660" max="5660" width="5" style="1" customWidth="1"/>
    <col min="5661" max="5661" width="0" style="1" hidden="1" customWidth="1"/>
    <col min="5662" max="5662" width="14.33203125" style="1" customWidth="1"/>
    <col min="5663" max="5663" width="5.6640625" style="1" customWidth="1"/>
    <col min="5664" max="5664" width="0" style="1" hidden="1" customWidth="1"/>
    <col min="5665" max="5665" width="17.33203125" style="1" customWidth="1"/>
    <col min="5666" max="5666" width="12.6640625" style="1" customWidth="1"/>
    <col min="5667" max="5667" width="0" style="1" hidden="1" customWidth="1"/>
    <col min="5668" max="5668" width="5.33203125" style="1" customWidth="1"/>
    <col min="5669" max="5669" width="0" style="1" hidden="1" customWidth="1"/>
    <col min="5670" max="5670" width="17" style="1" customWidth="1"/>
    <col min="5671" max="5671" width="6.33203125" style="1" customWidth="1"/>
    <col min="5672" max="5672" width="0" style="1" hidden="1" customWidth="1"/>
    <col min="5673" max="5673" width="14.33203125" style="1" customWidth="1"/>
    <col min="5674" max="5674" width="7.5546875" style="1" customWidth="1"/>
    <col min="5675" max="5675" width="0" style="1" hidden="1" customWidth="1"/>
    <col min="5676" max="5677" width="14.33203125" style="1" customWidth="1"/>
    <col min="5678" max="5678" width="20.88671875" style="1" customWidth="1"/>
    <col min="5679" max="5679" width="14.44140625" style="1" customWidth="1"/>
    <col min="5680" max="5680" width="15" style="1" customWidth="1"/>
    <col min="5681" max="5681" width="2.6640625" style="1" customWidth="1"/>
    <col min="5682" max="5682" width="11.6640625" style="1" customWidth="1"/>
    <col min="5683" max="5683" width="11.5546875" style="1" customWidth="1"/>
    <col min="5684" max="5684" width="2.33203125" style="1" customWidth="1"/>
    <col min="5685" max="5685" width="41" style="1" customWidth="1"/>
    <col min="5686" max="5686" width="14.33203125" style="1" customWidth="1"/>
    <col min="5687" max="5688" width="11.5546875" style="1" customWidth="1"/>
    <col min="5689" max="5689" width="21.88671875" style="1" customWidth="1"/>
    <col min="5690" max="5881" width="11.5546875" style="1"/>
    <col min="5882" max="5882" width="21.88671875" style="1" customWidth="1"/>
    <col min="5883" max="5883" width="13.88671875" style="1" customWidth="1"/>
    <col min="5884" max="5884" width="38.6640625" style="1" customWidth="1"/>
    <col min="5885" max="5885" width="3" style="1" bestFit="1" customWidth="1"/>
    <col min="5886" max="5886" width="32.33203125" style="1" customWidth="1"/>
    <col min="5887" max="5887" width="46.33203125" style="1" customWidth="1"/>
    <col min="5888" max="5888" width="19" style="1" customWidth="1"/>
    <col min="5889" max="5889" width="0" style="1" hidden="1" customWidth="1"/>
    <col min="5890" max="5890" width="17.6640625" style="1" customWidth="1"/>
    <col min="5891" max="5891" width="0" style="1" hidden="1" customWidth="1"/>
    <col min="5892" max="5892" width="22.33203125" style="1" customWidth="1"/>
    <col min="5893" max="5893" width="5.33203125" style="1" customWidth="1"/>
    <col min="5894" max="5894" width="36.33203125" style="1" customWidth="1"/>
    <col min="5895" max="5895" width="5.6640625" style="1" customWidth="1"/>
    <col min="5896" max="5896" width="0" style="1" hidden="1" customWidth="1"/>
    <col min="5897" max="5897" width="20.6640625" style="1" customWidth="1"/>
    <col min="5898" max="5898" width="4.88671875" style="1" customWidth="1"/>
    <col min="5899" max="5899" width="0" style="1" hidden="1" customWidth="1"/>
    <col min="5900" max="5900" width="24.6640625" style="1" customWidth="1"/>
    <col min="5901" max="5901" width="12.33203125" style="1" customWidth="1"/>
    <col min="5902" max="5902" width="0" style="1" hidden="1" customWidth="1"/>
    <col min="5903" max="5903" width="3.44140625" style="1" customWidth="1"/>
    <col min="5904" max="5904" width="0" style="1" hidden="1" customWidth="1"/>
    <col min="5905" max="5905" width="17.6640625" style="1" customWidth="1"/>
    <col min="5906" max="5906" width="3.44140625" style="1" customWidth="1"/>
    <col min="5907" max="5907" width="0" style="1" hidden="1" customWidth="1"/>
    <col min="5908" max="5908" width="23.6640625" style="1" customWidth="1"/>
    <col min="5909" max="5909" width="10" style="1" customWidth="1"/>
    <col min="5910" max="5910" width="0" style="1" hidden="1" customWidth="1"/>
    <col min="5911" max="5912" width="14.6640625" style="1" customWidth="1"/>
    <col min="5913" max="5913" width="12.88671875" style="1" customWidth="1"/>
    <col min="5914" max="5914" width="3.33203125" style="1" customWidth="1"/>
    <col min="5915" max="5915" width="30.33203125" style="1" customWidth="1"/>
    <col min="5916" max="5916" width="5" style="1" customWidth="1"/>
    <col min="5917" max="5917" width="0" style="1" hidden="1" customWidth="1"/>
    <col min="5918" max="5918" width="14.33203125" style="1" customWidth="1"/>
    <col min="5919" max="5919" width="5.6640625" style="1" customWidth="1"/>
    <col min="5920" max="5920" width="0" style="1" hidden="1" customWidth="1"/>
    <col min="5921" max="5921" width="17.33203125" style="1" customWidth="1"/>
    <col min="5922" max="5922" width="12.6640625" style="1" customWidth="1"/>
    <col min="5923" max="5923" width="0" style="1" hidden="1" customWidth="1"/>
    <col min="5924" max="5924" width="5.33203125" style="1" customWidth="1"/>
    <col min="5925" max="5925" width="0" style="1" hidden="1" customWidth="1"/>
    <col min="5926" max="5926" width="17" style="1" customWidth="1"/>
    <col min="5927" max="5927" width="6.33203125" style="1" customWidth="1"/>
    <col min="5928" max="5928" width="0" style="1" hidden="1" customWidth="1"/>
    <col min="5929" max="5929" width="14.33203125" style="1" customWidth="1"/>
    <col min="5930" max="5930" width="7.5546875" style="1" customWidth="1"/>
    <col min="5931" max="5931" width="0" style="1" hidden="1" customWidth="1"/>
    <col min="5932" max="5933" width="14.33203125" style="1" customWidth="1"/>
    <col min="5934" max="5934" width="20.88671875" style="1" customWidth="1"/>
    <col min="5935" max="5935" width="14.44140625" style="1" customWidth="1"/>
    <col min="5936" max="5936" width="15" style="1" customWidth="1"/>
    <col min="5937" max="5937" width="2.6640625" style="1" customWidth="1"/>
    <col min="5938" max="5938" width="11.6640625" style="1" customWidth="1"/>
    <col min="5939" max="5939" width="11.5546875" style="1" customWidth="1"/>
    <col min="5940" max="5940" width="2.33203125" style="1" customWidth="1"/>
    <col min="5941" max="5941" width="41" style="1" customWidth="1"/>
    <col min="5942" max="5942" width="14.33203125" style="1" customWidth="1"/>
    <col min="5943" max="5944" width="11.5546875" style="1" customWidth="1"/>
    <col min="5945" max="5945" width="21.88671875" style="1" customWidth="1"/>
    <col min="5946" max="6137" width="11.5546875" style="1"/>
    <col min="6138" max="6138" width="21.88671875" style="1" customWidth="1"/>
    <col min="6139" max="6139" width="13.88671875" style="1" customWidth="1"/>
    <col min="6140" max="6140" width="38.6640625" style="1" customWidth="1"/>
    <col min="6141" max="6141" width="3" style="1" bestFit="1" customWidth="1"/>
    <col min="6142" max="6142" width="32.33203125" style="1" customWidth="1"/>
    <col min="6143" max="6143" width="46.33203125" style="1" customWidth="1"/>
    <col min="6144" max="6144" width="19" style="1" customWidth="1"/>
    <col min="6145" max="6145" width="0" style="1" hidden="1" customWidth="1"/>
    <col min="6146" max="6146" width="17.6640625" style="1" customWidth="1"/>
    <col min="6147" max="6147" width="0" style="1" hidden="1" customWidth="1"/>
    <col min="6148" max="6148" width="22.33203125" style="1" customWidth="1"/>
    <col min="6149" max="6149" width="5.33203125" style="1" customWidth="1"/>
    <col min="6150" max="6150" width="36.33203125" style="1" customWidth="1"/>
    <col min="6151" max="6151" width="5.6640625" style="1" customWidth="1"/>
    <col min="6152" max="6152" width="0" style="1" hidden="1" customWidth="1"/>
    <col min="6153" max="6153" width="20.6640625" style="1" customWidth="1"/>
    <col min="6154" max="6154" width="4.88671875" style="1" customWidth="1"/>
    <col min="6155" max="6155" width="0" style="1" hidden="1" customWidth="1"/>
    <col min="6156" max="6156" width="24.6640625" style="1" customWidth="1"/>
    <col min="6157" max="6157" width="12.33203125" style="1" customWidth="1"/>
    <col min="6158" max="6158" width="0" style="1" hidden="1" customWidth="1"/>
    <col min="6159" max="6159" width="3.44140625" style="1" customWidth="1"/>
    <col min="6160" max="6160" width="0" style="1" hidden="1" customWidth="1"/>
    <col min="6161" max="6161" width="17.6640625" style="1" customWidth="1"/>
    <col min="6162" max="6162" width="3.44140625" style="1" customWidth="1"/>
    <col min="6163" max="6163" width="0" style="1" hidden="1" customWidth="1"/>
    <col min="6164" max="6164" width="23.6640625" style="1" customWidth="1"/>
    <col min="6165" max="6165" width="10" style="1" customWidth="1"/>
    <col min="6166" max="6166" width="0" style="1" hidden="1" customWidth="1"/>
    <col min="6167" max="6168" width="14.6640625" style="1" customWidth="1"/>
    <col min="6169" max="6169" width="12.88671875" style="1" customWidth="1"/>
    <col min="6170" max="6170" width="3.33203125" style="1" customWidth="1"/>
    <col min="6171" max="6171" width="30.33203125" style="1" customWidth="1"/>
    <col min="6172" max="6172" width="5" style="1" customWidth="1"/>
    <col min="6173" max="6173" width="0" style="1" hidden="1" customWidth="1"/>
    <col min="6174" max="6174" width="14.33203125" style="1" customWidth="1"/>
    <col min="6175" max="6175" width="5.6640625" style="1" customWidth="1"/>
    <col min="6176" max="6176" width="0" style="1" hidden="1" customWidth="1"/>
    <col min="6177" max="6177" width="17.33203125" style="1" customWidth="1"/>
    <col min="6178" max="6178" width="12.6640625" style="1" customWidth="1"/>
    <col min="6179" max="6179" width="0" style="1" hidden="1" customWidth="1"/>
    <col min="6180" max="6180" width="5.33203125" style="1" customWidth="1"/>
    <col min="6181" max="6181" width="0" style="1" hidden="1" customWidth="1"/>
    <col min="6182" max="6182" width="17" style="1" customWidth="1"/>
    <col min="6183" max="6183" width="6.33203125" style="1" customWidth="1"/>
    <col min="6184" max="6184" width="0" style="1" hidden="1" customWidth="1"/>
    <col min="6185" max="6185" width="14.33203125" style="1" customWidth="1"/>
    <col min="6186" max="6186" width="7.5546875" style="1" customWidth="1"/>
    <col min="6187" max="6187" width="0" style="1" hidden="1" customWidth="1"/>
    <col min="6188" max="6189" width="14.33203125" style="1" customWidth="1"/>
    <col min="6190" max="6190" width="20.88671875" style="1" customWidth="1"/>
    <col min="6191" max="6191" width="14.44140625" style="1" customWidth="1"/>
    <col min="6192" max="6192" width="15" style="1" customWidth="1"/>
    <col min="6193" max="6193" width="2.6640625" style="1" customWidth="1"/>
    <col min="6194" max="6194" width="11.6640625" style="1" customWidth="1"/>
    <col min="6195" max="6195" width="11.5546875" style="1" customWidth="1"/>
    <col min="6196" max="6196" width="2.33203125" style="1" customWidth="1"/>
    <col min="6197" max="6197" width="41" style="1" customWidth="1"/>
    <col min="6198" max="6198" width="14.33203125" style="1" customWidth="1"/>
    <col min="6199" max="6200" width="11.5546875" style="1" customWidth="1"/>
    <col min="6201" max="6201" width="21.88671875" style="1" customWidth="1"/>
    <col min="6202" max="6393" width="11.5546875" style="1"/>
    <col min="6394" max="6394" width="21.88671875" style="1" customWidth="1"/>
    <col min="6395" max="6395" width="13.88671875" style="1" customWidth="1"/>
    <col min="6396" max="6396" width="38.6640625" style="1" customWidth="1"/>
    <col min="6397" max="6397" width="3" style="1" bestFit="1" customWidth="1"/>
    <col min="6398" max="6398" width="32.33203125" style="1" customWidth="1"/>
    <col min="6399" max="6399" width="46.33203125" style="1" customWidth="1"/>
    <col min="6400" max="6400" width="19" style="1" customWidth="1"/>
    <col min="6401" max="6401" width="0" style="1" hidden="1" customWidth="1"/>
    <col min="6402" max="6402" width="17.6640625" style="1" customWidth="1"/>
    <col min="6403" max="6403" width="0" style="1" hidden="1" customWidth="1"/>
    <col min="6404" max="6404" width="22.33203125" style="1" customWidth="1"/>
    <col min="6405" max="6405" width="5.33203125" style="1" customWidth="1"/>
    <col min="6406" max="6406" width="36.33203125" style="1" customWidth="1"/>
    <col min="6407" max="6407" width="5.6640625" style="1" customWidth="1"/>
    <col min="6408" max="6408" width="0" style="1" hidden="1" customWidth="1"/>
    <col min="6409" max="6409" width="20.6640625" style="1" customWidth="1"/>
    <col min="6410" max="6410" width="4.88671875" style="1" customWidth="1"/>
    <col min="6411" max="6411" width="0" style="1" hidden="1" customWidth="1"/>
    <col min="6412" max="6412" width="24.6640625" style="1" customWidth="1"/>
    <col min="6413" max="6413" width="12.33203125" style="1" customWidth="1"/>
    <col min="6414" max="6414" width="0" style="1" hidden="1" customWidth="1"/>
    <col min="6415" max="6415" width="3.44140625" style="1" customWidth="1"/>
    <col min="6416" max="6416" width="0" style="1" hidden="1" customWidth="1"/>
    <col min="6417" max="6417" width="17.6640625" style="1" customWidth="1"/>
    <col min="6418" max="6418" width="3.44140625" style="1" customWidth="1"/>
    <col min="6419" max="6419" width="0" style="1" hidden="1" customWidth="1"/>
    <col min="6420" max="6420" width="23.6640625" style="1" customWidth="1"/>
    <col min="6421" max="6421" width="10" style="1" customWidth="1"/>
    <col min="6422" max="6422" width="0" style="1" hidden="1" customWidth="1"/>
    <col min="6423" max="6424" width="14.6640625" style="1" customWidth="1"/>
    <col min="6425" max="6425" width="12.88671875" style="1" customWidth="1"/>
    <col min="6426" max="6426" width="3.33203125" style="1" customWidth="1"/>
    <col min="6427" max="6427" width="30.33203125" style="1" customWidth="1"/>
    <col min="6428" max="6428" width="5" style="1" customWidth="1"/>
    <col min="6429" max="6429" width="0" style="1" hidden="1" customWidth="1"/>
    <col min="6430" max="6430" width="14.33203125" style="1" customWidth="1"/>
    <col min="6431" max="6431" width="5.6640625" style="1" customWidth="1"/>
    <col min="6432" max="6432" width="0" style="1" hidden="1" customWidth="1"/>
    <col min="6433" max="6433" width="17.33203125" style="1" customWidth="1"/>
    <col min="6434" max="6434" width="12.6640625" style="1" customWidth="1"/>
    <col min="6435" max="6435" width="0" style="1" hidden="1" customWidth="1"/>
    <col min="6436" max="6436" width="5.33203125" style="1" customWidth="1"/>
    <col min="6437" max="6437" width="0" style="1" hidden="1" customWidth="1"/>
    <col min="6438" max="6438" width="17" style="1" customWidth="1"/>
    <col min="6439" max="6439" width="6.33203125" style="1" customWidth="1"/>
    <col min="6440" max="6440" width="0" style="1" hidden="1" customWidth="1"/>
    <col min="6441" max="6441" width="14.33203125" style="1" customWidth="1"/>
    <col min="6442" max="6442" width="7.5546875" style="1" customWidth="1"/>
    <col min="6443" max="6443" width="0" style="1" hidden="1" customWidth="1"/>
    <col min="6444" max="6445" width="14.33203125" style="1" customWidth="1"/>
    <col min="6446" max="6446" width="20.88671875" style="1" customWidth="1"/>
    <col min="6447" max="6447" width="14.44140625" style="1" customWidth="1"/>
    <col min="6448" max="6448" width="15" style="1" customWidth="1"/>
    <col min="6449" max="6449" width="2.6640625" style="1" customWidth="1"/>
    <col min="6450" max="6450" width="11.6640625" style="1" customWidth="1"/>
    <col min="6451" max="6451" width="11.5546875" style="1" customWidth="1"/>
    <col min="6452" max="6452" width="2.33203125" style="1" customWidth="1"/>
    <col min="6453" max="6453" width="41" style="1" customWidth="1"/>
    <col min="6454" max="6454" width="14.33203125" style="1" customWidth="1"/>
    <col min="6455" max="6456" width="11.5546875" style="1" customWidth="1"/>
    <col min="6457" max="6457" width="21.88671875" style="1" customWidth="1"/>
    <col min="6458" max="6649" width="11.5546875" style="1"/>
    <col min="6650" max="6650" width="21.88671875" style="1" customWidth="1"/>
    <col min="6651" max="6651" width="13.88671875" style="1" customWidth="1"/>
    <col min="6652" max="6652" width="38.6640625" style="1" customWidth="1"/>
    <col min="6653" max="6653" width="3" style="1" bestFit="1" customWidth="1"/>
    <col min="6654" max="6654" width="32.33203125" style="1" customWidth="1"/>
    <col min="6655" max="6655" width="46.33203125" style="1" customWidth="1"/>
    <col min="6656" max="6656" width="19" style="1" customWidth="1"/>
    <col min="6657" max="6657" width="0" style="1" hidden="1" customWidth="1"/>
    <col min="6658" max="6658" width="17.6640625" style="1" customWidth="1"/>
    <col min="6659" max="6659" width="0" style="1" hidden="1" customWidth="1"/>
    <col min="6660" max="6660" width="22.33203125" style="1" customWidth="1"/>
    <col min="6661" max="6661" width="5.33203125" style="1" customWidth="1"/>
    <col min="6662" max="6662" width="36.33203125" style="1" customWidth="1"/>
    <col min="6663" max="6663" width="5.6640625" style="1" customWidth="1"/>
    <col min="6664" max="6664" width="0" style="1" hidden="1" customWidth="1"/>
    <col min="6665" max="6665" width="20.6640625" style="1" customWidth="1"/>
    <col min="6666" max="6666" width="4.88671875" style="1" customWidth="1"/>
    <col min="6667" max="6667" width="0" style="1" hidden="1" customWidth="1"/>
    <col min="6668" max="6668" width="24.6640625" style="1" customWidth="1"/>
    <col min="6669" max="6669" width="12.33203125" style="1" customWidth="1"/>
    <col min="6670" max="6670" width="0" style="1" hidden="1" customWidth="1"/>
    <col min="6671" max="6671" width="3.44140625" style="1" customWidth="1"/>
    <col min="6672" max="6672" width="0" style="1" hidden="1" customWidth="1"/>
    <col min="6673" max="6673" width="17.6640625" style="1" customWidth="1"/>
    <col min="6674" max="6674" width="3.44140625" style="1" customWidth="1"/>
    <col min="6675" max="6675" width="0" style="1" hidden="1" customWidth="1"/>
    <col min="6676" max="6676" width="23.6640625" style="1" customWidth="1"/>
    <col min="6677" max="6677" width="10" style="1" customWidth="1"/>
    <col min="6678" max="6678" width="0" style="1" hidden="1" customWidth="1"/>
    <col min="6679" max="6680" width="14.6640625" style="1" customWidth="1"/>
    <col min="6681" max="6681" width="12.88671875" style="1" customWidth="1"/>
    <col min="6682" max="6682" width="3.33203125" style="1" customWidth="1"/>
    <col min="6683" max="6683" width="30.33203125" style="1" customWidth="1"/>
    <col min="6684" max="6684" width="5" style="1" customWidth="1"/>
    <col min="6685" max="6685" width="0" style="1" hidden="1" customWidth="1"/>
    <col min="6686" max="6686" width="14.33203125" style="1" customWidth="1"/>
    <col min="6687" max="6687" width="5.6640625" style="1" customWidth="1"/>
    <col min="6688" max="6688" width="0" style="1" hidden="1" customWidth="1"/>
    <col min="6689" max="6689" width="17.33203125" style="1" customWidth="1"/>
    <col min="6690" max="6690" width="12.6640625" style="1" customWidth="1"/>
    <col min="6691" max="6691" width="0" style="1" hidden="1" customWidth="1"/>
    <col min="6692" max="6692" width="5.33203125" style="1" customWidth="1"/>
    <col min="6693" max="6693" width="0" style="1" hidden="1" customWidth="1"/>
    <col min="6694" max="6694" width="17" style="1" customWidth="1"/>
    <col min="6695" max="6695" width="6.33203125" style="1" customWidth="1"/>
    <col min="6696" max="6696" width="0" style="1" hidden="1" customWidth="1"/>
    <col min="6697" max="6697" width="14.33203125" style="1" customWidth="1"/>
    <col min="6698" max="6698" width="7.5546875" style="1" customWidth="1"/>
    <col min="6699" max="6699" width="0" style="1" hidden="1" customWidth="1"/>
    <col min="6700" max="6701" width="14.33203125" style="1" customWidth="1"/>
    <col min="6702" max="6702" width="20.88671875" style="1" customWidth="1"/>
    <col min="6703" max="6703" width="14.44140625" style="1" customWidth="1"/>
    <col min="6704" max="6704" width="15" style="1" customWidth="1"/>
    <col min="6705" max="6705" width="2.6640625" style="1" customWidth="1"/>
    <col min="6706" max="6706" width="11.6640625" style="1" customWidth="1"/>
    <col min="6707" max="6707" width="11.5546875" style="1" customWidth="1"/>
    <col min="6708" max="6708" width="2.33203125" style="1" customWidth="1"/>
    <col min="6709" max="6709" width="41" style="1" customWidth="1"/>
    <col min="6710" max="6710" width="14.33203125" style="1" customWidth="1"/>
    <col min="6711" max="6712" width="11.5546875" style="1" customWidth="1"/>
    <col min="6713" max="6713" width="21.88671875" style="1" customWidth="1"/>
    <col min="6714" max="6905" width="11.5546875" style="1"/>
    <col min="6906" max="6906" width="21.88671875" style="1" customWidth="1"/>
    <col min="6907" max="6907" width="13.88671875" style="1" customWidth="1"/>
    <col min="6908" max="6908" width="38.6640625" style="1" customWidth="1"/>
    <col min="6909" max="6909" width="3" style="1" bestFit="1" customWidth="1"/>
    <col min="6910" max="6910" width="32.33203125" style="1" customWidth="1"/>
    <col min="6911" max="6911" width="46.33203125" style="1" customWidth="1"/>
    <col min="6912" max="6912" width="19" style="1" customWidth="1"/>
    <col min="6913" max="6913" width="0" style="1" hidden="1" customWidth="1"/>
    <col min="6914" max="6914" width="17.6640625" style="1" customWidth="1"/>
    <col min="6915" max="6915" width="0" style="1" hidden="1" customWidth="1"/>
    <col min="6916" max="6916" width="22.33203125" style="1" customWidth="1"/>
    <col min="6917" max="6917" width="5.33203125" style="1" customWidth="1"/>
    <col min="6918" max="6918" width="36.33203125" style="1" customWidth="1"/>
    <col min="6919" max="6919" width="5.6640625" style="1" customWidth="1"/>
    <col min="6920" max="6920" width="0" style="1" hidden="1" customWidth="1"/>
    <col min="6921" max="6921" width="20.6640625" style="1" customWidth="1"/>
    <col min="6922" max="6922" width="4.88671875" style="1" customWidth="1"/>
    <col min="6923" max="6923" width="0" style="1" hidden="1" customWidth="1"/>
    <col min="6924" max="6924" width="24.6640625" style="1" customWidth="1"/>
    <col min="6925" max="6925" width="12.33203125" style="1" customWidth="1"/>
    <col min="6926" max="6926" width="0" style="1" hidden="1" customWidth="1"/>
    <col min="6927" max="6927" width="3.44140625" style="1" customWidth="1"/>
    <col min="6928" max="6928" width="0" style="1" hidden="1" customWidth="1"/>
    <col min="6929" max="6929" width="17.6640625" style="1" customWidth="1"/>
    <col min="6930" max="6930" width="3.44140625" style="1" customWidth="1"/>
    <col min="6931" max="6931" width="0" style="1" hidden="1" customWidth="1"/>
    <col min="6932" max="6932" width="23.6640625" style="1" customWidth="1"/>
    <col min="6933" max="6933" width="10" style="1" customWidth="1"/>
    <col min="6934" max="6934" width="0" style="1" hidden="1" customWidth="1"/>
    <col min="6935" max="6936" width="14.6640625" style="1" customWidth="1"/>
    <col min="6937" max="6937" width="12.88671875" style="1" customWidth="1"/>
    <col min="6938" max="6938" width="3.33203125" style="1" customWidth="1"/>
    <col min="6939" max="6939" width="30.33203125" style="1" customWidth="1"/>
    <col min="6940" max="6940" width="5" style="1" customWidth="1"/>
    <col min="6941" max="6941" width="0" style="1" hidden="1" customWidth="1"/>
    <col min="6942" max="6942" width="14.33203125" style="1" customWidth="1"/>
    <col min="6943" max="6943" width="5.6640625" style="1" customWidth="1"/>
    <col min="6944" max="6944" width="0" style="1" hidden="1" customWidth="1"/>
    <col min="6945" max="6945" width="17.33203125" style="1" customWidth="1"/>
    <col min="6946" max="6946" width="12.6640625" style="1" customWidth="1"/>
    <col min="6947" max="6947" width="0" style="1" hidden="1" customWidth="1"/>
    <col min="6948" max="6948" width="5.33203125" style="1" customWidth="1"/>
    <col min="6949" max="6949" width="0" style="1" hidden="1" customWidth="1"/>
    <col min="6950" max="6950" width="17" style="1" customWidth="1"/>
    <col min="6951" max="6951" width="6.33203125" style="1" customWidth="1"/>
    <col min="6952" max="6952" width="0" style="1" hidden="1" customWidth="1"/>
    <col min="6953" max="6953" width="14.33203125" style="1" customWidth="1"/>
    <col min="6954" max="6954" width="7.5546875" style="1" customWidth="1"/>
    <col min="6955" max="6955" width="0" style="1" hidden="1" customWidth="1"/>
    <col min="6956" max="6957" width="14.33203125" style="1" customWidth="1"/>
    <col min="6958" max="6958" width="20.88671875" style="1" customWidth="1"/>
    <col min="6959" max="6959" width="14.44140625" style="1" customWidth="1"/>
    <col min="6960" max="6960" width="15" style="1" customWidth="1"/>
    <col min="6961" max="6961" width="2.6640625" style="1" customWidth="1"/>
    <col min="6962" max="6962" width="11.6640625" style="1" customWidth="1"/>
    <col min="6963" max="6963" width="11.5546875" style="1" customWidth="1"/>
    <col min="6964" max="6964" width="2.33203125" style="1" customWidth="1"/>
    <col min="6965" max="6965" width="41" style="1" customWidth="1"/>
    <col min="6966" max="6966" width="14.33203125" style="1" customWidth="1"/>
    <col min="6967" max="6968" width="11.5546875" style="1" customWidth="1"/>
    <col min="6969" max="6969" width="21.88671875" style="1" customWidth="1"/>
    <col min="6970" max="7161" width="11.5546875" style="1"/>
    <col min="7162" max="7162" width="21.88671875" style="1" customWidth="1"/>
    <col min="7163" max="7163" width="13.88671875" style="1" customWidth="1"/>
    <col min="7164" max="7164" width="38.6640625" style="1" customWidth="1"/>
    <col min="7165" max="7165" width="3" style="1" bestFit="1" customWidth="1"/>
    <col min="7166" max="7166" width="32.33203125" style="1" customWidth="1"/>
    <col min="7167" max="7167" width="46.33203125" style="1" customWidth="1"/>
    <col min="7168" max="7168" width="19" style="1" customWidth="1"/>
    <col min="7169" max="7169" width="0" style="1" hidden="1" customWidth="1"/>
    <col min="7170" max="7170" width="17.6640625" style="1" customWidth="1"/>
    <col min="7171" max="7171" width="0" style="1" hidden="1" customWidth="1"/>
    <col min="7172" max="7172" width="22.33203125" style="1" customWidth="1"/>
    <col min="7173" max="7173" width="5.33203125" style="1" customWidth="1"/>
    <col min="7174" max="7174" width="36.33203125" style="1" customWidth="1"/>
    <col min="7175" max="7175" width="5.6640625" style="1" customWidth="1"/>
    <col min="7176" max="7176" width="0" style="1" hidden="1" customWidth="1"/>
    <col min="7177" max="7177" width="20.6640625" style="1" customWidth="1"/>
    <col min="7178" max="7178" width="4.88671875" style="1" customWidth="1"/>
    <col min="7179" max="7179" width="0" style="1" hidden="1" customWidth="1"/>
    <col min="7180" max="7180" width="24.6640625" style="1" customWidth="1"/>
    <col min="7181" max="7181" width="12.33203125" style="1" customWidth="1"/>
    <col min="7182" max="7182" width="0" style="1" hidden="1" customWidth="1"/>
    <col min="7183" max="7183" width="3.44140625" style="1" customWidth="1"/>
    <col min="7184" max="7184" width="0" style="1" hidden="1" customWidth="1"/>
    <col min="7185" max="7185" width="17.6640625" style="1" customWidth="1"/>
    <col min="7186" max="7186" width="3.44140625" style="1" customWidth="1"/>
    <col min="7187" max="7187" width="0" style="1" hidden="1" customWidth="1"/>
    <col min="7188" max="7188" width="23.6640625" style="1" customWidth="1"/>
    <col min="7189" max="7189" width="10" style="1" customWidth="1"/>
    <col min="7190" max="7190" width="0" style="1" hidden="1" customWidth="1"/>
    <col min="7191" max="7192" width="14.6640625" style="1" customWidth="1"/>
    <col min="7193" max="7193" width="12.88671875" style="1" customWidth="1"/>
    <col min="7194" max="7194" width="3.33203125" style="1" customWidth="1"/>
    <col min="7195" max="7195" width="30.33203125" style="1" customWidth="1"/>
    <col min="7196" max="7196" width="5" style="1" customWidth="1"/>
    <col min="7197" max="7197" width="0" style="1" hidden="1" customWidth="1"/>
    <col min="7198" max="7198" width="14.33203125" style="1" customWidth="1"/>
    <col min="7199" max="7199" width="5.6640625" style="1" customWidth="1"/>
    <col min="7200" max="7200" width="0" style="1" hidden="1" customWidth="1"/>
    <col min="7201" max="7201" width="17.33203125" style="1" customWidth="1"/>
    <col min="7202" max="7202" width="12.6640625" style="1" customWidth="1"/>
    <col min="7203" max="7203" width="0" style="1" hidden="1" customWidth="1"/>
    <col min="7204" max="7204" width="5.33203125" style="1" customWidth="1"/>
    <col min="7205" max="7205" width="0" style="1" hidden="1" customWidth="1"/>
    <col min="7206" max="7206" width="17" style="1" customWidth="1"/>
    <col min="7207" max="7207" width="6.33203125" style="1" customWidth="1"/>
    <col min="7208" max="7208" width="0" style="1" hidden="1" customWidth="1"/>
    <col min="7209" max="7209" width="14.33203125" style="1" customWidth="1"/>
    <col min="7210" max="7210" width="7.5546875" style="1" customWidth="1"/>
    <col min="7211" max="7211" width="0" style="1" hidden="1" customWidth="1"/>
    <col min="7212" max="7213" width="14.33203125" style="1" customWidth="1"/>
    <col min="7214" max="7214" width="20.88671875" style="1" customWidth="1"/>
    <col min="7215" max="7215" width="14.44140625" style="1" customWidth="1"/>
    <col min="7216" max="7216" width="15" style="1" customWidth="1"/>
    <col min="7217" max="7217" width="2.6640625" style="1" customWidth="1"/>
    <col min="7218" max="7218" width="11.6640625" style="1" customWidth="1"/>
    <col min="7219" max="7219" width="11.5546875" style="1" customWidth="1"/>
    <col min="7220" max="7220" width="2.33203125" style="1" customWidth="1"/>
    <col min="7221" max="7221" width="41" style="1" customWidth="1"/>
    <col min="7222" max="7222" width="14.33203125" style="1" customWidth="1"/>
    <col min="7223" max="7224" width="11.5546875" style="1" customWidth="1"/>
    <col min="7225" max="7225" width="21.88671875" style="1" customWidth="1"/>
    <col min="7226" max="7417" width="11.5546875" style="1"/>
    <col min="7418" max="7418" width="21.88671875" style="1" customWidth="1"/>
    <col min="7419" max="7419" width="13.88671875" style="1" customWidth="1"/>
    <col min="7420" max="7420" width="38.6640625" style="1" customWidth="1"/>
    <col min="7421" max="7421" width="3" style="1" bestFit="1" customWidth="1"/>
    <col min="7422" max="7422" width="32.33203125" style="1" customWidth="1"/>
    <col min="7423" max="7423" width="46.33203125" style="1" customWidth="1"/>
    <col min="7424" max="7424" width="19" style="1" customWidth="1"/>
    <col min="7425" max="7425" width="0" style="1" hidden="1" customWidth="1"/>
    <col min="7426" max="7426" width="17.6640625" style="1" customWidth="1"/>
    <col min="7427" max="7427" width="0" style="1" hidden="1" customWidth="1"/>
    <col min="7428" max="7428" width="22.33203125" style="1" customWidth="1"/>
    <col min="7429" max="7429" width="5.33203125" style="1" customWidth="1"/>
    <col min="7430" max="7430" width="36.33203125" style="1" customWidth="1"/>
    <col min="7431" max="7431" width="5.6640625" style="1" customWidth="1"/>
    <col min="7432" max="7432" width="0" style="1" hidden="1" customWidth="1"/>
    <col min="7433" max="7433" width="20.6640625" style="1" customWidth="1"/>
    <col min="7434" max="7434" width="4.88671875" style="1" customWidth="1"/>
    <col min="7435" max="7435" width="0" style="1" hidden="1" customWidth="1"/>
    <col min="7436" max="7436" width="24.6640625" style="1" customWidth="1"/>
    <col min="7437" max="7437" width="12.33203125" style="1" customWidth="1"/>
    <col min="7438" max="7438" width="0" style="1" hidden="1" customWidth="1"/>
    <col min="7439" max="7439" width="3.44140625" style="1" customWidth="1"/>
    <col min="7440" max="7440" width="0" style="1" hidden="1" customWidth="1"/>
    <col min="7441" max="7441" width="17.6640625" style="1" customWidth="1"/>
    <col min="7442" max="7442" width="3.44140625" style="1" customWidth="1"/>
    <col min="7443" max="7443" width="0" style="1" hidden="1" customWidth="1"/>
    <col min="7444" max="7444" width="23.6640625" style="1" customWidth="1"/>
    <col min="7445" max="7445" width="10" style="1" customWidth="1"/>
    <col min="7446" max="7446" width="0" style="1" hidden="1" customWidth="1"/>
    <col min="7447" max="7448" width="14.6640625" style="1" customWidth="1"/>
    <col min="7449" max="7449" width="12.88671875" style="1" customWidth="1"/>
    <col min="7450" max="7450" width="3.33203125" style="1" customWidth="1"/>
    <col min="7451" max="7451" width="30.33203125" style="1" customWidth="1"/>
    <col min="7452" max="7452" width="5" style="1" customWidth="1"/>
    <col min="7453" max="7453" width="0" style="1" hidden="1" customWidth="1"/>
    <col min="7454" max="7454" width="14.33203125" style="1" customWidth="1"/>
    <col min="7455" max="7455" width="5.6640625" style="1" customWidth="1"/>
    <col min="7456" max="7456" width="0" style="1" hidden="1" customWidth="1"/>
    <col min="7457" max="7457" width="17.33203125" style="1" customWidth="1"/>
    <col min="7458" max="7458" width="12.6640625" style="1" customWidth="1"/>
    <col min="7459" max="7459" width="0" style="1" hidden="1" customWidth="1"/>
    <col min="7460" max="7460" width="5.33203125" style="1" customWidth="1"/>
    <col min="7461" max="7461" width="0" style="1" hidden="1" customWidth="1"/>
    <col min="7462" max="7462" width="17" style="1" customWidth="1"/>
    <col min="7463" max="7463" width="6.33203125" style="1" customWidth="1"/>
    <col min="7464" max="7464" width="0" style="1" hidden="1" customWidth="1"/>
    <col min="7465" max="7465" width="14.33203125" style="1" customWidth="1"/>
    <col min="7466" max="7466" width="7.5546875" style="1" customWidth="1"/>
    <col min="7467" max="7467" width="0" style="1" hidden="1" customWidth="1"/>
    <col min="7468" max="7469" width="14.33203125" style="1" customWidth="1"/>
    <col min="7470" max="7470" width="20.88671875" style="1" customWidth="1"/>
    <col min="7471" max="7471" width="14.44140625" style="1" customWidth="1"/>
    <col min="7472" max="7472" width="15" style="1" customWidth="1"/>
    <col min="7473" max="7473" width="2.6640625" style="1" customWidth="1"/>
    <col min="7474" max="7474" width="11.6640625" style="1" customWidth="1"/>
    <col min="7475" max="7475" width="11.5546875" style="1" customWidth="1"/>
    <col min="7476" max="7476" width="2.33203125" style="1" customWidth="1"/>
    <col min="7477" max="7477" width="41" style="1" customWidth="1"/>
    <col min="7478" max="7478" width="14.33203125" style="1" customWidth="1"/>
    <col min="7479" max="7480" width="11.5546875" style="1" customWidth="1"/>
    <col min="7481" max="7481" width="21.88671875" style="1" customWidth="1"/>
    <col min="7482" max="7673" width="11.5546875" style="1"/>
    <col min="7674" max="7674" width="21.88671875" style="1" customWidth="1"/>
    <col min="7675" max="7675" width="13.88671875" style="1" customWidth="1"/>
    <col min="7676" max="7676" width="38.6640625" style="1" customWidth="1"/>
    <col min="7677" max="7677" width="3" style="1" bestFit="1" customWidth="1"/>
    <col min="7678" max="7678" width="32.33203125" style="1" customWidth="1"/>
    <col min="7679" max="7679" width="46.33203125" style="1" customWidth="1"/>
    <col min="7680" max="7680" width="19" style="1" customWidth="1"/>
    <col min="7681" max="7681" width="0" style="1" hidden="1" customWidth="1"/>
    <col min="7682" max="7682" width="17.6640625" style="1" customWidth="1"/>
    <col min="7683" max="7683" width="0" style="1" hidden="1" customWidth="1"/>
    <col min="7684" max="7684" width="22.33203125" style="1" customWidth="1"/>
    <col min="7685" max="7685" width="5.33203125" style="1" customWidth="1"/>
    <col min="7686" max="7686" width="36.33203125" style="1" customWidth="1"/>
    <col min="7687" max="7687" width="5.6640625" style="1" customWidth="1"/>
    <col min="7688" max="7688" width="0" style="1" hidden="1" customWidth="1"/>
    <col min="7689" max="7689" width="20.6640625" style="1" customWidth="1"/>
    <col min="7690" max="7690" width="4.88671875" style="1" customWidth="1"/>
    <col min="7691" max="7691" width="0" style="1" hidden="1" customWidth="1"/>
    <col min="7692" max="7692" width="24.6640625" style="1" customWidth="1"/>
    <col min="7693" max="7693" width="12.33203125" style="1" customWidth="1"/>
    <col min="7694" max="7694" width="0" style="1" hidden="1" customWidth="1"/>
    <col min="7695" max="7695" width="3.44140625" style="1" customWidth="1"/>
    <col min="7696" max="7696" width="0" style="1" hidden="1" customWidth="1"/>
    <col min="7697" max="7697" width="17.6640625" style="1" customWidth="1"/>
    <col min="7698" max="7698" width="3.44140625" style="1" customWidth="1"/>
    <col min="7699" max="7699" width="0" style="1" hidden="1" customWidth="1"/>
    <col min="7700" max="7700" width="23.6640625" style="1" customWidth="1"/>
    <col min="7701" max="7701" width="10" style="1" customWidth="1"/>
    <col min="7702" max="7702" width="0" style="1" hidden="1" customWidth="1"/>
    <col min="7703" max="7704" width="14.6640625" style="1" customWidth="1"/>
    <col min="7705" max="7705" width="12.88671875" style="1" customWidth="1"/>
    <col min="7706" max="7706" width="3.33203125" style="1" customWidth="1"/>
    <col min="7707" max="7707" width="30.33203125" style="1" customWidth="1"/>
    <col min="7708" max="7708" width="5" style="1" customWidth="1"/>
    <col min="7709" max="7709" width="0" style="1" hidden="1" customWidth="1"/>
    <col min="7710" max="7710" width="14.33203125" style="1" customWidth="1"/>
    <col min="7711" max="7711" width="5.6640625" style="1" customWidth="1"/>
    <col min="7712" max="7712" width="0" style="1" hidden="1" customWidth="1"/>
    <col min="7713" max="7713" width="17.33203125" style="1" customWidth="1"/>
    <col min="7714" max="7714" width="12.6640625" style="1" customWidth="1"/>
    <col min="7715" max="7715" width="0" style="1" hidden="1" customWidth="1"/>
    <col min="7716" max="7716" width="5.33203125" style="1" customWidth="1"/>
    <col min="7717" max="7717" width="0" style="1" hidden="1" customWidth="1"/>
    <col min="7718" max="7718" width="17" style="1" customWidth="1"/>
    <col min="7719" max="7719" width="6.33203125" style="1" customWidth="1"/>
    <col min="7720" max="7720" width="0" style="1" hidden="1" customWidth="1"/>
    <col min="7721" max="7721" width="14.33203125" style="1" customWidth="1"/>
    <col min="7722" max="7722" width="7.5546875" style="1" customWidth="1"/>
    <col min="7723" max="7723" width="0" style="1" hidden="1" customWidth="1"/>
    <col min="7724" max="7725" width="14.33203125" style="1" customWidth="1"/>
    <col min="7726" max="7726" width="20.88671875" style="1" customWidth="1"/>
    <col min="7727" max="7727" width="14.44140625" style="1" customWidth="1"/>
    <col min="7728" max="7728" width="15" style="1" customWidth="1"/>
    <col min="7729" max="7729" width="2.6640625" style="1" customWidth="1"/>
    <col min="7730" max="7730" width="11.6640625" style="1" customWidth="1"/>
    <col min="7731" max="7731" width="11.5546875" style="1" customWidth="1"/>
    <col min="7732" max="7732" width="2.33203125" style="1" customWidth="1"/>
    <col min="7733" max="7733" width="41" style="1" customWidth="1"/>
    <col min="7734" max="7734" width="14.33203125" style="1" customWidth="1"/>
    <col min="7735" max="7736" width="11.5546875" style="1" customWidth="1"/>
    <col min="7737" max="7737" width="21.88671875" style="1" customWidth="1"/>
    <col min="7738" max="7929" width="11.5546875" style="1"/>
    <col min="7930" max="7930" width="21.88671875" style="1" customWidth="1"/>
    <col min="7931" max="7931" width="13.88671875" style="1" customWidth="1"/>
    <col min="7932" max="7932" width="38.6640625" style="1" customWidth="1"/>
    <col min="7933" max="7933" width="3" style="1" bestFit="1" customWidth="1"/>
    <col min="7934" max="7934" width="32.33203125" style="1" customWidth="1"/>
    <col min="7935" max="7935" width="46.33203125" style="1" customWidth="1"/>
    <col min="7936" max="7936" width="19" style="1" customWidth="1"/>
    <col min="7937" max="7937" width="0" style="1" hidden="1" customWidth="1"/>
    <col min="7938" max="7938" width="17.6640625" style="1" customWidth="1"/>
    <col min="7939" max="7939" width="0" style="1" hidden="1" customWidth="1"/>
    <col min="7940" max="7940" width="22.33203125" style="1" customWidth="1"/>
    <col min="7941" max="7941" width="5.33203125" style="1" customWidth="1"/>
    <col min="7942" max="7942" width="36.33203125" style="1" customWidth="1"/>
    <col min="7943" max="7943" width="5.6640625" style="1" customWidth="1"/>
    <col min="7944" max="7944" width="0" style="1" hidden="1" customWidth="1"/>
    <col min="7945" max="7945" width="20.6640625" style="1" customWidth="1"/>
    <col min="7946" max="7946" width="4.88671875" style="1" customWidth="1"/>
    <col min="7947" max="7947" width="0" style="1" hidden="1" customWidth="1"/>
    <col min="7948" max="7948" width="24.6640625" style="1" customWidth="1"/>
    <col min="7949" max="7949" width="12.33203125" style="1" customWidth="1"/>
    <col min="7950" max="7950" width="0" style="1" hidden="1" customWidth="1"/>
    <col min="7951" max="7951" width="3.44140625" style="1" customWidth="1"/>
    <col min="7952" max="7952" width="0" style="1" hidden="1" customWidth="1"/>
    <col min="7953" max="7953" width="17.6640625" style="1" customWidth="1"/>
    <col min="7954" max="7954" width="3.44140625" style="1" customWidth="1"/>
    <col min="7955" max="7955" width="0" style="1" hidden="1" customWidth="1"/>
    <col min="7956" max="7956" width="23.6640625" style="1" customWidth="1"/>
    <col min="7957" max="7957" width="10" style="1" customWidth="1"/>
    <col min="7958" max="7958" width="0" style="1" hidden="1" customWidth="1"/>
    <col min="7959" max="7960" width="14.6640625" style="1" customWidth="1"/>
    <col min="7961" max="7961" width="12.88671875" style="1" customWidth="1"/>
    <col min="7962" max="7962" width="3.33203125" style="1" customWidth="1"/>
    <col min="7963" max="7963" width="30.33203125" style="1" customWidth="1"/>
    <col min="7964" max="7964" width="5" style="1" customWidth="1"/>
    <col min="7965" max="7965" width="0" style="1" hidden="1" customWidth="1"/>
    <col min="7966" max="7966" width="14.33203125" style="1" customWidth="1"/>
    <col min="7967" max="7967" width="5.6640625" style="1" customWidth="1"/>
    <col min="7968" max="7968" width="0" style="1" hidden="1" customWidth="1"/>
    <col min="7969" max="7969" width="17.33203125" style="1" customWidth="1"/>
    <col min="7970" max="7970" width="12.6640625" style="1" customWidth="1"/>
    <col min="7971" max="7971" width="0" style="1" hidden="1" customWidth="1"/>
    <col min="7972" max="7972" width="5.33203125" style="1" customWidth="1"/>
    <col min="7973" max="7973" width="0" style="1" hidden="1" customWidth="1"/>
    <col min="7974" max="7974" width="17" style="1" customWidth="1"/>
    <col min="7975" max="7975" width="6.33203125" style="1" customWidth="1"/>
    <col min="7976" max="7976" width="0" style="1" hidden="1" customWidth="1"/>
    <col min="7977" max="7977" width="14.33203125" style="1" customWidth="1"/>
    <col min="7978" max="7978" width="7.5546875" style="1" customWidth="1"/>
    <col min="7979" max="7979" width="0" style="1" hidden="1" customWidth="1"/>
    <col min="7980" max="7981" width="14.33203125" style="1" customWidth="1"/>
    <col min="7982" max="7982" width="20.88671875" style="1" customWidth="1"/>
    <col min="7983" max="7983" width="14.44140625" style="1" customWidth="1"/>
    <col min="7984" max="7984" width="15" style="1" customWidth="1"/>
    <col min="7985" max="7985" width="2.6640625" style="1" customWidth="1"/>
    <col min="7986" max="7986" width="11.6640625" style="1" customWidth="1"/>
    <col min="7987" max="7987" width="11.5546875" style="1" customWidth="1"/>
    <col min="7988" max="7988" width="2.33203125" style="1" customWidth="1"/>
    <col min="7989" max="7989" width="41" style="1" customWidth="1"/>
    <col min="7990" max="7990" width="14.33203125" style="1" customWidth="1"/>
    <col min="7991" max="7992" width="11.5546875" style="1" customWidth="1"/>
    <col min="7993" max="7993" width="21.88671875" style="1" customWidth="1"/>
    <col min="7994" max="8185" width="11.5546875" style="1"/>
    <col min="8186" max="8186" width="21.88671875" style="1" customWidth="1"/>
    <col min="8187" max="8187" width="13.88671875" style="1" customWidth="1"/>
    <col min="8188" max="8188" width="38.6640625" style="1" customWidth="1"/>
    <col min="8189" max="8189" width="3" style="1" bestFit="1" customWidth="1"/>
    <col min="8190" max="8190" width="32.33203125" style="1" customWidth="1"/>
    <col min="8191" max="8191" width="46.33203125" style="1" customWidth="1"/>
    <col min="8192" max="8192" width="19" style="1" customWidth="1"/>
    <col min="8193" max="8193" width="0" style="1" hidden="1" customWidth="1"/>
    <col min="8194" max="8194" width="17.6640625" style="1" customWidth="1"/>
    <col min="8195" max="8195" width="0" style="1" hidden="1" customWidth="1"/>
    <col min="8196" max="8196" width="22.33203125" style="1" customWidth="1"/>
    <col min="8197" max="8197" width="5.33203125" style="1" customWidth="1"/>
    <col min="8198" max="8198" width="36.33203125" style="1" customWidth="1"/>
    <col min="8199" max="8199" width="5.6640625" style="1" customWidth="1"/>
    <col min="8200" max="8200" width="0" style="1" hidden="1" customWidth="1"/>
    <col min="8201" max="8201" width="20.6640625" style="1" customWidth="1"/>
    <col min="8202" max="8202" width="4.88671875" style="1" customWidth="1"/>
    <col min="8203" max="8203" width="0" style="1" hidden="1" customWidth="1"/>
    <col min="8204" max="8204" width="24.6640625" style="1" customWidth="1"/>
    <col min="8205" max="8205" width="12.33203125" style="1" customWidth="1"/>
    <col min="8206" max="8206" width="0" style="1" hidden="1" customWidth="1"/>
    <col min="8207" max="8207" width="3.44140625" style="1" customWidth="1"/>
    <col min="8208" max="8208" width="0" style="1" hidden="1" customWidth="1"/>
    <col min="8209" max="8209" width="17.6640625" style="1" customWidth="1"/>
    <col min="8210" max="8210" width="3.44140625" style="1" customWidth="1"/>
    <col min="8211" max="8211" width="0" style="1" hidden="1" customWidth="1"/>
    <col min="8212" max="8212" width="23.6640625" style="1" customWidth="1"/>
    <col min="8213" max="8213" width="10" style="1" customWidth="1"/>
    <col min="8214" max="8214" width="0" style="1" hidden="1" customWidth="1"/>
    <col min="8215" max="8216" width="14.6640625" style="1" customWidth="1"/>
    <col min="8217" max="8217" width="12.88671875" style="1" customWidth="1"/>
    <col min="8218" max="8218" width="3.33203125" style="1" customWidth="1"/>
    <col min="8219" max="8219" width="30.33203125" style="1" customWidth="1"/>
    <col min="8220" max="8220" width="5" style="1" customWidth="1"/>
    <col min="8221" max="8221" width="0" style="1" hidden="1" customWidth="1"/>
    <col min="8222" max="8222" width="14.33203125" style="1" customWidth="1"/>
    <col min="8223" max="8223" width="5.6640625" style="1" customWidth="1"/>
    <col min="8224" max="8224" width="0" style="1" hidden="1" customWidth="1"/>
    <col min="8225" max="8225" width="17.33203125" style="1" customWidth="1"/>
    <col min="8226" max="8226" width="12.6640625" style="1" customWidth="1"/>
    <col min="8227" max="8227" width="0" style="1" hidden="1" customWidth="1"/>
    <col min="8228" max="8228" width="5.33203125" style="1" customWidth="1"/>
    <col min="8229" max="8229" width="0" style="1" hidden="1" customWidth="1"/>
    <col min="8230" max="8230" width="17" style="1" customWidth="1"/>
    <col min="8231" max="8231" width="6.33203125" style="1" customWidth="1"/>
    <col min="8232" max="8232" width="0" style="1" hidden="1" customWidth="1"/>
    <col min="8233" max="8233" width="14.33203125" style="1" customWidth="1"/>
    <col min="8234" max="8234" width="7.5546875" style="1" customWidth="1"/>
    <col min="8235" max="8235" width="0" style="1" hidden="1" customWidth="1"/>
    <col min="8236" max="8237" width="14.33203125" style="1" customWidth="1"/>
    <col min="8238" max="8238" width="20.88671875" style="1" customWidth="1"/>
    <col min="8239" max="8239" width="14.44140625" style="1" customWidth="1"/>
    <col min="8240" max="8240" width="15" style="1" customWidth="1"/>
    <col min="8241" max="8241" width="2.6640625" style="1" customWidth="1"/>
    <col min="8242" max="8242" width="11.6640625" style="1" customWidth="1"/>
    <col min="8243" max="8243" width="11.5546875" style="1" customWidth="1"/>
    <col min="8244" max="8244" width="2.33203125" style="1" customWidth="1"/>
    <col min="8245" max="8245" width="41" style="1" customWidth="1"/>
    <col min="8246" max="8246" width="14.33203125" style="1" customWidth="1"/>
    <col min="8247" max="8248" width="11.5546875" style="1" customWidth="1"/>
    <col min="8249" max="8249" width="21.88671875" style="1" customWidth="1"/>
    <col min="8250" max="8441" width="11.5546875" style="1"/>
    <col min="8442" max="8442" width="21.88671875" style="1" customWidth="1"/>
    <col min="8443" max="8443" width="13.88671875" style="1" customWidth="1"/>
    <col min="8444" max="8444" width="38.6640625" style="1" customWidth="1"/>
    <col min="8445" max="8445" width="3" style="1" bestFit="1" customWidth="1"/>
    <col min="8446" max="8446" width="32.33203125" style="1" customWidth="1"/>
    <col min="8447" max="8447" width="46.33203125" style="1" customWidth="1"/>
    <col min="8448" max="8448" width="19" style="1" customWidth="1"/>
    <col min="8449" max="8449" width="0" style="1" hidden="1" customWidth="1"/>
    <col min="8450" max="8450" width="17.6640625" style="1" customWidth="1"/>
    <col min="8451" max="8451" width="0" style="1" hidden="1" customWidth="1"/>
    <col min="8452" max="8452" width="22.33203125" style="1" customWidth="1"/>
    <col min="8453" max="8453" width="5.33203125" style="1" customWidth="1"/>
    <col min="8454" max="8454" width="36.33203125" style="1" customWidth="1"/>
    <col min="8455" max="8455" width="5.6640625" style="1" customWidth="1"/>
    <col min="8456" max="8456" width="0" style="1" hidden="1" customWidth="1"/>
    <col min="8457" max="8457" width="20.6640625" style="1" customWidth="1"/>
    <col min="8458" max="8458" width="4.88671875" style="1" customWidth="1"/>
    <col min="8459" max="8459" width="0" style="1" hidden="1" customWidth="1"/>
    <col min="8460" max="8460" width="24.6640625" style="1" customWidth="1"/>
    <col min="8461" max="8461" width="12.33203125" style="1" customWidth="1"/>
    <col min="8462" max="8462" width="0" style="1" hidden="1" customWidth="1"/>
    <col min="8463" max="8463" width="3.44140625" style="1" customWidth="1"/>
    <col min="8464" max="8464" width="0" style="1" hidden="1" customWidth="1"/>
    <col min="8465" max="8465" width="17.6640625" style="1" customWidth="1"/>
    <col min="8466" max="8466" width="3.44140625" style="1" customWidth="1"/>
    <col min="8467" max="8467" width="0" style="1" hidden="1" customWidth="1"/>
    <col min="8468" max="8468" width="23.6640625" style="1" customWidth="1"/>
    <col min="8469" max="8469" width="10" style="1" customWidth="1"/>
    <col min="8470" max="8470" width="0" style="1" hidden="1" customWidth="1"/>
    <col min="8471" max="8472" width="14.6640625" style="1" customWidth="1"/>
    <col min="8473" max="8473" width="12.88671875" style="1" customWidth="1"/>
    <col min="8474" max="8474" width="3.33203125" style="1" customWidth="1"/>
    <col min="8475" max="8475" width="30.33203125" style="1" customWidth="1"/>
    <col min="8476" max="8476" width="5" style="1" customWidth="1"/>
    <col min="8477" max="8477" width="0" style="1" hidden="1" customWidth="1"/>
    <col min="8478" max="8478" width="14.33203125" style="1" customWidth="1"/>
    <col min="8479" max="8479" width="5.6640625" style="1" customWidth="1"/>
    <col min="8480" max="8480" width="0" style="1" hidden="1" customWidth="1"/>
    <col min="8481" max="8481" width="17.33203125" style="1" customWidth="1"/>
    <col min="8482" max="8482" width="12.6640625" style="1" customWidth="1"/>
    <col min="8483" max="8483" width="0" style="1" hidden="1" customWidth="1"/>
    <col min="8484" max="8484" width="5.33203125" style="1" customWidth="1"/>
    <col min="8485" max="8485" width="0" style="1" hidden="1" customWidth="1"/>
    <col min="8486" max="8486" width="17" style="1" customWidth="1"/>
    <col min="8487" max="8487" width="6.33203125" style="1" customWidth="1"/>
    <col min="8488" max="8488" width="0" style="1" hidden="1" customWidth="1"/>
    <col min="8489" max="8489" width="14.33203125" style="1" customWidth="1"/>
    <col min="8490" max="8490" width="7.5546875" style="1" customWidth="1"/>
    <col min="8491" max="8491" width="0" style="1" hidden="1" customWidth="1"/>
    <col min="8492" max="8493" width="14.33203125" style="1" customWidth="1"/>
    <col min="8494" max="8494" width="20.88671875" style="1" customWidth="1"/>
    <col min="8495" max="8495" width="14.44140625" style="1" customWidth="1"/>
    <col min="8496" max="8496" width="15" style="1" customWidth="1"/>
    <col min="8497" max="8497" width="2.6640625" style="1" customWidth="1"/>
    <col min="8498" max="8498" width="11.6640625" style="1" customWidth="1"/>
    <col min="8499" max="8499" width="11.5546875" style="1" customWidth="1"/>
    <col min="8500" max="8500" width="2.33203125" style="1" customWidth="1"/>
    <col min="8501" max="8501" width="41" style="1" customWidth="1"/>
    <col min="8502" max="8502" width="14.33203125" style="1" customWidth="1"/>
    <col min="8503" max="8504" width="11.5546875" style="1" customWidth="1"/>
    <col min="8505" max="8505" width="21.88671875" style="1" customWidth="1"/>
    <col min="8506" max="8697" width="11.5546875" style="1"/>
    <col min="8698" max="8698" width="21.88671875" style="1" customWidth="1"/>
    <col min="8699" max="8699" width="13.88671875" style="1" customWidth="1"/>
    <col min="8700" max="8700" width="38.6640625" style="1" customWidth="1"/>
    <col min="8701" max="8701" width="3" style="1" bestFit="1" customWidth="1"/>
    <col min="8702" max="8702" width="32.33203125" style="1" customWidth="1"/>
    <col min="8703" max="8703" width="46.33203125" style="1" customWidth="1"/>
    <col min="8704" max="8704" width="19" style="1" customWidth="1"/>
    <col min="8705" max="8705" width="0" style="1" hidden="1" customWidth="1"/>
    <col min="8706" max="8706" width="17.6640625" style="1" customWidth="1"/>
    <col min="8707" max="8707" width="0" style="1" hidden="1" customWidth="1"/>
    <col min="8708" max="8708" width="22.33203125" style="1" customWidth="1"/>
    <col min="8709" max="8709" width="5.33203125" style="1" customWidth="1"/>
    <col min="8710" max="8710" width="36.33203125" style="1" customWidth="1"/>
    <col min="8711" max="8711" width="5.6640625" style="1" customWidth="1"/>
    <col min="8712" max="8712" width="0" style="1" hidden="1" customWidth="1"/>
    <col min="8713" max="8713" width="20.6640625" style="1" customWidth="1"/>
    <col min="8714" max="8714" width="4.88671875" style="1" customWidth="1"/>
    <col min="8715" max="8715" width="0" style="1" hidden="1" customWidth="1"/>
    <col min="8716" max="8716" width="24.6640625" style="1" customWidth="1"/>
    <col min="8717" max="8717" width="12.33203125" style="1" customWidth="1"/>
    <col min="8718" max="8718" width="0" style="1" hidden="1" customWidth="1"/>
    <col min="8719" max="8719" width="3.44140625" style="1" customWidth="1"/>
    <col min="8720" max="8720" width="0" style="1" hidden="1" customWidth="1"/>
    <col min="8721" max="8721" width="17.6640625" style="1" customWidth="1"/>
    <col min="8722" max="8722" width="3.44140625" style="1" customWidth="1"/>
    <col min="8723" max="8723" width="0" style="1" hidden="1" customWidth="1"/>
    <col min="8724" max="8724" width="23.6640625" style="1" customWidth="1"/>
    <col min="8725" max="8725" width="10" style="1" customWidth="1"/>
    <col min="8726" max="8726" width="0" style="1" hidden="1" customWidth="1"/>
    <col min="8727" max="8728" width="14.6640625" style="1" customWidth="1"/>
    <col min="8729" max="8729" width="12.88671875" style="1" customWidth="1"/>
    <col min="8730" max="8730" width="3.33203125" style="1" customWidth="1"/>
    <col min="8731" max="8731" width="30.33203125" style="1" customWidth="1"/>
    <col min="8732" max="8732" width="5" style="1" customWidth="1"/>
    <col min="8733" max="8733" width="0" style="1" hidden="1" customWidth="1"/>
    <col min="8734" max="8734" width="14.33203125" style="1" customWidth="1"/>
    <col min="8735" max="8735" width="5.6640625" style="1" customWidth="1"/>
    <col min="8736" max="8736" width="0" style="1" hidden="1" customWidth="1"/>
    <col min="8737" max="8737" width="17.33203125" style="1" customWidth="1"/>
    <col min="8738" max="8738" width="12.6640625" style="1" customWidth="1"/>
    <col min="8739" max="8739" width="0" style="1" hidden="1" customWidth="1"/>
    <col min="8740" max="8740" width="5.33203125" style="1" customWidth="1"/>
    <col min="8741" max="8741" width="0" style="1" hidden="1" customWidth="1"/>
    <col min="8742" max="8742" width="17" style="1" customWidth="1"/>
    <col min="8743" max="8743" width="6.33203125" style="1" customWidth="1"/>
    <col min="8744" max="8744" width="0" style="1" hidden="1" customWidth="1"/>
    <col min="8745" max="8745" width="14.33203125" style="1" customWidth="1"/>
    <col min="8746" max="8746" width="7.5546875" style="1" customWidth="1"/>
    <col min="8747" max="8747" width="0" style="1" hidden="1" customWidth="1"/>
    <col min="8748" max="8749" width="14.33203125" style="1" customWidth="1"/>
    <col min="8750" max="8750" width="20.88671875" style="1" customWidth="1"/>
    <col min="8751" max="8751" width="14.44140625" style="1" customWidth="1"/>
    <col min="8752" max="8752" width="15" style="1" customWidth="1"/>
    <col min="8753" max="8753" width="2.6640625" style="1" customWidth="1"/>
    <col min="8754" max="8754" width="11.6640625" style="1" customWidth="1"/>
    <col min="8755" max="8755" width="11.5546875" style="1" customWidth="1"/>
    <col min="8756" max="8756" width="2.33203125" style="1" customWidth="1"/>
    <col min="8757" max="8757" width="41" style="1" customWidth="1"/>
    <col min="8758" max="8758" width="14.33203125" style="1" customWidth="1"/>
    <col min="8759" max="8760" width="11.5546875" style="1" customWidth="1"/>
    <col min="8761" max="8761" width="21.88671875" style="1" customWidth="1"/>
    <col min="8762" max="8953" width="11.5546875" style="1"/>
    <col min="8954" max="8954" width="21.88671875" style="1" customWidth="1"/>
    <col min="8955" max="8955" width="13.88671875" style="1" customWidth="1"/>
    <col min="8956" max="8956" width="38.6640625" style="1" customWidth="1"/>
    <col min="8957" max="8957" width="3" style="1" bestFit="1" customWidth="1"/>
    <col min="8958" max="8958" width="32.33203125" style="1" customWidth="1"/>
    <col min="8959" max="8959" width="46.33203125" style="1" customWidth="1"/>
    <col min="8960" max="8960" width="19" style="1" customWidth="1"/>
    <col min="8961" max="8961" width="0" style="1" hidden="1" customWidth="1"/>
    <col min="8962" max="8962" width="17.6640625" style="1" customWidth="1"/>
    <col min="8963" max="8963" width="0" style="1" hidden="1" customWidth="1"/>
    <col min="8964" max="8964" width="22.33203125" style="1" customWidth="1"/>
    <col min="8965" max="8965" width="5.33203125" style="1" customWidth="1"/>
    <col min="8966" max="8966" width="36.33203125" style="1" customWidth="1"/>
    <col min="8967" max="8967" width="5.6640625" style="1" customWidth="1"/>
    <col min="8968" max="8968" width="0" style="1" hidden="1" customWidth="1"/>
    <col min="8969" max="8969" width="20.6640625" style="1" customWidth="1"/>
    <col min="8970" max="8970" width="4.88671875" style="1" customWidth="1"/>
    <col min="8971" max="8971" width="0" style="1" hidden="1" customWidth="1"/>
    <col min="8972" max="8972" width="24.6640625" style="1" customWidth="1"/>
    <col min="8973" max="8973" width="12.33203125" style="1" customWidth="1"/>
    <col min="8974" max="8974" width="0" style="1" hidden="1" customWidth="1"/>
    <col min="8975" max="8975" width="3.44140625" style="1" customWidth="1"/>
    <col min="8976" max="8976" width="0" style="1" hidden="1" customWidth="1"/>
    <col min="8977" max="8977" width="17.6640625" style="1" customWidth="1"/>
    <col min="8978" max="8978" width="3.44140625" style="1" customWidth="1"/>
    <col min="8979" max="8979" width="0" style="1" hidden="1" customWidth="1"/>
    <col min="8980" max="8980" width="23.6640625" style="1" customWidth="1"/>
    <col min="8981" max="8981" width="10" style="1" customWidth="1"/>
    <col min="8982" max="8982" width="0" style="1" hidden="1" customWidth="1"/>
    <col min="8983" max="8984" width="14.6640625" style="1" customWidth="1"/>
    <col min="8985" max="8985" width="12.88671875" style="1" customWidth="1"/>
    <col min="8986" max="8986" width="3.33203125" style="1" customWidth="1"/>
    <col min="8987" max="8987" width="30.33203125" style="1" customWidth="1"/>
    <col min="8988" max="8988" width="5" style="1" customWidth="1"/>
    <col min="8989" max="8989" width="0" style="1" hidden="1" customWidth="1"/>
    <col min="8990" max="8990" width="14.33203125" style="1" customWidth="1"/>
    <col min="8991" max="8991" width="5.6640625" style="1" customWidth="1"/>
    <col min="8992" max="8992" width="0" style="1" hidden="1" customWidth="1"/>
    <col min="8993" max="8993" width="17.33203125" style="1" customWidth="1"/>
    <col min="8994" max="8994" width="12.6640625" style="1" customWidth="1"/>
    <col min="8995" max="8995" width="0" style="1" hidden="1" customWidth="1"/>
    <col min="8996" max="8996" width="5.33203125" style="1" customWidth="1"/>
    <col min="8997" max="8997" width="0" style="1" hidden="1" customWidth="1"/>
    <col min="8998" max="8998" width="17" style="1" customWidth="1"/>
    <col min="8999" max="8999" width="6.33203125" style="1" customWidth="1"/>
    <col min="9000" max="9000" width="0" style="1" hidden="1" customWidth="1"/>
    <col min="9001" max="9001" width="14.33203125" style="1" customWidth="1"/>
    <col min="9002" max="9002" width="7.5546875" style="1" customWidth="1"/>
    <col min="9003" max="9003" width="0" style="1" hidden="1" customWidth="1"/>
    <col min="9004" max="9005" width="14.33203125" style="1" customWidth="1"/>
    <col min="9006" max="9006" width="20.88671875" style="1" customWidth="1"/>
    <col min="9007" max="9007" width="14.44140625" style="1" customWidth="1"/>
    <col min="9008" max="9008" width="15" style="1" customWidth="1"/>
    <col min="9009" max="9009" width="2.6640625" style="1" customWidth="1"/>
    <col min="9010" max="9010" width="11.6640625" style="1" customWidth="1"/>
    <col min="9011" max="9011" width="11.5546875" style="1" customWidth="1"/>
    <col min="9012" max="9012" width="2.33203125" style="1" customWidth="1"/>
    <col min="9013" max="9013" width="41" style="1" customWidth="1"/>
    <col min="9014" max="9014" width="14.33203125" style="1" customWidth="1"/>
    <col min="9015" max="9016" width="11.5546875" style="1" customWidth="1"/>
    <col min="9017" max="9017" width="21.88671875" style="1" customWidth="1"/>
    <col min="9018" max="9209" width="11.5546875" style="1"/>
    <col min="9210" max="9210" width="21.88671875" style="1" customWidth="1"/>
    <col min="9211" max="9211" width="13.88671875" style="1" customWidth="1"/>
    <col min="9212" max="9212" width="38.6640625" style="1" customWidth="1"/>
    <col min="9213" max="9213" width="3" style="1" bestFit="1" customWidth="1"/>
    <col min="9214" max="9214" width="32.33203125" style="1" customWidth="1"/>
    <col min="9215" max="9215" width="46.33203125" style="1" customWidth="1"/>
    <col min="9216" max="9216" width="19" style="1" customWidth="1"/>
    <col min="9217" max="9217" width="0" style="1" hidden="1" customWidth="1"/>
    <col min="9218" max="9218" width="17.6640625" style="1" customWidth="1"/>
    <col min="9219" max="9219" width="0" style="1" hidden="1" customWidth="1"/>
    <col min="9220" max="9220" width="22.33203125" style="1" customWidth="1"/>
    <col min="9221" max="9221" width="5.33203125" style="1" customWidth="1"/>
    <col min="9222" max="9222" width="36.33203125" style="1" customWidth="1"/>
    <col min="9223" max="9223" width="5.6640625" style="1" customWidth="1"/>
    <col min="9224" max="9224" width="0" style="1" hidden="1" customWidth="1"/>
    <col min="9225" max="9225" width="20.6640625" style="1" customWidth="1"/>
    <col min="9226" max="9226" width="4.88671875" style="1" customWidth="1"/>
    <col min="9227" max="9227" width="0" style="1" hidden="1" customWidth="1"/>
    <col min="9228" max="9228" width="24.6640625" style="1" customWidth="1"/>
    <col min="9229" max="9229" width="12.33203125" style="1" customWidth="1"/>
    <col min="9230" max="9230" width="0" style="1" hidden="1" customWidth="1"/>
    <col min="9231" max="9231" width="3.44140625" style="1" customWidth="1"/>
    <col min="9232" max="9232" width="0" style="1" hidden="1" customWidth="1"/>
    <col min="9233" max="9233" width="17.6640625" style="1" customWidth="1"/>
    <col min="9234" max="9234" width="3.44140625" style="1" customWidth="1"/>
    <col min="9235" max="9235" width="0" style="1" hidden="1" customWidth="1"/>
    <col min="9236" max="9236" width="23.6640625" style="1" customWidth="1"/>
    <col min="9237" max="9237" width="10" style="1" customWidth="1"/>
    <col min="9238" max="9238" width="0" style="1" hidden="1" customWidth="1"/>
    <col min="9239" max="9240" width="14.6640625" style="1" customWidth="1"/>
    <col min="9241" max="9241" width="12.88671875" style="1" customWidth="1"/>
    <col min="9242" max="9242" width="3.33203125" style="1" customWidth="1"/>
    <col min="9243" max="9243" width="30.33203125" style="1" customWidth="1"/>
    <col min="9244" max="9244" width="5" style="1" customWidth="1"/>
    <col min="9245" max="9245" width="0" style="1" hidden="1" customWidth="1"/>
    <col min="9246" max="9246" width="14.33203125" style="1" customWidth="1"/>
    <col min="9247" max="9247" width="5.6640625" style="1" customWidth="1"/>
    <col min="9248" max="9248" width="0" style="1" hidden="1" customWidth="1"/>
    <col min="9249" max="9249" width="17.33203125" style="1" customWidth="1"/>
    <col min="9250" max="9250" width="12.6640625" style="1" customWidth="1"/>
    <col min="9251" max="9251" width="0" style="1" hidden="1" customWidth="1"/>
    <col min="9252" max="9252" width="5.33203125" style="1" customWidth="1"/>
    <col min="9253" max="9253" width="0" style="1" hidden="1" customWidth="1"/>
    <col min="9254" max="9254" width="17" style="1" customWidth="1"/>
    <col min="9255" max="9255" width="6.33203125" style="1" customWidth="1"/>
    <col min="9256" max="9256" width="0" style="1" hidden="1" customWidth="1"/>
    <col min="9257" max="9257" width="14.33203125" style="1" customWidth="1"/>
    <col min="9258" max="9258" width="7.5546875" style="1" customWidth="1"/>
    <col min="9259" max="9259" width="0" style="1" hidden="1" customWidth="1"/>
    <col min="9260" max="9261" width="14.33203125" style="1" customWidth="1"/>
    <col min="9262" max="9262" width="20.88671875" style="1" customWidth="1"/>
    <col min="9263" max="9263" width="14.44140625" style="1" customWidth="1"/>
    <col min="9264" max="9264" width="15" style="1" customWidth="1"/>
    <col min="9265" max="9265" width="2.6640625" style="1" customWidth="1"/>
    <col min="9266" max="9266" width="11.6640625" style="1" customWidth="1"/>
    <col min="9267" max="9267" width="11.5546875" style="1" customWidth="1"/>
    <col min="9268" max="9268" width="2.33203125" style="1" customWidth="1"/>
    <col min="9269" max="9269" width="41" style="1" customWidth="1"/>
    <col min="9270" max="9270" width="14.33203125" style="1" customWidth="1"/>
    <col min="9271" max="9272" width="11.5546875" style="1" customWidth="1"/>
    <col min="9273" max="9273" width="21.88671875" style="1" customWidth="1"/>
    <col min="9274" max="9465" width="11.5546875" style="1"/>
    <col min="9466" max="9466" width="21.88671875" style="1" customWidth="1"/>
    <col min="9467" max="9467" width="13.88671875" style="1" customWidth="1"/>
    <col min="9468" max="9468" width="38.6640625" style="1" customWidth="1"/>
    <col min="9469" max="9469" width="3" style="1" bestFit="1" customWidth="1"/>
    <col min="9470" max="9470" width="32.33203125" style="1" customWidth="1"/>
    <col min="9471" max="9471" width="46.33203125" style="1" customWidth="1"/>
    <col min="9472" max="9472" width="19" style="1" customWidth="1"/>
    <col min="9473" max="9473" width="0" style="1" hidden="1" customWidth="1"/>
    <col min="9474" max="9474" width="17.6640625" style="1" customWidth="1"/>
    <col min="9475" max="9475" width="0" style="1" hidden="1" customWidth="1"/>
    <col min="9476" max="9476" width="22.33203125" style="1" customWidth="1"/>
    <col min="9477" max="9477" width="5.33203125" style="1" customWidth="1"/>
    <col min="9478" max="9478" width="36.33203125" style="1" customWidth="1"/>
    <col min="9479" max="9479" width="5.6640625" style="1" customWidth="1"/>
    <col min="9480" max="9480" width="0" style="1" hidden="1" customWidth="1"/>
    <col min="9481" max="9481" width="20.6640625" style="1" customWidth="1"/>
    <col min="9482" max="9482" width="4.88671875" style="1" customWidth="1"/>
    <col min="9483" max="9483" width="0" style="1" hidden="1" customWidth="1"/>
    <col min="9484" max="9484" width="24.6640625" style="1" customWidth="1"/>
    <col min="9485" max="9485" width="12.33203125" style="1" customWidth="1"/>
    <col min="9486" max="9486" width="0" style="1" hidden="1" customWidth="1"/>
    <col min="9487" max="9487" width="3.44140625" style="1" customWidth="1"/>
    <col min="9488" max="9488" width="0" style="1" hidden="1" customWidth="1"/>
    <col min="9489" max="9489" width="17.6640625" style="1" customWidth="1"/>
    <col min="9490" max="9490" width="3.44140625" style="1" customWidth="1"/>
    <col min="9491" max="9491" width="0" style="1" hidden="1" customWidth="1"/>
    <col min="9492" max="9492" width="23.6640625" style="1" customWidth="1"/>
    <col min="9493" max="9493" width="10" style="1" customWidth="1"/>
    <col min="9494" max="9494" width="0" style="1" hidden="1" customWidth="1"/>
    <col min="9495" max="9496" width="14.6640625" style="1" customWidth="1"/>
    <col min="9497" max="9497" width="12.88671875" style="1" customWidth="1"/>
    <col min="9498" max="9498" width="3.33203125" style="1" customWidth="1"/>
    <col min="9499" max="9499" width="30.33203125" style="1" customWidth="1"/>
    <col min="9500" max="9500" width="5" style="1" customWidth="1"/>
    <col min="9501" max="9501" width="0" style="1" hidden="1" customWidth="1"/>
    <col min="9502" max="9502" width="14.33203125" style="1" customWidth="1"/>
    <col min="9503" max="9503" width="5.6640625" style="1" customWidth="1"/>
    <col min="9504" max="9504" width="0" style="1" hidden="1" customWidth="1"/>
    <col min="9505" max="9505" width="17.33203125" style="1" customWidth="1"/>
    <col min="9506" max="9506" width="12.6640625" style="1" customWidth="1"/>
    <col min="9507" max="9507" width="0" style="1" hidden="1" customWidth="1"/>
    <col min="9508" max="9508" width="5.33203125" style="1" customWidth="1"/>
    <col min="9509" max="9509" width="0" style="1" hidden="1" customWidth="1"/>
    <col min="9510" max="9510" width="17" style="1" customWidth="1"/>
    <col min="9511" max="9511" width="6.33203125" style="1" customWidth="1"/>
    <col min="9512" max="9512" width="0" style="1" hidden="1" customWidth="1"/>
    <col min="9513" max="9513" width="14.33203125" style="1" customWidth="1"/>
    <col min="9514" max="9514" width="7.5546875" style="1" customWidth="1"/>
    <col min="9515" max="9515" width="0" style="1" hidden="1" customWidth="1"/>
    <col min="9516" max="9517" width="14.33203125" style="1" customWidth="1"/>
    <col min="9518" max="9518" width="20.88671875" style="1" customWidth="1"/>
    <col min="9519" max="9519" width="14.44140625" style="1" customWidth="1"/>
    <col min="9520" max="9520" width="15" style="1" customWidth="1"/>
    <col min="9521" max="9521" width="2.6640625" style="1" customWidth="1"/>
    <col min="9522" max="9522" width="11.6640625" style="1" customWidth="1"/>
    <col min="9523" max="9523" width="11.5546875" style="1" customWidth="1"/>
    <col min="9524" max="9524" width="2.33203125" style="1" customWidth="1"/>
    <col min="9525" max="9525" width="41" style="1" customWidth="1"/>
    <col min="9526" max="9526" width="14.33203125" style="1" customWidth="1"/>
    <col min="9527" max="9528" width="11.5546875" style="1" customWidth="1"/>
    <col min="9529" max="9529" width="21.88671875" style="1" customWidth="1"/>
    <col min="9530" max="9721" width="11.5546875" style="1"/>
    <col min="9722" max="9722" width="21.88671875" style="1" customWidth="1"/>
    <col min="9723" max="9723" width="13.88671875" style="1" customWidth="1"/>
    <col min="9724" max="9724" width="38.6640625" style="1" customWidth="1"/>
    <col min="9725" max="9725" width="3" style="1" bestFit="1" customWidth="1"/>
    <col min="9726" max="9726" width="32.33203125" style="1" customWidth="1"/>
    <col min="9727" max="9727" width="46.33203125" style="1" customWidth="1"/>
    <col min="9728" max="9728" width="19" style="1" customWidth="1"/>
    <col min="9729" max="9729" width="0" style="1" hidden="1" customWidth="1"/>
    <col min="9730" max="9730" width="17.6640625" style="1" customWidth="1"/>
    <col min="9731" max="9731" width="0" style="1" hidden="1" customWidth="1"/>
    <col min="9732" max="9732" width="22.33203125" style="1" customWidth="1"/>
    <col min="9733" max="9733" width="5.33203125" style="1" customWidth="1"/>
    <col min="9734" max="9734" width="36.33203125" style="1" customWidth="1"/>
    <col min="9735" max="9735" width="5.6640625" style="1" customWidth="1"/>
    <col min="9736" max="9736" width="0" style="1" hidden="1" customWidth="1"/>
    <col min="9737" max="9737" width="20.6640625" style="1" customWidth="1"/>
    <col min="9738" max="9738" width="4.88671875" style="1" customWidth="1"/>
    <col min="9739" max="9739" width="0" style="1" hidden="1" customWidth="1"/>
    <col min="9740" max="9740" width="24.6640625" style="1" customWidth="1"/>
    <col min="9741" max="9741" width="12.33203125" style="1" customWidth="1"/>
    <col min="9742" max="9742" width="0" style="1" hidden="1" customWidth="1"/>
    <col min="9743" max="9743" width="3.44140625" style="1" customWidth="1"/>
    <col min="9744" max="9744" width="0" style="1" hidden="1" customWidth="1"/>
    <col min="9745" max="9745" width="17.6640625" style="1" customWidth="1"/>
    <col min="9746" max="9746" width="3.44140625" style="1" customWidth="1"/>
    <col min="9747" max="9747" width="0" style="1" hidden="1" customWidth="1"/>
    <col min="9748" max="9748" width="23.6640625" style="1" customWidth="1"/>
    <col min="9749" max="9749" width="10" style="1" customWidth="1"/>
    <col min="9750" max="9750" width="0" style="1" hidden="1" customWidth="1"/>
    <col min="9751" max="9752" width="14.6640625" style="1" customWidth="1"/>
    <col min="9753" max="9753" width="12.88671875" style="1" customWidth="1"/>
    <col min="9754" max="9754" width="3.33203125" style="1" customWidth="1"/>
    <col min="9755" max="9755" width="30.33203125" style="1" customWidth="1"/>
    <col min="9756" max="9756" width="5" style="1" customWidth="1"/>
    <col min="9757" max="9757" width="0" style="1" hidden="1" customWidth="1"/>
    <col min="9758" max="9758" width="14.33203125" style="1" customWidth="1"/>
    <col min="9759" max="9759" width="5.6640625" style="1" customWidth="1"/>
    <col min="9760" max="9760" width="0" style="1" hidden="1" customWidth="1"/>
    <col min="9761" max="9761" width="17.33203125" style="1" customWidth="1"/>
    <col min="9762" max="9762" width="12.6640625" style="1" customWidth="1"/>
    <col min="9763" max="9763" width="0" style="1" hidden="1" customWidth="1"/>
    <col min="9764" max="9764" width="5.33203125" style="1" customWidth="1"/>
    <col min="9765" max="9765" width="0" style="1" hidden="1" customWidth="1"/>
    <col min="9766" max="9766" width="17" style="1" customWidth="1"/>
    <col min="9767" max="9767" width="6.33203125" style="1" customWidth="1"/>
    <col min="9768" max="9768" width="0" style="1" hidden="1" customWidth="1"/>
    <col min="9769" max="9769" width="14.33203125" style="1" customWidth="1"/>
    <col min="9770" max="9770" width="7.5546875" style="1" customWidth="1"/>
    <col min="9771" max="9771" width="0" style="1" hidden="1" customWidth="1"/>
    <col min="9772" max="9773" width="14.33203125" style="1" customWidth="1"/>
    <col min="9774" max="9774" width="20.88671875" style="1" customWidth="1"/>
    <col min="9775" max="9775" width="14.44140625" style="1" customWidth="1"/>
    <col min="9776" max="9776" width="15" style="1" customWidth="1"/>
    <col min="9777" max="9777" width="2.6640625" style="1" customWidth="1"/>
    <col min="9778" max="9778" width="11.6640625" style="1" customWidth="1"/>
    <col min="9779" max="9779" width="11.5546875" style="1" customWidth="1"/>
    <col min="9780" max="9780" width="2.33203125" style="1" customWidth="1"/>
    <col min="9781" max="9781" width="41" style="1" customWidth="1"/>
    <col min="9782" max="9782" width="14.33203125" style="1" customWidth="1"/>
    <col min="9783" max="9784" width="11.5546875" style="1" customWidth="1"/>
    <col min="9785" max="9785" width="21.88671875" style="1" customWidth="1"/>
    <col min="9786" max="9977" width="11.5546875" style="1"/>
    <col min="9978" max="9978" width="21.88671875" style="1" customWidth="1"/>
    <col min="9979" max="9979" width="13.88671875" style="1" customWidth="1"/>
    <col min="9980" max="9980" width="38.6640625" style="1" customWidth="1"/>
    <col min="9981" max="9981" width="3" style="1" bestFit="1" customWidth="1"/>
    <col min="9982" max="9982" width="32.33203125" style="1" customWidth="1"/>
    <col min="9983" max="9983" width="46.33203125" style="1" customWidth="1"/>
    <col min="9984" max="9984" width="19" style="1" customWidth="1"/>
    <col min="9985" max="9985" width="0" style="1" hidden="1" customWidth="1"/>
    <col min="9986" max="9986" width="17.6640625" style="1" customWidth="1"/>
    <col min="9987" max="9987" width="0" style="1" hidden="1" customWidth="1"/>
    <col min="9988" max="9988" width="22.33203125" style="1" customWidth="1"/>
    <col min="9989" max="9989" width="5.33203125" style="1" customWidth="1"/>
    <col min="9990" max="9990" width="36.33203125" style="1" customWidth="1"/>
    <col min="9991" max="9991" width="5.6640625" style="1" customWidth="1"/>
    <col min="9992" max="9992" width="0" style="1" hidden="1" customWidth="1"/>
    <col min="9993" max="9993" width="20.6640625" style="1" customWidth="1"/>
    <col min="9994" max="9994" width="4.88671875" style="1" customWidth="1"/>
    <col min="9995" max="9995" width="0" style="1" hidden="1" customWidth="1"/>
    <col min="9996" max="9996" width="24.6640625" style="1" customWidth="1"/>
    <col min="9997" max="9997" width="12.33203125" style="1" customWidth="1"/>
    <col min="9998" max="9998" width="0" style="1" hidden="1" customWidth="1"/>
    <col min="9999" max="9999" width="3.44140625" style="1" customWidth="1"/>
    <col min="10000" max="10000" width="0" style="1" hidden="1" customWidth="1"/>
    <col min="10001" max="10001" width="17.6640625" style="1" customWidth="1"/>
    <col min="10002" max="10002" width="3.44140625" style="1" customWidth="1"/>
    <col min="10003" max="10003" width="0" style="1" hidden="1" customWidth="1"/>
    <col min="10004" max="10004" width="23.6640625" style="1" customWidth="1"/>
    <col min="10005" max="10005" width="10" style="1" customWidth="1"/>
    <col min="10006" max="10006" width="0" style="1" hidden="1" customWidth="1"/>
    <col min="10007" max="10008" width="14.6640625" style="1" customWidth="1"/>
    <col min="10009" max="10009" width="12.88671875" style="1" customWidth="1"/>
    <col min="10010" max="10010" width="3.33203125" style="1" customWidth="1"/>
    <col min="10011" max="10011" width="30.33203125" style="1" customWidth="1"/>
    <col min="10012" max="10012" width="5" style="1" customWidth="1"/>
    <col min="10013" max="10013" width="0" style="1" hidden="1" customWidth="1"/>
    <col min="10014" max="10014" width="14.33203125" style="1" customWidth="1"/>
    <col min="10015" max="10015" width="5.6640625" style="1" customWidth="1"/>
    <col min="10016" max="10016" width="0" style="1" hidden="1" customWidth="1"/>
    <col min="10017" max="10017" width="17.33203125" style="1" customWidth="1"/>
    <col min="10018" max="10018" width="12.6640625" style="1" customWidth="1"/>
    <col min="10019" max="10019" width="0" style="1" hidden="1" customWidth="1"/>
    <col min="10020" max="10020" width="5.33203125" style="1" customWidth="1"/>
    <col min="10021" max="10021" width="0" style="1" hidden="1" customWidth="1"/>
    <col min="10022" max="10022" width="17" style="1" customWidth="1"/>
    <col min="10023" max="10023" width="6.33203125" style="1" customWidth="1"/>
    <col min="10024" max="10024" width="0" style="1" hidden="1" customWidth="1"/>
    <col min="10025" max="10025" width="14.33203125" style="1" customWidth="1"/>
    <col min="10026" max="10026" width="7.5546875" style="1" customWidth="1"/>
    <col min="10027" max="10027" width="0" style="1" hidden="1" customWidth="1"/>
    <col min="10028" max="10029" width="14.33203125" style="1" customWidth="1"/>
    <col min="10030" max="10030" width="20.88671875" style="1" customWidth="1"/>
    <col min="10031" max="10031" width="14.44140625" style="1" customWidth="1"/>
    <col min="10032" max="10032" width="15" style="1" customWidth="1"/>
    <col min="10033" max="10033" width="2.6640625" style="1" customWidth="1"/>
    <col min="10034" max="10034" width="11.6640625" style="1" customWidth="1"/>
    <col min="10035" max="10035" width="11.5546875" style="1" customWidth="1"/>
    <col min="10036" max="10036" width="2.33203125" style="1" customWidth="1"/>
    <col min="10037" max="10037" width="41" style="1" customWidth="1"/>
    <col min="10038" max="10038" width="14.33203125" style="1" customWidth="1"/>
    <col min="10039" max="10040" width="11.5546875" style="1" customWidth="1"/>
    <col min="10041" max="10041" width="21.88671875" style="1" customWidth="1"/>
    <col min="10042" max="10233" width="11.5546875" style="1"/>
    <col min="10234" max="10234" width="21.88671875" style="1" customWidth="1"/>
    <col min="10235" max="10235" width="13.88671875" style="1" customWidth="1"/>
    <col min="10236" max="10236" width="38.6640625" style="1" customWidth="1"/>
    <col min="10237" max="10237" width="3" style="1" bestFit="1" customWidth="1"/>
    <col min="10238" max="10238" width="32.33203125" style="1" customWidth="1"/>
    <col min="10239" max="10239" width="46.33203125" style="1" customWidth="1"/>
    <col min="10240" max="10240" width="19" style="1" customWidth="1"/>
    <col min="10241" max="10241" width="0" style="1" hidden="1" customWidth="1"/>
    <col min="10242" max="10242" width="17.6640625" style="1" customWidth="1"/>
    <col min="10243" max="10243" width="0" style="1" hidden="1" customWidth="1"/>
    <col min="10244" max="10244" width="22.33203125" style="1" customWidth="1"/>
    <col min="10245" max="10245" width="5.33203125" style="1" customWidth="1"/>
    <col min="10246" max="10246" width="36.33203125" style="1" customWidth="1"/>
    <col min="10247" max="10247" width="5.6640625" style="1" customWidth="1"/>
    <col min="10248" max="10248" width="0" style="1" hidden="1" customWidth="1"/>
    <col min="10249" max="10249" width="20.6640625" style="1" customWidth="1"/>
    <col min="10250" max="10250" width="4.88671875" style="1" customWidth="1"/>
    <col min="10251" max="10251" width="0" style="1" hidden="1" customWidth="1"/>
    <col min="10252" max="10252" width="24.6640625" style="1" customWidth="1"/>
    <col min="10253" max="10253" width="12.33203125" style="1" customWidth="1"/>
    <col min="10254" max="10254" width="0" style="1" hidden="1" customWidth="1"/>
    <col min="10255" max="10255" width="3.44140625" style="1" customWidth="1"/>
    <col min="10256" max="10256" width="0" style="1" hidden="1" customWidth="1"/>
    <col min="10257" max="10257" width="17.6640625" style="1" customWidth="1"/>
    <col min="10258" max="10258" width="3.44140625" style="1" customWidth="1"/>
    <col min="10259" max="10259" width="0" style="1" hidden="1" customWidth="1"/>
    <col min="10260" max="10260" width="23.6640625" style="1" customWidth="1"/>
    <col min="10261" max="10261" width="10" style="1" customWidth="1"/>
    <col min="10262" max="10262" width="0" style="1" hidden="1" customWidth="1"/>
    <col min="10263" max="10264" width="14.6640625" style="1" customWidth="1"/>
    <col min="10265" max="10265" width="12.88671875" style="1" customWidth="1"/>
    <col min="10266" max="10266" width="3.33203125" style="1" customWidth="1"/>
    <col min="10267" max="10267" width="30.33203125" style="1" customWidth="1"/>
    <col min="10268" max="10268" width="5" style="1" customWidth="1"/>
    <col min="10269" max="10269" width="0" style="1" hidden="1" customWidth="1"/>
    <col min="10270" max="10270" width="14.33203125" style="1" customWidth="1"/>
    <col min="10271" max="10271" width="5.6640625" style="1" customWidth="1"/>
    <col min="10272" max="10272" width="0" style="1" hidden="1" customWidth="1"/>
    <col min="10273" max="10273" width="17.33203125" style="1" customWidth="1"/>
    <col min="10274" max="10274" width="12.6640625" style="1" customWidth="1"/>
    <col min="10275" max="10275" width="0" style="1" hidden="1" customWidth="1"/>
    <col min="10276" max="10276" width="5.33203125" style="1" customWidth="1"/>
    <col min="10277" max="10277" width="0" style="1" hidden="1" customWidth="1"/>
    <col min="10278" max="10278" width="17" style="1" customWidth="1"/>
    <col min="10279" max="10279" width="6.33203125" style="1" customWidth="1"/>
    <col min="10280" max="10280" width="0" style="1" hidden="1" customWidth="1"/>
    <col min="10281" max="10281" width="14.33203125" style="1" customWidth="1"/>
    <col min="10282" max="10282" width="7.5546875" style="1" customWidth="1"/>
    <col min="10283" max="10283" width="0" style="1" hidden="1" customWidth="1"/>
    <col min="10284" max="10285" width="14.33203125" style="1" customWidth="1"/>
    <col min="10286" max="10286" width="20.88671875" style="1" customWidth="1"/>
    <col min="10287" max="10287" width="14.44140625" style="1" customWidth="1"/>
    <col min="10288" max="10288" width="15" style="1" customWidth="1"/>
    <col min="10289" max="10289" width="2.6640625" style="1" customWidth="1"/>
    <col min="10290" max="10290" width="11.6640625" style="1" customWidth="1"/>
    <col min="10291" max="10291" width="11.5546875" style="1" customWidth="1"/>
    <col min="10292" max="10292" width="2.33203125" style="1" customWidth="1"/>
    <col min="10293" max="10293" width="41" style="1" customWidth="1"/>
    <col min="10294" max="10294" width="14.33203125" style="1" customWidth="1"/>
    <col min="10295" max="10296" width="11.5546875" style="1" customWidth="1"/>
    <col min="10297" max="10297" width="21.88671875" style="1" customWidth="1"/>
    <col min="10298" max="10489" width="11.5546875" style="1"/>
    <col min="10490" max="10490" width="21.88671875" style="1" customWidth="1"/>
    <col min="10491" max="10491" width="13.88671875" style="1" customWidth="1"/>
    <col min="10492" max="10492" width="38.6640625" style="1" customWidth="1"/>
    <col min="10493" max="10493" width="3" style="1" bestFit="1" customWidth="1"/>
    <col min="10494" max="10494" width="32.33203125" style="1" customWidth="1"/>
    <col min="10495" max="10495" width="46.33203125" style="1" customWidth="1"/>
    <col min="10496" max="10496" width="19" style="1" customWidth="1"/>
    <col min="10497" max="10497" width="0" style="1" hidden="1" customWidth="1"/>
    <col min="10498" max="10498" width="17.6640625" style="1" customWidth="1"/>
    <col min="10499" max="10499" width="0" style="1" hidden="1" customWidth="1"/>
    <col min="10500" max="10500" width="22.33203125" style="1" customWidth="1"/>
    <col min="10501" max="10501" width="5.33203125" style="1" customWidth="1"/>
    <col min="10502" max="10502" width="36.33203125" style="1" customWidth="1"/>
    <col min="10503" max="10503" width="5.6640625" style="1" customWidth="1"/>
    <col min="10504" max="10504" width="0" style="1" hidden="1" customWidth="1"/>
    <col min="10505" max="10505" width="20.6640625" style="1" customWidth="1"/>
    <col min="10506" max="10506" width="4.88671875" style="1" customWidth="1"/>
    <col min="10507" max="10507" width="0" style="1" hidden="1" customWidth="1"/>
    <col min="10508" max="10508" width="24.6640625" style="1" customWidth="1"/>
    <col min="10509" max="10509" width="12.33203125" style="1" customWidth="1"/>
    <col min="10510" max="10510" width="0" style="1" hidden="1" customWidth="1"/>
    <col min="10511" max="10511" width="3.44140625" style="1" customWidth="1"/>
    <col min="10512" max="10512" width="0" style="1" hidden="1" customWidth="1"/>
    <col min="10513" max="10513" width="17.6640625" style="1" customWidth="1"/>
    <col min="10514" max="10514" width="3.44140625" style="1" customWidth="1"/>
    <col min="10515" max="10515" width="0" style="1" hidden="1" customWidth="1"/>
    <col min="10516" max="10516" width="23.6640625" style="1" customWidth="1"/>
    <col min="10517" max="10517" width="10" style="1" customWidth="1"/>
    <col min="10518" max="10518" width="0" style="1" hidden="1" customWidth="1"/>
    <col min="10519" max="10520" width="14.6640625" style="1" customWidth="1"/>
    <col min="10521" max="10521" width="12.88671875" style="1" customWidth="1"/>
    <col min="10522" max="10522" width="3.33203125" style="1" customWidth="1"/>
    <col min="10523" max="10523" width="30.33203125" style="1" customWidth="1"/>
    <col min="10524" max="10524" width="5" style="1" customWidth="1"/>
    <col min="10525" max="10525" width="0" style="1" hidden="1" customWidth="1"/>
    <col min="10526" max="10526" width="14.33203125" style="1" customWidth="1"/>
    <col min="10527" max="10527" width="5.6640625" style="1" customWidth="1"/>
    <col min="10528" max="10528" width="0" style="1" hidden="1" customWidth="1"/>
    <col min="10529" max="10529" width="17.33203125" style="1" customWidth="1"/>
    <col min="10530" max="10530" width="12.6640625" style="1" customWidth="1"/>
    <col min="10531" max="10531" width="0" style="1" hidden="1" customWidth="1"/>
    <col min="10532" max="10532" width="5.33203125" style="1" customWidth="1"/>
    <col min="10533" max="10533" width="0" style="1" hidden="1" customWidth="1"/>
    <col min="10534" max="10534" width="17" style="1" customWidth="1"/>
    <col min="10535" max="10535" width="6.33203125" style="1" customWidth="1"/>
    <col min="10536" max="10536" width="0" style="1" hidden="1" customWidth="1"/>
    <col min="10537" max="10537" width="14.33203125" style="1" customWidth="1"/>
    <col min="10538" max="10538" width="7.5546875" style="1" customWidth="1"/>
    <col min="10539" max="10539" width="0" style="1" hidden="1" customWidth="1"/>
    <col min="10540" max="10541" width="14.33203125" style="1" customWidth="1"/>
    <col min="10542" max="10542" width="20.88671875" style="1" customWidth="1"/>
    <col min="10543" max="10543" width="14.44140625" style="1" customWidth="1"/>
    <col min="10544" max="10544" width="15" style="1" customWidth="1"/>
    <col min="10545" max="10545" width="2.6640625" style="1" customWidth="1"/>
    <col min="10546" max="10546" width="11.6640625" style="1" customWidth="1"/>
    <col min="10547" max="10547" width="11.5546875" style="1" customWidth="1"/>
    <col min="10548" max="10548" width="2.33203125" style="1" customWidth="1"/>
    <col min="10549" max="10549" width="41" style="1" customWidth="1"/>
    <col min="10550" max="10550" width="14.33203125" style="1" customWidth="1"/>
    <col min="10551" max="10552" width="11.5546875" style="1" customWidth="1"/>
    <col min="10553" max="10553" width="21.88671875" style="1" customWidth="1"/>
    <col min="10554" max="10745" width="11.5546875" style="1"/>
    <col min="10746" max="10746" width="21.88671875" style="1" customWidth="1"/>
    <col min="10747" max="10747" width="13.88671875" style="1" customWidth="1"/>
    <col min="10748" max="10748" width="38.6640625" style="1" customWidth="1"/>
    <col min="10749" max="10749" width="3" style="1" bestFit="1" customWidth="1"/>
    <col min="10750" max="10750" width="32.33203125" style="1" customWidth="1"/>
    <col min="10751" max="10751" width="46.33203125" style="1" customWidth="1"/>
    <col min="10752" max="10752" width="19" style="1" customWidth="1"/>
    <col min="10753" max="10753" width="0" style="1" hidden="1" customWidth="1"/>
    <col min="10754" max="10754" width="17.6640625" style="1" customWidth="1"/>
    <col min="10755" max="10755" width="0" style="1" hidden="1" customWidth="1"/>
    <col min="10756" max="10756" width="22.33203125" style="1" customWidth="1"/>
    <col min="10757" max="10757" width="5.33203125" style="1" customWidth="1"/>
    <col min="10758" max="10758" width="36.33203125" style="1" customWidth="1"/>
    <col min="10759" max="10759" width="5.6640625" style="1" customWidth="1"/>
    <col min="10760" max="10760" width="0" style="1" hidden="1" customWidth="1"/>
    <col min="10761" max="10761" width="20.6640625" style="1" customWidth="1"/>
    <col min="10762" max="10762" width="4.88671875" style="1" customWidth="1"/>
    <col min="10763" max="10763" width="0" style="1" hidden="1" customWidth="1"/>
    <col min="10764" max="10764" width="24.6640625" style="1" customWidth="1"/>
    <col min="10765" max="10765" width="12.33203125" style="1" customWidth="1"/>
    <col min="10766" max="10766" width="0" style="1" hidden="1" customWidth="1"/>
    <col min="10767" max="10767" width="3.44140625" style="1" customWidth="1"/>
    <col min="10768" max="10768" width="0" style="1" hidden="1" customWidth="1"/>
    <col min="10769" max="10769" width="17.6640625" style="1" customWidth="1"/>
    <col min="10770" max="10770" width="3.44140625" style="1" customWidth="1"/>
    <col min="10771" max="10771" width="0" style="1" hidden="1" customWidth="1"/>
    <col min="10772" max="10772" width="23.6640625" style="1" customWidth="1"/>
    <col min="10773" max="10773" width="10" style="1" customWidth="1"/>
    <col min="10774" max="10774" width="0" style="1" hidden="1" customWidth="1"/>
    <col min="10775" max="10776" width="14.6640625" style="1" customWidth="1"/>
    <col min="10777" max="10777" width="12.88671875" style="1" customWidth="1"/>
    <col min="10778" max="10778" width="3.33203125" style="1" customWidth="1"/>
    <col min="10779" max="10779" width="30.33203125" style="1" customWidth="1"/>
    <col min="10780" max="10780" width="5" style="1" customWidth="1"/>
    <col min="10781" max="10781" width="0" style="1" hidden="1" customWidth="1"/>
    <col min="10782" max="10782" width="14.33203125" style="1" customWidth="1"/>
    <col min="10783" max="10783" width="5.6640625" style="1" customWidth="1"/>
    <col min="10784" max="10784" width="0" style="1" hidden="1" customWidth="1"/>
    <col min="10785" max="10785" width="17.33203125" style="1" customWidth="1"/>
    <col min="10786" max="10786" width="12.6640625" style="1" customWidth="1"/>
    <col min="10787" max="10787" width="0" style="1" hidden="1" customWidth="1"/>
    <col min="10788" max="10788" width="5.33203125" style="1" customWidth="1"/>
    <col min="10789" max="10789" width="0" style="1" hidden="1" customWidth="1"/>
    <col min="10790" max="10790" width="17" style="1" customWidth="1"/>
    <col min="10791" max="10791" width="6.33203125" style="1" customWidth="1"/>
    <col min="10792" max="10792" width="0" style="1" hidden="1" customWidth="1"/>
    <col min="10793" max="10793" width="14.33203125" style="1" customWidth="1"/>
    <col min="10794" max="10794" width="7.5546875" style="1" customWidth="1"/>
    <col min="10795" max="10795" width="0" style="1" hidden="1" customWidth="1"/>
    <col min="10796" max="10797" width="14.33203125" style="1" customWidth="1"/>
    <col min="10798" max="10798" width="20.88671875" style="1" customWidth="1"/>
    <col min="10799" max="10799" width="14.44140625" style="1" customWidth="1"/>
    <col min="10800" max="10800" width="15" style="1" customWidth="1"/>
    <col min="10801" max="10801" width="2.6640625" style="1" customWidth="1"/>
    <col min="10802" max="10802" width="11.6640625" style="1" customWidth="1"/>
    <col min="10803" max="10803" width="11.5546875" style="1" customWidth="1"/>
    <col min="10804" max="10804" width="2.33203125" style="1" customWidth="1"/>
    <col min="10805" max="10805" width="41" style="1" customWidth="1"/>
    <col min="10806" max="10806" width="14.33203125" style="1" customWidth="1"/>
    <col min="10807" max="10808" width="11.5546875" style="1" customWidth="1"/>
    <col min="10809" max="10809" width="21.88671875" style="1" customWidth="1"/>
    <col min="10810" max="11001" width="11.5546875" style="1"/>
    <col min="11002" max="11002" width="21.88671875" style="1" customWidth="1"/>
    <col min="11003" max="11003" width="13.88671875" style="1" customWidth="1"/>
    <col min="11004" max="11004" width="38.6640625" style="1" customWidth="1"/>
    <col min="11005" max="11005" width="3" style="1" bestFit="1" customWidth="1"/>
    <col min="11006" max="11006" width="32.33203125" style="1" customWidth="1"/>
    <col min="11007" max="11007" width="46.33203125" style="1" customWidth="1"/>
    <col min="11008" max="11008" width="19" style="1" customWidth="1"/>
    <col min="11009" max="11009" width="0" style="1" hidden="1" customWidth="1"/>
    <col min="11010" max="11010" width="17.6640625" style="1" customWidth="1"/>
    <col min="11011" max="11011" width="0" style="1" hidden="1" customWidth="1"/>
    <col min="11012" max="11012" width="22.33203125" style="1" customWidth="1"/>
    <col min="11013" max="11013" width="5.33203125" style="1" customWidth="1"/>
    <col min="11014" max="11014" width="36.33203125" style="1" customWidth="1"/>
    <col min="11015" max="11015" width="5.6640625" style="1" customWidth="1"/>
    <col min="11016" max="11016" width="0" style="1" hidden="1" customWidth="1"/>
    <col min="11017" max="11017" width="20.6640625" style="1" customWidth="1"/>
    <col min="11018" max="11018" width="4.88671875" style="1" customWidth="1"/>
    <col min="11019" max="11019" width="0" style="1" hidden="1" customWidth="1"/>
    <col min="11020" max="11020" width="24.6640625" style="1" customWidth="1"/>
    <col min="11021" max="11021" width="12.33203125" style="1" customWidth="1"/>
    <col min="11022" max="11022" width="0" style="1" hidden="1" customWidth="1"/>
    <col min="11023" max="11023" width="3.44140625" style="1" customWidth="1"/>
    <col min="11024" max="11024" width="0" style="1" hidden="1" customWidth="1"/>
    <col min="11025" max="11025" width="17.6640625" style="1" customWidth="1"/>
    <col min="11026" max="11026" width="3.44140625" style="1" customWidth="1"/>
    <col min="11027" max="11027" width="0" style="1" hidden="1" customWidth="1"/>
    <col min="11028" max="11028" width="23.6640625" style="1" customWidth="1"/>
    <col min="11029" max="11029" width="10" style="1" customWidth="1"/>
    <col min="11030" max="11030" width="0" style="1" hidden="1" customWidth="1"/>
    <col min="11031" max="11032" width="14.6640625" style="1" customWidth="1"/>
    <col min="11033" max="11033" width="12.88671875" style="1" customWidth="1"/>
    <col min="11034" max="11034" width="3.33203125" style="1" customWidth="1"/>
    <col min="11035" max="11035" width="30.33203125" style="1" customWidth="1"/>
    <col min="11036" max="11036" width="5" style="1" customWidth="1"/>
    <col min="11037" max="11037" width="0" style="1" hidden="1" customWidth="1"/>
    <col min="11038" max="11038" width="14.33203125" style="1" customWidth="1"/>
    <col min="11039" max="11039" width="5.6640625" style="1" customWidth="1"/>
    <col min="11040" max="11040" width="0" style="1" hidden="1" customWidth="1"/>
    <col min="11041" max="11041" width="17.33203125" style="1" customWidth="1"/>
    <col min="11042" max="11042" width="12.6640625" style="1" customWidth="1"/>
    <col min="11043" max="11043" width="0" style="1" hidden="1" customWidth="1"/>
    <col min="11044" max="11044" width="5.33203125" style="1" customWidth="1"/>
    <col min="11045" max="11045" width="0" style="1" hidden="1" customWidth="1"/>
    <col min="11046" max="11046" width="17" style="1" customWidth="1"/>
    <col min="11047" max="11047" width="6.33203125" style="1" customWidth="1"/>
    <col min="11048" max="11048" width="0" style="1" hidden="1" customWidth="1"/>
    <col min="11049" max="11049" width="14.33203125" style="1" customWidth="1"/>
    <col min="11050" max="11050" width="7.5546875" style="1" customWidth="1"/>
    <col min="11051" max="11051" width="0" style="1" hidden="1" customWidth="1"/>
    <col min="11052" max="11053" width="14.33203125" style="1" customWidth="1"/>
    <col min="11054" max="11054" width="20.88671875" style="1" customWidth="1"/>
    <col min="11055" max="11055" width="14.44140625" style="1" customWidth="1"/>
    <col min="11056" max="11056" width="15" style="1" customWidth="1"/>
    <col min="11057" max="11057" width="2.6640625" style="1" customWidth="1"/>
    <col min="11058" max="11058" width="11.6640625" style="1" customWidth="1"/>
    <col min="11059" max="11059" width="11.5546875" style="1" customWidth="1"/>
    <col min="11060" max="11060" width="2.33203125" style="1" customWidth="1"/>
    <col min="11061" max="11061" width="41" style="1" customWidth="1"/>
    <col min="11062" max="11062" width="14.33203125" style="1" customWidth="1"/>
    <col min="11063" max="11064" width="11.5546875" style="1" customWidth="1"/>
    <col min="11065" max="11065" width="21.88671875" style="1" customWidth="1"/>
    <col min="11066" max="11257" width="11.5546875" style="1"/>
    <col min="11258" max="11258" width="21.88671875" style="1" customWidth="1"/>
    <col min="11259" max="11259" width="13.88671875" style="1" customWidth="1"/>
    <col min="11260" max="11260" width="38.6640625" style="1" customWidth="1"/>
    <col min="11261" max="11261" width="3" style="1" bestFit="1" customWidth="1"/>
    <col min="11262" max="11262" width="32.33203125" style="1" customWidth="1"/>
    <col min="11263" max="11263" width="46.33203125" style="1" customWidth="1"/>
    <col min="11264" max="11264" width="19" style="1" customWidth="1"/>
    <col min="11265" max="11265" width="0" style="1" hidden="1" customWidth="1"/>
    <col min="11266" max="11266" width="17.6640625" style="1" customWidth="1"/>
    <col min="11267" max="11267" width="0" style="1" hidden="1" customWidth="1"/>
    <col min="11268" max="11268" width="22.33203125" style="1" customWidth="1"/>
    <col min="11269" max="11269" width="5.33203125" style="1" customWidth="1"/>
    <col min="11270" max="11270" width="36.33203125" style="1" customWidth="1"/>
    <col min="11271" max="11271" width="5.6640625" style="1" customWidth="1"/>
    <col min="11272" max="11272" width="0" style="1" hidden="1" customWidth="1"/>
    <col min="11273" max="11273" width="20.6640625" style="1" customWidth="1"/>
    <col min="11274" max="11274" width="4.88671875" style="1" customWidth="1"/>
    <col min="11275" max="11275" width="0" style="1" hidden="1" customWidth="1"/>
    <col min="11276" max="11276" width="24.6640625" style="1" customWidth="1"/>
    <col min="11277" max="11277" width="12.33203125" style="1" customWidth="1"/>
    <col min="11278" max="11278" width="0" style="1" hidden="1" customWidth="1"/>
    <col min="11279" max="11279" width="3.44140625" style="1" customWidth="1"/>
    <col min="11280" max="11280" width="0" style="1" hidden="1" customWidth="1"/>
    <col min="11281" max="11281" width="17.6640625" style="1" customWidth="1"/>
    <col min="11282" max="11282" width="3.44140625" style="1" customWidth="1"/>
    <col min="11283" max="11283" width="0" style="1" hidden="1" customWidth="1"/>
    <col min="11284" max="11284" width="23.6640625" style="1" customWidth="1"/>
    <col min="11285" max="11285" width="10" style="1" customWidth="1"/>
    <col min="11286" max="11286" width="0" style="1" hidden="1" customWidth="1"/>
    <col min="11287" max="11288" width="14.6640625" style="1" customWidth="1"/>
    <col min="11289" max="11289" width="12.88671875" style="1" customWidth="1"/>
    <col min="11290" max="11290" width="3.33203125" style="1" customWidth="1"/>
    <col min="11291" max="11291" width="30.33203125" style="1" customWidth="1"/>
    <col min="11292" max="11292" width="5" style="1" customWidth="1"/>
    <col min="11293" max="11293" width="0" style="1" hidden="1" customWidth="1"/>
    <col min="11294" max="11294" width="14.33203125" style="1" customWidth="1"/>
    <col min="11295" max="11295" width="5.6640625" style="1" customWidth="1"/>
    <col min="11296" max="11296" width="0" style="1" hidden="1" customWidth="1"/>
    <col min="11297" max="11297" width="17.33203125" style="1" customWidth="1"/>
    <col min="11298" max="11298" width="12.6640625" style="1" customWidth="1"/>
    <col min="11299" max="11299" width="0" style="1" hidden="1" customWidth="1"/>
    <col min="11300" max="11300" width="5.33203125" style="1" customWidth="1"/>
    <col min="11301" max="11301" width="0" style="1" hidden="1" customWidth="1"/>
    <col min="11302" max="11302" width="17" style="1" customWidth="1"/>
    <col min="11303" max="11303" width="6.33203125" style="1" customWidth="1"/>
    <col min="11304" max="11304" width="0" style="1" hidden="1" customWidth="1"/>
    <col min="11305" max="11305" width="14.33203125" style="1" customWidth="1"/>
    <col min="11306" max="11306" width="7.5546875" style="1" customWidth="1"/>
    <col min="11307" max="11307" width="0" style="1" hidden="1" customWidth="1"/>
    <col min="11308" max="11309" width="14.33203125" style="1" customWidth="1"/>
    <col min="11310" max="11310" width="20.88671875" style="1" customWidth="1"/>
    <col min="11311" max="11311" width="14.44140625" style="1" customWidth="1"/>
    <col min="11312" max="11312" width="15" style="1" customWidth="1"/>
    <col min="11313" max="11313" width="2.6640625" style="1" customWidth="1"/>
    <col min="11314" max="11314" width="11.6640625" style="1" customWidth="1"/>
    <col min="11315" max="11315" width="11.5546875" style="1" customWidth="1"/>
    <col min="11316" max="11316" width="2.33203125" style="1" customWidth="1"/>
    <col min="11317" max="11317" width="41" style="1" customWidth="1"/>
    <col min="11318" max="11318" width="14.33203125" style="1" customWidth="1"/>
    <col min="11319" max="11320" width="11.5546875" style="1" customWidth="1"/>
    <col min="11321" max="11321" width="21.88671875" style="1" customWidth="1"/>
    <col min="11322" max="11513" width="11.5546875" style="1"/>
    <col min="11514" max="11514" width="21.88671875" style="1" customWidth="1"/>
    <col min="11515" max="11515" width="13.88671875" style="1" customWidth="1"/>
    <col min="11516" max="11516" width="38.6640625" style="1" customWidth="1"/>
    <col min="11517" max="11517" width="3" style="1" bestFit="1" customWidth="1"/>
    <col min="11518" max="11518" width="32.33203125" style="1" customWidth="1"/>
    <col min="11519" max="11519" width="46.33203125" style="1" customWidth="1"/>
    <col min="11520" max="11520" width="19" style="1" customWidth="1"/>
    <col min="11521" max="11521" width="0" style="1" hidden="1" customWidth="1"/>
    <col min="11522" max="11522" width="17.6640625" style="1" customWidth="1"/>
    <col min="11523" max="11523" width="0" style="1" hidden="1" customWidth="1"/>
    <col min="11524" max="11524" width="22.33203125" style="1" customWidth="1"/>
    <col min="11525" max="11525" width="5.33203125" style="1" customWidth="1"/>
    <col min="11526" max="11526" width="36.33203125" style="1" customWidth="1"/>
    <col min="11527" max="11527" width="5.6640625" style="1" customWidth="1"/>
    <col min="11528" max="11528" width="0" style="1" hidden="1" customWidth="1"/>
    <col min="11529" max="11529" width="20.6640625" style="1" customWidth="1"/>
    <col min="11530" max="11530" width="4.88671875" style="1" customWidth="1"/>
    <col min="11531" max="11531" width="0" style="1" hidden="1" customWidth="1"/>
    <col min="11532" max="11532" width="24.6640625" style="1" customWidth="1"/>
    <col min="11533" max="11533" width="12.33203125" style="1" customWidth="1"/>
    <col min="11534" max="11534" width="0" style="1" hidden="1" customWidth="1"/>
    <col min="11535" max="11535" width="3.44140625" style="1" customWidth="1"/>
    <col min="11536" max="11536" width="0" style="1" hidden="1" customWidth="1"/>
    <col min="11537" max="11537" width="17.6640625" style="1" customWidth="1"/>
    <col min="11538" max="11538" width="3.44140625" style="1" customWidth="1"/>
    <col min="11539" max="11539" width="0" style="1" hidden="1" customWidth="1"/>
    <col min="11540" max="11540" width="23.6640625" style="1" customWidth="1"/>
    <col min="11541" max="11541" width="10" style="1" customWidth="1"/>
    <col min="11542" max="11542" width="0" style="1" hidden="1" customWidth="1"/>
    <col min="11543" max="11544" width="14.6640625" style="1" customWidth="1"/>
    <col min="11545" max="11545" width="12.88671875" style="1" customWidth="1"/>
    <col min="11546" max="11546" width="3.33203125" style="1" customWidth="1"/>
    <col min="11547" max="11547" width="30.33203125" style="1" customWidth="1"/>
    <col min="11548" max="11548" width="5" style="1" customWidth="1"/>
    <col min="11549" max="11549" width="0" style="1" hidden="1" customWidth="1"/>
    <col min="11550" max="11550" width="14.33203125" style="1" customWidth="1"/>
    <col min="11551" max="11551" width="5.6640625" style="1" customWidth="1"/>
    <col min="11552" max="11552" width="0" style="1" hidden="1" customWidth="1"/>
    <col min="11553" max="11553" width="17.33203125" style="1" customWidth="1"/>
    <col min="11554" max="11554" width="12.6640625" style="1" customWidth="1"/>
    <col min="11555" max="11555" width="0" style="1" hidden="1" customWidth="1"/>
    <col min="11556" max="11556" width="5.33203125" style="1" customWidth="1"/>
    <col min="11557" max="11557" width="0" style="1" hidden="1" customWidth="1"/>
    <col min="11558" max="11558" width="17" style="1" customWidth="1"/>
    <col min="11559" max="11559" width="6.33203125" style="1" customWidth="1"/>
    <col min="11560" max="11560" width="0" style="1" hidden="1" customWidth="1"/>
    <col min="11561" max="11561" width="14.33203125" style="1" customWidth="1"/>
    <col min="11562" max="11562" width="7.5546875" style="1" customWidth="1"/>
    <col min="11563" max="11563" width="0" style="1" hidden="1" customWidth="1"/>
    <col min="11564" max="11565" width="14.33203125" style="1" customWidth="1"/>
    <col min="11566" max="11566" width="20.88671875" style="1" customWidth="1"/>
    <col min="11567" max="11567" width="14.44140625" style="1" customWidth="1"/>
    <col min="11568" max="11568" width="15" style="1" customWidth="1"/>
    <col min="11569" max="11569" width="2.6640625" style="1" customWidth="1"/>
    <col min="11570" max="11570" width="11.6640625" style="1" customWidth="1"/>
    <col min="11571" max="11571" width="11.5546875" style="1" customWidth="1"/>
    <col min="11572" max="11572" width="2.33203125" style="1" customWidth="1"/>
    <col min="11573" max="11573" width="41" style="1" customWidth="1"/>
    <col min="11574" max="11574" width="14.33203125" style="1" customWidth="1"/>
    <col min="11575" max="11576" width="11.5546875" style="1" customWidth="1"/>
    <col min="11577" max="11577" width="21.88671875" style="1" customWidth="1"/>
    <col min="11578" max="11769" width="11.5546875" style="1"/>
    <col min="11770" max="11770" width="21.88671875" style="1" customWidth="1"/>
    <col min="11771" max="11771" width="13.88671875" style="1" customWidth="1"/>
    <col min="11772" max="11772" width="38.6640625" style="1" customWidth="1"/>
    <col min="11773" max="11773" width="3" style="1" bestFit="1" customWidth="1"/>
    <col min="11774" max="11774" width="32.33203125" style="1" customWidth="1"/>
    <col min="11775" max="11775" width="46.33203125" style="1" customWidth="1"/>
    <col min="11776" max="11776" width="19" style="1" customWidth="1"/>
    <col min="11777" max="11777" width="0" style="1" hidden="1" customWidth="1"/>
    <col min="11778" max="11778" width="17.6640625" style="1" customWidth="1"/>
    <col min="11779" max="11779" width="0" style="1" hidden="1" customWidth="1"/>
    <col min="11780" max="11780" width="22.33203125" style="1" customWidth="1"/>
    <col min="11781" max="11781" width="5.33203125" style="1" customWidth="1"/>
    <col min="11782" max="11782" width="36.33203125" style="1" customWidth="1"/>
    <col min="11783" max="11783" width="5.6640625" style="1" customWidth="1"/>
    <col min="11784" max="11784" width="0" style="1" hidden="1" customWidth="1"/>
    <col min="11785" max="11785" width="20.6640625" style="1" customWidth="1"/>
    <col min="11786" max="11786" width="4.88671875" style="1" customWidth="1"/>
    <col min="11787" max="11787" width="0" style="1" hidden="1" customWidth="1"/>
    <col min="11788" max="11788" width="24.6640625" style="1" customWidth="1"/>
    <col min="11789" max="11789" width="12.33203125" style="1" customWidth="1"/>
    <col min="11790" max="11790" width="0" style="1" hidden="1" customWidth="1"/>
    <col min="11791" max="11791" width="3.44140625" style="1" customWidth="1"/>
    <col min="11792" max="11792" width="0" style="1" hidden="1" customWidth="1"/>
    <col min="11793" max="11793" width="17.6640625" style="1" customWidth="1"/>
    <col min="11794" max="11794" width="3.44140625" style="1" customWidth="1"/>
    <col min="11795" max="11795" width="0" style="1" hidden="1" customWidth="1"/>
    <col min="11796" max="11796" width="23.6640625" style="1" customWidth="1"/>
    <col min="11797" max="11797" width="10" style="1" customWidth="1"/>
    <col min="11798" max="11798" width="0" style="1" hidden="1" customWidth="1"/>
    <col min="11799" max="11800" width="14.6640625" style="1" customWidth="1"/>
    <col min="11801" max="11801" width="12.88671875" style="1" customWidth="1"/>
    <col min="11802" max="11802" width="3.33203125" style="1" customWidth="1"/>
    <col min="11803" max="11803" width="30.33203125" style="1" customWidth="1"/>
    <col min="11804" max="11804" width="5" style="1" customWidth="1"/>
    <col min="11805" max="11805" width="0" style="1" hidden="1" customWidth="1"/>
    <col min="11806" max="11806" width="14.33203125" style="1" customWidth="1"/>
    <col min="11807" max="11807" width="5.6640625" style="1" customWidth="1"/>
    <col min="11808" max="11808" width="0" style="1" hidden="1" customWidth="1"/>
    <col min="11809" max="11809" width="17.33203125" style="1" customWidth="1"/>
    <col min="11810" max="11810" width="12.6640625" style="1" customWidth="1"/>
    <col min="11811" max="11811" width="0" style="1" hidden="1" customWidth="1"/>
    <col min="11812" max="11812" width="5.33203125" style="1" customWidth="1"/>
    <col min="11813" max="11813" width="0" style="1" hidden="1" customWidth="1"/>
    <col min="11814" max="11814" width="17" style="1" customWidth="1"/>
    <col min="11815" max="11815" width="6.33203125" style="1" customWidth="1"/>
    <col min="11816" max="11816" width="0" style="1" hidden="1" customWidth="1"/>
    <col min="11817" max="11817" width="14.33203125" style="1" customWidth="1"/>
    <col min="11818" max="11818" width="7.5546875" style="1" customWidth="1"/>
    <col min="11819" max="11819" width="0" style="1" hidden="1" customWidth="1"/>
    <col min="11820" max="11821" width="14.33203125" style="1" customWidth="1"/>
    <col min="11822" max="11822" width="20.88671875" style="1" customWidth="1"/>
    <col min="11823" max="11823" width="14.44140625" style="1" customWidth="1"/>
    <col min="11824" max="11824" width="15" style="1" customWidth="1"/>
    <col min="11825" max="11825" width="2.6640625" style="1" customWidth="1"/>
    <col min="11826" max="11826" width="11.6640625" style="1" customWidth="1"/>
    <col min="11827" max="11827" width="11.5546875" style="1" customWidth="1"/>
    <col min="11828" max="11828" width="2.33203125" style="1" customWidth="1"/>
    <col min="11829" max="11829" width="41" style="1" customWidth="1"/>
    <col min="11830" max="11830" width="14.33203125" style="1" customWidth="1"/>
    <col min="11831" max="11832" width="11.5546875" style="1" customWidth="1"/>
    <col min="11833" max="11833" width="21.88671875" style="1" customWidth="1"/>
    <col min="11834" max="12025" width="11.5546875" style="1"/>
    <col min="12026" max="12026" width="21.88671875" style="1" customWidth="1"/>
    <col min="12027" max="12027" width="13.88671875" style="1" customWidth="1"/>
    <col min="12028" max="12028" width="38.6640625" style="1" customWidth="1"/>
    <col min="12029" max="12029" width="3" style="1" bestFit="1" customWidth="1"/>
    <col min="12030" max="12030" width="32.33203125" style="1" customWidth="1"/>
    <col min="12031" max="12031" width="46.33203125" style="1" customWidth="1"/>
    <col min="12032" max="12032" width="19" style="1" customWidth="1"/>
    <col min="12033" max="12033" width="0" style="1" hidden="1" customWidth="1"/>
    <col min="12034" max="12034" width="17.6640625" style="1" customWidth="1"/>
    <col min="12035" max="12035" width="0" style="1" hidden="1" customWidth="1"/>
    <col min="12036" max="12036" width="22.33203125" style="1" customWidth="1"/>
    <col min="12037" max="12037" width="5.33203125" style="1" customWidth="1"/>
    <col min="12038" max="12038" width="36.33203125" style="1" customWidth="1"/>
    <col min="12039" max="12039" width="5.6640625" style="1" customWidth="1"/>
    <col min="12040" max="12040" width="0" style="1" hidden="1" customWidth="1"/>
    <col min="12041" max="12041" width="20.6640625" style="1" customWidth="1"/>
    <col min="12042" max="12042" width="4.88671875" style="1" customWidth="1"/>
    <col min="12043" max="12043" width="0" style="1" hidden="1" customWidth="1"/>
    <col min="12044" max="12044" width="24.6640625" style="1" customWidth="1"/>
    <col min="12045" max="12045" width="12.33203125" style="1" customWidth="1"/>
    <col min="12046" max="12046" width="0" style="1" hidden="1" customWidth="1"/>
    <col min="12047" max="12047" width="3.44140625" style="1" customWidth="1"/>
    <col min="12048" max="12048" width="0" style="1" hidden="1" customWidth="1"/>
    <col min="12049" max="12049" width="17.6640625" style="1" customWidth="1"/>
    <col min="12050" max="12050" width="3.44140625" style="1" customWidth="1"/>
    <col min="12051" max="12051" width="0" style="1" hidden="1" customWidth="1"/>
    <col min="12052" max="12052" width="23.6640625" style="1" customWidth="1"/>
    <col min="12053" max="12053" width="10" style="1" customWidth="1"/>
    <col min="12054" max="12054" width="0" style="1" hidden="1" customWidth="1"/>
    <col min="12055" max="12056" width="14.6640625" style="1" customWidth="1"/>
    <col min="12057" max="12057" width="12.88671875" style="1" customWidth="1"/>
    <col min="12058" max="12058" width="3.33203125" style="1" customWidth="1"/>
    <col min="12059" max="12059" width="30.33203125" style="1" customWidth="1"/>
    <col min="12060" max="12060" width="5" style="1" customWidth="1"/>
    <col min="12061" max="12061" width="0" style="1" hidden="1" customWidth="1"/>
    <col min="12062" max="12062" width="14.33203125" style="1" customWidth="1"/>
    <col min="12063" max="12063" width="5.6640625" style="1" customWidth="1"/>
    <col min="12064" max="12064" width="0" style="1" hidden="1" customWidth="1"/>
    <col min="12065" max="12065" width="17.33203125" style="1" customWidth="1"/>
    <col min="12066" max="12066" width="12.6640625" style="1" customWidth="1"/>
    <col min="12067" max="12067" width="0" style="1" hidden="1" customWidth="1"/>
    <col min="12068" max="12068" width="5.33203125" style="1" customWidth="1"/>
    <col min="12069" max="12069" width="0" style="1" hidden="1" customWidth="1"/>
    <col min="12070" max="12070" width="17" style="1" customWidth="1"/>
    <col min="12071" max="12071" width="6.33203125" style="1" customWidth="1"/>
    <col min="12072" max="12072" width="0" style="1" hidden="1" customWidth="1"/>
    <col min="12073" max="12073" width="14.33203125" style="1" customWidth="1"/>
    <col min="12074" max="12074" width="7.5546875" style="1" customWidth="1"/>
    <col min="12075" max="12075" width="0" style="1" hidden="1" customWidth="1"/>
    <col min="12076" max="12077" width="14.33203125" style="1" customWidth="1"/>
    <col min="12078" max="12078" width="20.88671875" style="1" customWidth="1"/>
    <col min="12079" max="12079" width="14.44140625" style="1" customWidth="1"/>
    <col min="12080" max="12080" width="15" style="1" customWidth="1"/>
    <col min="12081" max="12081" width="2.6640625" style="1" customWidth="1"/>
    <col min="12082" max="12082" width="11.6640625" style="1" customWidth="1"/>
    <col min="12083" max="12083" width="11.5546875" style="1" customWidth="1"/>
    <col min="12084" max="12084" width="2.33203125" style="1" customWidth="1"/>
    <col min="12085" max="12085" width="41" style="1" customWidth="1"/>
    <col min="12086" max="12086" width="14.33203125" style="1" customWidth="1"/>
    <col min="12087" max="12088" width="11.5546875" style="1" customWidth="1"/>
    <col min="12089" max="12089" width="21.88671875" style="1" customWidth="1"/>
    <col min="12090" max="12281" width="11.5546875" style="1"/>
    <col min="12282" max="12282" width="21.88671875" style="1" customWidth="1"/>
    <col min="12283" max="12283" width="13.88671875" style="1" customWidth="1"/>
    <col min="12284" max="12284" width="38.6640625" style="1" customWidth="1"/>
    <col min="12285" max="12285" width="3" style="1" bestFit="1" customWidth="1"/>
    <col min="12286" max="12286" width="32.33203125" style="1" customWidth="1"/>
    <col min="12287" max="12287" width="46.33203125" style="1" customWidth="1"/>
    <col min="12288" max="12288" width="19" style="1" customWidth="1"/>
    <col min="12289" max="12289" width="0" style="1" hidden="1" customWidth="1"/>
    <col min="12290" max="12290" width="17.6640625" style="1" customWidth="1"/>
    <col min="12291" max="12291" width="0" style="1" hidden="1" customWidth="1"/>
    <col min="12292" max="12292" width="22.33203125" style="1" customWidth="1"/>
    <col min="12293" max="12293" width="5.33203125" style="1" customWidth="1"/>
    <col min="12294" max="12294" width="36.33203125" style="1" customWidth="1"/>
    <col min="12295" max="12295" width="5.6640625" style="1" customWidth="1"/>
    <col min="12296" max="12296" width="0" style="1" hidden="1" customWidth="1"/>
    <col min="12297" max="12297" width="20.6640625" style="1" customWidth="1"/>
    <col min="12298" max="12298" width="4.88671875" style="1" customWidth="1"/>
    <col min="12299" max="12299" width="0" style="1" hidden="1" customWidth="1"/>
    <col min="12300" max="12300" width="24.6640625" style="1" customWidth="1"/>
    <col min="12301" max="12301" width="12.33203125" style="1" customWidth="1"/>
    <col min="12302" max="12302" width="0" style="1" hidden="1" customWidth="1"/>
    <col min="12303" max="12303" width="3.44140625" style="1" customWidth="1"/>
    <col min="12304" max="12304" width="0" style="1" hidden="1" customWidth="1"/>
    <col min="12305" max="12305" width="17.6640625" style="1" customWidth="1"/>
    <col min="12306" max="12306" width="3.44140625" style="1" customWidth="1"/>
    <col min="12307" max="12307" width="0" style="1" hidden="1" customWidth="1"/>
    <col min="12308" max="12308" width="23.6640625" style="1" customWidth="1"/>
    <col min="12309" max="12309" width="10" style="1" customWidth="1"/>
    <col min="12310" max="12310" width="0" style="1" hidden="1" customWidth="1"/>
    <col min="12311" max="12312" width="14.6640625" style="1" customWidth="1"/>
    <col min="12313" max="12313" width="12.88671875" style="1" customWidth="1"/>
    <col min="12314" max="12314" width="3.33203125" style="1" customWidth="1"/>
    <col min="12315" max="12315" width="30.33203125" style="1" customWidth="1"/>
    <col min="12316" max="12316" width="5" style="1" customWidth="1"/>
    <col min="12317" max="12317" width="0" style="1" hidden="1" customWidth="1"/>
    <col min="12318" max="12318" width="14.33203125" style="1" customWidth="1"/>
    <col min="12319" max="12319" width="5.6640625" style="1" customWidth="1"/>
    <col min="12320" max="12320" width="0" style="1" hidden="1" customWidth="1"/>
    <col min="12321" max="12321" width="17.33203125" style="1" customWidth="1"/>
    <col min="12322" max="12322" width="12.6640625" style="1" customWidth="1"/>
    <col min="12323" max="12323" width="0" style="1" hidden="1" customWidth="1"/>
    <col min="12324" max="12324" width="5.33203125" style="1" customWidth="1"/>
    <col min="12325" max="12325" width="0" style="1" hidden="1" customWidth="1"/>
    <col min="12326" max="12326" width="17" style="1" customWidth="1"/>
    <col min="12327" max="12327" width="6.33203125" style="1" customWidth="1"/>
    <col min="12328" max="12328" width="0" style="1" hidden="1" customWidth="1"/>
    <col min="12329" max="12329" width="14.33203125" style="1" customWidth="1"/>
    <col min="12330" max="12330" width="7.5546875" style="1" customWidth="1"/>
    <col min="12331" max="12331" width="0" style="1" hidden="1" customWidth="1"/>
    <col min="12332" max="12333" width="14.33203125" style="1" customWidth="1"/>
    <col min="12334" max="12334" width="20.88671875" style="1" customWidth="1"/>
    <col min="12335" max="12335" width="14.44140625" style="1" customWidth="1"/>
    <col min="12336" max="12336" width="15" style="1" customWidth="1"/>
    <col min="12337" max="12337" width="2.6640625" style="1" customWidth="1"/>
    <col min="12338" max="12338" width="11.6640625" style="1" customWidth="1"/>
    <col min="12339" max="12339" width="11.5546875" style="1" customWidth="1"/>
    <col min="12340" max="12340" width="2.33203125" style="1" customWidth="1"/>
    <col min="12341" max="12341" width="41" style="1" customWidth="1"/>
    <col min="12342" max="12342" width="14.33203125" style="1" customWidth="1"/>
    <col min="12343" max="12344" width="11.5546875" style="1" customWidth="1"/>
    <col min="12345" max="12345" width="21.88671875" style="1" customWidth="1"/>
    <col min="12346" max="12537" width="11.5546875" style="1"/>
    <col min="12538" max="12538" width="21.88671875" style="1" customWidth="1"/>
    <col min="12539" max="12539" width="13.88671875" style="1" customWidth="1"/>
    <col min="12540" max="12540" width="38.6640625" style="1" customWidth="1"/>
    <col min="12541" max="12541" width="3" style="1" bestFit="1" customWidth="1"/>
    <col min="12542" max="12542" width="32.33203125" style="1" customWidth="1"/>
    <col min="12543" max="12543" width="46.33203125" style="1" customWidth="1"/>
    <col min="12544" max="12544" width="19" style="1" customWidth="1"/>
    <col min="12545" max="12545" width="0" style="1" hidden="1" customWidth="1"/>
    <col min="12546" max="12546" width="17.6640625" style="1" customWidth="1"/>
    <col min="12547" max="12547" width="0" style="1" hidden="1" customWidth="1"/>
    <col min="12548" max="12548" width="22.33203125" style="1" customWidth="1"/>
    <col min="12549" max="12549" width="5.33203125" style="1" customWidth="1"/>
    <col min="12550" max="12550" width="36.33203125" style="1" customWidth="1"/>
    <col min="12551" max="12551" width="5.6640625" style="1" customWidth="1"/>
    <col min="12552" max="12552" width="0" style="1" hidden="1" customWidth="1"/>
    <col min="12553" max="12553" width="20.6640625" style="1" customWidth="1"/>
    <col min="12554" max="12554" width="4.88671875" style="1" customWidth="1"/>
    <col min="12555" max="12555" width="0" style="1" hidden="1" customWidth="1"/>
    <col min="12556" max="12556" width="24.6640625" style="1" customWidth="1"/>
    <col min="12557" max="12557" width="12.33203125" style="1" customWidth="1"/>
    <col min="12558" max="12558" width="0" style="1" hidden="1" customWidth="1"/>
    <col min="12559" max="12559" width="3.44140625" style="1" customWidth="1"/>
    <col min="12560" max="12560" width="0" style="1" hidden="1" customWidth="1"/>
    <col min="12561" max="12561" width="17.6640625" style="1" customWidth="1"/>
    <col min="12562" max="12562" width="3.44140625" style="1" customWidth="1"/>
    <col min="12563" max="12563" width="0" style="1" hidden="1" customWidth="1"/>
    <col min="12564" max="12564" width="23.6640625" style="1" customWidth="1"/>
    <col min="12565" max="12565" width="10" style="1" customWidth="1"/>
    <col min="12566" max="12566" width="0" style="1" hidden="1" customWidth="1"/>
    <col min="12567" max="12568" width="14.6640625" style="1" customWidth="1"/>
    <col min="12569" max="12569" width="12.88671875" style="1" customWidth="1"/>
    <col min="12570" max="12570" width="3.33203125" style="1" customWidth="1"/>
    <col min="12571" max="12571" width="30.33203125" style="1" customWidth="1"/>
    <col min="12572" max="12572" width="5" style="1" customWidth="1"/>
    <col min="12573" max="12573" width="0" style="1" hidden="1" customWidth="1"/>
    <col min="12574" max="12574" width="14.33203125" style="1" customWidth="1"/>
    <col min="12575" max="12575" width="5.6640625" style="1" customWidth="1"/>
    <col min="12576" max="12576" width="0" style="1" hidden="1" customWidth="1"/>
    <col min="12577" max="12577" width="17.33203125" style="1" customWidth="1"/>
    <col min="12578" max="12578" width="12.6640625" style="1" customWidth="1"/>
    <col min="12579" max="12579" width="0" style="1" hidden="1" customWidth="1"/>
    <col min="12580" max="12580" width="5.33203125" style="1" customWidth="1"/>
    <col min="12581" max="12581" width="0" style="1" hidden="1" customWidth="1"/>
    <col min="12582" max="12582" width="17" style="1" customWidth="1"/>
    <col min="12583" max="12583" width="6.33203125" style="1" customWidth="1"/>
    <col min="12584" max="12584" width="0" style="1" hidden="1" customWidth="1"/>
    <col min="12585" max="12585" width="14.33203125" style="1" customWidth="1"/>
    <col min="12586" max="12586" width="7.5546875" style="1" customWidth="1"/>
    <col min="12587" max="12587" width="0" style="1" hidden="1" customWidth="1"/>
    <col min="12588" max="12589" width="14.33203125" style="1" customWidth="1"/>
    <col min="12590" max="12590" width="20.88671875" style="1" customWidth="1"/>
    <col min="12591" max="12591" width="14.44140625" style="1" customWidth="1"/>
    <col min="12592" max="12592" width="15" style="1" customWidth="1"/>
    <col min="12593" max="12593" width="2.6640625" style="1" customWidth="1"/>
    <col min="12594" max="12594" width="11.6640625" style="1" customWidth="1"/>
    <col min="12595" max="12595" width="11.5546875" style="1" customWidth="1"/>
    <col min="12596" max="12596" width="2.33203125" style="1" customWidth="1"/>
    <col min="12597" max="12597" width="41" style="1" customWidth="1"/>
    <col min="12598" max="12598" width="14.33203125" style="1" customWidth="1"/>
    <col min="12599" max="12600" width="11.5546875" style="1" customWidth="1"/>
    <col min="12601" max="12601" width="21.88671875" style="1" customWidth="1"/>
    <col min="12602" max="12793" width="11.5546875" style="1"/>
    <col min="12794" max="12794" width="21.88671875" style="1" customWidth="1"/>
    <col min="12795" max="12795" width="13.88671875" style="1" customWidth="1"/>
    <col min="12796" max="12796" width="38.6640625" style="1" customWidth="1"/>
    <col min="12797" max="12797" width="3" style="1" bestFit="1" customWidth="1"/>
    <col min="12798" max="12798" width="32.33203125" style="1" customWidth="1"/>
    <col min="12799" max="12799" width="46.33203125" style="1" customWidth="1"/>
    <col min="12800" max="12800" width="19" style="1" customWidth="1"/>
    <col min="12801" max="12801" width="0" style="1" hidden="1" customWidth="1"/>
    <col min="12802" max="12802" width="17.6640625" style="1" customWidth="1"/>
    <col min="12803" max="12803" width="0" style="1" hidden="1" customWidth="1"/>
    <col min="12804" max="12804" width="22.33203125" style="1" customWidth="1"/>
    <col min="12805" max="12805" width="5.33203125" style="1" customWidth="1"/>
    <col min="12806" max="12806" width="36.33203125" style="1" customWidth="1"/>
    <col min="12807" max="12807" width="5.6640625" style="1" customWidth="1"/>
    <col min="12808" max="12808" width="0" style="1" hidden="1" customWidth="1"/>
    <col min="12809" max="12809" width="20.6640625" style="1" customWidth="1"/>
    <col min="12810" max="12810" width="4.88671875" style="1" customWidth="1"/>
    <col min="12811" max="12811" width="0" style="1" hidden="1" customWidth="1"/>
    <col min="12812" max="12812" width="24.6640625" style="1" customWidth="1"/>
    <col min="12813" max="12813" width="12.33203125" style="1" customWidth="1"/>
    <col min="12814" max="12814" width="0" style="1" hidden="1" customWidth="1"/>
    <col min="12815" max="12815" width="3.44140625" style="1" customWidth="1"/>
    <col min="12816" max="12816" width="0" style="1" hidden="1" customWidth="1"/>
    <col min="12817" max="12817" width="17.6640625" style="1" customWidth="1"/>
    <col min="12818" max="12818" width="3.44140625" style="1" customWidth="1"/>
    <col min="12819" max="12819" width="0" style="1" hidden="1" customWidth="1"/>
    <col min="12820" max="12820" width="23.6640625" style="1" customWidth="1"/>
    <col min="12821" max="12821" width="10" style="1" customWidth="1"/>
    <col min="12822" max="12822" width="0" style="1" hidden="1" customWidth="1"/>
    <col min="12823" max="12824" width="14.6640625" style="1" customWidth="1"/>
    <col min="12825" max="12825" width="12.88671875" style="1" customWidth="1"/>
    <col min="12826" max="12826" width="3.33203125" style="1" customWidth="1"/>
    <col min="12827" max="12827" width="30.33203125" style="1" customWidth="1"/>
    <col min="12828" max="12828" width="5" style="1" customWidth="1"/>
    <col min="12829" max="12829" width="0" style="1" hidden="1" customWidth="1"/>
    <col min="12830" max="12830" width="14.33203125" style="1" customWidth="1"/>
    <col min="12831" max="12831" width="5.6640625" style="1" customWidth="1"/>
    <col min="12832" max="12832" width="0" style="1" hidden="1" customWidth="1"/>
    <col min="12833" max="12833" width="17.33203125" style="1" customWidth="1"/>
    <col min="12834" max="12834" width="12.6640625" style="1" customWidth="1"/>
    <col min="12835" max="12835" width="0" style="1" hidden="1" customWidth="1"/>
    <col min="12836" max="12836" width="5.33203125" style="1" customWidth="1"/>
    <col min="12837" max="12837" width="0" style="1" hidden="1" customWidth="1"/>
    <col min="12838" max="12838" width="17" style="1" customWidth="1"/>
    <col min="12839" max="12839" width="6.33203125" style="1" customWidth="1"/>
    <col min="12840" max="12840" width="0" style="1" hidden="1" customWidth="1"/>
    <col min="12841" max="12841" width="14.33203125" style="1" customWidth="1"/>
    <col min="12842" max="12842" width="7.5546875" style="1" customWidth="1"/>
    <col min="12843" max="12843" width="0" style="1" hidden="1" customWidth="1"/>
    <col min="12844" max="12845" width="14.33203125" style="1" customWidth="1"/>
    <col min="12846" max="12846" width="20.88671875" style="1" customWidth="1"/>
    <col min="12847" max="12847" width="14.44140625" style="1" customWidth="1"/>
    <col min="12848" max="12848" width="15" style="1" customWidth="1"/>
    <col min="12849" max="12849" width="2.6640625" style="1" customWidth="1"/>
    <col min="12850" max="12850" width="11.6640625" style="1" customWidth="1"/>
    <col min="12851" max="12851" width="11.5546875" style="1" customWidth="1"/>
    <col min="12852" max="12852" width="2.33203125" style="1" customWidth="1"/>
    <col min="12853" max="12853" width="41" style="1" customWidth="1"/>
    <col min="12854" max="12854" width="14.33203125" style="1" customWidth="1"/>
    <col min="12855" max="12856" width="11.5546875" style="1" customWidth="1"/>
    <col min="12857" max="12857" width="21.88671875" style="1" customWidth="1"/>
    <col min="12858" max="13049" width="11.5546875" style="1"/>
    <col min="13050" max="13050" width="21.88671875" style="1" customWidth="1"/>
    <col min="13051" max="13051" width="13.88671875" style="1" customWidth="1"/>
    <col min="13052" max="13052" width="38.6640625" style="1" customWidth="1"/>
    <col min="13053" max="13053" width="3" style="1" bestFit="1" customWidth="1"/>
    <col min="13054" max="13054" width="32.33203125" style="1" customWidth="1"/>
    <col min="13055" max="13055" width="46.33203125" style="1" customWidth="1"/>
    <col min="13056" max="13056" width="19" style="1" customWidth="1"/>
    <col min="13057" max="13057" width="0" style="1" hidden="1" customWidth="1"/>
    <col min="13058" max="13058" width="17.6640625" style="1" customWidth="1"/>
    <col min="13059" max="13059" width="0" style="1" hidden="1" customWidth="1"/>
    <col min="13060" max="13060" width="22.33203125" style="1" customWidth="1"/>
    <col min="13061" max="13061" width="5.33203125" style="1" customWidth="1"/>
    <col min="13062" max="13062" width="36.33203125" style="1" customWidth="1"/>
    <col min="13063" max="13063" width="5.6640625" style="1" customWidth="1"/>
    <col min="13064" max="13064" width="0" style="1" hidden="1" customWidth="1"/>
    <col min="13065" max="13065" width="20.6640625" style="1" customWidth="1"/>
    <col min="13066" max="13066" width="4.88671875" style="1" customWidth="1"/>
    <col min="13067" max="13067" width="0" style="1" hidden="1" customWidth="1"/>
    <col min="13068" max="13068" width="24.6640625" style="1" customWidth="1"/>
    <col min="13069" max="13069" width="12.33203125" style="1" customWidth="1"/>
    <col min="13070" max="13070" width="0" style="1" hidden="1" customWidth="1"/>
    <col min="13071" max="13071" width="3.44140625" style="1" customWidth="1"/>
    <col min="13072" max="13072" width="0" style="1" hidden="1" customWidth="1"/>
    <col min="13073" max="13073" width="17.6640625" style="1" customWidth="1"/>
    <col min="13074" max="13074" width="3.44140625" style="1" customWidth="1"/>
    <col min="13075" max="13075" width="0" style="1" hidden="1" customWidth="1"/>
    <col min="13076" max="13076" width="23.6640625" style="1" customWidth="1"/>
    <col min="13077" max="13077" width="10" style="1" customWidth="1"/>
    <col min="13078" max="13078" width="0" style="1" hidden="1" customWidth="1"/>
    <col min="13079" max="13080" width="14.6640625" style="1" customWidth="1"/>
    <col min="13081" max="13081" width="12.88671875" style="1" customWidth="1"/>
    <col min="13082" max="13082" width="3.33203125" style="1" customWidth="1"/>
    <col min="13083" max="13083" width="30.33203125" style="1" customWidth="1"/>
    <col min="13084" max="13084" width="5" style="1" customWidth="1"/>
    <col min="13085" max="13085" width="0" style="1" hidden="1" customWidth="1"/>
    <col min="13086" max="13086" width="14.33203125" style="1" customWidth="1"/>
    <col min="13087" max="13087" width="5.6640625" style="1" customWidth="1"/>
    <col min="13088" max="13088" width="0" style="1" hidden="1" customWidth="1"/>
    <col min="13089" max="13089" width="17.33203125" style="1" customWidth="1"/>
    <col min="13090" max="13090" width="12.6640625" style="1" customWidth="1"/>
    <col min="13091" max="13091" width="0" style="1" hidden="1" customWidth="1"/>
    <col min="13092" max="13092" width="5.33203125" style="1" customWidth="1"/>
    <col min="13093" max="13093" width="0" style="1" hidden="1" customWidth="1"/>
    <col min="13094" max="13094" width="17" style="1" customWidth="1"/>
    <col min="13095" max="13095" width="6.33203125" style="1" customWidth="1"/>
    <col min="13096" max="13096" width="0" style="1" hidden="1" customWidth="1"/>
    <col min="13097" max="13097" width="14.33203125" style="1" customWidth="1"/>
    <col min="13098" max="13098" width="7.5546875" style="1" customWidth="1"/>
    <col min="13099" max="13099" width="0" style="1" hidden="1" customWidth="1"/>
    <col min="13100" max="13101" width="14.33203125" style="1" customWidth="1"/>
    <col min="13102" max="13102" width="20.88671875" style="1" customWidth="1"/>
    <col min="13103" max="13103" width="14.44140625" style="1" customWidth="1"/>
    <col min="13104" max="13104" width="15" style="1" customWidth="1"/>
    <col min="13105" max="13105" width="2.6640625" style="1" customWidth="1"/>
    <col min="13106" max="13106" width="11.6640625" style="1" customWidth="1"/>
    <col min="13107" max="13107" width="11.5546875" style="1" customWidth="1"/>
    <col min="13108" max="13108" width="2.33203125" style="1" customWidth="1"/>
    <col min="13109" max="13109" width="41" style="1" customWidth="1"/>
    <col min="13110" max="13110" width="14.33203125" style="1" customWidth="1"/>
    <col min="13111" max="13112" width="11.5546875" style="1" customWidth="1"/>
    <col min="13113" max="13113" width="21.88671875" style="1" customWidth="1"/>
    <col min="13114" max="13305" width="11.5546875" style="1"/>
    <col min="13306" max="13306" width="21.88671875" style="1" customWidth="1"/>
    <col min="13307" max="13307" width="13.88671875" style="1" customWidth="1"/>
    <col min="13308" max="13308" width="38.6640625" style="1" customWidth="1"/>
    <col min="13309" max="13309" width="3" style="1" bestFit="1" customWidth="1"/>
    <col min="13310" max="13310" width="32.33203125" style="1" customWidth="1"/>
    <col min="13311" max="13311" width="46.33203125" style="1" customWidth="1"/>
    <col min="13312" max="13312" width="19" style="1" customWidth="1"/>
    <col min="13313" max="13313" width="0" style="1" hidden="1" customWidth="1"/>
    <col min="13314" max="13314" width="17.6640625" style="1" customWidth="1"/>
    <col min="13315" max="13315" width="0" style="1" hidden="1" customWidth="1"/>
    <col min="13316" max="13316" width="22.33203125" style="1" customWidth="1"/>
    <col min="13317" max="13317" width="5.33203125" style="1" customWidth="1"/>
    <col min="13318" max="13318" width="36.33203125" style="1" customWidth="1"/>
    <col min="13319" max="13319" width="5.6640625" style="1" customWidth="1"/>
    <col min="13320" max="13320" width="0" style="1" hidden="1" customWidth="1"/>
    <col min="13321" max="13321" width="20.6640625" style="1" customWidth="1"/>
    <col min="13322" max="13322" width="4.88671875" style="1" customWidth="1"/>
    <col min="13323" max="13323" width="0" style="1" hidden="1" customWidth="1"/>
    <col min="13324" max="13324" width="24.6640625" style="1" customWidth="1"/>
    <col min="13325" max="13325" width="12.33203125" style="1" customWidth="1"/>
    <col min="13326" max="13326" width="0" style="1" hidden="1" customWidth="1"/>
    <col min="13327" max="13327" width="3.44140625" style="1" customWidth="1"/>
    <col min="13328" max="13328" width="0" style="1" hidden="1" customWidth="1"/>
    <col min="13329" max="13329" width="17.6640625" style="1" customWidth="1"/>
    <col min="13330" max="13330" width="3.44140625" style="1" customWidth="1"/>
    <col min="13331" max="13331" width="0" style="1" hidden="1" customWidth="1"/>
    <col min="13332" max="13332" width="23.6640625" style="1" customWidth="1"/>
    <col min="13333" max="13333" width="10" style="1" customWidth="1"/>
    <col min="13334" max="13334" width="0" style="1" hidden="1" customWidth="1"/>
    <col min="13335" max="13336" width="14.6640625" style="1" customWidth="1"/>
    <col min="13337" max="13337" width="12.88671875" style="1" customWidth="1"/>
    <col min="13338" max="13338" width="3.33203125" style="1" customWidth="1"/>
    <col min="13339" max="13339" width="30.33203125" style="1" customWidth="1"/>
    <col min="13340" max="13340" width="5" style="1" customWidth="1"/>
    <col min="13341" max="13341" width="0" style="1" hidden="1" customWidth="1"/>
    <col min="13342" max="13342" width="14.33203125" style="1" customWidth="1"/>
    <col min="13343" max="13343" width="5.6640625" style="1" customWidth="1"/>
    <col min="13344" max="13344" width="0" style="1" hidden="1" customWidth="1"/>
    <col min="13345" max="13345" width="17.33203125" style="1" customWidth="1"/>
    <col min="13346" max="13346" width="12.6640625" style="1" customWidth="1"/>
    <col min="13347" max="13347" width="0" style="1" hidden="1" customWidth="1"/>
    <col min="13348" max="13348" width="5.33203125" style="1" customWidth="1"/>
    <col min="13349" max="13349" width="0" style="1" hidden="1" customWidth="1"/>
    <col min="13350" max="13350" width="17" style="1" customWidth="1"/>
    <col min="13351" max="13351" width="6.33203125" style="1" customWidth="1"/>
    <col min="13352" max="13352" width="0" style="1" hidden="1" customWidth="1"/>
    <col min="13353" max="13353" width="14.33203125" style="1" customWidth="1"/>
    <col min="13354" max="13354" width="7.5546875" style="1" customWidth="1"/>
    <col min="13355" max="13355" width="0" style="1" hidden="1" customWidth="1"/>
    <col min="13356" max="13357" width="14.33203125" style="1" customWidth="1"/>
    <col min="13358" max="13358" width="20.88671875" style="1" customWidth="1"/>
    <col min="13359" max="13359" width="14.44140625" style="1" customWidth="1"/>
    <col min="13360" max="13360" width="15" style="1" customWidth="1"/>
    <col min="13361" max="13361" width="2.6640625" style="1" customWidth="1"/>
    <col min="13362" max="13362" width="11.6640625" style="1" customWidth="1"/>
    <col min="13363" max="13363" width="11.5546875" style="1" customWidth="1"/>
    <col min="13364" max="13364" width="2.33203125" style="1" customWidth="1"/>
    <col min="13365" max="13365" width="41" style="1" customWidth="1"/>
    <col min="13366" max="13366" width="14.33203125" style="1" customWidth="1"/>
    <col min="13367" max="13368" width="11.5546875" style="1" customWidth="1"/>
    <col min="13369" max="13369" width="21.88671875" style="1" customWidth="1"/>
    <col min="13370" max="13561" width="11.5546875" style="1"/>
    <col min="13562" max="13562" width="21.88671875" style="1" customWidth="1"/>
    <col min="13563" max="13563" width="13.88671875" style="1" customWidth="1"/>
    <col min="13564" max="13564" width="38.6640625" style="1" customWidth="1"/>
    <col min="13565" max="13565" width="3" style="1" bestFit="1" customWidth="1"/>
    <col min="13566" max="13566" width="32.33203125" style="1" customWidth="1"/>
    <col min="13567" max="13567" width="46.33203125" style="1" customWidth="1"/>
    <col min="13568" max="13568" width="19" style="1" customWidth="1"/>
    <col min="13569" max="13569" width="0" style="1" hidden="1" customWidth="1"/>
    <col min="13570" max="13570" width="17.6640625" style="1" customWidth="1"/>
    <col min="13571" max="13571" width="0" style="1" hidden="1" customWidth="1"/>
    <col min="13572" max="13572" width="22.33203125" style="1" customWidth="1"/>
    <col min="13573" max="13573" width="5.33203125" style="1" customWidth="1"/>
    <col min="13574" max="13574" width="36.33203125" style="1" customWidth="1"/>
    <col min="13575" max="13575" width="5.6640625" style="1" customWidth="1"/>
    <col min="13576" max="13576" width="0" style="1" hidden="1" customWidth="1"/>
    <col min="13577" max="13577" width="20.6640625" style="1" customWidth="1"/>
    <col min="13578" max="13578" width="4.88671875" style="1" customWidth="1"/>
    <col min="13579" max="13579" width="0" style="1" hidden="1" customWidth="1"/>
    <col min="13580" max="13580" width="24.6640625" style="1" customWidth="1"/>
    <col min="13581" max="13581" width="12.33203125" style="1" customWidth="1"/>
    <col min="13582" max="13582" width="0" style="1" hidden="1" customWidth="1"/>
    <col min="13583" max="13583" width="3.44140625" style="1" customWidth="1"/>
    <col min="13584" max="13584" width="0" style="1" hidden="1" customWidth="1"/>
    <col min="13585" max="13585" width="17.6640625" style="1" customWidth="1"/>
    <col min="13586" max="13586" width="3.44140625" style="1" customWidth="1"/>
    <col min="13587" max="13587" width="0" style="1" hidden="1" customWidth="1"/>
    <col min="13588" max="13588" width="23.6640625" style="1" customWidth="1"/>
    <col min="13589" max="13589" width="10" style="1" customWidth="1"/>
    <col min="13590" max="13590" width="0" style="1" hidden="1" customWidth="1"/>
    <col min="13591" max="13592" width="14.6640625" style="1" customWidth="1"/>
    <col min="13593" max="13593" width="12.88671875" style="1" customWidth="1"/>
    <col min="13594" max="13594" width="3.33203125" style="1" customWidth="1"/>
    <col min="13595" max="13595" width="30.33203125" style="1" customWidth="1"/>
    <col min="13596" max="13596" width="5" style="1" customWidth="1"/>
    <col min="13597" max="13597" width="0" style="1" hidden="1" customWidth="1"/>
    <col min="13598" max="13598" width="14.33203125" style="1" customWidth="1"/>
    <col min="13599" max="13599" width="5.6640625" style="1" customWidth="1"/>
    <col min="13600" max="13600" width="0" style="1" hidden="1" customWidth="1"/>
    <col min="13601" max="13601" width="17.33203125" style="1" customWidth="1"/>
    <col min="13602" max="13602" width="12.6640625" style="1" customWidth="1"/>
    <col min="13603" max="13603" width="0" style="1" hidden="1" customWidth="1"/>
    <col min="13604" max="13604" width="5.33203125" style="1" customWidth="1"/>
    <col min="13605" max="13605" width="0" style="1" hidden="1" customWidth="1"/>
    <col min="13606" max="13606" width="17" style="1" customWidth="1"/>
    <col min="13607" max="13607" width="6.33203125" style="1" customWidth="1"/>
    <col min="13608" max="13608" width="0" style="1" hidden="1" customWidth="1"/>
    <col min="13609" max="13609" width="14.33203125" style="1" customWidth="1"/>
    <col min="13610" max="13610" width="7.5546875" style="1" customWidth="1"/>
    <col min="13611" max="13611" width="0" style="1" hidden="1" customWidth="1"/>
    <col min="13612" max="13613" width="14.33203125" style="1" customWidth="1"/>
    <col min="13614" max="13614" width="20.88671875" style="1" customWidth="1"/>
    <col min="13615" max="13615" width="14.44140625" style="1" customWidth="1"/>
    <col min="13616" max="13616" width="15" style="1" customWidth="1"/>
    <col min="13617" max="13617" width="2.6640625" style="1" customWidth="1"/>
    <col min="13618" max="13618" width="11.6640625" style="1" customWidth="1"/>
    <col min="13619" max="13619" width="11.5546875" style="1" customWidth="1"/>
    <col min="13620" max="13620" width="2.33203125" style="1" customWidth="1"/>
    <col min="13621" max="13621" width="41" style="1" customWidth="1"/>
    <col min="13622" max="13622" width="14.33203125" style="1" customWidth="1"/>
    <col min="13623" max="13624" width="11.5546875" style="1" customWidth="1"/>
    <col min="13625" max="13625" width="21.88671875" style="1" customWidth="1"/>
    <col min="13626" max="13817" width="11.5546875" style="1"/>
    <col min="13818" max="13818" width="21.88671875" style="1" customWidth="1"/>
    <col min="13819" max="13819" width="13.88671875" style="1" customWidth="1"/>
    <col min="13820" max="13820" width="38.6640625" style="1" customWidth="1"/>
    <col min="13821" max="13821" width="3" style="1" bestFit="1" customWidth="1"/>
    <col min="13822" max="13822" width="32.33203125" style="1" customWidth="1"/>
    <col min="13823" max="13823" width="46.33203125" style="1" customWidth="1"/>
    <col min="13824" max="13824" width="19" style="1" customWidth="1"/>
    <col min="13825" max="13825" width="0" style="1" hidden="1" customWidth="1"/>
    <col min="13826" max="13826" width="17.6640625" style="1" customWidth="1"/>
    <col min="13827" max="13827" width="0" style="1" hidden="1" customWidth="1"/>
    <col min="13828" max="13828" width="22.33203125" style="1" customWidth="1"/>
    <col min="13829" max="13829" width="5.33203125" style="1" customWidth="1"/>
    <col min="13830" max="13830" width="36.33203125" style="1" customWidth="1"/>
    <col min="13831" max="13831" width="5.6640625" style="1" customWidth="1"/>
    <col min="13832" max="13832" width="0" style="1" hidden="1" customWidth="1"/>
    <col min="13833" max="13833" width="20.6640625" style="1" customWidth="1"/>
    <col min="13834" max="13834" width="4.88671875" style="1" customWidth="1"/>
    <col min="13835" max="13835" width="0" style="1" hidden="1" customWidth="1"/>
    <col min="13836" max="13836" width="24.6640625" style="1" customWidth="1"/>
    <col min="13837" max="13837" width="12.33203125" style="1" customWidth="1"/>
    <col min="13838" max="13838" width="0" style="1" hidden="1" customWidth="1"/>
    <col min="13839" max="13839" width="3.44140625" style="1" customWidth="1"/>
    <col min="13840" max="13840" width="0" style="1" hidden="1" customWidth="1"/>
    <col min="13841" max="13841" width="17.6640625" style="1" customWidth="1"/>
    <col min="13842" max="13842" width="3.44140625" style="1" customWidth="1"/>
    <col min="13843" max="13843" width="0" style="1" hidden="1" customWidth="1"/>
    <col min="13844" max="13844" width="23.6640625" style="1" customWidth="1"/>
    <col min="13845" max="13845" width="10" style="1" customWidth="1"/>
    <col min="13846" max="13846" width="0" style="1" hidden="1" customWidth="1"/>
    <col min="13847" max="13848" width="14.6640625" style="1" customWidth="1"/>
    <col min="13849" max="13849" width="12.88671875" style="1" customWidth="1"/>
    <col min="13850" max="13850" width="3.33203125" style="1" customWidth="1"/>
    <col min="13851" max="13851" width="30.33203125" style="1" customWidth="1"/>
    <col min="13852" max="13852" width="5" style="1" customWidth="1"/>
    <col min="13853" max="13853" width="0" style="1" hidden="1" customWidth="1"/>
    <col min="13854" max="13854" width="14.33203125" style="1" customWidth="1"/>
    <col min="13855" max="13855" width="5.6640625" style="1" customWidth="1"/>
    <col min="13856" max="13856" width="0" style="1" hidden="1" customWidth="1"/>
    <col min="13857" max="13857" width="17.33203125" style="1" customWidth="1"/>
    <col min="13858" max="13858" width="12.6640625" style="1" customWidth="1"/>
    <col min="13859" max="13859" width="0" style="1" hidden="1" customWidth="1"/>
    <col min="13860" max="13860" width="5.33203125" style="1" customWidth="1"/>
    <col min="13861" max="13861" width="0" style="1" hidden="1" customWidth="1"/>
    <col min="13862" max="13862" width="17" style="1" customWidth="1"/>
    <col min="13863" max="13863" width="6.33203125" style="1" customWidth="1"/>
    <col min="13864" max="13864" width="0" style="1" hidden="1" customWidth="1"/>
    <col min="13865" max="13865" width="14.33203125" style="1" customWidth="1"/>
    <col min="13866" max="13866" width="7.5546875" style="1" customWidth="1"/>
    <col min="13867" max="13867" width="0" style="1" hidden="1" customWidth="1"/>
    <col min="13868" max="13869" width="14.33203125" style="1" customWidth="1"/>
    <col min="13870" max="13870" width="20.88671875" style="1" customWidth="1"/>
    <col min="13871" max="13871" width="14.44140625" style="1" customWidth="1"/>
    <col min="13872" max="13872" width="15" style="1" customWidth="1"/>
    <col min="13873" max="13873" width="2.6640625" style="1" customWidth="1"/>
    <col min="13874" max="13874" width="11.6640625" style="1" customWidth="1"/>
    <col min="13875" max="13875" width="11.5546875" style="1" customWidth="1"/>
    <col min="13876" max="13876" width="2.33203125" style="1" customWidth="1"/>
    <col min="13877" max="13877" width="41" style="1" customWidth="1"/>
    <col min="13878" max="13878" width="14.33203125" style="1" customWidth="1"/>
    <col min="13879" max="13880" width="11.5546875" style="1" customWidth="1"/>
    <col min="13881" max="13881" width="21.88671875" style="1" customWidth="1"/>
    <col min="13882" max="14073" width="11.5546875" style="1"/>
    <col min="14074" max="14074" width="21.88671875" style="1" customWidth="1"/>
    <col min="14075" max="14075" width="13.88671875" style="1" customWidth="1"/>
    <col min="14076" max="14076" width="38.6640625" style="1" customWidth="1"/>
    <col min="14077" max="14077" width="3" style="1" bestFit="1" customWidth="1"/>
    <col min="14078" max="14078" width="32.33203125" style="1" customWidth="1"/>
    <col min="14079" max="14079" width="46.33203125" style="1" customWidth="1"/>
    <col min="14080" max="14080" width="19" style="1" customWidth="1"/>
    <col min="14081" max="14081" width="0" style="1" hidden="1" customWidth="1"/>
    <col min="14082" max="14082" width="17.6640625" style="1" customWidth="1"/>
    <col min="14083" max="14083" width="0" style="1" hidden="1" customWidth="1"/>
    <col min="14084" max="14084" width="22.33203125" style="1" customWidth="1"/>
    <col min="14085" max="14085" width="5.33203125" style="1" customWidth="1"/>
    <col min="14086" max="14086" width="36.33203125" style="1" customWidth="1"/>
    <col min="14087" max="14087" width="5.6640625" style="1" customWidth="1"/>
    <col min="14088" max="14088" width="0" style="1" hidden="1" customWidth="1"/>
    <col min="14089" max="14089" width="20.6640625" style="1" customWidth="1"/>
    <col min="14090" max="14090" width="4.88671875" style="1" customWidth="1"/>
    <col min="14091" max="14091" width="0" style="1" hidden="1" customWidth="1"/>
    <col min="14092" max="14092" width="24.6640625" style="1" customWidth="1"/>
    <col min="14093" max="14093" width="12.33203125" style="1" customWidth="1"/>
    <col min="14094" max="14094" width="0" style="1" hidden="1" customWidth="1"/>
    <col min="14095" max="14095" width="3.44140625" style="1" customWidth="1"/>
    <col min="14096" max="14096" width="0" style="1" hidden="1" customWidth="1"/>
    <col min="14097" max="14097" width="17.6640625" style="1" customWidth="1"/>
    <col min="14098" max="14098" width="3.44140625" style="1" customWidth="1"/>
    <col min="14099" max="14099" width="0" style="1" hidden="1" customWidth="1"/>
    <col min="14100" max="14100" width="23.6640625" style="1" customWidth="1"/>
    <col min="14101" max="14101" width="10" style="1" customWidth="1"/>
    <col min="14102" max="14102" width="0" style="1" hidden="1" customWidth="1"/>
    <col min="14103" max="14104" width="14.6640625" style="1" customWidth="1"/>
    <col min="14105" max="14105" width="12.88671875" style="1" customWidth="1"/>
    <col min="14106" max="14106" width="3.33203125" style="1" customWidth="1"/>
    <col min="14107" max="14107" width="30.33203125" style="1" customWidth="1"/>
    <col min="14108" max="14108" width="5" style="1" customWidth="1"/>
    <col min="14109" max="14109" width="0" style="1" hidden="1" customWidth="1"/>
    <col min="14110" max="14110" width="14.33203125" style="1" customWidth="1"/>
    <col min="14111" max="14111" width="5.6640625" style="1" customWidth="1"/>
    <col min="14112" max="14112" width="0" style="1" hidden="1" customWidth="1"/>
    <col min="14113" max="14113" width="17.33203125" style="1" customWidth="1"/>
    <col min="14114" max="14114" width="12.6640625" style="1" customWidth="1"/>
    <col min="14115" max="14115" width="0" style="1" hidden="1" customWidth="1"/>
    <col min="14116" max="14116" width="5.33203125" style="1" customWidth="1"/>
    <col min="14117" max="14117" width="0" style="1" hidden="1" customWidth="1"/>
    <col min="14118" max="14118" width="17" style="1" customWidth="1"/>
    <col min="14119" max="14119" width="6.33203125" style="1" customWidth="1"/>
    <col min="14120" max="14120" width="0" style="1" hidden="1" customWidth="1"/>
    <col min="14121" max="14121" width="14.33203125" style="1" customWidth="1"/>
    <col min="14122" max="14122" width="7.5546875" style="1" customWidth="1"/>
    <col min="14123" max="14123" width="0" style="1" hidden="1" customWidth="1"/>
    <col min="14124" max="14125" width="14.33203125" style="1" customWidth="1"/>
    <col min="14126" max="14126" width="20.88671875" style="1" customWidth="1"/>
    <col min="14127" max="14127" width="14.44140625" style="1" customWidth="1"/>
    <col min="14128" max="14128" width="15" style="1" customWidth="1"/>
    <col min="14129" max="14129" width="2.6640625" style="1" customWidth="1"/>
    <col min="14130" max="14130" width="11.6640625" style="1" customWidth="1"/>
    <col min="14131" max="14131" width="11.5546875" style="1" customWidth="1"/>
    <col min="14132" max="14132" width="2.33203125" style="1" customWidth="1"/>
    <col min="14133" max="14133" width="41" style="1" customWidth="1"/>
    <col min="14134" max="14134" width="14.33203125" style="1" customWidth="1"/>
    <col min="14135" max="14136" width="11.5546875" style="1" customWidth="1"/>
    <col min="14137" max="14137" width="21.88671875" style="1" customWidth="1"/>
    <col min="14138" max="14329" width="11.5546875" style="1"/>
    <col min="14330" max="14330" width="21.88671875" style="1" customWidth="1"/>
    <col min="14331" max="14331" width="13.88671875" style="1" customWidth="1"/>
    <col min="14332" max="14332" width="38.6640625" style="1" customWidth="1"/>
    <col min="14333" max="14333" width="3" style="1" bestFit="1" customWidth="1"/>
    <col min="14334" max="14334" width="32.33203125" style="1" customWidth="1"/>
    <col min="14335" max="14335" width="46.33203125" style="1" customWidth="1"/>
    <col min="14336" max="14336" width="19" style="1" customWidth="1"/>
    <col min="14337" max="14337" width="0" style="1" hidden="1" customWidth="1"/>
    <col min="14338" max="14338" width="17.6640625" style="1" customWidth="1"/>
    <col min="14339" max="14339" width="0" style="1" hidden="1" customWidth="1"/>
    <col min="14340" max="14340" width="22.33203125" style="1" customWidth="1"/>
    <col min="14341" max="14341" width="5.33203125" style="1" customWidth="1"/>
    <col min="14342" max="14342" width="36.33203125" style="1" customWidth="1"/>
    <col min="14343" max="14343" width="5.6640625" style="1" customWidth="1"/>
    <col min="14344" max="14344" width="0" style="1" hidden="1" customWidth="1"/>
    <col min="14345" max="14345" width="20.6640625" style="1" customWidth="1"/>
    <col min="14346" max="14346" width="4.88671875" style="1" customWidth="1"/>
    <col min="14347" max="14347" width="0" style="1" hidden="1" customWidth="1"/>
    <col min="14348" max="14348" width="24.6640625" style="1" customWidth="1"/>
    <col min="14349" max="14349" width="12.33203125" style="1" customWidth="1"/>
    <col min="14350" max="14350" width="0" style="1" hidden="1" customWidth="1"/>
    <col min="14351" max="14351" width="3.44140625" style="1" customWidth="1"/>
    <col min="14352" max="14352" width="0" style="1" hidden="1" customWidth="1"/>
    <col min="14353" max="14353" width="17.6640625" style="1" customWidth="1"/>
    <col min="14354" max="14354" width="3.44140625" style="1" customWidth="1"/>
    <col min="14355" max="14355" width="0" style="1" hidden="1" customWidth="1"/>
    <col min="14356" max="14356" width="23.6640625" style="1" customWidth="1"/>
    <col min="14357" max="14357" width="10" style="1" customWidth="1"/>
    <col min="14358" max="14358" width="0" style="1" hidden="1" customWidth="1"/>
    <col min="14359" max="14360" width="14.6640625" style="1" customWidth="1"/>
    <col min="14361" max="14361" width="12.88671875" style="1" customWidth="1"/>
    <col min="14362" max="14362" width="3.33203125" style="1" customWidth="1"/>
    <col min="14363" max="14363" width="30.33203125" style="1" customWidth="1"/>
    <col min="14364" max="14364" width="5" style="1" customWidth="1"/>
    <col min="14365" max="14365" width="0" style="1" hidden="1" customWidth="1"/>
    <col min="14366" max="14366" width="14.33203125" style="1" customWidth="1"/>
    <col min="14367" max="14367" width="5.6640625" style="1" customWidth="1"/>
    <col min="14368" max="14368" width="0" style="1" hidden="1" customWidth="1"/>
    <col min="14369" max="14369" width="17.33203125" style="1" customWidth="1"/>
    <col min="14370" max="14370" width="12.6640625" style="1" customWidth="1"/>
    <col min="14371" max="14371" width="0" style="1" hidden="1" customWidth="1"/>
    <col min="14372" max="14372" width="5.33203125" style="1" customWidth="1"/>
    <col min="14373" max="14373" width="0" style="1" hidden="1" customWidth="1"/>
    <col min="14374" max="14374" width="17" style="1" customWidth="1"/>
    <col min="14375" max="14375" width="6.33203125" style="1" customWidth="1"/>
    <col min="14376" max="14376" width="0" style="1" hidden="1" customWidth="1"/>
    <col min="14377" max="14377" width="14.33203125" style="1" customWidth="1"/>
    <col min="14378" max="14378" width="7.5546875" style="1" customWidth="1"/>
    <col min="14379" max="14379" width="0" style="1" hidden="1" customWidth="1"/>
    <col min="14380" max="14381" width="14.33203125" style="1" customWidth="1"/>
    <col min="14382" max="14382" width="20.88671875" style="1" customWidth="1"/>
    <col min="14383" max="14383" width="14.44140625" style="1" customWidth="1"/>
    <col min="14384" max="14384" width="15" style="1" customWidth="1"/>
    <col min="14385" max="14385" width="2.6640625" style="1" customWidth="1"/>
    <col min="14386" max="14386" width="11.6640625" style="1" customWidth="1"/>
    <col min="14387" max="14387" width="11.5546875" style="1" customWidth="1"/>
    <col min="14388" max="14388" width="2.33203125" style="1" customWidth="1"/>
    <col min="14389" max="14389" width="41" style="1" customWidth="1"/>
    <col min="14390" max="14390" width="14.33203125" style="1" customWidth="1"/>
    <col min="14391" max="14392" width="11.5546875" style="1" customWidth="1"/>
    <col min="14393" max="14393" width="21.88671875" style="1" customWidth="1"/>
    <col min="14394" max="14585" width="11.5546875" style="1"/>
    <col min="14586" max="14586" width="21.88671875" style="1" customWidth="1"/>
    <col min="14587" max="14587" width="13.88671875" style="1" customWidth="1"/>
    <col min="14588" max="14588" width="38.6640625" style="1" customWidth="1"/>
    <col min="14589" max="14589" width="3" style="1" bestFit="1" customWidth="1"/>
    <col min="14590" max="14590" width="32.33203125" style="1" customWidth="1"/>
    <col min="14591" max="14591" width="46.33203125" style="1" customWidth="1"/>
    <col min="14592" max="14592" width="19" style="1" customWidth="1"/>
    <col min="14593" max="14593" width="0" style="1" hidden="1" customWidth="1"/>
    <col min="14594" max="14594" width="17.6640625" style="1" customWidth="1"/>
    <col min="14595" max="14595" width="0" style="1" hidden="1" customWidth="1"/>
    <col min="14596" max="14596" width="22.33203125" style="1" customWidth="1"/>
    <col min="14597" max="14597" width="5.33203125" style="1" customWidth="1"/>
    <col min="14598" max="14598" width="36.33203125" style="1" customWidth="1"/>
    <col min="14599" max="14599" width="5.6640625" style="1" customWidth="1"/>
    <col min="14600" max="14600" width="0" style="1" hidden="1" customWidth="1"/>
    <col min="14601" max="14601" width="20.6640625" style="1" customWidth="1"/>
    <col min="14602" max="14602" width="4.88671875" style="1" customWidth="1"/>
    <col min="14603" max="14603" width="0" style="1" hidden="1" customWidth="1"/>
    <col min="14604" max="14604" width="24.6640625" style="1" customWidth="1"/>
    <col min="14605" max="14605" width="12.33203125" style="1" customWidth="1"/>
    <col min="14606" max="14606" width="0" style="1" hidden="1" customWidth="1"/>
    <col min="14607" max="14607" width="3.44140625" style="1" customWidth="1"/>
    <col min="14608" max="14608" width="0" style="1" hidden="1" customWidth="1"/>
    <col min="14609" max="14609" width="17.6640625" style="1" customWidth="1"/>
    <col min="14610" max="14610" width="3.44140625" style="1" customWidth="1"/>
    <col min="14611" max="14611" width="0" style="1" hidden="1" customWidth="1"/>
    <col min="14612" max="14612" width="23.6640625" style="1" customWidth="1"/>
    <col min="14613" max="14613" width="10" style="1" customWidth="1"/>
    <col min="14614" max="14614" width="0" style="1" hidden="1" customWidth="1"/>
    <col min="14615" max="14616" width="14.6640625" style="1" customWidth="1"/>
    <col min="14617" max="14617" width="12.88671875" style="1" customWidth="1"/>
    <col min="14618" max="14618" width="3.33203125" style="1" customWidth="1"/>
    <col min="14619" max="14619" width="30.33203125" style="1" customWidth="1"/>
    <col min="14620" max="14620" width="5" style="1" customWidth="1"/>
    <col min="14621" max="14621" width="0" style="1" hidden="1" customWidth="1"/>
    <col min="14622" max="14622" width="14.33203125" style="1" customWidth="1"/>
    <col min="14623" max="14623" width="5.6640625" style="1" customWidth="1"/>
    <col min="14624" max="14624" width="0" style="1" hidden="1" customWidth="1"/>
    <col min="14625" max="14625" width="17.33203125" style="1" customWidth="1"/>
    <col min="14626" max="14626" width="12.6640625" style="1" customWidth="1"/>
    <col min="14627" max="14627" width="0" style="1" hidden="1" customWidth="1"/>
    <col min="14628" max="14628" width="5.33203125" style="1" customWidth="1"/>
    <col min="14629" max="14629" width="0" style="1" hidden="1" customWidth="1"/>
    <col min="14630" max="14630" width="17" style="1" customWidth="1"/>
    <col min="14631" max="14631" width="6.33203125" style="1" customWidth="1"/>
    <col min="14632" max="14632" width="0" style="1" hidden="1" customWidth="1"/>
    <col min="14633" max="14633" width="14.33203125" style="1" customWidth="1"/>
    <col min="14634" max="14634" width="7.5546875" style="1" customWidth="1"/>
    <col min="14635" max="14635" width="0" style="1" hidden="1" customWidth="1"/>
    <col min="14636" max="14637" width="14.33203125" style="1" customWidth="1"/>
    <col min="14638" max="14638" width="20.88671875" style="1" customWidth="1"/>
    <col min="14639" max="14639" width="14.44140625" style="1" customWidth="1"/>
    <col min="14640" max="14640" width="15" style="1" customWidth="1"/>
    <col min="14641" max="14641" width="2.6640625" style="1" customWidth="1"/>
    <col min="14642" max="14642" width="11.6640625" style="1" customWidth="1"/>
    <col min="14643" max="14643" width="11.5546875" style="1" customWidth="1"/>
    <col min="14644" max="14644" width="2.33203125" style="1" customWidth="1"/>
    <col min="14645" max="14645" width="41" style="1" customWidth="1"/>
    <col min="14646" max="14646" width="14.33203125" style="1" customWidth="1"/>
    <col min="14647" max="14648" width="11.5546875" style="1" customWidth="1"/>
    <col min="14649" max="14649" width="21.88671875" style="1" customWidth="1"/>
    <col min="14650" max="14841" width="11.5546875" style="1"/>
    <col min="14842" max="14842" width="21.88671875" style="1" customWidth="1"/>
    <col min="14843" max="14843" width="13.88671875" style="1" customWidth="1"/>
    <col min="14844" max="14844" width="38.6640625" style="1" customWidth="1"/>
    <col min="14845" max="14845" width="3" style="1" bestFit="1" customWidth="1"/>
    <col min="14846" max="14846" width="32.33203125" style="1" customWidth="1"/>
    <col min="14847" max="14847" width="46.33203125" style="1" customWidth="1"/>
    <col min="14848" max="14848" width="19" style="1" customWidth="1"/>
    <col min="14849" max="14849" width="0" style="1" hidden="1" customWidth="1"/>
    <col min="14850" max="14850" width="17.6640625" style="1" customWidth="1"/>
    <col min="14851" max="14851" width="0" style="1" hidden="1" customWidth="1"/>
    <col min="14852" max="14852" width="22.33203125" style="1" customWidth="1"/>
    <col min="14853" max="14853" width="5.33203125" style="1" customWidth="1"/>
    <col min="14854" max="14854" width="36.33203125" style="1" customWidth="1"/>
    <col min="14855" max="14855" width="5.6640625" style="1" customWidth="1"/>
    <col min="14856" max="14856" width="0" style="1" hidden="1" customWidth="1"/>
    <col min="14857" max="14857" width="20.6640625" style="1" customWidth="1"/>
    <col min="14858" max="14858" width="4.88671875" style="1" customWidth="1"/>
    <col min="14859" max="14859" width="0" style="1" hidden="1" customWidth="1"/>
    <col min="14860" max="14860" width="24.6640625" style="1" customWidth="1"/>
    <col min="14861" max="14861" width="12.33203125" style="1" customWidth="1"/>
    <col min="14862" max="14862" width="0" style="1" hidden="1" customWidth="1"/>
    <col min="14863" max="14863" width="3.44140625" style="1" customWidth="1"/>
    <col min="14864" max="14864" width="0" style="1" hidden="1" customWidth="1"/>
    <col min="14865" max="14865" width="17.6640625" style="1" customWidth="1"/>
    <col min="14866" max="14866" width="3.44140625" style="1" customWidth="1"/>
    <col min="14867" max="14867" width="0" style="1" hidden="1" customWidth="1"/>
    <col min="14868" max="14868" width="23.6640625" style="1" customWidth="1"/>
    <col min="14869" max="14869" width="10" style="1" customWidth="1"/>
    <col min="14870" max="14870" width="0" style="1" hidden="1" customWidth="1"/>
    <col min="14871" max="14872" width="14.6640625" style="1" customWidth="1"/>
    <col min="14873" max="14873" width="12.88671875" style="1" customWidth="1"/>
    <col min="14874" max="14874" width="3.33203125" style="1" customWidth="1"/>
    <col min="14875" max="14875" width="30.33203125" style="1" customWidth="1"/>
    <col min="14876" max="14876" width="5" style="1" customWidth="1"/>
    <col min="14877" max="14877" width="0" style="1" hidden="1" customWidth="1"/>
    <col min="14878" max="14878" width="14.33203125" style="1" customWidth="1"/>
    <col min="14879" max="14879" width="5.6640625" style="1" customWidth="1"/>
    <col min="14880" max="14880" width="0" style="1" hidden="1" customWidth="1"/>
    <col min="14881" max="14881" width="17.33203125" style="1" customWidth="1"/>
    <col min="14882" max="14882" width="12.6640625" style="1" customWidth="1"/>
    <col min="14883" max="14883" width="0" style="1" hidden="1" customWidth="1"/>
    <col min="14884" max="14884" width="5.33203125" style="1" customWidth="1"/>
    <col min="14885" max="14885" width="0" style="1" hidden="1" customWidth="1"/>
    <col min="14886" max="14886" width="17" style="1" customWidth="1"/>
    <col min="14887" max="14887" width="6.33203125" style="1" customWidth="1"/>
    <col min="14888" max="14888" width="0" style="1" hidden="1" customWidth="1"/>
    <col min="14889" max="14889" width="14.33203125" style="1" customWidth="1"/>
    <col min="14890" max="14890" width="7.5546875" style="1" customWidth="1"/>
    <col min="14891" max="14891" width="0" style="1" hidden="1" customWidth="1"/>
    <col min="14892" max="14893" width="14.33203125" style="1" customWidth="1"/>
    <col min="14894" max="14894" width="20.88671875" style="1" customWidth="1"/>
    <col min="14895" max="14895" width="14.44140625" style="1" customWidth="1"/>
    <col min="14896" max="14896" width="15" style="1" customWidth="1"/>
    <col min="14897" max="14897" width="2.6640625" style="1" customWidth="1"/>
    <col min="14898" max="14898" width="11.6640625" style="1" customWidth="1"/>
    <col min="14899" max="14899" width="11.5546875" style="1" customWidth="1"/>
    <col min="14900" max="14900" width="2.33203125" style="1" customWidth="1"/>
    <col min="14901" max="14901" width="41" style="1" customWidth="1"/>
    <col min="14902" max="14902" width="14.33203125" style="1" customWidth="1"/>
    <col min="14903" max="14904" width="11.5546875" style="1" customWidth="1"/>
    <col min="14905" max="14905" width="21.88671875" style="1" customWidth="1"/>
    <col min="14906" max="15097" width="11.5546875" style="1"/>
    <col min="15098" max="15098" width="21.88671875" style="1" customWidth="1"/>
    <col min="15099" max="15099" width="13.88671875" style="1" customWidth="1"/>
    <col min="15100" max="15100" width="38.6640625" style="1" customWidth="1"/>
    <col min="15101" max="15101" width="3" style="1" bestFit="1" customWidth="1"/>
    <col min="15102" max="15102" width="32.33203125" style="1" customWidth="1"/>
    <col min="15103" max="15103" width="46.33203125" style="1" customWidth="1"/>
    <col min="15104" max="15104" width="19" style="1" customWidth="1"/>
    <col min="15105" max="15105" width="0" style="1" hidden="1" customWidth="1"/>
    <col min="15106" max="15106" width="17.6640625" style="1" customWidth="1"/>
    <col min="15107" max="15107" width="0" style="1" hidden="1" customWidth="1"/>
    <col min="15108" max="15108" width="22.33203125" style="1" customWidth="1"/>
    <col min="15109" max="15109" width="5.33203125" style="1" customWidth="1"/>
    <col min="15110" max="15110" width="36.33203125" style="1" customWidth="1"/>
    <col min="15111" max="15111" width="5.6640625" style="1" customWidth="1"/>
    <col min="15112" max="15112" width="0" style="1" hidden="1" customWidth="1"/>
    <col min="15113" max="15113" width="20.6640625" style="1" customWidth="1"/>
    <col min="15114" max="15114" width="4.88671875" style="1" customWidth="1"/>
    <col min="15115" max="15115" width="0" style="1" hidden="1" customWidth="1"/>
    <col min="15116" max="15116" width="24.6640625" style="1" customWidth="1"/>
    <col min="15117" max="15117" width="12.33203125" style="1" customWidth="1"/>
    <col min="15118" max="15118" width="0" style="1" hidden="1" customWidth="1"/>
    <col min="15119" max="15119" width="3.44140625" style="1" customWidth="1"/>
    <col min="15120" max="15120" width="0" style="1" hidden="1" customWidth="1"/>
    <col min="15121" max="15121" width="17.6640625" style="1" customWidth="1"/>
    <col min="15122" max="15122" width="3.44140625" style="1" customWidth="1"/>
    <col min="15123" max="15123" width="0" style="1" hidden="1" customWidth="1"/>
    <col min="15124" max="15124" width="23.6640625" style="1" customWidth="1"/>
    <col min="15125" max="15125" width="10" style="1" customWidth="1"/>
    <col min="15126" max="15126" width="0" style="1" hidden="1" customWidth="1"/>
    <col min="15127" max="15128" width="14.6640625" style="1" customWidth="1"/>
    <col min="15129" max="15129" width="12.88671875" style="1" customWidth="1"/>
    <col min="15130" max="15130" width="3.33203125" style="1" customWidth="1"/>
    <col min="15131" max="15131" width="30.33203125" style="1" customWidth="1"/>
    <col min="15132" max="15132" width="5" style="1" customWidth="1"/>
    <col min="15133" max="15133" width="0" style="1" hidden="1" customWidth="1"/>
    <col min="15134" max="15134" width="14.33203125" style="1" customWidth="1"/>
    <col min="15135" max="15135" width="5.6640625" style="1" customWidth="1"/>
    <col min="15136" max="15136" width="0" style="1" hidden="1" customWidth="1"/>
    <col min="15137" max="15137" width="17.33203125" style="1" customWidth="1"/>
    <col min="15138" max="15138" width="12.6640625" style="1" customWidth="1"/>
    <col min="15139" max="15139" width="0" style="1" hidden="1" customWidth="1"/>
    <col min="15140" max="15140" width="5.33203125" style="1" customWidth="1"/>
    <col min="15141" max="15141" width="0" style="1" hidden="1" customWidth="1"/>
    <col min="15142" max="15142" width="17" style="1" customWidth="1"/>
    <col min="15143" max="15143" width="6.33203125" style="1" customWidth="1"/>
    <col min="15144" max="15144" width="0" style="1" hidden="1" customWidth="1"/>
    <col min="15145" max="15145" width="14.33203125" style="1" customWidth="1"/>
    <col min="15146" max="15146" width="7.5546875" style="1" customWidth="1"/>
    <col min="15147" max="15147" width="0" style="1" hidden="1" customWidth="1"/>
    <col min="15148" max="15149" width="14.33203125" style="1" customWidth="1"/>
    <col min="15150" max="15150" width="20.88671875" style="1" customWidth="1"/>
    <col min="15151" max="15151" width="14.44140625" style="1" customWidth="1"/>
    <col min="15152" max="15152" width="15" style="1" customWidth="1"/>
    <col min="15153" max="15153" width="2.6640625" style="1" customWidth="1"/>
    <col min="15154" max="15154" width="11.6640625" style="1" customWidth="1"/>
    <col min="15155" max="15155" width="11.5546875" style="1" customWidth="1"/>
    <col min="15156" max="15156" width="2.33203125" style="1" customWidth="1"/>
    <col min="15157" max="15157" width="41" style="1" customWidth="1"/>
    <col min="15158" max="15158" width="14.33203125" style="1" customWidth="1"/>
    <col min="15159" max="15160" width="11.5546875" style="1" customWidth="1"/>
    <col min="15161" max="15161" width="21.88671875" style="1" customWidth="1"/>
    <col min="15162" max="15353" width="11.5546875" style="1"/>
    <col min="15354" max="15354" width="21.88671875" style="1" customWidth="1"/>
    <col min="15355" max="15355" width="13.88671875" style="1" customWidth="1"/>
    <col min="15356" max="15356" width="38.6640625" style="1" customWidth="1"/>
    <col min="15357" max="15357" width="3" style="1" bestFit="1" customWidth="1"/>
    <col min="15358" max="15358" width="32.33203125" style="1" customWidth="1"/>
    <col min="15359" max="15359" width="46.33203125" style="1" customWidth="1"/>
    <col min="15360" max="15360" width="19" style="1" customWidth="1"/>
    <col min="15361" max="15361" width="0" style="1" hidden="1" customWidth="1"/>
    <col min="15362" max="15362" width="17.6640625" style="1" customWidth="1"/>
    <col min="15363" max="15363" width="0" style="1" hidden="1" customWidth="1"/>
    <col min="15364" max="15364" width="22.33203125" style="1" customWidth="1"/>
    <col min="15365" max="15365" width="5.33203125" style="1" customWidth="1"/>
    <col min="15366" max="15366" width="36.33203125" style="1" customWidth="1"/>
    <col min="15367" max="15367" width="5.6640625" style="1" customWidth="1"/>
    <col min="15368" max="15368" width="0" style="1" hidden="1" customWidth="1"/>
    <col min="15369" max="15369" width="20.6640625" style="1" customWidth="1"/>
    <col min="15370" max="15370" width="4.88671875" style="1" customWidth="1"/>
    <col min="15371" max="15371" width="0" style="1" hidden="1" customWidth="1"/>
    <col min="15372" max="15372" width="24.6640625" style="1" customWidth="1"/>
    <col min="15373" max="15373" width="12.33203125" style="1" customWidth="1"/>
    <col min="15374" max="15374" width="0" style="1" hidden="1" customWidth="1"/>
    <col min="15375" max="15375" width="3.44140625" style="1" customWidth="1"/>
    <col min="15376" max="15376" width="0" style="1" hidden="1" customWidth="1"/>
    <col min="15377" max="15377" width="17.6640625" style="1" customWidth="1"/>
    <col min="15378" max="15378" width="3.44140625" style="1" customWidth="1"/>
    <col min="15379" max="15379" width="0" style="1" hidden="1" customWidth="1"/>
    <col min="15380" max="15380" width="23.6640625" style="1" customWidth="1"/>
    <col min="15381" max="15381" width="10" style="1" customWidth="1"/>
    <col min="15382" max="15382" width="0" style="1" hidden="1" customWidth="1"/>
    <col min="15383" max="15384" width="14.6640625" style="1" customWidth="1"/>
    <col min="15385" max="15385" width="12.88671875" style="1" customWidth="1"/>
    <col min="15386" max="15386" width="3.33203125" style="1" customWidth="1"/>
    <col min="15387" max="15387" width="30.33203125" style="1" customWidth="1"/>
    <col min="15388" max="15388" width="5" style="1" customWidth="1"/>
    <col min="15389" max="15389" width="0" style="1" hidden="1" customWidth="1"/>
    <col min="15390" max="15390" width="14.33203125" style="1" customWidth="1"/>
    <col min="15391" max="15391" width="5.6640625" style="1" customWidth="1"/>
    <col min="15392" max="15392" width="0" style="1" hidden="1" customWidth="1"/>
    <col min="15393" max="15393" width="17.33203125" style="1" customWidth="1"/>
    <col min="15394" max="15394" width="12.6640625" style="1" customWidth="1"/>
    <col min="15395" max="15395" width="0" style="1" hidden="1" customWidth="1"/>
    <col min="15396" max="15396" width="5.33203125" style="1" customWidth="1"/>
    <col min="15397" max="15397" width="0" style="1" hidden="1" customWidth="1"/>
    <col min="15398" max="15398" width="17" style="1" customWidth="1"/>
    <col min="15399" max="15399" width="6.33203125" style="1" customWidth="1"/>
    <col min="15400" max="15400" width="0" style="1" hidden="1" customWidth="1"/>
    <col min="15401" max="15401" width="14.33203125" style="1" customWidth="1"/>
    <col min="15402" max="15402" width="7.5546875" style="1" customWidth="1"/>
    <col min="15403" max="15403" width="0" style="1" hidden="1" customWidth="1"/>
    <col min="15404" max="15405" width="14.33203125" style="1" customWidth="1"/>
    <col min="15406" max="15406" width="20.88671875" style="1" customWidth="1"/>
    <col min="15407" max="15407" width="14.44140625" style="1" customWidth="1"/>
    <col min="15408" max="15408" width="15" style="1" customWidth="1"/>
    <col min="15409" max="15409" width="2.6640625" style="1" customWidth="1"/>
    <col min="15410" max="15410" width="11.6640625" style="1" customWidth="1"/>
    <col min="15411" max="15411" width="11.5546875" style="1" customWidth="1"/>
    <col min="15412" max="15412" width="2.33203125" style="1" customWidth="1"/>
    <col min="15413" max="15413" width="41" style="1" customWidth="1"/>
    <col min="15414" max="15414" width="14.33203125" style="1" customWidth="1"/>
    <col min="15415" max="15416" width="11.5546875" style="1" customWidth="1"/>
    <col min="15417" max="15417" width="21.88671875" style="1" customWidth="1"/>
    <col min="15418" max="15609" width="11.5546875" style="1"/>
    <col min="15610" max="15610" width="21.88671875" style="1" customWidth="1"/>
    <col min="15611" max="15611" width="13.88671875" style="1" customWidth="1"/>
    <col min="15612" max="15612" width="38.6640625" style="1" customWidth="1"/>
    <col min="15613" max="15613" width="3" style="1" bestFit="1" customWidth="1"/>
    <col min="15614" max="15614" width="32.33203125" style="1" customWidth="1"/>
    <col min="15615" max="15615" width="46.33203125" style="1" customWidth="1"/>
    <col min="15616" max="15616" width="19" style="1" customWidth="1"/>
    <col min="15617" max="15617" width="0" style="1" hidden="1" customWidth="1"/>
    <col min="15618" max="15618" width="17.6640625" style="1" customWidth="1"/>
    <col min="15619" max="15619" width="0" style="1" hidden="1" customWidth="1"/>
    <col min="15620" max="15620" width="22.33203125" style="1" customWidth="1"/>
    <col min="15621" max="15621" width="5.33203125" style="1" customWidth="1"/>
    <col min="15622" max="15622" width="36.33203125" style="1" customWidth="1"/>
    <col min="15623" max="15623" width="5.6640625" style="1" customWidth="1"/>
    <col min="15624" max="15624" width="0" style="1" hidden="1" customWidth="1"/>
    <col min="15625" max="15625" width="20.6640625" style="1" customWidth="1"/>
    <col min="15626" max="15626" width="4.88671875" style="1" customWidth="1"/>
    <col min="15627" max="15627" width="0" style="1" hidden="1" customWidth="1"/>
    <col min="15628" max="15628" width="24.6640625" style="1" customWidth="1"/>
    <col min="15629" max="15629" width="12.33203125" style="1" customWidth="1"/>
    <col min="15630" max="15630" width="0" style="1" hidden="1" customWidth="1"/>
    <col min="15631" max="15631" width="3.44140625" style="1" customWidth="1"/>
    <col min="15632" max="15632" width="0" style="1" hidden="1" customWidth="1"/>
    <col min="15633" max="15633" width="17.6640625" style="1" customWidth="1"/>
    <col min="15634" max="15634" width="3.44140625" style="1" customWidth="1"/>
    <col min="15635" max="15635" width="0" style="1" hidden="1" customWidth="1"/>
    <col min="15636" max="15636" width="23.6640625" style="1" customWidth="1"/>
    <col min="15637" max="15637" width="10" style="1" customWidth="1"/>
    <col min="15638" max="15638" width="0" style="1" hidden="1" customWidth="1"/>
    <col min="15639" max="15640" width="14.6640625" style="1" customWidth="1"/>
    <col min="15641" max="15641" width="12.88671875" style="1" customWidth="1"/>
    <col min="15642" max="15642" width="3.33203125" style="1" customWidth="1"/>
    <col min="15643" max="15643" width="30.33203125" style="1" customWidth="1"/>
    <col min="15644" max="15644" width="5" style="1" customWidth="1"/>
    <col min="15645" max="15645" width="0" style="1" hidden="1" customWidth="1"/>
    <col min="15646" max="15646" width="14.33203125" style="1" customWidth="1"/>
    <col min="15647" max="15647" width="5.6640625" style="1" customWidth="1"/>
    <col min="15648" max="15648" width="0" style="1" hidden="1" customWidth="1"/>
    <col min="15649" max="15649" width="17.33203125" style="1" customWidth="1"/>
    <col min="15650" max="15650" width="12.6640625" style="1" customWidth="1"/>
    <col min="15651" max="15651" width="0" style="1" hidden="1" customWidth="1"/>
    <col min="15652" max="15652" width="5.33203125" style="1" customWidth="1"/>
    <col min="15653" max="15653" width="0" style="1" hidden="1" customWidth="1"/>
    <col min="15654" max="15654" width="17" style="1" customWidth="1"/>
    <col min="15655" max="15655" width="6.33203125" style="1" customWidth="1"/>
    <col min="15656" max="15656" width="0" style="1" hidden="1" customWidth="1"/>
    <col min="15657" max="15657" width="14.33203125" style="1" customWidth="1"/>
    <col min="15658" max="15658" width="7.5546875" style="1" customWidth="1"/>
    <col min="15659" max="15659" width="0" style="1" hidden="1" customWidth="1"/>
    <col min="15660" max="15661" width="14.33203125" style="1" customWidth="1"/>
    <col min="15662" max="15662" width="20.88671875" style="1" customWidth="1"/>
    <col min="15663" max="15663" width="14.44140625" style="1" customWidth="1"/>
    <col min="15664" max="15664" width="15" style="1" customWidth="1"/>
    <col min="15665" max="15665" width="2.6640625" style="1" customWidth="1"/>
    <col min="15666" max="15666" width="11.6640625" style="1" customWidth="1"/>
    <col min="15667" max="15667" width="11.5546875" style="1" customWidth="1"/>
    <col min="15668" max="15668" width="2.33203125" style="1" customWidth="1"/>
    <col min="15669" max="15669" width="41" style="1" customWidth="1"/>
    <col min="15670" max="15670" width="14.33203125" style="1" customWidth="1"/>
    <col min="15671" max="15672" width="11.5546875" style="1" customWidth="1"/>
    <col min="15673" max="15673" width="21.88671875" style="1" customWidth="1"/>
    <col min="15674" max="15865" width="11.5546875" style="1"/>
    <col min="15866" max="15866" width="21.88671875" style="1" customWidth="1"/>
    <col min="15867" max="15867" width="13.88671875" style="1" customWidth="1"/>
    <col min="15868" max="15868" width="38.6640625" style="1" customWidth="1"/>
    <col min="15869" max="15869" width="3" style="1" bestFit="1" customWidth="1"/>
    <col min="15870" max="15870" width="32.33203125" style="1" customWidth="1"/>
    <col min="15871" max="15871" width="46.33203125" style="1" customWidth="1"/>
    <col min="15872" max="15872" width="19" style="1" customWidth="1"/>
    <col min="15873" max="15873" width="0" style="1" hidden="1" customWidth="1"/>
    <col min="15874" max="15874" width="17.6640625" style="1" customWidth="1"/>
    <col min="15875" max="15875" width="0" style="1" hidden="1" customWidth="1"/>
    <col min="15876" max="15876" width="22.33203125" style="1" customWidth="1"/>
    <col min="15877" max="15877" width="5.33203125" style="1" customWidth="1"/>
    <col min="15878" max="15878" width="36.33203125" style="1" customWidth="1"/>
    <col min="15879" max="15879" width="5.6640625" style="1" customWidth="1"/>
    <col min="15880" max="15880" width="0" style="1" hidden="1" customWidth="1"/>
    <col min="15881" max="15881" width="20.6640625" style="1" customWidth="1"/>
    <col min="15882" max="15882" width="4.88671875" style="1" customWidth="1"/>
    <col min="15883" max="15883" width="0" style="1" hidden="1" customWidth="1"/>
    <col min="15884" max="15884" width="24.6640625" style="1" customWidth="1"/>
    <col min="15885" max="15885" width="12.33203125" style="1" customWidth="1"/>
    <col min="15886" max="15886" width="0" style="1" hidden="1" customWidth="1"/>
    <col min="15887" max="15887" width="3.44140625" style="1" customWidth="1"/>
    <col min="15888" max="15888" width="0" style="1" hidden="1" customWidth="1"/>
    <col min="15889" max="15889" width="17.6640625" style="1" customWidth="1"/>
    <col min="15890" max="15890" width="3.44140625" style="1" customWidth="1"/>
    <col min="15891" max="15891" width="0" style="1" hidden="1" customWidth="1"/>
    <col min="15892" max="15892" width="23.6640625" style="1" customWidth="1"/>
    <col min="15893" max="15893" width="10" style="1" customWidth="1"/>
    <col min="15894" max="15894" width="0" style="1" hidden="1" customWidth="1"/>
    <col min="15895" max="15896" width="14.6640625" style="1" customWidth="1"/>
    <col min="15897" max="15897" width="12.88671875" style="1" customWidth="1"/>
    <col min="15898" max="15898" width="3.33203125" style="1" customWidth="1"/>
    <col min="15899" max="15899" width="30.33203125" style="1" customWidth="1"/>
    <col min="15900" max="15900" width="5" style="1" customWidth="1"/>
    <col min="15901" max="15901" width="0" style="1" hidden="1" customWidth="1"/>
    <col min="15902" max="15902" width="14.33203125" style="1" customWidth="1"/>
    <col min="15903" max="15903" width="5.6640625" style="1" customWidth="1"/>
    <col min="15904" max="15904" width="0" style="1" hidden="1" customWidth="1"/>
    <col min="15905" max="15905" width="17.33203125" style="1" customWidth="1"/>
    <col min="15906" max="15906" width="12.6640625" style="1" customWidth="1"/>
    <col min="15907" max="15907" width="0" style="1" hidden="1" customWidth="1"/>
    <col min="15908" max="15908" width="5.33203125" style="1" customWidth="1"/>
    <col min="15909" max="15909" width="0" style="1" hidden="1" customWidth="1"/>
    <col min="15910" max="15910" width="17" style="1" customWidth="1"/>
    <col min="15911" max="15911" width="6.33203125" style="1" customWidth="1"/>
    <col min="15912" max="15912" width="0" style="1" hidden="1" customWidth="1"/>
    <col min="15913" max="15913" width="14.33203125" style="1" customWidth="1"/>
    <col min="15914" max="15914" width="7.5546875" style="1" customWidth="1"/>
    <col min="15915" max="15915" width="0" style="1" hidden="1" customWidth="1"/>
    <col min="15916" max="15917" width="14.33203125" style="1" customWidth="1"/>
    <col min="15918" max="15918" width="20.88671875" style="1" customWidth="1"/>
    <col min="15919" max="15919" width="14.44140625" style="1" customWidth="1"/>
    <col min="15920" max="15920" width="15" style="1" customWidth="1"/>
    <col min="15921" max="15921" width="2.6640625" style="1" customWidth="1"/>
    <col min="15922" max="15922" width="11.6640625" style="1" customWidth="1"/>
    <col min="15923" max="15923" width="11.5546875" style="1" customWidth="1"/>
    <col min="15924" max="15924" width="2.33203125" style="1" customWidth="1"/>
    <col min="15925" max="15925" width="41" style="1" customWidth="1"/>
    <col min="15926" max="15926" width="14.33203125" style="1" customWidth="1"/>
    <col min="15927" max="15928" width="11.5546875" style="1" customWidth="1"/>
    <col min="15929" max="15929" width="21.88671875" style="1" customWidth="1"/>
    <col min="15930" max="16121" width="11.5546875" style="1"/>
    <col min="16122" max="16122" width="21.88671875" style="1" customWidth="1"/>
    <col min="16123" max="16123" width="13.88671875" style="1" customWidth="1"/>
    <col min="16124" max="16124" width="38.6640625" style="1" customWidth="1"/>
    <col min="16125" max="16125" width="3" style="1" bestFit="1" customWidth="1"/>
    <col min="16126" max="16126" width="32.33203125" style="1" customWidth="1"/>
    <col min="16127" max="16127" width="46.33203125" style="1" customWidth="1"/>
    <col min="16128" max="16128" width="19" style="1" customWidth="1"/>
    <col min="16129" max="16129" width="0" style="1" hidden="1" customWidth="1"/>
    <col min="16130" max="16130" width="17.6640625" style="1" customWidth="1"/>
    <col min="16131" max="16131" width="0" style="1" hidden="1" customWidth="1"/>
    <col min="16132" max="16132" width="22.33203125" style="1" customWidth="1"/>
    <col min="16133" max="16133" width="5.33203125" style="1" customWidth="1"/>
    <col min="16134" max="16134" width="36.33203125" style="1" customWidth="1"/>
    <col min="16135" max="16135" width="5.6640625" style="1" customWidth="1"/>
    <col min="16136" max="16136" width="0" style="1" hidden="1" customWidth="1"/>
    <col min="16137" max="16137" width="20.6640625" style="1" customWidth="1"/>
    <col min="16138" max="16138" width="4.88671875" style="1" customWidth="1"/>
    <col min="16139" max="16139" width="0" style="1" hidden="1" customWidth="1"/>
    <col min="16140" max="16140" width="24.6640625" style="1" customWidth="1"/>
    <col min="16141" max="16141" width="12.33203125" style="1" customWidth="1"/>
    <col min="16142" max="16142" width="0" style="1" hidden="1" customWidth="1"/>
    <col min="16143" max="16143" width="3.44140625" style="1" customWidth="1"/>
    <col min="16144" max="16144" width="0" style="1" hidden="1" customWidth="1"/>
    <col min="16145" max="16145" width="17.6640625" style="1" customWidth="1"/>
    <col min="16146" max="16146" width="3.44140625" style="1" customWidth="1"/>
    <col min="16147" max="16147" width="0" style="1" hidden="1" customWidth="1"/>
    <col min="16148" max="16148" width="23.6640625" style="1" customWidth="1"/>
    <col min="16149" max="16149" width="10" style="1" customWidth="1"/>
    <col min="16150" max="16150" width="0" style="1" hidden="1" customWidth="1"/>
    <col min="16151" max="16152" width="14.6640625" style="1" customWidth="1"/>
    <col min="16153" max="16153" width="12.88671875" style="1" customWidth="1"/>
    <col min="16154" max="16154" width="3.33203125" style="1" customWidth="1"/>
    <col min="16155" max="16155" width="30.33203125" style="1" customWidth="1"/>
    <col min="16156" max="16156" width="5" style="1" customWidth="1"/>
    <col min="16157" max="16157" width="0" style="1" hidden="1" customWidth="1"/>
    <col min="16158" max="16158" width="14.33203125" style="1" customWidth="1"/>
    <col min="16159" max="16159" width="5.6640625" style="1" customWidth="1"/>
    <col min="16160" max="16160" width="0" style="1" hidden="1" customWidth="1"/>
    <col min="16161" max="16161" width="17.33203125" style="1" customWidth="1"/>
    <col min="16162" max="16162" width="12.6640625" style="1" customWidth="1"/>
    <col min="16163" max="16163" width="0" style="1" hidden="1" customWidth="1"/>
    <col min="16164" max="16164" width="5.33203125" style="1" customWidth="1"/>
    <col min="16165" max="16165" width="0" style="1" hidden="1" customWidth="1"/>
    <col min="16166" max="16166" width="17" style="1" customWidth="1"/>
    <col min="16167" max="16167" width="6.33203125" style="1" customWidth="1"/>
    <col min="16168" max="16168" width="0" style="1" hidden="1" customWidth="1"/>
    <col min="16169" max="16169" width="14.33203125" style="1" customWidth="1"/>
    <col min="16170" max="16170" width="7.5546875" style="1" customWidth="1"/>
    <col min="16171" max="16171" width="0" style="1" hidden="1" customWidth="1"/>
    <col min="16172" max="16173" width="14.33203125" style="1" customWidth="1"/>
    <col min="16174" max="16174" width="20.88671875" style="1" customWidth="1"/>
    <col min="16175" max="16175" width="14.44140625" style="1" customWidth="1"/>
    <col min="16176" max="16176" width="15" style="1" customWidth="1"/>
    <col min="16177" max="16177" width="2.6640625" style="1" customWidth="1"/>
    <col min="16178" max="16178" width="11.6640625" style="1" customWidth="1"/>
    <col min="16179" max="16179" width="11.5546875" style="1" customWidth="1"/>
    <col min="16180" max="16180" width="2.33203125" style="1" customWidth="1"/>
    <col min="16181" max="16181" width="41" style="1" customWidth="1"/>
    <col min="16182" max="16182" width="14.33203125" style="1" customWidth="1"/>
    <col min="16183" max="16184" width="11.5546875" style="1" customWidth="1"/>
    <col min="16185" max="16185" width="21.88671875" style="1" customWidth="1"/>
    <col min="16186" max="16379" width="11.5546875" style="1"/>
    <col min="16380" max="16384" width="11.5546875" style="1" customWidth="1"/>
  </cols>
  <sheetData>
    <row r="1" spans="1:69" ht="18" customHeight="1" x14ac:dyDescent="0.3">
      <c r="A1" s="394" t="s">
        <v>154</v>
      </c>
      <c r="B1" s="395"/>
      <c r="C1" s="395"/>
      <c r="D1" s="395"/>
      <c r="E1" s="395"/>
      <c r="F1" s="395"/>
      <c r="G1" s="395"/>
      <c r="H1" s="395"/>
      <c r="I1" s="395"/>
      <c r="J1" s="395"/>
      <c r="K1" s="395"/>
      <c r="L1" s="395"/>
      <c r="M1" s="395"/>
      <c r="N1" s="395"/>
      <c r="O1" s="395"/>
      <c r="P1" s="395"/>
      <c r="Q1" s="395"/>
      <c r="R1" s="395"/>
      <c r="S1" s="395"/>
      <c r="T1" s="395"/>
      <c r="U1" s="398" t="s">
        <v>155</v>
      </c>
      <c r="V1" s="398"/>
      <c r="W1" s="398"/>
      <c r="X1" s="398"/>
      <c r="Y1" s="398"/>
      <c r="Z1" s="398"/>
      <c r="AA1" s="398"/>
      <c r="AB1" s="398"/>
      <c r="AC1" s="406" t="s">
        <v>156</v>
      </c>
      <c r="AD1" s="406"/>
      <c r="AE1" s="406"/>
      <c r="AF1" s="406"/>
      <c r="AG1" s="406"/>
      <c r="AH1" s="406"/>
      <c r="AI1" s="406"/>
      <c r="AJ1" s="406"/>
      <c r="AK1" s="406"/>
      <c r="AL1" s="406"/>
      <c r="AM1" s="406"/>
      <c r="AN1" s="406"/>
      <c r="AO1" s="406"/>
      <c r="AP1" s="406"/>
      <c r="AQ1" s="406"/>
      <c r="AR1" s="406"/>
      <c r="AS1" s="406"/>
      <c r="AT1" s="406"/>
      <c r="AU1" s="124"/>
      <c r="AV1" s="407" t="s">
        <v>157</v>
      </c>
      <c r="AW1" s="407"/>
      <c r="AX1" s="407"/>
      <c r="AY1" s="431" t="s">
        <v>158</v>
      </c>
      <c r="AZ1" s="432"/>
      <c r="BA1" s="432"/>
      <c r="BB1" s="432"/>
      <c r="BC1" s="432"/>
      <c r="BD1" s="432"/>
      <c r="BE1" s="432"/>
      <c r="BF1" s="432"/>
      <c r="BG1" s="432"/>
      <c r="BH1" s="432"/>
      <c r="BI1" s="432"/>
      <c r="BJ1" s="432"/>
      <c r="BK1" s="432"/>
      <c r="BL1" s="432"/>
      <c r="BM1" s="432"/>
      <c r="BN1" s="432"/>
      <c r="BO1" s="432"/>
      <c r="BP1" s="432"/>
      <c r="BQ1" s="432"/>
    </row>
    <row r="2" spans="1:69" ht="19.5" customHeight="1" x14ac:dyDescent="0.3">
      <c r="A2" s="396"/>
      <c r="B2" s="397"/>
      <c r="C2" s="397"/>
      <c r="D2" s="397"/>
      <c r="E2" s="397"/>
      <c r="F2" s="397"/>
      <c r="G2" s="397"/>
      <c r="H2" s="397"/>
      <c r="I2" s="397"/>
      <c r="J2" s="397"/>
      <c r="K2" s="397"/>
      <c r="L2" s="397"/>
      <c r="M2" s="397"/>
      <c r="N2" s="397"/>
      <c r="O2" s="397"/>
      <c r="P2" s="397"/>
      <c r="Q2" s="397"/>
      <c r="R2" s="397"/>
      <c r="S2" s="397"/>
      <c r="T2" s="397"/>
      <c r="U2" s="399"/>
      <c r="V2" s="399"/>
      <c r="W2" s="399"/>
      <c r="X2" s="399"/>
      <c r="Y2" s="399"/>
      <c r="Z2" s="399"/>
      <c r="AA2" s="399"/>
      <c r="AB2" s="399"/>
      <c r="AC2" s="393" t="s">
        <v>159</v>
      </c>
      <c r="AD2" s="393" t="s">
        <v>160</v>
      </c>
      <c r="AE2" s="393" t="s">
        <v>161</v>
      </c>
      <c r="AF2" s="393"/>
      <c r="AG2" s="393"/>
      <c r="AH2" s="393"/>
      <c r="AI2" s="393" t="s">
        <v>162</v>
      </c>
      <c r="AJ2" s="393" t="s">
        <v>163</v>
      </c>
      <c r="AK2" s="393"/>
      <c r="AL2" s="393"/>
      <c r="AM2" s="393"/>
      <c r="AN2" s="393"/>
      <c r="AO2" s="393"/>
      <c r="AP2" s="393"/>
      <c r="AQ2" s="393"/>
      <c r="AR2" s="393"/>
      <c r="AS2" s="393"/>
      <c r="AT2" s="393"/>
      <c r="AU2" s="393" t="s">
        <v>164</v>
      </c>
      <c r="AV2" s="393"/>
      <c r="AW2" s="393"/>
      <c r="AX2" s="393" t="s">
        <v>9</v>
      </c>
      <c r="AY2" s="404" t="s">
        <v>165</v>
      </c>
      <c r="AZ2" s="404"/>
      <c r="BA2" s="404" t="s">
        <v>127</v>
      </c>
      <c r="BB2" s="404" t="s">
        <v>166</v>
      </c>
      <c r="BC2" s="404" t="s">
        <v>167</v>
      </c>
      <c r="BD2" s="404" t="s">
        <v>168</v>
      </c>
      <c r="BE2" s="404" t="s">
        <v>169</v>
      </c>
      <c r="BF2" s="404"/>
      <c r="BG2" s="404"/>
      <c r="BH2" s="404"/>
      <c r="BI2" s="404"/>
      <c r="BJ2" s="404"/>
      <c r="BK2" s="404"/>
      <c r="BL2" s="404"/>
      <c r="BM2" s="404"/>
      <c r="BN2" s="404"/>
      <c r="BO2" s="404"/>
      <c r="BP2" s="404"/>
      <c r="BQ2" s="404"/>
    </row>
    <row r="3" spans="1:69" s="19" customFormat="1" ht="37.5" customHeight="1" x14ac:dyDescent="0.3">
      <c r="A3" s="110" t="s">
        <v>170</v>
      </c>
      <c r="B3" s="194" t="s">
        <v>125</v>
      </c>
      <c r="C3" s="194" t="s">
        <v>6</v>
      </c>
      <c r="D3" s="194" t="s">
        <v>1</v>
      </c>
      <c r="E3" s="194" t="s">
        <v>2</v>
      </c>
      <c r="F3" s="194" t="s">
        <v>171</v>
      </c>
      <c r="G3" s="414" t="s">
        <v>172</v>
      </c>
      <c r="H3" s="414"/>
      <c r="I3" s="194" t="s">
        <v>173</v>
      </c>
      <c r="J3" s="194" t="s">
        <v>16</v>
      </c>
      <c r="K3" s="194" t="s">
        <v>174</v>
      </c>
      <c r="L3" s="194" t="s">
        <v>175</v>
      </c>
      <c r="M3" s="194" t="s">
        <v>13</v>
      </c>
      <c r="N3" s="194" t="s">
        <v>150</v>
      </c>
      <c r="O3" s="194" t="s">
        <v>14</v>
      </c>
      <c r="P3" s="194" t="s">
        <v>150</v>
      </c>
      <c r="Q3" s="194" t="s">
        <v>15</v>
      </c>
      <c r="R3" s="194" t="s">
        <v>150</v>
      </c>
      <c r="S3" s="194" t="s">
        <v>176</v>
      </c>
      <c r="T3" s="194" t="s">
        <v>11</v>
      </c>
      <c r="U3" s="105" t="s">
        <v>177</v>
      </c>
      <c r="V3" s="106" t="s">
        <v>178</v>
      </c>
      <c r="W3" s="105" t="s">
        <v>150</v>
      </c>
      <c r="X3" s="106" t="s">
        <v>179</v>
      </c>
      <c r="Y3" s="105" t="s">
        <v>150</v>
      </c>
      <c r="Z3" s="106" t="s">
        <v>180</v>
      </c>
      <c r="AA3" s="106" t="s">
        <v>150</v>
      </c>
      <c r="AB3" s="106" t="s">
        <v>181</v>
      </c>
      <c r="AC3" s="393"/>
      <c r="AD3" s="393"/>
      <c r="AE3" s="182" t="s">
        <v>5</v>
      </c>
      <c r="AF3" s="107" t="s">
        <v>182</v>
      </c>
      <c r="AG3" s="182" t="s">
        <v>183</v>
      </c>
      <c r="AH3" s="182" t="s">
        <v>182</v>
      </c>
      <c r="AI3" s="393"/>
      <c r="AJ3" s="182" t="s">
        <v>184</v>
      </c>
      <c r="AK3" s="393" t="s">
        <v>185</v>
      </c>
      <c r="AL3" s="393"/>
      <c r="AM3" s="393" t="s">
        <v>7</v>
      </c>
      <c r="AN3" s="393"/>
      <c r="AO3" s="393" t="s">
        <v>8</v>
      </c>
      <c r="AP3" s="393"/>
      <c r="AQ3" s="182" t="s">
        <v>186</v>
      </c>
      <c r="AR3" s="393" t="s">
        <v>127</v>
      </c>
      <c r="AS3" s="393"/>
      <c r="AT3" s="182" t="s">
        <v>187</v>
      </c>
      <c r="AU3" s="393"/>
      <c r="AV3" s="393"/>
      <c r="AW3" s="393"/>
      <c r="AX3" s="393"/>
      <c r="AY3" s="404"/>
      <c r="AZ3" s="404"/>
      <c r="BA3" s="404"/>
      <c r="BB3" s="404"/>
      <c r="BC3" s="404"/>
      <c r="BD3" s="404"/>
      <c r="BE3" s="247" t="s">
        <v>188</v>
      </c>
      <c r="BF3" s="247" t="s">
        <v>189</v>
      </c>
      <c r="BG3" s="247" t="s">
        <v>188</v>
      </c>
      <c r="BH3" s="247" t="s">
        <v>189</v>
      </c>
      <c r="BI3" s="247" t="s">
        <v>190</v>
      </c>
      <c r="BJ3" s="247" t="s">
        <v>188</v>
      </c>
      <c r="BK3" s="247" t="s">
        <v>189</v>
      </c>
      <c r="BL3" s="247" t="s">
        <v>188</v>
      </c>
      <c r="BM3" s="247" t="s">
        <v>189</v>
      </c>
      <c r="BN3" s="247" t="s">
        <v>188</v>
      </c>
      <c r="BO3" s="247" t="s">
        <v>189</v>
      </c>
      <c r="BP3" s="247" t="s">
        <v>188</v>
      </c>
      <c r="BQ3" s="247" t="s">
        <v>189</v>
      </c>
    </row>
    <row r="4" spans="1:69" ht="115.95" customHeight="1" x14ac:dyDescent="0.3">
      <c r="A4" s="410" t="s">
        <v>239</v>
      </c>
      <c r="B4" s="388" t="s">
        <v>82</v>
      </c>
      <c r="C4" s="388" t="s">
        <v>55</v>
      </c>
      <c r="D4" s="388" t="s">
        <v>76</v>
      </c>
      <c r="E4" s="388" t="s">
        <v>77</v>
      </c>
      <c r="F4" s="452" t="s">
        <v>1232</v>
      </c>
      <c r="G4" s="412" t="s">
        <v>1233</v>
      </c>
      <c r="H4" s="388" t="s">
        <v>1234</v>
      </c>
      <c r="I4" s="452" t="s">
        <v>1235</v>
      </c>
      <c r="J4" s="388" t="s">
        <v>86</v>
      </c>
      <c r="K4" s="388">
        <v>0</v>
      </c>
      <c r="L4" s="390">
        <f>IF(J4="Diaria",+(K4/360),IF(J4="Mensual",+(K4/12),IF(J4="Bimestral",+(K4/6),IF(J4="Trimestral",+(K4/4),IF(J4="Semestral",+(K4/2),IF(J4="Anual",+(K4/1),""))))))</f>
        <v>0</v>
      </c>
      <c r="M4" s="388" t="s">
        <v>29</v>
      </c>
      <c r="N4" s="388">
        <f>IF(M4="Menor al 1% del patrimonio de la Lotería de Bogotá",20%,IF(M4="Entre el 1% y el 3% del patrimonio de la Lotería de Bogotá",40%,IF(M4="Entre el 3% y el 6% del patrimonio de la Lotería de Bogotá",60%,IF(M4="Entre el 6% y el 10% del patrimonio de la Lotería de Bogotá",80%,IF(M4="Mayor al 10% del patrimonio de la Lotería de Bogotá",100%,IF(M4="NA",0%,""))))))</f>
        <v>0.2</v>
      </c>
      <c r="O4" s="388" t="s">
        <v>70</v>
      </c>
      <c r="P4" s="388">
        <f>IF(O4="El riesgo afecta la imagen de algún área de la organización",20%,IF(O4="El riesgo afecta la imagen de la entidad internamente, de conocimiento general nivel interno, de junta directiva y accionistas y/o de proveedores",40%,IF(O4="El riesgo afecta la imagen de la entidad con algunos usuarios de relevancia frente al logro de los objetivos",60%,IF(O4="El riesgo afecta la imagen de la entidad con efecto publicitario sistenido a nivel de sector administrativo, nivel departamental o municipal",80%,IF(O4="El riesgo afecta la imagen de la entidad a nivel nacional, con efecto publicitario sistenido a nivel país",100%,IF(O4="NA",0%,""))))))</f>
        <v>0</v>
      </c>
      <c r="Q4" s="388" t="s">
        <v>70</v>
      </c>
      <c r="R4" s="388">
        <f>IF(Q4="Interrupción de la operación por menos de un día",20%,IF(Q4="Interrupción de la operación por un día completo",40%,IF(Q4="Interrupción de la operación mayor a 1 día y menor a 2 días",60%,IF(Q4="Interrupción de la operación por dos días completos",80%,IF(Q4="Interrupción de la operación por más de dos días",100%,IF(Q4="NA",0%,""))))))</f>
        <v>0</v>
      </c>
      <c r="S4" s="389" t="s">
        <v>90</v>
      </c>
      <c r="T4" s="389" t="s">
        <v>43</v>
      </c>
      <c r="U4" s="389">
        <f>+MAX(N4,P4,R4)</f>
        <v>0.2</v>
      </c>
      <c r="V4" s="402" t="str">
        <f>IF(L4&lt;=20%,"Muy baja",IF(L4&lt;=40%,"Baja",IF(L4&lt;=60%,"Media",IF(L4&lt;=80%,"Alta",IF(L4&lt;=100%,"Muy alta",IF(L4&gt;=100%,"Muy alta",""))))))</f>
        <v>Muy baja</v>
      </c>
      <c r="W4" s="400">
        <f>+IFERROR(VLOOKUP(V4,Fórmula!$F$1:$G$6,2,FALSE),"")</f>
        <v>0.2</v>
      </c>
      <c r="X4" s="402" t="s">
        <v>53</v>
      </c>
      <c r="Y4" s="400">
        <f>+IFERROR(VLOOKUP(X4,Fórmula!$H$1:$I$6,2,FALSE),"")</f>
        <v>0.6</v>
      </c>
      <c r="Z4" s="389" t="s">
        <v>53</v>
      </c>
      <c r="AA4" s="400">
        <f>IF(Z4="Bajo",25%,IF(Z4="Moderado",50%,IF(Z4="Alto",75%,IF(Z4="Extremo",100%,""))))</f>
        <v>0.5</v>
      </c>
      <c r="AB4" s="401" t="s">
        <v>1236</v>
      </c>
      <c r="AC4" s="187" t="s">
        <v>1237</v>
      </c>
      <c r="AD4" s="48" t="s">
        <v>1238</v>
      </c>
      <c r="AE4" s="66" t="s">
        <v>54</v>
      </c>
      <c r="AF4" s="38">
        <f>IF(AE4="Preventivo",25%,IF(AE4="Detectivo",15%,IF(AE4="Correctivo",10%,"")))</f>
        <v>0.25</v>
      </c>
      <c r="AG4" s="122" t="s">
        <v>199</v>
      </c>
      <c r="AH4" s="38">
        <f t="shared" ref="AH4:AH7" si="0">IF(AG4="Manual",15%,IF(AG4="Automático",25%,""))</f>
        <v>0.15</v>
      </c>
      <c r="AI4" s="38">
        <f t="shared" ref="AI4:AI8" si="1">+AH4+AF4</f>
        <v>0.4</v>
      </c>
      <c r="AJ4" s="122" t="s">
        <v>200</v>
      </c>
      <c r="AK4" s="119" t="s">
        <v>191</v>
      </c>
      <c r="AL4" s="66" t="s">
        <v>1239</v>
      </c>
      <c r="AM4" s="119" t="s">
        <v>23</v>
      </c>
      <c r="AN4" s="122" t="s">
        <v>1240</v>
      </c>
      <c r="AO4" s="122" t="s">
        <v>24</v>
      </c>
      <c r="AP4" s="122" t="s">
        <v>86</v>
      </c>
      <c r="AQ4" s="122" t="s">
        <v>1241</v>
      </c>
      <c r="AR4" s="122" t="s">
        <v>204</v>
      </c>
      <c r="AS4" s="122" t="s">
        <v>1242</v>
      </c>
      <c r="AT4" s="122" t="s">
        <v>206</v>
      </c>
      <c r="AU4" s="122">
        <f>+AI4*AA4</f>
        <v>0.2</v>
      </c>
      <c r="AV4" s="39">
        <f>+AA4-AU4</f>
        <v>0.3</v>
      </c>
      <c r="AW4" s="389" t="str">
        <f>+IF(C4="Corrupción","Moderado",IF(AV8&lt;=25%,"Bajo",IF(AV8&lt;=50%,"Moderado",IF(AV8&lt;=75%,"Alto",IF(AV8&gt;75%,"Extremo","")))))</f>
        <v>Moderado</v>
      </c>
      <c r="AX4" s="389" t="s">
        <v>41</v>
      </c>
      <c r="AY4" s="108">
        <v>1</v>
      </c>
      <c r="AZ4" s="62"/>
      <c r="BA4" s="188" t="s">
        <v>1243</v>
      </c>
      <c r="BB4" s="142">
        <v>44562</v>
      </c>
      <c r="BC4" s="142">
        <v>44926</v>
      </c>
      <c r="BD4" s="192" t="s">
        <v>884</v>
      </c>
      <c r="BE4" s="196">
        <v>44620</v>
      </c>
      <c r="BF4" s="198"/>
      <c r="BG4" s="41">
        <v>44681</v>
      </c>
      <c r="BH4" s="198"/>
      <c r="BI4" s="198"/>
      <c r="BJ4" s="41">
        <v>44742</v>
      </c>
      <c r="BK4" s="246"/>
      <c r="BL4" s="41">
        <v>44804</v>
      </c>
      <c r="BM4" s="246"/>
      <c r="BN4" s="41">
        <v>44865</v>
      </c>
      <c r="BO4" s="246"/>
      <c r="BP4" s="41">
        <v>44926</v>
      </c>
      <c r="BQ4" s="246"/>
    </row>
    <row r="5" spans="1:69" ht="87.6" customHeight="1" x14ac:dyDescent="0.3">
      <c r="A5" s="410"/>
      <c r="B5" s="388"/>
      <c r="C5" s="388"/>
      <c r="D5" s="388"/>
      <c r="E5" s="388"/>
      <c r="F5" s="452"/>
      <c r="G5" s="412"/>
      <c r="H5" s="388"/>
      <c r="I5" s="452"/>
      <c r="J5" s="388"/>
      <c r="K5" s="388"/>
      <c r="L5" s="390"/>
      <c r="M5" s="388"/>
      <c r="N5" s="388"/>
      <c r="O5" s="388"/>
      <c r="P5" s="388"/>
      <c r="Q5" s="388"/>
      <c r="R5" s="388"/>
      <c r="S5" s="389"/>
      <c r="T5" s="389"/>
      <c r="U5" s="389"/>
      <c r="V5" s="402"/>
      <c r="W5" s="400"/>
      <c r="X5" s="402"/>
      <c r="Y5" s="400"/>
      <c r="Z5" s="389"/>
      <c r="AA5" s="400"/>
      <c r="AB5" s="401"/>
      <c r="AC5" s="186" t="s">
        <v>1244</v>
      </c>
      <c r="AD5" s="48" t="s">
        <v>1245</v>
      </c>
      <c r="AE5" s="66" t="s">
        <v>54</v>
      </c>
      <c r="AF5" s="38">
        <f t="shared" ref="AF5:AF7" si="2">IF(AE5="Preventivo",25%,IF(AE5="Detectivo",15%,IF(AE5="Correctivo",10%,"")))</f>
        <v>0.25</v>
      </c>
      <c r="AG5" s="122" t="s">
        <v>199</v>
      </c>
      <c r="AH5" s="38">
        <f t="shared" si="0"/>
        <v>0.15</v>
      </c>
      <c r="AI5" s="38">
        <f t="shared" si="1"/>
        <v>0.4</v>
      </c>
      <c r="AJ5" s="122" t="s">
        <v>200</v>
      </c>
      <c r="AK5" s="119" t="s">
        <v>191</v>
      </c>
      <c r="AL5" s="66" t="s">
        <v>1246</v>
      </c>
      <c r="AM5" s="119" t="s">
        <v>23</v>
      </c>
      <c r="AN5" s="122" t="s">
        <v>1247</v>
      </c>
      <c r="AO5" s="122" t="s">
        <v>24</v>
      </c>
      <c r="AP5" s="122" t="s">
        <v>96</v>
      </c>
      <c r="AQ5" s="122" t="s">
        <v>1248</v>
      </c>
      <c r="AR5" s="122" t="s">
        <v>204</v>
      </c>
      <c r="AS5" s="122" t="s">
        <v>1249</v>
      </c>
      <c r="AT5" s="122" t="s">
        <v>206</v>
      </c>
      <c r="AU5" s="122">
        <f>+AV4*AI5</f>
        <v>0.12</v>
      </c>
      <c r="AV5" s="39">
        <f>+AV4-AU5</f>
        <v>0.18</v>
      </c>
      <c r="AW5" s="389"/>
      <c r="AX5" s="389"/>
      <c r="AY5" s="136">
        <v>2</v>
      </c>
      <c r="AZ5" s="62" t="s">
        <v>1250</v>
      </c>
      <c r="BA5" s="188" t="s">
        <v>686</v>
      </c>
      <c r="BB5" s="142">
        <v>44562</v>
      </c>
      <c r="BC5" s="142">
        <v>44926</v>
      </c>
      <c r="BD5" s="192" t="s">
        <v>1251</v>
      </c>
      <c r="BE5" s="196">
        <v>44620</v>
      </c>
      <c r="BF5" s="198"/>
      <c r="BG5" s="41">
        <v>44681</v>
      </c>
      <c r="BH5" s="198"/>
      <c r="BI5" s="198"/>
      <c r="BJ5" s="41">
        <v>44742</v>
      </c>
      <c r="BK5" s="246"/>
      <c r="BL5" s="41">
        <v>44804</v>
      </c>
      <c r="BM5" s="246"/>
      <c r="BN5" s="41">
        <v>44865</v>
      </c>
      <c r="BO5" s="246"/>
      <c r="BP5" s="41">
        <v>44926</v>
      </c>
      <c r="BQ5" s="246"/>
    </row>
    <row r="6" spans="1:69" ht="84" customHeight="1" x14ac:dyDescent="0.3">
      <c r="A6" s="410"/>
      <c r="B6" s="388"/>
      <c r="C6" s="388"/>
      <c r="D6" s="388"/>
      <c r="E6" s="388"/>
      <c r="F6" s="452"/>
      <c r="G6" s="412"/>
      <c r="H6" s="388"/>
      <c r="I6" s="452"/>
      <c r="J6" s="388"/>
      <c r="K6" s="388"/>
      <c r="L6" s="390"/>
      <c r="M6" s="388"/>
      <c r="N6" s="388"/>
      <c r="O6" s="388"/>
      <c r="P6" s="388"/>
      <c r="Q6" s="388"/>
      <c r="R6" s="388"/>
      <c r="S6" s="389"/>
      <c r="T6" s="389"/>
      <c r="U6" s="389"/>
      <c r="V6" s="402"/>
      <c r="W6" s="400"/>
      <c r="X6" s="402"/>
      <c r="Y6" s="400"/>
      <c r="Z6" s="389"/>
      <c r="AA6" s="400"/>
      <c r="AB6" s="401"/>
      <c r="AC6" s="186" t="s">
        <v>1252</v>
      </c>
      <c r="AD6" s="48" t="s">
        <v>1253</v>
      </c>
      <c r="AE6" s="66" t="s">
        <v>54</v>
      </c>
      <c r="AF6" s="38">
        <f t="shared" si="2"/>
        <v>0.25</v>
      </c>
      <c r="AG6" s="122" t="s">
        <v>199</v>
      </c>
      <c r="AH6" s="38">
        <f t="shared" si="0"/>
        <v>0.15</v>
      </c>
      <c r="AI6" s="38">
        <f t="shared" si="1"/>
        <v>0.4</v>
      </c>
      <c r="AJ6" s="122" t="s">
        <v>200</v>
      </c>
      <c r="AK6" s="119" t="s">
        <v>191</v>
      </c>
      <c r="AL6" s="66" t="s">
        <v>1254</v>
      </c>
      <c r="AM6" s="119" t="s">
        <v>23</v>
      </c>
      <c r="AN6" s="122" t="s">
        <v>1255</v>
      </c>
      <c r="AO6" s="122" t="s">
        <v>40</v>
      </c>
      <c r="AP6" s="122" t="s">
        <v>1256</v>
      </c>
      <c r="AQ6" s="122" t="s">
        <v>1257</v>
      </c>
      <c r="AR6" s="122" t="s">
        <v>204</v>
      </c>
      <c r="AS6" s="122" t="s">
        <v>1249</v>
      </c>
      <c r="AT6" s="122" t="s">
        <v>206</v>
      </c>
      <c r="AU6" s="122">
        <f>+AV5*AI6</f>
        <v>7.1999999999999995E-2</v>
      </c>
      <c r="AV6" s="39">
        <f>+AV5-AU6</f>
        <v>0.108</v>
      </c>
      <c r="AW6" s="389"/>
      <c r="AX6" s="389"/>
      <c r="AY6" s="136">
        <v>3</v>
      </c>
      <c r="AZ6" s="40"/>
      <c r="BA6" s="122" t="s">
        <v>1249</v>
      </c>
      <c r="BB6" s="142">
        <v>44562</v>
      </c>
      <c r="BC6" s="142">
        <v>44926</v>
      </c>
      <c r="BD6" s="112"/>
      <c r="BE6" s="196">
        <v>44620</v>
      </c>
      <c r="BF6" s="198"/>
      <c r="BG6" s="41">
        <v>44681</v>
      </c>
      <c r="BH6" s="199"/>
      <c r="BI6" s="199"/>
      <c r="BJ6" s="41">
        <v>44742</v>
      </c>
      <c r="BK6" s="199"/>
      <c r="BL6" s="41">
        <v>44804</v>
      </c>
      <c r="BM6" s="199"/>
      <c r="BN6" s="41">
        <v>44865</v>
      </c>
      <c r="BO6" s="199"/>
      <c r="BP6" s="41">
        <v>44926</v>
      </c>
      <c r="BQ6" s="199"/>
    </row>
    <row r="7" spans="1:69" ht="115.2" customHeight="1" x14ac:dyDescent="0.3">
      <c r="A7" s="410"/>
      <c r="B7" s="388"/>
      <c r="C7" s="388"/>
      <c r="D7" s="388"/>
      <c r="E7" s="388"/>
      <c r="F7" s="452"/>
      <c r="G7" s="412"/>
      <c r="H7" s="388"/>
      <c r="I7" s="452"/>
      <c r="J7" s="388"/>
      <c r="K7" s="388"/>
      <c r="L7" s="390"/>
      <c r="M7" s="388"/>
      <c r="N7" s="388"/>
      <c r="O7" s="388"/>
      <c r="P7" s="388"/>
      <c r="Q7" s="388"/>
      <c r="R7" s="388"/>
      <c r="S7" s="389"/>
      <c r="T7" s="389"/>
      <c r="U7" s="389"/>
      <c r="V7" s="402"/>
      <c r="W7" s="400"/>
      <c r="X7" s="402"/>
      <c r="Y7" s="400"/>
      <c r="Z7" s="389"/>
      <c r="AA7" s="400"/>
      <c r="AB7" s="401"/>
      <c r="AC7" s="186" t="s">
        <v>1258</v>
      </c>
      <c r="AD7" s="66" t="s">
        <v>1259</v>
      </c>
      <c r="AE7" s="66" t="s">
        <v>54</v>
      </c>
      <c r="AF7" s="38">
        <f t="shared" si="2"/>
        <v>0.25</v>
      </c>
      <c r="AG7" s="122" t="s">
        <v>199</v>
      </c>
      <c r="AH7" s="38">
        <f t="shared" si="0"/>
        <v>0.15</v>
      </c>
      <c r="AI7" s="38">
        <f t="shared" si="1"/>
        <v>0.4</v>
      </c>
      <c r="AJ7" s="122" t="s">
        <v>200</v>
      </c>
      <c r="AK7" s="119" t="s">
        <v>191</v>
      </c>
      <c r="AL7" s="66" t="s">
        <v>1260</v>
      </c>
      <c r="AM7" s="119" t="s">
        <v>23</v>
      </c>
      <c r="AN7" s="122" t="s">
        <v>1261</v>
      </c>
      <c r="AO7" s="122" t="s">
        <v>24</v>
      </c>
      <c r="AP7" s="122" t="s">
        <v>684</v>
      </c>
      <c r="AQ7" s="122" t="s">
        <v>1262</v>
      </c>
      <c r="AR7" s="122" t="s">
        <v>204</v>
      </c>
      <c r="AS7" s="122" t="s">
        <v>1263</v>
      </c>
      <c r="AT7" s="122" t="s">
        <v>206</v>
      </c>
      <c r="AU7" s="122">
        <f>+AV6*AI7</f>
        <v>4.3200000000000002E-2</v>
      </c>
      <c r="AV7" s="39">
        <f>+AV6-AU7</f>
        <v>6.4799999999999996E-2</v>
      </c>
      <c r="AW7" s="389"/>
      <c r="AX7" s="389"/>
      <c r="AY7" s="136">
        <v>4</v>
      </c>
      <c r="AZ7" s="40"/>
      <c r="BA7" s="122" t="s">
        <v>1263</v>
      </c>
      <c r="BB7" s="142">
        <v>44562</v>
      </c>
      <c r="BC7" s="142">
        <v>44926</v>
      </c>
      <c r="BD7" s="112"/>
      <c r="BE7" s="196">
        <v>44620</v>
      </c>
      <c r="BF7" s="198"/>
      <c r="BG7" s="41">
        <v>44681</v>
      </c>
      <c r="BH7" s="198"/>
      <c r="BI7" s="198"/>
      <c r="BJ7" s="41">
        <v>44742</v>
      </c>
      <c r="BK7" s="198"/>
      <c r="BL7" s="41">
        <v>44804</v>
      </c>
      <c r="BM7" s="198"/>
      <c r="BN7" s="41">
        <v>44865</v>
      </c>
      <c r="BO7" s="198"/>
      <c r="BP7" s="41">
        <v>44926</v>
      </c>
      <c r="BQ7" s="198"/>
    </row>
    <row r="8" spans="1:69" ht="83.4" customHeight="1" x14ac:dyDescent="0.3">
      <c r="A8" s="410"/>
      <c r="B8" s="388"/>
      <c r="C8" s="388"/>
      <c r="D8" s="388"/>
      <c r="E8" s="388"/>
      <c r="F8" s="452"/>
      <c r="G8" s="412"/>
      <c r="H8" s="388"/>
      <c r="I8" s="452"/>
      <c r="J8" s="388"/>
      <c r="K8" s="388"/>
      <c r="L8" s="390"/>
      <c r="M8" s="388"/>
      <c r="N8" s="388"/>
      <c r="O8" s="388"/>
      <c r="P8" s="388"/>
      <c r="Q8" s="388"/>
      <c r="R8" s="388"/>
      <c r="S8" s="389"/>
      <c r="T8" s="389"/>
      <c r="U8" s="389"/>
      <c r="V8" s="402"/>
      <c r="W8" s="400"/>
      <c r="X8" s="402"/>
      <c r="Y8" s="400"/>
      <c r="Z8" s="389"/>
      <c r="AA8" s="400"/>
      <c r="AB8" s="401"/>
      <c r="AC8" s="186" t="s">
        <v>1264</v>
      </c>
      <c r="AD8" s="66" t="s">
        <v>1265</v>
      </c>
      <c r="AE8" s="66" t="s">
        <v>54</v>
      </c>
      <c r="AF8" s="38">
        <f>IF(AE8="Preventivo",25%,IF(AE8="Detectivo",15%,IF(AE8="Correctivo",10%,"")))</f>
        <v>0.25</v>
      </c>
      <c r="AG8" s="122" t="s">
        <v>199</v>
      </c>
      <c r="AH8" s="38">
        <f>IF(AG8="Manual",15%,IF(AG8="Automático",25%,""))</f>
        <v>0.15</v>
      </c>
      <c r="AI8" s="38">
        <f t="shared" si="1"/>
        <v>0.4</v>
      </c>
      <c r="AJ8" s="122" t="s">
        <v>200</v>
      </c>
      <c r="AK8" s="119" t="s">
        <v>191</v>
      </c>
      <c r="AL8" s="66" t="s">
        <v>1266</v>
      </c>
      <c r="AM8" s="119" t="s">
        <v>23</v>
      </c>
      <c r="AN8" s="122" t="s">
        <v>1240</v>
      </c>
      <c r="AO8" s="122" t="s">
        <v>24</v>
      </c>
      <c r="AP8" s="122" t="s">
        <v>96</v>
      </c>
      <c r="AQ8" s="122" t="s">
        <v>1267</v>
      </c>
      <c r="AR8" s="122" t="s">
        <v>627</v>
      </c>
      <c r="AS8" s="122" t="s">
        <v>686</v>
      </c>
      <c r="AT8" s="122" t="s">
        <v>206</v>
      </c>
      <c r="AU8" s="122">
        <f>+AV7*AI8</f>
        <v>2.5919999999999999E-2</v>
      </c>
      <c r="AV8" s="39">
        <f>+AV7-AU8</f>
        <v>3.8879999999999998E-2</v>
      </c>
      <c r="AW8" s="389"/>
      <c r="AX8" s="389"/>
      <c r="AY8" s="136">
        <v>5</v>
      </c>
      <c r="AZ8" s="40"/>
      <c r="BA8" s="122" t="s">
        <v>686</v>
      </c>
      <c r="BB8" s="142">
        <v>44562</v>
      </c>
      <c r="BC8" s="142">
        <v>44926</v>
      </c>
      <c r="BD8" s="112"/>
      <c r="BE8" s="196">
        <v>44620</v>
      </c>
      <c r="BF8" s="198"/>
      <c r="BG8" s="41">
        <v>44681</v>
      </c>
      <c r="BH8" s="209"/>
      <c r="BI8" s="209"/>
      <c r="BJ8" s="41">
        <v>44742</v>
      </c>
      <c r="BK8" s="209"/>
      <c r="BL8" s="41">
        <v>44804</v>
      </c>
      <c r="BM8" s="209"/>
      <c r="BN8" s="41">
        <v>44865</v>
      </c>
      <c r="BO8" s="209"/>
      <c r="BP8" s="41">
        <v>44926</v>
      </c>
      <c r="BQ8" s="209"/>
    </row>
    <row r="9" spans="1:69" ht="82.8" x14ac:dyDescent="0.3">
      <c r="A9" s="410" t="s">
        <v>239</v>
      </c>
      <c r="B9" s="388" t="s">
        <v>82</v>
      </c>
      <c r="C9" s="388" t="s">
        <v>22</v>
      </c>
      <c r="D9" s="388" t="s">
        <v>76</v>
      </c>
      <c r="E9" s="388" t="s">
        <v>34</v>
      </c>
      <c r="F9" s="489" t="s">
        <v>1268</v>
      </c>
      <c r="G9" s="486" t="s">
        <v>1269</v>
      </c>
      <c r="H9" s="388" t="s">
        <v>1270</v>
      </c>
      <c r="I9" s="488" t="s">
        <v>1271</v>
      </c>
      <c r="J9" s="388" t="s">
        <v>86</v>
      </c>
      <c r="K9" s="388">
        <v>0</v>
      </c>
      <c r="L9" s="390">
        <f>IF(J9="Diaria",+(K9/360),IF(J9="Mensual",+(K9/12),IF(J9="Bimestral",+(K9/6),IF(J9="Trimestral",+(K9/4),IF(J9="Semestral",+(K9/2),IF(J9="Anual",+(K9/1),""))))))</f>
        <v>0</v>
      </c>
      <c r="M9" s="388" t="s">
        <v>29</v>
      </c>
      <c r="N9" s="388">
        <f>IF(M9="Menor al 1% del patrimonio de la Lotería de Bogotá",20%,IF(M9="Entre el 1% y el 3% del patrimonio de la Lotería de Bogotá",40%,IF(M9="Entre el 3% y el 6% del patrimonio de la Lotería de Bogotá",60%,IF(M9="Entre el 6% y el 10% del patrimonio de la Lotería de Bogotá",80%,IF(M9="Mayor al 10% del patrimonio de la Lotería de Bogotá",100%,IF(M9="NA",0%,""))))))</f>
        <v>0.2</v>
      </c>
      <c r="O9" s="388" t="s">
        <v>70</v>
      </c>
      <c r="P9" s="388">
        <f>IF(O9="El riesgo afecta la imagen de algún área de la organización",20%,IF(O9="El riesgo afecta la imagen de la entidad internamente, de conocimiento general nivel interno, de junta directiva y accionistas y/o de proveedores",40%,IF(O9="El riesgo afecta la imagen de la entidad con algunos usuarios de relevancia frente al logro de los objetivos",60%,IF(O9="El riesgo afecta la imagen de la entidad con efecto publicitario sistenido a nivel de sector administrativo, nivel departamental o municipal",80%,IF(O9="El riesgo afecta la imagen de la entidad a nivel nacional, con efecto publicitario sistenido a nivel país",100%,IF(O9="NA",0%,""))))))</f>
        <v>0</v>
      </c>
      <c r="Q9" s="388" t="s">
        <v>70</v>
      </c>
      <c r="R9" s="388">
        <f>IF(Q9="Interrupción de la operación por menos de un día",20%,IF(Q9="Interrupción de la operación por un día completo",40%,IF(Q9="Interrupción de la operación mayor a 1 día y menor a 2 días",60%,IF(Q9="Interrupción de la operación por dos días completos",80%,IF(Q9="Interrupción de la operación por más de dos días",100%,IF(Q9="NA",0%,""))))))</f>
        <v>0</v>
      </c>
      <c r="S9" s="389" t="s">
        <v>70</v>
      </c>
      <c r="T9" s="389" t="s">
        <v>70</v>
      </c>
      <c r="U9" s="389">
        <f>+MAX(N9,P9,R9)</f>
        <v>0.2</v>
      </c>
      <c r="V9" s="402" t="str">
        <f>IF(L9&lt;=20%,"Muy baja",IF(L9&lt;=40%,"Baja",IF(L9&lt;=60%,"Media",IF(L9&lt;=80%,"Alta",IF(L9&lt;=100%,"Muy alta",IF(L9&gt;=100%,"Muy alta",""))))))</f>
        <v>Muy baja</v>
      </c>
      <c r="W9" s="400">
        <f>+IFERROR(VLOOKUP(V9,Fórmula!$F$1:$G$6,2,FALSE),"")</f>
        <v>0.2</v>
      </c>
      <c r="X9" s="402" t="str">
        <f>IF(U9=20%,"Leve",IF(U9=40%,"Menor",IF(U9=60%,"Moderado",IF(U9=80%,"Mayor",IF(U9=100%,"Catastrófico","")))))</f>
        <v>Leve</v>
      </c>
      <c r="Y9" s="400">
        <f>+IFERROR(VLOOKUP(X9,Fórmula!$H$1:$I$6,2,FALSE),"")</f>
        <v>0.2</v>
      </c>
      <c r="Z9" s="389" t="str">
        <f>+IFERROR(VLOOKUP(V9&amp;X9,Fórmula!$C$2:$D$26,2,FALSE),"")</f>
        <v>Bajo</v>
      </c>
      <c r="AA9" s="400">
        <f>IF(Z9="Bajo",25%,IF(Z9="Moderado",50%,IF(Z9="Alto",75%,IF(Z9="Extremo",100%,""))))</f>
        <v>0.25</v>
      </c>
      <c r="AB9" s="401" t="s">
        <v>1272</v>
      </c>
      <c r="AC9" s="186" t="s">
        <v>1273</v>
      </c>
      <c r="AD9" s="66" t="s">
        <v>1274</v>
      </c>
      <c r="AE9" s="66" t="s">
        <v>54</v>
      </c>
      <c r="AF9" s="38">
        <f>IF(AE9="Preventivo",25%,IF(AE9="Detectivo",15%,IF(AE9="Correctivo",10%,"")))</f>
        <v>0.25</v>
      </c>
      <c r="AG9" s="122" t="s">
        <v>199</v>
      </c>
      <c r="AH9" s="38">
        <f t="shared" ref="AH9:AH17" si="3">IF(AG9="Manual",15%,IF(AG9="Automático",25%,""))</f>
        <v>0.15</v>
      </c>
      <c r="AI9" s="38">
        <f>+AH9+AF9</f>
        <v>0.4</v>
      </c>
      <c r="AJ9" s="122" t="s">
        <v>200</v>
      </c>
      <c r="AK9" s="119" t="s">
        <v>191</v>
      </c>
      <c r="AL9" s="66" t="s">
        <v>1275</v>
      </c>
      <c r="AM9" s="119" t="s">
        <v>23</v>
      </c>
      <c r="AN9" s="122" t="s">
        <v>1276</v>
      </c>
      <c r="AO9" s="122" t="s">
        <v>40</v>
      </c>
      <c r="AP9" s="122" t="s">
        <v>1277</v>
      </c>
      <c r="AQ9" s="122" t="s">
        <v>1278</v>
      </c>
      <c r="AR9" s="122" t="s">
        <v>204</v>
      </c>
      <c r="AS9" s="122" t="s">
        <v>1263</v>
      </c>
      <c r="AT9" s="122" t="s">
        <v>206</v>
      </c>
      <c r="AU9" s="122">
        <f>+AI9*AA9</f>
        <v>0.1</v>
      </c>
      <c r="AV9" s="39">
        <f>+AA9-AU9</f>
        <v>0.15</v>
      </c>
      <c r="AW9" s="389" t="str">
        <f>+IF(C9="Corrupción","Moderado",IF(AV11&lt;=25%,"Bajo",IF(AV11&lt;=50%,"Moderado",IF(AV11&lt;=75%,"Alto",IF(AV11&gt;75%,"Extremo","")))))</f>
        <v>Bajo</v>
      </c>
      <c r="AX9" s="389" t="s">
        <v>41</v>
      </c>
      <c r="AY9" s="483">
        <v>1</v>
      </c>
      <c r="AZ9" s="62" t="s">
        <v>1279</v>
      </c>
      <c r="BA9" s="188" t="s">
        <v>686</v>
      </c>
      <c r="BB9" s="142">
        <v>44562</v>
      </c>
      <c r="BC9" s="142">
        <v>44742</v>
      </c>
      <c r="BD9" s="192" t="s">
        <v>1280</v>
      </c>
      <c r="BE9" s="196">
        <v>44620</v>
      </c>
      <c r="BF9" s="198"/>
      <c r="BG9" s="41">
        <v>44681</v>
      </c>
      <c r="BH9" s="198"/>
      <c r="BI9" s="198"/>
      <c r="BJ9" s="41">
        <v>44742</v>
      </c>
      <c r="BK9" s="41"/>
      <c r="BL9" s="41">
        <v>44804</v>
      </c>
      <c r="BM9" s="41"/>
      <c r="BN9" s="41">
        <v>44865</v>
      </c>
      <c r="BO9" s="41"/>
      <c r="BP9" s="41">
        <v>44926</v>
      </c>
      <c r="BQ9" s="41"/>
    </row>
    <row r="10" spans="1:69" ht="96.6" x14ac:dyDescent="0.3">
      <c r="A10" s="410"/>
      <c r="B10" s="388"/>
      <c r="C10" s="388"/>
      <c r="D10" s="388"/>
      <c r="E10" s="388"/>
      <c r="F10" s="489"/>
      <c r="G10" s="486"/>
      <c r="H10" s="388"/>
      <c r="I10" s="488"/>
      <c r="J10" s="388"/>
      <c r="K10" s="388"/>
      <c r="L10" s="390"/>
      <c r="M10" s="388"/>
      <c r="N10" s="388"/>
      <c r="O10" s="388"/>
      <c r="P10" s="388"/>
      <c r="Q10" s="388"/>
      <c r="R10" s="388"/>
      <c r="S10" s="389"/>
      <c r="T10" s="389"/>
      <c r="U10" s="389"/>
      <c r="V10" s="402"/>
      <c r="W10" s="400"/>
      <c r="X10" s="402"/>
      <c r="Y10" s="400"/>
      <c r="Z10" s="389"/>
      <c r="AA10" s="400"/>
      <c r="AB10" s="401"/>
      <c r="AC10" s="186" t="s">
        <v>1281</v>
      </c>
      <c r="AD10" s="66" t="s">
        <v>1282</v>
      </c>
      <c r="AE10" s="66" t="s">
        <v>54</v>
      </c>
      <c r="AF10" s="38">
        <f t="shared" ref="AF10:AF11" si="4">IF(AE10="Preventivo",25%,IF(AE10="Detectivo",15%,IF(AE10="Correctivo",10%,"")))</f>
        <v>0.25</v>
      </c>
      <c r="AG10" s="122" t="s">
        <v>199</v>
      </c>
      <c r="AH10" s="38">
        <f t="shared" si="3"/>
        <v>0.15</v>
      </c>
      <c r="AI10" s="38">
        <f>+AH10+AF10</f>
        <v>0.4</v>
      </c>
      <c r="AJ10" s="122" t="s">
        <v>200</v>
      </c>
      <c r="AK10" s="119" t="s">
        <v>191</v>
      </c>
      <c r="AL10" s="66" t="s">
        <v>1283</v>
      </c>
      <c r="AM10" s="119" t="s">
        <v>23</v>
      </c>
      <c r="AN10" s="122" t="s">
        <v>1284</v>
      </c>
      <c r="AO10" s="122" t="s">
        <v>24</v>
      </c>
      <c r="AP10" s="122" t="s">
        <v>92</v>
      </c>
      <c r="AQ10" s="122" t="s">
        <v>1285</v>
      </c>
      <c r="AR10" s="122" t="s">
        <v>204</v>
      </c>
      <c r="AS10" s="122" t="s">
        <v>1286</v>
      </c>
      <c r="AT10" s="122" t="s">
        <v>206</v>
      </c>
      <c r="AU10" s="122">
        <f>+AV9*AI10</f>
        <v>0.06</v>
      </c>
      <c r="AV10" s="39">
        <f>+AV9-AU10</f>
        <v>0.09</v>
      </c>
      <c r="AW10" s="389"/>
      <c r="AX10" s="389"/>
      <c r="AY10" s="483"/>
      <c r="AZ10" s="62" t="s">
        <v>1287</v>
      </c>
      <c r="BA10" s="188" t="s">
        <v>686</v>
      </c>
      <c r="BB10" s="142">
        <v>44562</v>
      </c>
      <c r="BC10" s="142">
        <v>44742</v>
      </c>
      <c r="BD10" s="122" t="s">
        <v>1288</v>
      </c>
      <c r="BE10" s="196">
        <v>44620</v>
      </c>
      <c r="BF10" s="198"/>
      <c r="BG10" s="41">
        <v>44681</v>
      </c>
      <c r="BH10" s="198"/>
      <c r="BI10" s="198"/>
      <c r="BJ10" s="41">
        <v>44742</v>
      </c>
      <c r="BK10" s="41"/>
      <c r="BL10" s="41">
        <v>44804</v>
      </c>
      <c r="BM10" s="41"/>
      <c r="BN10" s="41">
        <v>44865</v>
      </c>
      <c r="BO10" s="41"/>
      <c r="BP10" s="41">
        <v>44926</v>
      </c>
      <c r="BQ10" s="41"/>
    </row>
    <row r="11" spans="1:69" ht="55.2" x14ac:dyDescent="0.3">
      <c r="A11" s="410"/>
      <c r="B11" s="388"/>
      <c r="C11" s="388"/>
      <c r="D11" s="388"/>
      <c r="E11" s="388"/>
      <c r="F11" s="489"/>
      <c r="G11" s="486"/>
      <c r="H11" s="388"/>
      <c r="I11" s="488"/>
      <c r="J11" s="388"/>
      <c r="K11" s="388"/>
      <c r="L11" s="390"/>
      <c r="M11" s="388"/>
      <c r="N11" s="388"/>
      <c r="O11" s="388"/>
      <c r="P11" s="388"/>
      <c r="Q11" s="388"/>
      <c r="R11" s="388"/>
      <c r="S11" s="389"/>
      <c r="T11" s="389"/>
      <c r="U11" s="389"/>
      <c r="V11" s="402"/>
      <c r="W11" s="400"/>
      <c r="X11" s="402"/>
      <c r="Y11" s="400"/>
      <c r="Z11" s="389"/>
      <c r="AA11" s="400"/>
      <c r="AB11" s="401"/>
      <c r="AC11" s="186" t="s">
        <v>1289</v>
      </c>
      <c r="AD11" s="66" t="s">
        <v>1290</v>
      </c>
      <c r="AE11" s="66" t="s">
        <v>54</v>
      </c>
      <c r="AF11" s="38">
        <f t="shared" si="4"/>
        <v>0.25</v>
      </c>
      <c r="AG11" s="122" t="s">
        <v>199</v>
      </c>
      <c r="AH11" s="38">
        <f t="shared" si="3"/>
        <v>0.15</v>
      </c>
      <c r="AI11" s="38">
        <f>+AH11+AF11</f>
        <v>0.4</v>
      </c>
      <c r="AJ11" s="122" t="s">
        <v>200</v>
      </c>
      <c r="AK11" s="119" t="s">
        <v>191</v>
      </c>
      <c r="AL11" s="66" t="s">
        <v>1291</v>
      </c>
      <c r="AM11" s="119" t="s">
        <v>39</v>
      </c>
      <c r="AN11" s="122"/>
      <c r="AO11" s="122" t="s">
        <v>24</v>
      </c>
      <c r="AP11" s="122" t="s">
        <v>86</v>
      </c>
      <c r="AQ11" s="122" t="s">
        <v>1292</v>
      </c>
      <c r="AR11" s="122" t="s">
        <v>204</v>
      </c>
      <c r="AS11" s="122" t="s">
        <v>1249</v>
      </c>
      <c r="AT11" s="122" t="s">
        <v>206</v>
      </c>
      <c r="AU11" s="122">
        <f>+AV10*AI11</f>
        <v>3.5999999999999997E-2</v>
      </c>
      <c r="AV11" s="39">
        <f>+AV10-AU11</f>
        <v>5.3999999999999999E-2</v>
      </c>
      <c r="AW11" s="389"/>
      <c r="AX11" s="389"/>
      <c r="AY11" s="136">
        <v>2</v>
      </c>
      <c r="AZ11" s="62"/>
      <c r="BA11" s="122" t="s">
        <v>1249</v>
      </c>
      <c r="BB11" s="142">
        <v>44562</v>
      </c>
      <c r="BC11" s="142">
        <v>44926</v>
      </c>
      <c r="BD11" s="192"/>
      <c r="BE11" s="196">
        <v>44620</v>
      </c>
      <c r="BF11" s="198"/>
      <c r="BG11" s="41">
        <v>44681</v>
      </c>
      <c r="BH11" s="198"/>
      <c r="BI11" s="198"/>
      <c r="BJ11" s="41">
        <v>44742</v>
      </c>
      <c r="BK11" s="41"/>
      <c r="BL11" s="41">
        <v>44804</v>
      </c>
      <c r="BM11" s="41"/>
      <c r="BN11" s="41">
        <v>44865</v>
      </c>
      <c r="BO11" s="41"/>
      <c r="BP11" s="41">
        <v>44926</v>
      </c>
      <c r="BQ11" s="41"/>
    </row>
    <row r="12" spans="1:69" ht="124.2" x14ac:dyDescent="0.3">
      <c r="A12" s="410" t="s">
        <v>239</v>
      </c>
      <c r="B12" s="388" t="s">
        <v>82</v>
      </c>
      <c r="C12" s="388" t="s">
        <v>55</v>
      </c>
      <c r="D12" s="388" t="s">
        <v>76</v>
      </c>
      <c r="E12" s="388" t="s">
        <v>77</v>
      </c>
      <c r="F12" s="452" t="s">
        <v>1293</v>
      </c>
      <c r="G12" s="412" t="s">
        <v>1294</v>
      </c>
      <c r="H12" s="388" t="s">
        <v>1295</v>
      </c>
      <c r="I12" s="452" t="s">
        <v>1296</v>
      </c>
      <c r="J12" s="388" t="s">
        <v>63</v>
      </c>
      <c r="K12" s="388">
        <v>2</v>
      </c>
      <c r="L12" s="390">
        <f>IF(J12="Diaria",+(K12/360),IF(J12="Mensual",+(K12/12),IF(J12="Bimestral",+(K12/6),IF(J12="Trimestral",+(K12/4),IF(J12="Semestral",+(K12/2),IF(J12="Anual",+(K12/1),""))))))</f>
        <v>0.16666666666666666</v>
      </c>
      <c r="M12" s="388" t="s">
        <v>29</v>
      </c>
      <c r="N12" s="388">
        <f>IF(M12="Menor al 1% del patrimonio de la Lotería de Bogotá",20%,IF(M12="Entre el 1% y el 3% del patrimonio de la Lotería de Bogotá",40%,IF(M12="Entre el 3% y el 6% del patrimonio de la Lotería de Bogotá",60%,IF(M12="Entre el 6% y el 10% del patrimonio de la Lotería de Bogotá",80%,IF(M12="Mayor al 10% del patrimonio de la Lotería de Bogotá",100%,IF(M12="NA",0%,""))))))</f>
        <v>0.2</v>
      </c>
      <c r="O12" s="388" t="s">
        <v>46</v>
      </c>
      <c r="P12" s="388">
        <f>IF(O12="El riesgo afecta la imagen de algún área de la organización",20%,IF(O12="El riesgo afecta la imagen de la entidad internamente, de conocimiento general nivel interno, de junta directiva y accionistas y/o de proveedores",40%,IF(O12="El riesgo afecta la imagen de la entidad con algunos usuarios de relevancia frente al logro de los objetivos",60%,IF(O12="El riesgo afecta la imagen de la entidad con efecto publicitario sistenido a nivel de sector administrativo, nivel departamental o municipal",80%,IF(O12="El riesgo afecta la imagen de la entidad a nivel nacional, con efecto publicitario sistenido a nivel país",100%,IF(O12="NA",0%,""))))))</f>
        <v>0.4</v>
      </c>
      <c r="Q12" s="388" t="s">
        <v>70</v>
      </c>
      <c r="R12" s="388">
        <f>IF(Q12="Interrupción de la operación por menos de un día",20%,IF(Q12="Interrupción de la operación por un día completo",40%,IF(Q12="Interrupción de la operación mayor a 1 día y menor a 2 días",60%,IF(Q12="Interrupción de la operación por dos días completos",80%,IF(Q12="Interrupción de la operación por más de dos días",100%,IF(Q12="NA",0%,""))))))</f>
        <v>0</v>
      </c>
      <c r="S12" s="389" t="s">
        <v>57</v>
      </c>
      <c r="T12" s="389" t="s">
        <v>70</v>
      </c>
      <c r="U12" s="389">
        <f>+MAX(N12,P12,R12)</f>
        <v>0.4</v>
      </c>
      <c r="V12" s="402" t="str">
        <f>IF(L12&lt;=20%,"Muy baja",IF(L12&lt;=40%,"Baja",IF(L12&lt;=60%,"Media",IF(L12&lt;=80%,"Alta",IF(L12&lt;=100%,"Muy alta",IF(L12&gt;=100%,"Muy alta",""))))))</f>
        <v>Muy baja</v>
      </c>
      <c r="W12" s="400">
        <f>+IFERROR(VLOOKUP(V12,Fórmula!$F$1:$G$6,2,FALSE),"")</f>
        <v>0.2</v>
      </c>
      <c r="X12" s="402" t="s">
        <v>53</v>
      </c>
      <c r="Y12" s="400">
        <f>+IFERROR(VLOOKUP(X12,Fórmula!$H$1:$I$6,2,FALSE),"")</f>
        <v>0.6</v>
      </c>
      <c r="Z12" s="389" t="s">
        <v>53</v>
      </c>
      <c r="AA12" s="400">
        <f>IF(Z12="Bajo",25%,IF(Z12="Moderado",50%,IF(Z12="Alto",75%,IF(Z12="Extremo",100%,""))))</f>
        <v>0.5</v>
      </c>
      <c r="AB12" s="401" t="s">
        <v>1297</v>
      </c>
      <c r="AC12" s="66" t="s">
        <v>1298</v>
      </c>
      <c r="AD12" s="66" t="s">
        <v>1299</v>
      </c>
      <c r="AE12" s="66" t="s">
        <v>54</v>
      </c>
      <c r="AF12" s="38">
        <f>IF(AE12="Preventivo",25%,IF(AE12="Detectivo",15%,IF(AE12="Correctivo",10%,"")))</f>
        <v>0.25</v>
      </c>
      <c r="AG12" s="122" t="s">
        <v>199</v>
      </c>
      <c r="AH12" s="38">
        <f t="shared" si="3"/>
        <v>0.15</v>
      </c>
      <c r="AI12" s="38">
        <f>+AH12+AF12</f>
        <v>0.4</v>
      </c>
      <c r="AJ12" s="122" t="s">
        <v>200</v>
      </c>
      <c r="AK12" s="119" t="s">
        <v>191</v>
      </c>
      <c r="AL12" s="66" t="s">
        <v>1300</v>
      </c>
      <c r="AM12" s="119" t="s">
        <v>23</v>
      </c>
      <c r="AN12" s="122" t="s">
        <v>1301</v>
      </c>
      <c r="AO12" s="122" t="s">
        <v>24</v>
      </c>
      <c r="AP12" s="122" t="s">
        <v>63</v>
      </c>
      <c r="AQ12" s="122" t="s">
        <v>1302</v>
      </c>
      <c r="AR12" s="122" t="s">
        <v>204</v>
      </c>
      <c r="AS12" s="122" t="s">
        <v>1303</v>
      </c>
      <c r="AT12" s="122" t="s">
        <v>206</v>
      </c>
      <c r="AU12" s="122">
        <f>+AI12*AA12</f>
        <v>0.2</v>
      </c>
      <c r="AV12" s="39">
        <f>+AA12-AU12</f>
        <v>0.3</v>
      </c>
      <c r="AW12" s="389" t="str">
        <f>+IF(C12="Corrupción","Moderado",IF(AV13&lt;=25%,"Bajo",IF(AV13&lt;=50%,"Moderado",IF(AV13&lt;=75%,"Alto",IF(AV13&gt;75%,"Extremo","")))))</f>
        <v>Moderado</v>
      </c>
      <c r="AX12" s="389" t="s">
        <v>41</v>
      </c>
      <c r="AY12" s="108">
        <v>1</v>
      </c>
      <c r="AZ12" s="122" t="s">
        <v>1304</v>
      </c>
      <c r="BA12" s="119" t="s">
        <v>1305</v>
      </c>
      <c r="BB12" s="142">
        <v>44562</v>
      </c>
      <c r="BC12" s="142">
        <v>44926</v>
      </c>
      <c r="BD12" s="122" t="s">
        <v>1306</v>
      </c>
      <c r="BE12" s="196">
        <v>44620</v>
      </c>
      <c r="BF12" s="198"/>
      <c r="BG12" s="41">
        <v>44681</v>
      </c>
      <c r="BH12" s="198"/>
      <c r="BI12" s="198"/>
      <c r="BJ12" s="41">
        <v>44742</v>
      </c>
      <c r="BK12" s="41"/>
      <c r="BL12" s="41">
        <v>44804</v>
      </c>
      <c r="BM12" s="41"/>
      <c r="BN12" s="41">
        <v>44865</v>
      </c>
      <c r="BO12" s="41"/>
      <c r="BP12" s="41">
        <v>44926</v>
      </c>
      <c r="BQ12" s="41"/>
    </row>
    <row r="13" spans="1:69" ht="69" x14ac:dyDescent="0.3">
      <c r="A13" s="410"/>
      <c r="B13" s="388"/>
      <c r="C13" s="388"/>
      <c r="D13" s="388"/>
      <c r="E13" s="388"/>
      <c r="F13" s="452"/>
      <c r="G13" s="412"/>
      <c r="H13" s="388"/>
      <c r="I13" s="452"/>
      <c r="J13" s="388"/>
      <c r="K13" s="388"/>
      <c r="L13" s="390"/>
      <c r="M13" s="388"/>
      <c r="N13" s="388"/>
      <c r="O13" s="388"/>
      <c r="P13" s="388"/>
      <c r="Q13" s="388"/>
      <c r="R13" s="388"/>
      <c r="S13" s="389"/>
      <c r="T13" s="389"/>
      <c r="U13" s="389"/>
      <c r="V13" s="402"/>
      <c r="W13" s="400"/>
      <c r="X13" s="402"/>
      <c r="Y13" s="400"/>
      <c r="Z13" s="389"/>
      <c r="AA13" s="400"/>
      <c r="AB13" s="401"/>
      <c r="AC13" s="66" t="s">
        <v>1307</v>
      </c>
      <c r="AD13" s="66" t="s">
        <v>1308</v>
      </c>
      <c r="AE13" s="66" t="s">
        <v>54</v>
      </c>
      <c r="AF13" s="38">
        <f t="shared" ref="AF13" si="5">IF(AE13="Preventivo",25%,IF(AE13="Detectivo",15%,IF(AE13="Correctivo",10%,"")))</f>
        <v>0.25</v>
      </c>
      <c r="AG13" s="122" t="s">
        <v>199</v>
      </c>
      <c r="AH13" s="38">
        <f t="shared" si="3"/>
        <v>0.15</v>
      </c>
      <c r="AI13" s="38">
        <f>+AH13+AF13</f>
        <v>0.4</v>
      </c>
      <c r="AJ13" s="122" t="s">
        <v>200</v>
      </c>
      <c r="AK13" s="119" t="s">
        <v>239</v>
      </c>
      <c r="AL13" s="66"/>
      <c r="AM13" s="119" t="s">
        <v>23</v>
      </c>
      <c r="AN13" s="122" t="s">
        <v>1309</v>
      </c>
      <c r="AO13" s="122" t="s">
        <v>24</v>
      </c>
      <c r="AP13" s="122" t="s">
        <v>96</v>
      </c>
      <c r="AQ13" s="122" t="s">
        <v>1310</v>
      </c>
      <c r="AR13" s="122" t="s">
        <v>204</v>
      </c>
      <c r="AS13" s="122" t="s">
        <v>147</v>
      </c>
      <c r="AT13" s="122" t="s">
        <v>206</v>
      </c>
      <c r="AU13" s="122">
        <f>+AV12*AI13</f>
        <v>0.12</v>
      </c>
      <c r="AV13" s="39">
        <f>+AV12-AU13</f>
        <v>0.18</v>
      </c>
      <c r="AW13" s="389"/>
      <c r="AX13" s="389"/>
      <c r="AY13" s="136">
        <v>2</v>
      </c>
      <c r="AZ13" s="66" t="s">
        <v>1311</v>
      </c>
      <c r="BA13" s="119" t="s">
        <v>147</v>
      </c>
      <c r="BB13" s="142">
        <v>44562</v>
      </c>
      <c r="BC13" s="142">
        <v>44926</v>
      </c>
      <c r="BD13" s="122" t="s">
        <v>1312</v>
      </c>
      <c r="BE13" s="196">
        <v>44620</v>
      </c>
      <c r="BF13" s="198" t="s">
        <v>1313</v>
      </c>
      <c r="BG13" s="41">
        <v>44681</v>
      </c>
      <c r="BH13" s="198" t="s">
        <v>1314</v>
      </c>
      <c r="BI13" s="198" t="s">
        <v>1315</v>
      </c>
      <c r="BJ13" s="41" t="s">
        <v>1316</v>
      </c>
      <c r="BK13" s="41"/>
      <c r="BL13" s="41">
        <v>44804</v>
      </c>
      <c r="BM13" s="41"/>
      <c r="BN13" s="41">
        <v>44865</v>
      </c>
      <c r="BO13" s="41"/>
      <c r="BP13" s="41">
        <v>44926</v>
      </c>
      <c r="BQ13" s="41"/>
    </row>
    <row r="14" spans="1:69" ht="234.6" x14ac:dyDescent="0.3">
      <c r="A14" s="410" t="s">
        <v>239</v>
      </c>
      <c r="B14" s="388" t="s">
        <v>82</v>
      </c>
      <c r="C14" s="388" t="s">
        <v>104</v>
      </c>
      <c r="D14" s="388" t="s">
        <v>76</v>
      </c>
      <c r="E14" s="388" t="s">
        <v>77</v>
      </c>
      <c r="F14" s="488" t="s">
        <v>1317</v>
      </c>
      <c r="G14" s="486" t="s">
        <v>1318</v>
      </c>
      <c r="H14" s="388" t="s">
        <v>1319</v>
      </c>
      <c r="I14" s="488" t="s">
        <v>1320</v>
      </c>
      <c r="J14" s="388" t="s">
        <v>63</v>
      </c>
      <c r="K14" s="388">
        <v>0</v>
      </c>
      <c r="L14" s="390">
        <f>IF(J14="Diaria",+(K14/360),IF(J14="Mensual",+(K14/12),IF(J14="Bimestral",+(K14/6),IF(J14="Trimestral",+(K14/4),IF(J14="Semestral",+(K14/2),IF(J14="Anual",+(K14/1),""))))))</f>
        <v>0</v>
      </c>
      <c r="M14" s="388" t="s">
        <v>29</v>
      </c>
      <c r="N14" s="388">
        <f>IF(M14="Menor al 1% del patrimonio de la Lotería de Bogotá",20%,IF(M14="Entre el 1% y el 3% del patrimonio de la Lotería de Bogotá",40%,IF(M14="Entre el 3% y el 6% del patrimonio de la Lotería de Bogotá",60%,IF(M14="Entre el 6% y el 10% del patrimonio de la Lotería de Bogotá",80%,IF(M14="Mayor al 10% del patrimonio de la Lotería de Bogotá",100%,IF(M14="NA",0%,""))))))</f>
        <v>0.2</v>
      </c>
      <c r="O14" s="388" t="s">
        <v>406</v>
      </c>
      <c r="P14" s="388">
        <f>IF(O14="El riesgo afecta la imagen de algún área de la organización",20%,IF(O14="El riesgo afecta la imagen de la entidad internamente, de conocimiento general nivel interno, de junta directiva y accionistas y/o de proveedores",40%,IF(O14="El riesgo afecta la imagen de la entidad con algunos usuarios de relevancia frente al logro de los objetivos",60%,IF(O14="El riesgo afecta la imagen de la entidad con efecto publicitario sistenido a nivel de sector administrativo, nivel departamental o municipal",80%,IF(O14="El riesgo afecta la imagen de la entidad a nivel nacional, con efecto publicitario sistenido a nivel país",100%,IF(O14="NA",0%,""))))))</f>
        <v>0.8</v>
      </c>
      <c r="Q14" s="388" t="s">
        <v>70</v>
      </c>
      <c r="R14" s="388">
        <f>IF(Q14="Interrupción de la operación por menos de un día",20%,IF(Q14="Interrupción de la operación por un día completo",40%,IF(Q14="Interrupción de la operación mayor a 1 día y menor a 2 días",60%,IF(Q14="Interrupción de la operación por dos días completos",80%,IF(Q14="Interrupción de la operación por más de dos días",100%,IF(Q14="NA",0%,""))))))</f>
        <v>0</v>
      </c>
      <c r="S14" s="389" t="s">
        <v>57</v>
      </c>
      <c r="T14" s="389" t="s">
        <v>70</v>
      </c>
      <c r="U14" s="389">
        <f>+MAX(N14,P14,R14)</f>
        <v>0.8</v>
      </c>
      <c r="V14" s="402" t="str">
        <f>IF(L14&lt;=20%,"Muy baja",IF(L14&lt;=40%,"Baja",IF(L14&lt;=60%,"Media",IF(L14&lt;=80%,"Alta",IF(L14&lt;=100%,"Muy alta",IF(L14&gt;=100%,"Muy alta",""))))))</f>
        <v>Muy baja</v>
      </c>
      <c r="W14" s="400">
        <f>+IFERROR(VLOOKUP(V14,Fórmula!$F$1:$G$6,2,FALSE),"")</f>
        <v>0.2</v>
      </c>
      <c r="X14" s="402" t="str">
        <f>IF(U14=20%,"Leve",IF(U14=40%,"Menor",IF(U14=60%,"Moderado",IF(U14=80%,"Mayor",IF(U14=100%,"Catastrófico","")))))</f>
        <v>Mayor</v>
      </c>
      <c r="Y14" s="400">
        <f>+IFERROR(VLOOKUP(X14,Fórmula!$H$1:$I$6,2,FALSE),"")</f>
        <v>0.8</v>
      </c>
      <c r="Z14" s="389" t="str">
        <f>+IFERROR(VLOOKUP(V14&amp;X14,Fórmula!$C$2:$D$26,2,FALSE),"")</f>
        <v>Alto</v>
      </c>
      <c r="AA14" s="400">
        <f>IF(Z14="Bajo",25%,IF(Z14="Moderado",50%,IF(Z14="Alto",75%,IF(Z14="Extremo",100%,""))))</f>
        <v>0.75</v>
      </c>
      <c r="AB14" s="401" t="s">
        <v>1321</v>
      </c>
      <c r="AC14" s="66" t="s">
        <v>1322</v>
      </c>
      <c r="AD14" s="66" t="s">
        <v>1323</v>
      </c>
      <c r="AE14" s="66" t="s">
        <v>54</v>
      </c>
      <c r="AF14" s="38">
        <f>IF(AE14="Preventivo",25%,IF(AE14="Detectivo",15%,IF(AE14="Correctivo",10%,"")))</f>
        <v>0.25</v>
      </c>
      <c r="AG14" s="122" t="s">
        <v>199</v>
      </c>
      <c r="AH14" s="38">
        <f t="shared" si="3"/>
        <v>0.15</v>
      </c>
      <c r="AI14" s="38">
        <f t="shared" ref="AI14:AI18" si="6">+AH14+AF14</f>
        <v>0.4</v>
      </c>
      <c r="AJ14" s="122" t="s">
        <v>200</v>
      </c>
      <c r="AK14" s="119" t="s">
        <v>191</v>
      </c>
      <c r="AL14" s="66" t="s">
        <v>436</v>
      </c>
      <c r="AM14" s="119" t="s">
        <v>23</v>
      </c>
      <c r="AN14" s="122" t="s">
        <v>1324</v>
      </c>
      <c r="AO14" s="122" t="s">
        <v>40</v>
      </c>
      <c r="AP14" s="122" t="s">
        <v>438</v>
      </c>
      <c r="AQ14" s="122" t="s">
        <v>1325</v>
      </c>
      <c r="AR14" s="122" t="s">
        <v>204</v>
      </c>
      <c r="AS14" s="122" t="s">
        <v>440</v>
      </c>
      <c r="AT14" s="122" t="s">
        <v>206</v>
      </c>
      <c r="AU14" s="122">
        <f>+AI14*AA14</f>
        <v>0.30000000000000004</v>
      </c>
      <c r="AV14" s="39">
        <f>+AA14-AU14</f>
        <v>0.44999999999999996</v>
      </c>
      <c r="AW14" s="389" t="str">
        <f>+IF(C14="Corrupción","Moderado",IF(AV18&lt;=25%,"Bajo",IF(AV18&lt;=50%,"Moderado",IF(AV18&lt;=75%,"Alto",IF(AV18&gt;75%,"Extremo","")))))</f>
        <v>Bajo</v>
      </c>
      <c r="AX14" s="389" t="s">
        <v>41</v>
      </c>
      <c r="AY14" s="108">
        <v>1</v>
      </c>
      <c r="AZ14" s="66" t="s">
        <v>1326</v>
      </c>
      <c r="BA14" s="112" t="str">
        <f t="shared" ref="BA14:BA18" si="7">+AS14</f>
        <v>Líder del área dueña de la necesidad</v>
      </c>
      <c r="BB14" s="37">
        <v>44562</v>
      </c>
      <c r="BC14" s="37">
        <v>44926</v>
      </c>
      <c r="BD14" s="112" t="str">
        <f t="shared" ref="BD14:BD18" si="8">+AQ14</f>
        <v>Estudios y documentos previos
Pliego de Condiciones</v>
      </c>
      <c r="BE14" s="196">
        <v>44620</v>
      </c>
      <c r="BF14" s="198" t="s">
        <v>1327</v>
      </c>
      <c r="BG14" s="41">
        <v>44681</v>
      </c>
      <c r="BH14" s="198" t="s">
        <v>1328</v>
      </c>
      <c r="BI14" s="300" t="s">
        <v>1329</v>
      </c>
      <c r="BJ14" s="41">
        <v>44742</v>
      </c>
      <c r="BK14" s="41"/>
      <c r="BL14" s="41">
        <v>44804</v>
      </c>
      <c r="BM14" s="41"/>
      <c r="BN14" s="41">
        <v>44865</v>
      </c>
      <c r="BO14" s="41"/>
      <c r="BP14" s="41">
        <v>44926</v>
      </c>
      <c r="BQ14" s="41"/>
    </row>
    <row r="15" spans="1:69" ht="124.2" x14ac:dyDescent="0.3">
      <c r="A15" s="410"/>
      <c r="B15" s="388"/>
      <c r="C15" s="388"/>
      <c r="D15" s="388"/>
      <c r="E15" s="388"/>
      <c r="F15" s="488"/>
      <c r="G15" s="486"/>
      <c r="H15" s="388"/>
      <c r="I15" s="488"/>
      <c r="J15" s="388"/>
      <c r="K15" s="388"/>
      <c r="L15" s="390"/>
      <c r="M15" s="388"/>
      <c r="N15" s="388"/>
      <c r="O15" s="388"/>
      <c r="P15" s="388"/>
      <c r="Q15" s="388"/>
      <c r="R15" s="388"/>
      <c r="S15" s="389"/>
      <c r="T15" s="389"/>
      <c r="U15" s="389"/>
      <c r="V15" s="402"/>
      <c r="W15" s="400"/>
      <c r="X15" s="402"/>
      <c r="Y15" s="400"/>
      <c r="Z15" s="389"/>
      <c r="AA15" s="400"/>
      <c r="AB15" s="401"/>
      <c r="AC15" s="66" t="s">
        <v>444</v>
      </c>
      <c r="AD15" s="66" t="s">
        <v>1330</v>
      </c>
      <c r="AE15" s="66" t="s">
        <v>54</v>
      </c>
      <c r="AF15" s="38">
        <f t="shared" ref="AF15:AF17" si="9">IF(AE15="Preventivo",25%,IF(AE15="Detectivo",15%,IF(AE15="Correctivo",10%,"")))</f>
        <v>0.25</v>
      </c>
      <c r="AG15" s="122" t="s">
        <v>199</v>
      </c>
      <c r="AH15" s="38">
        <f t="shared" si="3"/>
        <v>0.15</v>
      </c>
      <c r="AI15" s="38">
        <f t="shared" si="6"/>
        <v>0.4</v>
      </c>
      <c r="AJ15" s="122" t="s">
        <v>200</v>
      </c>
      <c r="AK15" s="119" t="s">
        <v>191</v>
      </c>
      <c r="AL15" s="66" t="s">
        <v>446</v>
      </c>
      <c r="AM15" s="119" t="s">
        <v>23</v>
      </c>
      <c r="AN15" s="122" t="s">
        <v>465</v>
      </c>
      <c r="AO15" s="122" t="s">
        <v>40</v>
      </c>
      <c r="AP15" s="122" t="s">
        <v>438</v>
      </c>
      <c r="AQ15" s="122" t="s">
        <v>1325</v>
      </c>
      <c r="AR15" s="122" t="s">
        <v>204</v>
      </c>
      <c r="AS15" s="122" t="s">
        <v>147</v>
      </c>
      <c r="AT15" s="122" t="s">
        <v>206</v>
      </c>
      <c r="AU15" s="122">
        <f>+AV14*AI15</f>
        <v>0.18</v>
      </c>
      <c r="AV15" s="39">
        <f>+AV14-AU15</f>
        <v>0.26999999999999996</v>
      </c>
      <c r="AW15" s="389"/>
      <c r="AX15" s="389"/>
      <c r="AY15" s="136">
        <v>2</v>
      </c>
      <c r="AZ15" s="66" t="s">
        <v>1331</v>
      </c>
      <c r="BA15" s="112" t="str">
        <f t="shared" si="7"/>
        <v>Secretaria General</v>
      </c>
      <c r="BB15" s="37">
        <v>44562</v>
      </c>
      <c r="BC15" s="37">
        <v>44926</v>
      </c>
      <c r="BD15" s="112" t="str">
        <f t="shared" si="8"/>
        <v>Estudios y documentos previos
Pliego de Condiciones</v>
      </c>
      <c r="BE15" s="196">
        <v>44620</v>
      </c>
      <c r="BF15" s="41" t="s">
        <v>1332</v>
      </c>
      <c r="BG15" s="246">
        <v>44681</v>
      </c>
      <c r="BH15" s="198" t="s">
        <v>1333</v>
      </c>
      <c r="BI15" s="198"/>
      <c r="BJ15" s="41">
        <v>44742</v>
      </c>
      <c r="BK15" s="41"/>
      <c r="BL15" s="41">
        <v>44804</v>
      </c>
      <c r="BM15" s="41"/>
      <c r="BN15" s="41">
        <v>44865</v>
      </c>
      <c r="BO15" s="41"/>
      <c r="BP15" s="41">
        <v>44926</v>
      </c>
      <c r="BQ15" s="41"/>
    </row>
    <row r="16" spans="1:69" ht="124.2" x14ac:dyDescent="0.3">
      <c r="A16" s="410"/>
      <c r="B16" s="388"/>
      <c r="C16" s="388"/>
      <c r="D16" s="388"/>
      <c r="E16" s="388"/>
      <c r="F16" s="488"/>
      <c r="G16" s="486"/>
      <c r="H16" s="388"/>
      <c r="I16" s="488"/>
      <c r="J16" s="388"/>
      <c r="K16" s="388"/>
      <c r="L16" s="390"/>
      <c r="M16" s="388"/>
      <c r="N16" s="388"/>
      <c r="O16" s="388"/>
      <c r="P16" s="388"/>
      <c r="Q16" s="388"/>
      <c r="R16" s="388"/>
      <c r="S16" s="389"/>
      <c r="T16" s="389"/>
      <c r="U16" s="389"/>
      <c r="V16" s="402"/>
      <c r="W16" s="400"/>
      <c r="X16" s="402"/>
      <c r="Y16" s="400"/>
      <c r="Z16" s="389"/>
      <c r="AA16" s="400"/>
      <c r="AB16" s="401"/>
      <c r="AC16" s="48" t="s">
        <v>1334</v>
      </c>
      <c r="AD16" s="66" t="s">
        <v>1335</v>
      </c>
      <c r="AE16" s="66" t="s">
        <v>54</v>
      </c>
      <c r="AF16" s="38">
        <f t="shared" si="9"/>
        <v>0.25</v>
      </c>
      <c r="AG16" s="122" t="s">
        <v>199</v>
      </c>
      <c r="AH16" s="38">
        <f t="shared" si="3"/>
        <v>0.15</v>
      </c>
      <c r="AI16" s="38">
        <f t="shared" si="6"/>
        <v>0.4</v>
      </c>
      <c r="AJ16" s="122" t="s">
        <v>200</v>
      </c>
      <c r="AK16" s="119" t="s">
        <v>191</v>
      </c>
      <c r="AL16" s="66" t="s">
        <v>1336</v>
      </c>
      <c r="AM16" s="119" t="s">
        <v>23</v>
      </c>
      <c r="AN16" s="122" t="s">
        <v>465</v>
      </c>
      <c r="AO16" s="122" t="s">
        <v>40</v>
      </c>
      <c r="AP16" s="122" t="s">
        <v>452</v>
      </c>
      <c r="AQ16" s="122" t="s">
        <v>1337</v>
      </c>
      <c r="AR16" s="122" t="s">
        <v>204</v>
      </c>
      <c r="AS16" s="122" t="s">
        <v>454</v>
      </c>
      <c r="AT16" s="122" t="s">
        <v>206</v>
      </c>
      <c r="AU16" s="122">
        <f>+AV15*AI16</f>
        <v>0.10799999999999998</v>
      </c>
      <c r="AV16" s="39">
        <f>+AV15-AU16</f>
        <v>0.16199999999999998</v>
      </c>
      <c r="AW16" s="389"/>
      <c r="AX16" s="389"/>
      <c r="AY16" s="136">
        <v>3</v>
      </c>
      <c r="AZ16" s="48" t="s">
        <v>1334</v>
      </c>
      <c r="BA16" s="112" t="str">
        <f t="shared" si="7"/>
        <v>Comité evaluador</v>
      </c>
      <c r="BB16" s="37">
        <v>44562</v>
      </c>
      <c r="BC16" s="37">
        <v>44926</v>
      </c>
      <c r="BD16" s="112" t="str">
        <f t="shared" si="8"/>
        <v xml:space="preserve">Informes de evaluación/ Acta de comité de contratación </v>
      </c>
      <c r="BE16" s="196">
        <v>44620</v>
      </c>
      <c r="BF16" s="198" t="s">
        <v>1338</v>
      </c>
      <c r="BG16" s="41">
        <v>44681</v>
      </c>
      <c r="BH16" s="198"/>
      <c r="BI16" s="198"/>
      <c r="BJ16" s="41">
        <v>44742</v>
      </c>
      <c r="BK16" s="41"/>
      <c r="BL16" s="41">
        <v>44804</v>
      </c>
      <c r="BM16" s="41"/>
      <c r="BN16" s="41">
        <v>44865</v>
      </c>
      <c r="BO16" s="41"/>
      <c r="BP16" s="41">
        <v>44926</v>
      </c>
      <c r="BQ16" s="41"/>
    </row>
    <row r="17" spans="1:69" ht="129.6" x14ac:dyDescent="0.3">
      <c r="A17" s="410"/>
      <c r="B17" s="388"/>
      <c r="C17" s="388"/>
      <c r="D17" s="388"/>
      <c r="E17" s="388"/>
      <c r="F17" s="488"/>
      <c r="G17" s="486"/>
      <c r="H17" s="388"/>
      <c r="I17" s="488"/>
      <c r="J17" s="388"/>
      <c r="K17" s="388"/>
      <c r="L17" s="390"/>
      <c r="M17" s="388"/>
      <c r="N17" s="388"/>
      <c r="O17" s="388"/>
      <c r="P17" s="388"/>
      <c r="Q17" s="388"/>
      <c r="R17" s="388"/>
      <c r="S17" s="389"/>
      <c r="T17" s="389"/>
      <c r="U17" s="389"/>
      <c r="V17" s="402"/>
      <c r="W17" s="400"/>
      <c r="X17" s="402"/>
      <c r="Y17" s="400"/>
      <c r="Z17" s="389"/>
      <c r="AA17" s="400"/>
      <c r="AB17" s="401"/>
      <c r="AC17" s="66" t="s">
        <v>456</v>
      </c>
      <c r="AD17" s="66" t="s">
        <v>1339</v>
      </c>
      <c r="AE17" s="66" t="s">
        <v>54</v>
      </c>
      <c r="AF17" s="38">
        <f t="shared" si="9"/>
        <v>0.25</v>
      </c>
      <c r="AG17" s="122" t="s">
        <v>199</v>
      </c>
      <c r="AH17" s="38">
        <f t="shared" si="3"/>
        <v>0.15</v>
      </c>
      <c r="AI17" s="38">
        <f t="shared" si="6"/>
        <v>0.4</v>
      </c>
      <c r="AJ17" s="122" t="s">
        <v>200</v>
      </c>
      <c r="AK17" s="119" t="s">
        <v>191</v>
      </c>
      <c r="AL17" s="66" t="s">
        <v>458</v>
      </c>
      <c r="AM17" s="119" t="s">
        <v>23</v>
      </c>
      <c r="AN17" s="122" t="s">
        <v>465</v>
      </c>
      <c r="AO17" s="122" t="s">
        <v>40</v>
      </c>
      <c r="AP17" s="122" t="s">
        <v>459</v>
      </c>
      <c r="AQ17" s="122" t="s">
        <v>1340</v>
      </c>
      <c r="AR17" s="122" t="s">
        <v>204</v>
      </c>
      <c r="AS17" s="122" t="s">
        <v>147</v>
      </c>
      <c r="AT17" s="122" t="s">
        <v>206</v>
      </c>
      <c r="AU17" s="122">
        <f>+AV16*AI17</f>
        <v>6.4799999999999996E-2</v>
      </c>
      <c r="AV17" s="39">
        <f>+AV16-AU17</f>
        <v>9.7199999999999981E-2</v>
      </c>
      <c r="AW17" s="389"/>
      <c r="AX17" s="389"/>
      <c r="AY17" s="136">
        <v>4</v>
      </c>
      <c r="AZ17" s="66" t="s">
        <v>456</v>
      </c>
      <c r="BA17" s="112" t="str">
        <f t="shared" si="7"/>
        <v>Secretaria General</v>
      </c>
      <c r="BB17" s="37">
        <v>44562</v>
      </c>
      <c r="BC17" s="37">
        <v>44926</v>
      </c>
      <c r="BD17" s="112" t="str">
        <f t="shared" si="8"/>
        <v>Lista de chequeo
Minuta de contrato</v>
      </c>
      <c r="BE17" s="196">
        <v>44620</v>
      </c>
      <c r="BF17" s="198" t="s">
        <v>1341</v>
      </c>
      <c r="BG17" s="198" t="s">
        <v>1342</v>
      </c>
      <c r="BH17" s="198" t="s">
        <v>1343</v>
      </c>
      <c r="BI17" s="300" t="s">
        <v>1344</v>
      </c>
      <c r="BJ17" s="41">
        <v>44742</v>
      </c>
      <c r="BK17" s="41"/>
      <c r="BL17" s="41">
        <v>44804</v>
      </c>
      <c r="BM17" s="41"/>
      <c r="BN17" s="41">
        <v>44865</v>
      </c>
      <c r="BO17" s="41"/>
      <c r="BP17" s="41">
        <v>44926</v>
      </c>
      <c r="BQ17" s="41"/>
    </row>
    <row r="18" spans="1:69" ht="124.2" x14ac:dyDescent="0.3">
      <c r="A18" s="410"/>
      <c r="B18" s="388"/>
      <c r="C18" s="388"/>
      <c r="D18" s="388"/>
      <c r="E18" s="388"/>
      <c r="F18" s="488"/>
      <c r="G18" s="486"/>
      <c r="H18" s="388"/>
      <c r="I18" s="488"/>
      <c r="J18" s="388"/>
      <c r="K18" s="388"/>
      <c r="L18" s="390"/>
      <c r="M18" s="388"/>
      <c r="N18" s="388"/>
      <c r="O18" s="388"/>
      <c r="P18" s="388"/>
      <c r="Q18" s="388"/>
      <c r="R18" s="388"/>
      <c r="S18" s="389"/>
      <c r="T18" s="389"/>
      <c r="U18" s="389"/>
      <c r="V18" s="402"/>
      <c r="W18" s="400"/>
      <c r="X18" s="402"/>
      <c r="Y18" s="400"/>
      <c r="Z18" s="389"/>
      <c r="AA18" s="400"/>
      <c r="AB18" s="401"/>
      <c r="AC18" s="66" t="s">
        <v>1345</v>
      </c>
      <c r="AD18" s="66" t="s">
        <v>1346</v>
      </c>
      <c r="AE18" s="66" t="s">
        <v>54</v>
      </c>
      <c r="AF18" s="38">
        <f>IF(AE18="Preventivo",25%,IF(AE18="Detectivo",15%,IF(AE18="Correctivo",10%,"")))</f>
        <v>0.25</v>
      </c>
      <c r="AG18" s="122" t="s">
        <v>199</v>
      </c>
      <c r="AH18" s="38">
        <f>IF(AG18="Manual",15%,IF(AG18="Automático",25%,""))</f>
        <v>0.15</v>
      </c>
      <c r="AI18" s="38">
        <f t="shared" si="6"/>
        <v>0.4</v>
      </c>
      <c r="AJ18" s="122" t="s">
        <v>200</v>
      </c>
      <c r="AK18" s="119" t="s">
        <v>191</v>
      </c>
      <c r="AL18" s="66" t="s">
        <v>464</v>
      </c>
      <c r="AM18" s="119" t="s">
        <v>23</v>
      </c>
      <c r="AN18" s="122" t="s">
        <v>465</v>
      </c>
      <c r="AO18" s="122" t="s">
        <v>40</v>
      </c>
      <c r="AP18" s="122" t="s">
        <v>466</v>
      </c>
      <c r="AQ18" s="122" t="s">
        <v>1347</v>
      </c>
      <c r="AR18" s="122" t="s">
        <v>204</v>
      </c>
      <c r="AS18" s="122" t="s">
        <v>147</v>
      </c>
      <c r="AT18" s="122" t="s">
        <v>206</v>
      </c>
      <c r="AU18" s="122">
        <f>+AV17*AI18</f>
        <v>3.8879999999999998E-2</v>
      </c>
      <c r="AV18" s="39">
        <f>+AV17-AU18</f>
        <v>5.8319999999999983E-2</v>
      </c>
      <c r="AW18" s="389"/>
      <c r="AX18" s="389"/>
      <c r="AY18" s="136">
        <v>5</v>
      </c>
      <c r="AZ18" s="66" t="s">
        <v>1345</v>
      </c>
      <c r="BA18" s="112" t="str">
        <f t="shared" si="7"/>
        <v>Secretaria General</v>
      </c>
      <c r="BB18" s="37">
        <v>44562</v>
      </c>
      <c r="BC18" s="37">
        <v>44926</v>
      </c>
      <c r="BD18" s="112" t="str">
        <f t="shared" si="8"/>
        <v>Garantía</v>
      </c>
      <c r="BE18" s="196">
        <v>44620</v>
      </c>
      <c r="BF18" s="198" t="s">
        <v>1348</v>
      </c>
      <c r="BG18" s="41" t="s">
        <v>1349</v>
      </c>
      <c r="BH18" s="198" t="s">
        <v>1350</v>
      </c>
      <c r="BI18" s="300" t="s">
        <v>1351</v>
      </c>
      <c r="BJ18" s="41">
        <v>44742</v>
      </c>
      <c r="BK18" s="41"/>
      <c r="BL18" s="41">
        <v>44804</v>
      </c>
      <c r="BM18" s="41"/>
      <c r="BN18" s="41">
        <v>44865</v>
      </c>
      <c r="BO18" s="41"/>
      <c r="BP18" s="41">
        <v>44926</v>
      </c>
      <c r="BQ18" s="41"/>
    </row>
    <row r="19" spans="1:69" ht="72.599999999999994" customHeight="1" x14ac:dyDescent="0.3">
      <c r="A19" s="410" t="s">
        <v>239</v>
      </c>
      <c r="B19" s="388" t="s">
        <v>82</v>
      </c>
      <c r="C19" s="388" t="s">
        <v>89</v>
      </c>
      <c r="D19" s="388" t="s">
        <v>12</v>
      </c>
      <c r="E19" s="388" t="s">
        <v>34</v>
      </c>
      <c r="F19" s="484" t="s">
        <v>1352</v>
      </c>
      <c r="G19" s="486" t="s">
        <v>1353</v>
      </c>
      <c r="H19" s="484" t="s">
        <v>1354</v>
      </c>
      <c r="I19" s="484" t="s">
        <v>1355</v>
      </c>
      <c r="J19" s="388" t="s">
        <v>63</v>
      </c>
      <c r="K19" s="388">
        <v>0</v>
      </c>
      <c r="L19" s="390">
        <f>IF(J19="Diaria",+(K19/360),IF(J19="Mensual",+(K19/12),IF(J19="Bimestral",+(K19/6),IF(J19="Trimestral",+(K19/4),IF(J19="Semestral",+(K19/2),IF(J19="Anual",+(K19/1),""))))))</f>
        <v>0</v>
      </c>
      <c r="M19" s="388" t="s">
        <v>29</v>
      </c>
      <c r="N19" s="388">
        <f>IF(M19="Menor al 1% del patrimonio de la Lotería de Bogotá",20%,IF(M19="Entre el 1% y el 3% del patrimonio de la Lotería de Bogotá",40%,IF(M19="Entre el 3% y el 6% del patrimonio de la Lotería de Bogotá",60%,IF(M19="Entre el 6% y el 10% del patrimonio de la Lotería de Bogotá",80%,IF(M19="Mayor al 10% del patrimonio de la Lotería de Bogotá",100%,IF(M19="NA",0%,""))))))</f>
        <v>0.2</v>
      </c>
      <c r="O19" s="388" t="s">
        <v>30</v>
      </c>
      <c r="P19" s="388">
        <f>IF(O19="El riesgo afecta la imagen de algún área de la organización",20%,IF(O19="El riesgo afecta la imagen de la entidad internamente, de conocimiento general nivel interno, de junta directiva y accionistas y/o de proveedores",40%,IF(O19="El riesgo afecta la imagen de la entidad con algunos usuarios de relevancia frente al logro de los objetivos",60%,IF(O19="El riesgo afecta la imagen de la entidad con efecto publicitario sistenido a nivel de sector administrativo, nivel departamental o municipal",80%,IF(O19="El riesgo afecta la imagen de la entidad a nivel nacional, con efecto publicitario sistenido a nivel país",100%,IF(O19="NA",0%,""))))))</f>
        <v>0.2</v>
      </c>
      <c r="Q19" s="388" t="s">
        <v>70</v>
      </c>
      <c r="R19" s="388">
        <f>IF(Q19="Interrupción de la operación por menos de un día",20%,IF(Q19="Interrupción de la operación por un día completo",40%,IF(Q19="Interrupción de la operación mayor a 1 día y menor a 2 días",60%,IF(Q19="Interrupción de la operación por dos días completos",80%,IF(Q19="Interrupción de la operación por más de dos días",100%,IF(Q19="NA",0%,""))))))</f>
        <v>0</v>
      </c>
      <c r="S19" s="389" t="s">
        <v>70</v>
      </c>
      <c r="T19" s="389" t="s">
        <v>70</v>
      </c>
      <c r="U19" s="389">
        <f>+MAX(N19,P19,R19)</f>
        <v>0.2</v>
      </c>
      <c r="V19" s="402" t="str">
        <f>IF(L19&lt;=20%,"Muy baja",IF(L19&lt;=40%,"Baja",IF(L19&lt;=60%,"Media",IF(L19&lt;=80%,"Alta",IF(L19&lt;=100%,"Muy alta",IF(L19&gt;=100%,"Muy alta",""))))))</f>
        <v>Muy baja</v>
      </c>
      <c r="W19" s="400">
        <f>+IFERROR(VLOOKUP(V19,Fórmula!$F$1:$G$6,2,FALSE),"")</f>
        <v>0.2</v>
      </c>
      <c r="X19" s="402" t="str">
        <f>IF(U19=20%,"Leve",IF(U19=40%,"Menor",IF(U19=60%,"Moderado",IF(U19=80%,"Mayor",IF(U19=100%,"Catastrófico","")))))</f>
        <v>Leve</v>
      </c>
      <c r="Y19" s="400">
        <f>+IFERROR(VLOOKUP(X19,Fórmula!$H$1:$I$6,2,FALSE),"")</f>
        <v>0.2</v>
      </c>
      <c r="Z19" s="389" t="str">
        <f>+IFERROR(VLOOKUP(V19&amp;X19,Fórmula!$C$2:$D$26,2,FALSE),"")</f>
        <v>Bajo</v>
      </c>
      <c r="AA19" s="400">
        <f>IF(Z19="Bajo",25%,IF(Z19="Moderado",50%,IF(Z19="Alto",75%,IF(Z19="Extremo",100%,""))))</f>
        <v>0.25</v>
      </c>
      <c r="AB19" s="401" t="s">
        <v>1356</v>
      </c>
      <c r="AC19" s="202" t="s">
        <v>1357</v>
      </c>
      <c r="AD19" s="202" t="s">
        <v>1358</v>
      </c>
      <c r="AE19" s="66" t="s">
        <v>54</v>
      </c>
      <c r="AF19" s="38">
        <f>IF(AE19="Preventivo",25%,IF(AE19="Detectivo",15%,IF(AE19="Correctivo",10%,"")))</f>
        <v>0.25</v>
      </c>
      <c r="AG19" s="122" t="s">
        <v>199</v>
      </c>
      <c r="AH19" s="38">
        <f>IF(AG19="Manual",15%,IF(AG19="Automático",25%,""))</f>
        <v>0.15</v>
      </c>
      <c r="AI19" s="38">
        <f t="shared" ref="AI19:AI20" si="10">+AH19+AF19</f>
        <v>0.4</v>
      </c>
      <c r="AJ19" s="122" t="s">
        <v>200</v>
      </c>
      <c r="AK19" s="119" t="s">
        <v>191</v>
      </c>
      <c r="AL19" s="66" t="s">
        <v>1359</v>
      </c>
      <c r="AM19" s="119" t="s">
        <v>23</v>
      </c>
      <c r="AN19" s="202" t="s">
        <v>1360</v>
      </c>
      <c r="AO19" s="122" t="s">
        <v>40</v>
      </c>
      <c r="AP19" s="122" t="s">
        <v>466</v>
      </c>
      <c r="AQ19" s="122" t="s">
        <v>1347</v>
      </c>
      <c r="AR19" s="122" t="s">
        <v>204</v>
      </c>
      <c r="AS19" s="122" t="s">
        <v>1361</v>
      </c>
      <c r="AT19" s="122" t="s">
        <v>206</v>
      </c>
      <c r="AU19" s="122">
        <f>+AI19*AA19</f>
        <v>0.1</v>
      </c>
      <c r="AV19" s="39">
        <f>+AA19-AU19</f>
        <v>0.15</v>
      </c>
      <c r="AW19" s="389" t="str">
        <f>+IF(C19="Corrupción","Moderado",IF(AV20&lt;=25%,"Bajo",IF(AV20&lt;=50%,"Moderado",IF(AV20&lt;=75%,"Alto",IF(AV20&gt;75%,"Extremo","")))))</f>
        <v>Bajo</v>
      </c>
      <c r="AX19" s="389" t="s">
        <v>41</v>
      </c>
      <c r="AY19" s="203"/>
      <c r="AZ19" s="203"/>
      <c r="BA19" s="206" t="s">
        <v>147</v>
      </c>
      <c r="BB19" s="37">
        <v>44562</v>
      </c>
      <c r="BC19" s="37">
        <v>44926</v>
      </c>
      <c r="BD19" s="206" t="s">
        <v>1362</v>
      </c>
      <c r="BE19" s="196">
        <v>44620</v>
      </c>
      <c r="BF19" s="198" t="s">
        <v>1348</v>
      </c>
      <c r="BG19" s="41">
        <v>44681</v>
      </c>
      <c r="BH19" s="198" t="s">
        <v>1363</v>
      </c>
      <c r="BI19" s="198" t="s">
        <v>1364</v>
      </c>
      <c r="BJ19" s="41">
        <v>44742</v>
      </c>
      <c r="BK19" s="41"/>
      <c r="BL19" s="41">
        <v>44804</v>
      </c>
      <c r="BM19" s="41"/>
      <c r="BN19" s="41">
        <v>44865</v>
      </c>
      <c r="BO19" s="41"/>
      <c r="BP19" s="41">
        <v>44926</v>
      </c>
      <c r="BQ19" s="41"/>
    </row>
    <row r="20" spans="1:69" ht="69" x14ac:dyDescent="0.3">
      <c r="A20" s="385"/>
      <c r="B20" s="381"/>
      <c r="C20" s="381"/>
      <c r="D20" s="381"/>
      <c r="E20" s="381"/>
      <c r="F20" s="485"/>
      <c r="G20" s="487"/>
      <c r="H20" s="485"/>
      <c r="I20" s="485"/>
      <c r="J20" s="381"/>
      <c r="K20" s="381"/>
      <c r="L20" s="383"/>
      <c r="M20" s="381"/>
      <c r="N20" s="381"/>
      <c r="O20" s="381"/>
      <c r="P20" s="381"/>
      <c r="Q20" s="381"/>
      <c r="R20" s="381"/>
      <c r="S20" s="375"/>
      <c r="T20" s="375"/>
      <c r="U20" s="375"/>
      <c r="V20" s="377"/>
      <c r="W20" s="379"/>
      <c r="X20" s="377"/>
      <c r="Y20" s="379"/>
      <c r="Z20" s="375"/>
      <c r="AA20" s="379"/>
      <c r="AB20" s="373"/>
      <c r="AC20" s="104" t="s">
        <v>1365</v>
      </c>
      <c r="AD20" s="104" t="s">
        <v>1366</v>
      </c>
      <c r="AE20" s="35" t="s">
        <v>54</v>
      </c>
      <c r="AF20" s="44">
        <f>IF(AE20="Preventivo",25%,IF(AE20="Detectivo",15%,IF(AE20="Correctivo",10%,"")))</f>
        <v>0.25</v>
      </c>
      <c r="AG20" s="123" t="s">
        <v>199</v>
      </c>
      <c r="AH20" s="44">
        <f>IF(AG20="Manual",15%,IF(AG20="Automático",25%,""))</f>
        <v>0.15</v>
      </c>
      <c r="AI20" s="44">
        <f t="shared" si="10"/>
        <v>0.4</v>
      </c>
      <c r="AJ20" s="123" t="s">
        <v>200</v>
      </c>
      <c r="AK20" s="120" t="s">
        <v>239</v>
      </c>
      <c r="AL20" s="104"/>
      <c r="AM20" s="120" t="s">
        <v>23</v>
      </c>
      <c r="AN20" s="104" t="s">
        <v>1367</v>
      </c>
      <c r="AO20" s="123" t="s">
        <v>40</v>
      </c>
      <c r="AP20" s="123" t="s">
        <v>466</v>
      </c>
      <c r="AQ20" s="123" t="s">
        <v>1368</v>
      </c>
      <c r="AR20" s="123" t="s">
        <v>204</v>
      </c>
      <c r="AS20" s="123" t="s">
        <v>1361</v>
      </c>
      <c r="AT20" s="123" t="s">
        <v>206</v>
      </c>
      <c r="AU20" s="123">
        <f>+AV19*AI20</f>
        <v>0.06</v>
      </c>
      <c r="AV20" s="139">
        <f>+AV19-AU20</f>
        <v>0.09</v>
      </c>
      <c r="AW20" s="375"/>
      <c r="AX20" s="375"/>
      <c r="AY20" s="94"/>
      <c r="AZ20" s="94"/>
      <c r="BA20" s="123" t="s">
        <v>1361</v>
      </c>
      <c r="BB20" s="37">
        <v>44562</v>
      </c>
      <c r="BC20" s="37">
        <v>44926</v>
      </c>
      <c r="BD20" s="104" t="s">
        <v>1368</v>
      </c>
      <c r="BE20" s="196">
        <v>44620</v>
      </c>
      <c r="BF20" s="198" t="s">
        <v>1369</v>
      </c>
      <c r="BG20" s="41">
        <v>44681</v>
      </c>
      <c r="BH20" s="198" t="s">
        <v>1370</v>
      </c>
      <c r="BI20" s="198" t="s">
        <v>1101</v>
      </c>
      <c r="BJ20" s="41">
        <v>44742</v>
      </c>
      <c r="BK20" s="41"/>
      <c r="BL20" s="41">
        <v>44804</v>
      </c>
      <c r="BM20" s="41"/>
      <c r="BN20" s="41">
        <v>44865</v>
      </c>
      <c r="BO20" s="41"/>
      <c r="BP20" s="41">
        <v>44926</v>
      </c>
      <c r="BQ20" s="41"/>
    </row>
    <row r="21" spans="1:69" x14ac:dyDescent="0.3">
      <c r="W21" s="25"/>
      <c r="Y21" s="25"/>
      <c r="AF21" s="25"/>
      <c r="AG21" s="25"/>
      <c r="AH21" s="25"/>
      <c r="AI21" s="25"/>
      <c r="AV21" s="29"/>
    </row>
    <row r="22" spans="1:69" x14ac:dyDescent="0.3">
      <c r="W22" s="25"/>
      <c r="Y22" s="25"/>
      <c r="AF22" s="25"/>
      <c r="AG22" s="25"/>
      <c r="AH22" s="25"/>
      <c r="AI22" s="25"/>
      <c r="AV22" s="29"/>
    </row>
    <row r="23" spans="1:69" x14ac:dyDescent="0.3">
      <c r="W23" s="25"/>
      <c r="Y23" s="25"/>
      <c r="AF23" s="25"/>
      <c r="AG23" s="25"/>
      <c r="AH23" s="25"/>
      <c r="AI23" s="25"/>
      <c r="AV23" s="29"/>
    </row>
    <row r="24" spans="1:69" x14ac:dyDescent="0.3">
      <c r="W24" s="25"/>
      <c r="Y24" s="25"/>
      <c r="AF24" s="25"/>
      <c r="AG24" s="25"/>
      <c r="AH24" s="25"/>
      <c r="AI24" s="25"/>
      <c r="AV24" s="29"/>
    </row>
    <row r="25" spans="1:69" x14ac:dyDescent="0.3">
      <c r="W25" s="25"/>
      <c r="Y25" s="25"/>
      <c r="AF25" s="25"/>
      <c r="AG25" s="25"/>
      <c r="AH25" s="25"/>
      <c r="AI25" s="25"/>
      <c r="AV25" s="29"/>
    </row>
    <row r="26" spans="1:69" x14ac:dyDescent="0.3">
      <c r="W26" s="25"/>
      <c r="Y26" s="25"/>
      <c r="AF26" s="25"/>
      <c r="AG26" s="25"/>
      <c r="AH26" s="25"/>
      <c r="AI26" s="25"/>
      <c r="AV26" s="29"/>
    </row>
    <row r="27" spans="1:69" x14ac:dyDescent="0.3">
      <c r="W27" s="25"/>
      <c r="Y27" s="25"/>
      <c r="AF27" s="25"/>
      <c r="AG27" s="25"/>
      <c r="AH27" s="25"/>
      <c r="AI27" s="25"/>
      <c r="AV27" s="29"/>
    </row>
    <row r="28" spans="1:69" x14ac:dyDescent="0.3">
      <c r="W28" s="25"/>
      <c r="Y28" s="25"/>
      <c r="AF28" s="25"/>
      <c r="AG28" s="25"/>
      <c r="AH28" s="25"/>
      <c r="AI28" s="25"/>
      <c r="AV28" s="29"/>
    </row>
    <row r="29" spans="1:69" x14ac:dyDescent="0.3">
      <c r="W29" s="25"/>
      <c r="Y29" s="25"/>
      <c r="AF29" s="25"/>
      <c r="AG29" s="25"/>
      <c r="AH29" s="25"/>
      <c r="AI29" s="25"/>
      <c r="AV29" s="29"/>
    </row>
    <row r="30" spans="1:69" x14ac:dyDescent="0.3">
      <c r="W30" s="25"/>
      <c r="Y30" s="25"/>
      <c r="AF30" s="25"/>
      <c r="AG30" s="25"/>
      <c r="AH30" s="25"/>
      <c r="AI30" s="25"/>
      <c r="AV30" s="29"/>
    </row>
    <row r="31" spans="1:69" x14ac:dyDescent="0.3">
      <c r="W31" s="25"/>
      <c r="Y31" s="25"/>
      <c r="AF31" s="25"/>
      <c r="AG31" s="25"/>
      <c r="AH31" s="25"/>
      <c r="AI31" s="25"/>
      <c r="AV31" s="29"/>
    </row>
    <row r="32" spans="1:69" x14ac:dyDescent="0.3">
      <c r="W32" s="25"/>
      <c r="Y32" s="25"/>
      <c r="AF32" s="25"/>
      <c r="AG32" s="25"/>
      <c r="AH32" s="25"/>
      <c r="AI32" s="25"/>
      <c r="AV32" s="29"/>
    </row>
    <row r="33" spans="23:48" x14ac:dyDescent="0.3">
      <c r="W33" s="25"/>
      <c r="Y33" s="25"/>
      <c r="AF33" s="25"/>
      <c r="AG33" s="25"/>
      <c r="AH33" s="25"/>
      <c r="AI33" s="25"/>
      <c r="AV33" s="29"/>
    </row>
    <row r="34" spans="23:48" x14ac:dyDescent="0.3">
      <c r="W34" s="25"/>
      <c r="Y34" s="25"/>
      <c r="AF34" s="25"/>
      <c r="AG34" s="25"/>
      <c r="AH34" s="25"/>
      <c r="AI34" s="25"/>
      <c r="AV34" s="29"/>
    </row>
    <row r="35" spans="23:48" x14ac:dyDescent="0.3">
      <c r="W35" s="25"/>
      <c r="Y35" s="25"/>
      <c r="AF35" s="25"/>
      <c r="AG35" s="25"/>
      <c r="AH35" s="25"/>
      <c r="AI35" s="25"/>
      <c r="AV35" s="29"/>
    </row>
    <row r="36" spans="23:48" x14ac:dyDescent="0.3">
      <c r="W36" s="25"/>
      <c r="Y36" s="25"/>
      <c r="AF36" s="25"/>
      <c r="AG36" s="25"/>
      <c r="AH36" s="25"/>
      <c r="AI36" s="25"/>
      <c r="AV36" s="29"/>
    </row>
    <row r="37" spans="23:48" x14ac:dyDescent="0.3">
      <c r="W37" s="25"/>
      <c r="Y37" s="25"/>
      <c r="AF37" s="25"/>
      <c r="AG37" s="25"/>
      <c r="AH37" s="25"/>
      <c r="AI37" s="25"/>
      <c r="AV37" s="29"/>
    </row>
    <row r="38" spans="23:48" x14ac:dyDescent="0.3">
      <c r="W38" s="25"/>
      <c r="Y38" s="25"/>
      <c r="AF38" s="25"/>
      <c r="AG38" s="25"/>
      <c r="AH38" s="25"/>
      <c r="AI38" s="25"/>
      <c r="AV38" s="29"/>
    </row>
    <row r="39" spans="23:48" x14ac:dyDescent="0.3">
      <c r="W39" s="25"/>
      <c r="Y39" s="25"/>
      <c r="AF39" s="25"/>
      <c r="AG39" s="25"/>
      <c r="AH39" s="25"/>
      <c r="AI39" s="25"/>
      <c r="AV39" s="29"/>
    </row>
    <row r="40" spans="23:48" x14ac:dyDescent="0.3">
      <c r="W40" s="25"/>
      <c r="Y40" s="25"/>
      <c r="AF40" s="25"/>
      <c r="AG40" s="25"/>
      <c r="AH40" s="25"/>
      <c r="AI40" s="25"/>
      <c r="AV40" s="29"/>
    </row>
    <row r="41" spans="23:48" x14ac:dyDescent="0.3">
      <c r="W41" s="25"/>
      <c r="Y41" s="25"/>
      <c r="AF41" s="25"/>
      <c r="AG41" s="25"/>
      <c r="AH41" s="25"/>
      <c r="AI41" s="25"/>
      <c r="AV41" s="29"/>
    </row>
    <row r="42" spans="23:48" x14ac:dyDescent="0.3">
      <c r="W42" s="25"/>
      <c r="Y42" s="25"/>
      <c r="AF42" s="25"/>
      <c r="AG42" s="25"/>
      <c r="AH42" s="25"/>
      <c r="AI42" s="25"/>
      <c r="AV42" s="29"/>
    </row>
    <row r="43" spans="23:48" x14ac:dyDescent="0.3">
      <c r="W43" s="25"/>
      <c r="Y43" s="25"/>
      <c r="AF43" s="25"/>
      <c r="AG43" s="25"/>
      <c r="AH43" s="25"/>
      <c r="AI43" s="25"/>
      <c r="AV43" s="29"/>
    </row>
    <row r="44" spans="23:48" x14ac:dyDescent="0.3">
      <c r="W44" s="25"/>
      <c r="Y44" s="25"/>
      <c r="AF44" s="25"/>
      <c r="AG44" s="25"/>
      <c r="AH44" s="25"/>
      <c r="AI44" s="25"/>
      <c r="AV44" s="29"/>
    </row>
    <row r="45" spans="23:48" x14ac:dyDescent="0.3">
      <c r="W45" s="25"/>
      <c r="Y45" s="25"/>
      <c r="AF45" s="25"/>
      <c r="AG45" s="25"/>
      <c r="AH45" s="25"/>
      <c r="AI45" s="25"/>
      <c r="AV45" s="29"/>
    </row>
    <row r="46" spans="23:48" x14ac:dyDescent="0.3">
      <c r="W46" s="25"/>
      <c r="Y46" s="25"/>
      <c r="AF46" s="25"/>
      <c r="AG46" s="25"/>
      <c r="AH46" s="25"/>
      <c r="AI46" s="25"/>
      <c r="AV46" s="29"/>
    </row>
    <row r="47" spans="23:48" x14ac:dyDescent="0.3">
      <c r="W47" s="25"/>
      <c r="Y47" s="25"/>
      <c r="AF47" s="25"/>
      <c r="AG47" s="25"/>
      <c r="AH47" s="25"/>
      <c r="AI47" s="25"/>
      <c r="AV47" s="29"/>
    </row>
    <row r="48" spans="23:48" x14ac:dyDescent="0.3">
      <c r="W48" s="25"/>
      <c r="Y48" s="25"/>
      <c r="AF48" s="25"/>
      <c r="AG48" s="25"/>
      <c r="AH48" s="25"/>
      <c r="AI48" s="25"/>
      <c r="AV48" s="29"/>
    </row>
    <row r="49" spans="23:48" x14ac:dyDescent="0.3">
      <c r="W49" s="25"/>
      <c r="Y49" s="25"/>
      <c r="AF49" s="25"/>
      <c r="AG49" s="25"/>
      <c r="AH49" s="25"/>
      <c r="AI49" s="25"/>
      <c r="AV49" s="29"/>
    </row>
    <row r="50" spans="23:48" x14ac:dyDescent="0.3">
      <c r="W50" s="25"/>
      <c r="Y50" s="25"/>
      <c r="AF50" s="25"/>
      <c r="AG50" s="25"/>
      <c r="AH50" s="25"/>
      <c r="AI50" s="25"/>
      <c r="AV50" s="29"/>
    </row>
    <row r="51" spans="23:48" x14ac:dyDescent="0.3">
      <c r="W51" s="25"/>
      <c r="Y51" s="25"/>
      <c r="AF51" s="25"/>
      <c r="AG51" s="25"/>
      <c r="AH51" s="25"/>
      <c r="AI51" s="25"/>
      <c r="AV51" s="29"/>
    </row>
    <row r="52" spans="23:48" x14ac:dyDescent="0.3">
      <c r="W52" s="25"/>
      <c r="Y52" s="25"/>
      <c r="AF52" s="25"/>
      <c r="AG52" s="25"/>
      <c r="AH52" s="25"/>
      <c r="AI52" s="25"/>
      <c r="AV52" s="29"/>
    </row>
    <row r="53" spans="23:48" x14ac:dyDescent="0.3">
      <c r="W53" s="25"/>
      <c r="Y53" s="25"/>
      <c r="AF53" s="25"/>
      <c r="AG53" s="25"/>
      <c r="AH53" s="25"/>
      <c r="AI53" s="25"/>
      <c r="AV53" s="29"/>
    </row>
    <row r="54" spans="23:48" x14ac:dyDescent="0.3">
      <c r="W54" s="25"/>
      <c r="Y54" s="25"/>
      <c r="AF54" s="25"/>
      <c r="AG54" s="25"/>
      <c r="AH54" s="25"/>
      <c r="AI54" s="25"/>
      <c r="AV54" s="29"/>
    </row>
    <row r="55" spans="23:48" x14ac:dyDescent="0.3">
      <c r="W55" s="25"/>
      <c r="Y55" s="25"/>
      <c r="AF55" s="25"/>
      <c r="AG55" s="25"/>
      <c r="AH55" s="25"/>
      <c r="AI55" s="25"/>
      <c r="AV55" s="29"/>
    </row>
    <row r="56" spans="23:48" x14ac:dyDescent="0.3">
      <c r="W56" s="25"/>
      <c r="Y56" s="25"/>
      <c r="AF56" s="25"/>
      <c r="AG56" s="25"/>
      <c r="AH56" s="25"/>
      <c r="AI56" s="25"/>
      <c r="AV56" s="29"/>
    </row>
    <row r="57" spans="23:48" x14ac:dyDescent="0.3">
      <c r="W57" s="25"/>
      <c r="Y57" s="25"/>
      <c r="AF57" s="25"/>
      <c r="AG57" s="25"/>
      <c r="AH57" s="25"/>
      <c r="AI57" s="25"/>
      <c r="AV57" s="29"/>
    </row>
    <row r="58" spans="23:48" x14ac:dyDescent="0.3">
      <c r="W58" s="25"/>
      <c r="Y58" s="25"/>
      <c r="AF58" s="25"/>
      <c r="AG58" s="25"/>
      <c r="AH58" s="25"/>
      <c r="AI58" s="25"/>
      <c r="AV58" s="29"/>
    </row>
    <row r="59" spans="23:48" x14ac:dyDescent="0.3">
      <c r="W59" s="25"/>
      <c r="Y59" s="25"/>
      <c r="AF59" s="25"/>
      <c r="AG59" s="25"/>
      <c r="AH59" s="25"/>
      <c r="AI59" s="25"/>
      <c r="AV59" s="29"/>
    </row>
    <row r="60" spans="23:48" x14ac:dyDescent="0.3">
      <c r="W60" s="25"/>
      <c r="Y60" s="25"/>
      <c r="AF60" s="25"/>
      <c r="AG60" s="25"/>
      <c r="AH60" s="25"/>
      <c r="AI60" s="25"/>
      <c r="AV60" s="29"/>
    </row>
    <row r="61" spans="23:48" x14ac:dyDescent="0.3">
      <c r="W61" s="25"/>
      <c r="Y61" s="25"/>
      <c r="AF61" s="25"/>
      <c r="AG61" s="25"/>
      <c r="AH61" s="25"/>
      <c r="AI61" s="25"/>
      <c r="AV61" s="29"/>
    </row>
    <row r="62" spans="23:48" x14ac:dyDescent="0.3">
      <c r="W62" s="25"/>
      <c r="Y62" s="25"/>
      <c r="AF62" s="25"/>
      <c r="AG62" s="25"/>
      <c r="AH62" s="25"/>
      <c r="AI62" s="25"/>
      <c r="AV62" s="29"/>
    </row>
    <row r="63" spans="23:48" x14ac:dyDescent="0.3">
      <c r="W63" s="25"/>
      <c r="Y63" s="25"/>
      <c r="AF63" s="25"/>
      <c r="AG63" s="25"/>
      <c r="AH63" s="25"/>
      <c r="AI63" s="25"/>
      <c r="AV63" s="29"/>
    </row>
    <row r="64" spans="23:48" x14ac:dyDescent="0.3">
      <c r="W64" s="25"/>
      <c r="Y64" s="25"/>
      <c r="AF64" s="25"/>
      <c r="AG64" s="25"/>
      <c r="AH64" s="25"/>
      <c r="AI64" s="25"/>
      <c r="AV64" s="29"/>
    </row>
    <row r="65" spans="23:48" x14ac:dyDescent="0.3">
      <c r="W65" s="25"/>
      <c r="Y65" s="25"/>
      <c r="AF65" s="25"/>
      <c r="AG65" s="25"/>
      <c r="AH65" s="25"/>
      <c r="AI65" s="25"/>
      <c r="AV65" s="29"/>
    </row>
    <row r="66" spans="23:48" x14ac:dyDescent="0.3">
      <c r="W66" s="25"/>
      <c r="Y66" s="25"/>
      <c r="AF66" s="25"/>
      <c r="AG66" s="25"/>
      <c r="AH66" s="25"/>
      <c r="AI66" s="25"/>
      <c r="AV66" s="29"/>
    </row>
    <row r="67" spans="23:48" x14ac:dyDescent="0.3">
      <c r="W67" s="25"/>
      <c r="Y67" s="25"/>
      <c r="AF67" s="25"/>
      <c r="AG67" s="25"/>
      <c r="AH67" s="25"/>
      <c r="AI67" s="25"/>
      <c r="AV67" s="29"/>
    </row>
    <row r="68" spans="23:48" x14ac:dyDescent="0.3">
      <c r="W68" s="25"/>
      <c r="Y68" s="25"/>
      <c r="AF68" s="25"/>
      <c r="AG68" s="25"/>
      <c r="AH68" s="25"/>
      <c r="AI68" s="25"/>
      <c r="AV68" s="29"/>
    </row>
    <row r="69" spans="23:48" x14ac:dyDescent="0.3">
      <c r="W69" s="25"/>
      <c r="Y69" s="25"/>
      <c r="AF69" s="25"/>
      <c r="AG69" s="25"/>
      <c r="AH69" s="25"/>
      <c r="AI69" s="25"/>
      <c r="AV69" s="29"/>
    </row>
    <row r="70" spans="23:48" x14ac:dyDescent="0.3">
      <c r="W70" s="25"/>
      <c r="Y70" s="25"/>
      <c r="AF70" s="25"/>
      <c r="AG70" s="25"/>
      <c r="AH70" s="25"/>
      <c r="AI70" s="25"/>
      <c r="AV70" s="29"/>
    </row>
    <row r="71" spans="23:48" x14ac:dyDescent="0.3">
      <c r="W71" s="25"/>
      <c r="Y71" s="25"/>
      <c r="AF71" s="25"/>
      <c r="AG71" s="25"/>
      <c r="AH71" s="25"/>
      <c r="AI71" s="25"/>
      <c r="AV71" s="29"/>
    </row>
    <row r="72" spans="23:48" x14ac:dyDescent="0.3">
      <c r="W72" s="25"/>
      <c r="Y72" s="25"/>
      <c r="AF72" s="25"/>
      <c r="AG72" s="25"/>
      <c r="AH72" s="25"/>
      <c r="AI72" s="25"/>
      <c r="AV72" s="29"/>
    </row>
    <row r="73" spans="23:48" x14ac:dyDescent="0.3">
      <c r="W73" s="25"/>
      <c r="Y73" s="25"/>
      <c r="AF73" s="25"/>
      <c r="AG73" s="25"/>
      <c r="AH73" s="25"/>
      <c r="AI73" s="25"/>
      <c r="AV73" s="29"/>
    </row>
    <row r="74" spans="23:48" x14ac:dyDescent="0.3">
      <c r="W74" s="25"/>
      <c r="Y74" s="25"/>
      <c r="AF74" s="25"/>
      <c r="AG74" s="25"/>
      <c r="AH74" s="25"/>
      <c r="AI74" s="25"/>
      <c r="AV74" s="29"/>
    </row>
    <row r="75" spans="23:48" x14ac:dyDescent="0.3">
      <c r="W75" s="25"/>
      <c r="Y75" s="25"/>
      <c r="AF75" s="25"/>
      <c r="AG75" s="25"/>
      <c r="AH75" s="25"/>
      <c r="AI75" s="25"/>
      <c r="AV75" s="29"/>
    </row>
    <row r="76" spans="23:48" x14ac:dyDescent="0.3">
      <c r="W76" s="25"/>
      <c r="Y76" s="25"/>
      <c r="AF76" s="25"/>
      <c r="AG76" s="25"/>
      <c r="AH76" s="25"/>
      <c r="AI76" s="25"/>
      <c r="AV76" s="29"/>
    </row>
    <row r="77" spans="23:48" x14ac:dyDescent="0.3">
      <c r="W77" s="25"/>
      <c r="Y77" s="25"/>
      <c r="AF77" s="25"/>
      <c r="AG77" s="25"/>
      <c r="AH77" s="25"/>
      <c r="AI77" s="25"/>
      <c r="AV77" s="29"/>
    </row>
    <row r="78" spans="23:48" x14ac:dyDescent="0.3">
      <c r="W78" s="25"/>
      <c r="Y78" s="25"/>
      <c r="AF78" s="25"/>
      <c r="AG78" s="25"/>
      <c r="AH78" s="25"/>
      <c r="AI78" s="25"/>
      <c r="AV78" s="29"/>
    </row>
    <row r="79" spans="23:48" x14ac:dyDescent="0.3">
      <c r="W79" s="25"/>
      <c r="Y79" s="25"/>
      <c r="AF79" s="25"/>
      <c r="AG79" s="25"/>
      <c r="AH79" s="25"/>
      <c r="AI79" s="25"/>
      <c r="AV79" s="29"/>
    </row>
    <row r="80" spans="23:48" x14ac:dyDescent="0.3">
      <c r="W80" s="25"/>
      <c r="Y80" s="25"/>
      <c r="AF80" s="25"/>
      <c r="AG80" s="25"/>
      <c r="AH80" s="25"/>
      <c r="AI80" s="25"/>
      <c r="AV80" s="29"/>
    </row>
    <row r="81" spans="23:48" x14ac:dyDescent="0.3">
      <c r="W81" s="25"/>
      <c r="Y81" s="25"/>
      <c r="AF81" s="25"/>
      <c r="AG81" s="25"/>
      <c r="AH81" s="25"/>
      <c r="AI81" s="25"/>
      <c r="AV81" s="29"/>
    </row>
    <row r="82" spans="23:48" x14ac:dyDescent="0.3">
      <c r="W82" s="25"/>
      <c r="Y82" s="25"/>
      <c r="AF82" s="25"/>
      <c r="AG82" s="25"/>
      <c r="AH82" s="25"/>
      <c r="AI82" s="25"/>
      <c r="AV82" s="29"/>
    </row>
    <row r="83" spans="23:48" x14ac:dyDescent="0.3">
      <c r="W83" s="25"/>
      <c r="Y83" s="25"/>
      <c r="AF83" s="25"/>
      <c r="AG83" s="25"/>
      <c r="AH83" s="25"/>
      <c r="AI83" s="25"/>
      <c r="AV83" s="29"/>
    </row>
    <row r="84" spans="23:48" x14ac:dyDescent="0.3">
      <c r="W84" s="25"/>
      <c r="Y84" s="25"/>
      <c r="AF84" s="25"/>
      <c r="AG84" s="25"/>
      <c r="AH84" s="25"/>
      <c r="AI84" s="25"/>
      <c r="AV84" s="29"/>
    </row>
    <row r="85" spans="23:48" x14ac:dyDescent="0.3">
      <c r="W85" s="25"/>
      <c r="Y85" s="25"/>
      <c r="AF85" s="25"/>
      <c r="AG85" s="25"/>
      <c r="AH85" s="25"/>
      <c r="AI85" s="25"/>
      <c r="AV85" s="29"/>
    </row>
    <row r="86" spans="23:48" x14ac:dyDescent="0.3">
      <c r="W86" s="25"/>
      <c r="Y86" s="25"/>
      <c r="AF86" s="25"/>
      <c r="AG86" s="25"/>
      <c r="AH86" s="25"/>
      <c r="AI86" s="25"/>
      <c r="AV86" s="29"/>
    </row>
    <row r="87" spans="23:48" x14ac:dyDescent="0.3">
      <c r="W87" s="25"/>
      <c r="Y87" s="25"/>
      <c r="AF87" s="25"/>
      <c r="AG87" s="25"/>
      <c r="AH87" s="25"/>
      <c r="AI87" s="25"/>
      <c r="AV87" s="29"/>
    </row>
    <row r="88" spans="23:48" x14ac:dyDescent="0.3">
      <c r="W88" s="25"/>
      <c r="Y88" s="25"/>
      <c r="AF88" s="25"/>
      <c r="AG88" s="25"/>
      <c r="AH88" s="25"/>
      <c r="AI88" s="25"/>
      <c r="AV88" s="29"/>
    </row>
    <row r="89" spans="23:48" x14ac:dyDescent="0.3">
      <c r="W89" s="25"/>
      <c r="Y89" s="25"/>
      <c r="AF89" s="25"/>
      <c r="AG89" s="25"/>
      <c r="AH89" s="25"/>
      <c r="AI89" s="25"/>
      <c r="AV89" s="29"/>
    </row>
    <row r="90" spans="23:48" x14ac:dyDescent="0.3">
      <c r="W90" s="25"/>
      <c r="Y90" s="25"/>
      <c r="AF90" s="25"/>
      <c r="AG90" s="25"/>
      <c r="AH90" s="25"/>
      <c r="AI90" s="25"/>
      <c r="AV90" s="29"/>
    </row>
    <row r="91" spans="23:48" x14ac:dyDescent="0.3">
      <c r="W91" s="25"/>
      <c r="Y91" s="25"/>
      <c r="AF91" s="25"/>
      <c r="AG91" s="25"/>
      <c r="AH91" s="25"/>
      <c r="AI91" s="25"/>
      <c r="AV91" s="29"/>
    </row>
    <row r="92" spans="23:48" x14ac:dyDescent="0.3">
      <c r="W92" s="25"/>
      <c r="Y92" s="25"/>
      <c r="AF92" s="25"/>
      <c r="AG92" s="25"/>
      <c r="AH92" s="25"/>
      <c r="AI92" s="25"/>
      <c r="AV92" s="29"/>
    </row>
    <row r="93" spans="23:48" x14ac:dyDescent="0.3">
      <c r="W93" s="25"/>
      <c r="Y93" s="25"/>
      <c r="AF93" s="25"/>
      <c r="AG93" s="25"/>
      <c r="AH93" s="25"/>
      <c r="AI93" s="25"/>
      <c r="AV93" s="29"/>
    </row>
    <row r="94" spans="23:48" x14ac:dyDescent="0.3">
      <c r="W94" s="25"/>
      <c r="Y94" s="25"/>
      <c r="AF94" s="25"/>
      <c r="AG94" s="25"/>
      <c r="AH94" s="25"/>
      <c r="AI94" s="25"/>
      <c r="AV94" s="29"/>
    </row>
    <row r="95" spans="23:48" x14ac:dyDescent="0.3">
      <c r="W95" s="25"/>
      <c r="Y95" s="25"/>
      <c r="AF95" s="25"/>
      <c r="AG95" s="25"/>
      <c r="AH95" s="25"/>
      <c r="AI95" s="25"/>
      <c r="AV95" s="29"/>
    </row>
    <row r="96" spans="23:48" x14ac:dyDescent="0.3">
      <c r="W96" s="25"/>
      <c r="Y96" s="25"/>
      <c r="AF96" s="25"/>
      <c r="AG96" s="25"/>
      <c r="AH96" s="25"/>
      <c r="AI96" s="25"/>
      <c r="AV96" s="29"/>
    </row>
    <row r="97" spans="23:48" x14ac:dyDescent="0.3">
      <c r="W97" s="25"/>
      <c r="Y97" s="25"/>
      <c r="AF97" s="25"/>
      <c r="AG97" s="25"/>
      <c r="AH97" s="25"/>
      <c r="AI97" s="25"/>
      <c r="AV97" s="29"/>
    </row>
    <row r="98" spans="23:48" x14ac:dyDescent="0.3">
      <c r="W98" s="25"/>
      <c r="Y98" s="25"/>
      <c r="AF98" s="25"/>
      <c r="AG98" s="25"/>
      <c r="AH98" s="25"/>
      <c r="AI98" s="25"/>
      <c r="AV98" s="29"/>
    </row>
    <row r="99" spans="23:48" x14ac:dyDescent="0.3">
      <c r="W99" s="25"/>
      <c r="Y99" s="25"/>
      <c r="AF99" s="25"/>
      <c r="AG99" s="25"/>
      <c r="AH99" s="25"/>
      <c r="AI99" s="25"/>
      <c r="AV99" s="29"/>
    </row>
    <row r="100" spans="23:48" x14ac:dyDescent="0.3">
      <c r="W100" s="25"/>
      <c r="Y100" s="25"/>
      <c r="AF100" s="25"/>
      <c r="AG100" s="25"/>
      <c r="AH100" s="25"/>
      <c r="AI100" s="25"/>
      <c r="AV100" s="29"/>
    </row>
    <row r="101" spans="23:48" x14ac:dyDescent="0.3">
      <c r="W101" s="25"/>
      <c r="Y101" s="25"/>
      <c r="AF101" s="25"/>
      <c r="AG101" s="25"/>
      <c r="AH101" s="25"/>
      <c r="AI101" s="25"/>
      <c r="AV101" s="29"/>
    </row>
    <row r="102" spans="23:48" x14ac:dyDescent="0.3">
      <c r="W102" s="25"/>
      <c r="Y102" s="25"/>
      <c r="AF102" s="25"/>
      <c r="AG102" s="25"/>
      <c r="AH102" s="25"/>
      <c r="AI102" s="25"/>
      <c r="AV102" s="29"/>
    </row>
    <row r="103" spans="23:48" x14ac:dyDescent="0.3">
      <c r="W103" s="25"/>
      <c r="Y103" s="25"/>
      <c r="AF103" s="25"/>
      <c r="AG103" s="25"/>
      <c r="AH103" s="25"/>
      <c r="AI103" s="25"/>
      <c r="AV103" s="29"/>
    </row>
    <row r="104" spans="23:48" x14ac:dyDescent="0.3">
      <c r="W104" s="25"/>
      <c r="Y104" s="25"/>
      <c r="AF104" s="25"/>
      <c r="AG104" s="25"/>
      <c r="AH104" s="25"/>
      <c r="AI104" s="25"/>
      <c r="AV104" s="29"/>
    </row>
    <row r="105" spans="23:48" x14ac:dyDescent="0.3">
      <c r="W105" s="25"/>
      <c r="Y105" s="25"/>
      <c r="AF105" s="25"/>
      <c r="AG105" s="25"/>
      <c r="AH105" s="25"/>
      <c r="AI105" s="25"/>
      <c r="AV105" s="29"/>
    </row>
    <row r="106" spans="23:48" x14ac:dyDescent="0.3">
      <c r="W106" s="25"/>
      <c r="Y106" s="25"/>
      <c r="AF106" s="25"/>
      <c r="AG106" s="25"/>
      <c r="AH106" s="25"/>
      <c r="AI106" s="25"/>
      <c r="AV106" s="29"/>
    </row>
    <row r="107" spans="23:48" x14ac:dyDescent="0.3">
      <c r="W107" s="25"/>
      <c r="Y107" s="25"/>
      <c r="AF107" s="25"/>
      <c r="AG107" s="25"/>
      <c r="AH107" s="25"/>
      <c r="AI107" s="25"/>
      <c r="AV107" s="29"/>
    </row>
    <row r="108" spans="23:48" x14ac:dyDescent="0.3">
      <c r="W108" s="25"/>
      <c r="Y108" s="25"/>
      <c r="AF108" s="25"/>
      <c r="AG108" s="25"/>
      <c r="AH108" s="25"/>
      <c r="AI108" s="25"/>
      <c r="AV108" s="29"/>
    </row>
    <row r="109" spans="23:48" x14ac:dyDescent="0.3">
      <c r="W109" s="25"/>
      <c r="Y109" s="25"/>
      <c r="AF109" s="25"/>
      <c r="AG109" s="25"/>
      <c r="AH109" s="25"/>
      <c r="AI109" s="25"/>
      <c r="AV109" s="29"/>
    </row>
    <row r="110" spans="23:48" x14ac:dyDescent="0.3">
      <c r="W110" s="25"/>
      <c r="Y110" s="25"/>
      <c r="AF110" s="25"/>
      <c r="AG110" s="25"/>
      <c r="AH110" s="25"/>
      <c r="AI110" s="25"/>
      <c r="AV110" s="29"/>
    </row>
    <row r="111" spans="23:48" x14ac:dyDescent="0.3">
      <c r="W111" s="25"/>
      <c r="Y111" s="25"/>
      <c r="AF111" s="25"/>
      <c r="AG111" s="25"/>
      <c r="AH111" s="25"/>
      <c r="AI111" s="25"/>
      <c r="AV111" s="29"/>
    </row>
    <row r="112" spans="23:48" x14ac:dyDescent="0.3">
      <c r="W112" s="25"/>
      <c r="Y112" s="25"/>
      <c r="AF112" s="25"/>
      <c r="AG112" s="25"/>
      <c r="AH112" s="25"/>
      <c r="AI112" s="25"/>
      <c r="AV112" s="29"/>
    </row>
    <row r="113" spans="23:48" x14ac:dyDescent="0.3">
      <c r="W113" s="25"/>
      <c r="Y113" s="25"/>
      <c r="AF113" s="25"/>
      <c r="AG113" s="25"/>
      <c r="AH113" s="25"/>
      <c r="AI113" s="25"/>
      <c r="AV113" s="29"/>
    </row>
    <row r="114" spans="23:48" x14ac:dyDescent="0.3">
      <c r="W114" s="25"/>
      <c r="Y114" s="25"/>
      <c r="AF114" s="25"/>
      <c r="AG114" s="25"/>
      <c r="AH114" s="25"/>
      <c r="AI114" s="25"/>
      <c r="AV114" s="29"/>
    </row>
    <row r="115" spans="23:48" x14ac:dyDescent="0.3">
      <c r="W115" s="25"/>
      <c r="Y115" s="25"/>
      <c r="AF115" s="25"/>
      <c r="AG115" s="25"/>
      <c r="AH115" s="25"/>
      <c r="AI115" s="25"/>
      <c r="AV115" s="29"/>
    </row>
    <row r="116" spans="23:48" x14ac:dyDescent="0.3">
      <c r="W116" s="25"/>
      <c r="Y116" s="25"/>
      <c r="AF116" s="25"/>
      <c r="AG116" s="25"/>
      <c r="AH116" s="25"/>
      <c r="AI116" s="25"/>
      <c r="AV116" s="29"/>
    </row>
    <row r="117" spans="23:48" x14ac:dyDescent="0.3">
      <c r="W117" s="25"/>
      <c r="Y117" s="25"/>
      <c r="AF117" s="25"/>
      <c r="AG117" s="25"/>
      <c r="AH117" s="25"/>
      <c r="AI117" s="25"/>
      <c r="AV117" s="29"/>
    </row>
    <row r="118" spans="23:48" x14ac:dyDescent="0.3">
      <c r="W118" s="25"/>
      <c r="Y118" s="25"/>
      <c r="AF118" s="25"/>
      <c r="AG118" s="25"/>
      <c r="AH118" s="25"/>
      <c r="AI118" s="25"/>
      <c r="AV118" s="29"/>
    </row>
    <row r="119" spans="23:48" x14ac:dyDescent="0.3">
      <c r="W119" s="25"/>
      <c r="Y119" s="25"/>
      <c r="AF119" s="25"/>
      <c r="AG119" s="25"/>
      <c r="AH119" s="25"/>
      <c r="AI119" s="25"/>
      <c r="AV119" s="29"/>
    </row>
    <row r="120" spans="23:48" x14ac:dyDescent="0.3">
      <c r="W120" s="25"/>
      <c r="Y120" s="25"/>
      <c r="AF120" s="25"/>
      <c r="AG120" s="25"/>
      <c r="AH120" s="25"/>
      <c r="AI120" s="25"/>
      <c r="AV120" s="29"/>
    </row>
    <row r="121" spans="23:48" x14ac:dyDescent="0.3">
      <c r="W121" s="25"/>
      <c r="Y121" s="25"/>
      <c r="AF121" s="25"/>
      <c r="AG121" s="25"/>
      <c r="AH121" s="25"/>
      <c r="AI121" s="25"/>
      <c r="AV121" s="29"/>
    </row>
    <row r="122" spans="23:48" x14ac:dyDescent="0.3">
      <c r="W122" s="25"/>
      <c r="Y122" s="25"/>
      <c r="AF122" s="25"/>
      <c r="AG122" s="25"/>
      <c r="AH122" s="25"/>
      <c r="AI122" s="25"/>
      <c r="AV122" s="29"/>
    </row>
    <row r="123" spans="23:48" x14ac:dyDescent="0.3">
      <c r="W123" s="25"/>
      <c r="Y123" s="25"/>
      <c r="AF123" s="25"/>
      <c r="AG123" s="25"/>
      <c r="AH123" s="25"/>
      <c r="AI123" s="25"/>
      <c r="AV123" s="29"/>
    </row>
    <row r="124" spans="23:48" x14ac:dyDescent="0.3">
      <c r="W124" s="25"/>
      <c r="Y124" s="25"/>
      <c r="AF124" s="25"/>
      <c r="AG124" s="25"/>
      <c r="AH124" s="25"/>
      <c r="AI124" s="25"/>
      <c r="AV124" s="29"/>
    </row>
    <row r="125" spans="23:48" x14ac:dyDescent="0.3">
      <c r="W125" s="25"/>
      <c r="Y125" s="25"/>
      <c r="AF125" s="25"/>
      <c r="AG125" s="25"/>
      <c r="AH125" s="25"/>
      <c r="AI125" s="25"/>
      <c r="AV125" s="29"/>
    </row>
    <row r="126" spans="23:48" x14ac:dyDescent="0.3">
      <c r="W126" s="25"/>
      <c r="Y126" s="25"/>
      <c r="AF126" s="25"/>
      <c r="AG126" s="25"/>
      <c r="AH126" s="25"/>
      <c r="AI126" s="25"/>
      <c r="AV126" s="29"/>
    </row>
    <row r="127" spans="23:48" x14ac:dyDescent="0.3">
      <c r="W127" s="25"/>
      <c r="Y127" s="25"/>
      <c r="AF127" s="25"/>
      <c r="AG127" s="25"/>
      <c r="AH127" s="25"/>
      <c r="AI127" s="25"/>
      <c r="AV127" s="29"/>
    </row>
    <row r="128" spans="23:48" x14ac:dyDescent="0.3">
      <c r="W128" s="25"/>
      <c r="Y128" s="25"/>
      <c r="AF128" s="25"/>
      <c r="AG128" s="25"/>
      <c r="AH128" s="25"/>
      <c r="AI128" s="25"/>
      <c r="AV128" s="29"/>
    </row>
    <row r="129" spans="23:48" x14ac:dyDescent="0.3">
      <c r="W129" s="25"/>
      <c r="Y129" s="25"/>
      <c r="AF129" s="25"/>
      <c r="AG129" s="25"/>
      <c r="AH129" s="25"/>
      <c r="AI129" s="25"/>
      <c r="AV129" s="29"/>
    </row>
    <row r="130" spans="23:48" x14ac:dyDescent="0.3">
      <c r="W130" s="25"/>
      <c r="Y130" s="25"/>
      <c r="AF130" s="25"/>
      <c r="AG130" s="25"/>
      <c r="AH130" s="25"/>
      <c r="AI130" s="25"/>
      <c r="AV130" s="29"/>
    </row>
    <row r="131" spans="23:48" x14ac:dyDescent="0.3">
      <c r="W131" s="25"/>
      <c r="Y131" s="25"/>
      <c r="AF131" s="25"/>
      <c r="AG131" s="25"/>
      <c r="AH131" s="25"/>
      <c r="AI131" s="25"/>
      <c r="AV131" s="29"/>
    </row>
    <row r="132" spans="23:48" x14ac:dyDescent="0.3">
      <c r="W132" s="25"/>
      <c r="Y132" s="25"/>
      <c r="AF132" s="25"/>
      <c r="AG132" s="25"/>
      <c r="AH132" s="25"/>
      <c r="AI132" s="25"/>
      <c r="AV132" s="29"/>
    </row>
    <row r="133" spans="23:48" x14ac:dyDescent="0.3">
      <c r="W133" s="25"/>
      <c r="Y133" s="25"/>
      <c r="AF133" s="25"/>
      <c r="AG133" s="25"/>
      <c r="AH133" s="25"/>
      <c r="AI133" s="25"/>
      <c r="AV133" s="29"/>
    </row>
    <row r="134" spans="23:48" x14ac:dyDescent="0.3">
      <c r="W134" s="25"/>
      <c r="Y134" s="25"/>
      <c r="AF134" s="25"/>
      <c r="AG134" s="25"/>
      <c r="AH134" s="25"/>
      <c r="AI134" s="25"/>
      <c r="AV134" s="29"/>
    </row>
    <row r="135" spans="23:48" x14ac:dyDescent="0.3">
      <c r="W135" s="25"/>
      <c r="Y135" s="25"/>
      <c r="AF135" s="25"/>
      <c r="AG135" s="25"/>
      <c r="AH135" s="25"/>
      <c r="AI135" s="25"/>
      <c r="AV135" s="29"/>
    </row>
    <row r="136" spans="23:48" x14ac:dyDescent="0.3">
      <c r="W136" s="25"/>
      <c r="Y136" s="25"/>
      <c r="AF136" s="25"/>
      <c r="AG136" s="25"/>
      <c r="AH136" s="25"/>
      <c r="AI136" s="25"/>
      <c r="AV136" s="29"/>
    </row>
    <row r="137" spans="23:48" x14ac:dyDescent="0.3">
      <c r="W137" s="25"/>
      <c r="Y137" s="25"/>
      <c r="AF137" s="25"/>
      <c r="AG137" s="25"/>
      <c r="AH137" s="25"/>
      <c r="AI137" s="25"/>
      <c r="AV137" s="29"/>
    </row>
    <row r="138" spans="23:48" x14ac:dyDescent="0.3">
      <c r="W138" s="25"/>
      <c r="Y138" s="25"/>
      <c r="AF138" s="25"/>
      <c r="AG138" s="25"/>
      <c r="AH138" s="25"/>
      <c r="AI138" s="25"/>
      <c r="AV138" s="29"/>
    </row>
    <row r="139" spans="23:48" x14ac:dyDescent="0.3">
      <c r="W139" s="25"/>
      <c r="Y139" s="25"/>
      <c r="AF139" s="25"/>
      <c r="AG139" s="25"/>
      <c r="AH139" s="25"/>
      <c r="AI139" s="25"/>
      <c r="AV139" s="29"/>
    </row>
    <row r="140" spans="23:48" x14ac:dyDescent="0.3">
      <c r="W140" s="25"/>
      <c r="Y140" s="25"/>
      <c r="AF140" s="25"/>
      <c r="AG140" s="25"/>
      <c r="AH140" s="25"/>
      <c r="AI140" s="25"/>
      <c r="AV140" s="29"/>
    </row>
    <row r="141" spans="23:48" x14ac:dyDescent="0.3">
      <c r="W141" s="25"/>
      <c r="Y141" s="25"/>
      <c r="AF141" s="25"/>
      <c r="AG141" s="25"/>
      <c r="AH141" s="25"/>
      <c r="AI141" s="25"/>
      <c r="AV141" s="29"/>
    </row>
    <row r="142" spans="23:48" x14ac:dyDescent="0.3">
      <c r="W142" s="25"/>
      <c r="Y142" s="25"/>
      <c r="AF142" s="25"/>
      <c r="AG142" s="25"/>
      <c r="AH142" s="25"/>
      <c r="AI142" s="25"/>
      <c r="AV142" s="29"/>
    </row>
    <row r="143" spans="23:48" x14ac:dyDescent="0.3">
      <c r="W143" s="25"/>
      <c r="Y143" s="25"/>
      <c r="AF143" s="25"/>
      <c r="AG143" s="25"/>
      <c r="AH143" s="25"/>
      <c r="AI143" s="25"/>
      <c r="AV143" s="29"/>
    </row>
    <row r="144" spans="23:48" x14ac:dyDescent="0.3">
      <c r="W144" s="25"/>
      <c r="Y144" s="25"/>
      <c r="AF144" s="25"/>
      <c r="AG144" s="25"/>
      <c r="AH144" s="25"/>
      <c r="AI144" s="25"/>
      <c r="AV144" s="29"/>
    </row>
    <row r="145" spans="23:48" x14ac:dyDescent="0.3">
      <c r="W145" s="25"/>
      <c r="Y145" s="25"/>
      <c r="AF145" s="25"/>
      <c r="AG145" s="25"/>
      <c r="AH145" s="25"/>
      <c r="AI145" s="25"/>
      <c r="AV145" s="29"/>
    </row>
    <row r="146" spans="23:48" x14ac:dyDescent="0.3">
      <c r="W146" s="25"/>
      <c r="Y146" s="25"/>
      <c r="AF146" s="25"/>
      <c r="AG146" s="25"/>
      <c r="AH146" s="25"/>
      <c r="AI146" s="25"/>
      <c r="AV146" s="29"/>
    </row>
    <row r="147" spans="23:48" x14ac:dyDescent="0.3">
      <c r="W147" s="25"/>
      <c r="Y147" s="25"/>
      <c r="AF147" s="25"/>
      <c r="AG147" s="25"/>
      <c r="AH147" s="25"/>
      <c r="AI147" s="25"/>
      <c r="AV147" s="29"/>
    </row>
    <row r="148" spans="23:48" x14ac:dyDescent="0.3">
      <c r="W148" s="25"/>
      <c r="Y148" s="25"/>
      <c r="AF148" s="25"/>
      <c r="AG148" s="25"/>
      <c r="AH148" s="25"/>
      <c r="AI148" s="25"/>
      <c r="AV148" s="29"/>
    </row>
    <row r="149" spans="23:48" x14ac:dyDescent="0.3">
      <c r="W149" s="25"/>
      <c r="Y149" s="25"/>
      <c r="AF149" s="25"/>
      <c r="AG149" s="25"/>
      <c r="AH149" s="25"/>
      <c r="AI149" s="25"/>
      <c r="AV149" s="29"/>
    </row>
    <row r="150" spans="23:48" x14ac:dyDescent="0.3">
      <c r="W150" s="25"/>
      <c r="Y150" s="25"/>
      <c r="AF150" s="25"/>
      <c r="AG150" s="25"/>
      <c r="AH150" s="25"/>
      <c r="AI150" s="25"/>
      <c r="AV150" s="29"/>
    </row>
    <row r="151" spans="23:48" x14ac:dyDescent="0.3">
      <c r="W151" s="25"/>
      <c r="Y151" s="25"/>
      <c r="AF151" s="25"/>
      <c r="AG151" s="25"/>
      <c r="AH151" s="25"/>
      <c r="AI151" s="25"/>
      <c r="AV151" s="29"/>
    </row>
    <row r="152" spans="23:48" x14ac:dyDescent="0.3">
      <c r="W152" s="25"/>
      <c r="Y152" s="25"/>
      <c r="AF152" s="25"/>
      <c r="AG152" s="25"/>
      <c r="AH152" s="25"/>
      <c r="AI152" s="25"/>
      <c r="AV152" s="29"/>
    </row>
    <row r="153" spans="23:48" x14ac:dyDescent="0.3">
      <c r="W153" s="25"/>
      <c r="Y153" s="25"/>
      <c r="AF153" s="25"/>
      <c r="AG153" s="25"/>
      <c r="AH153" s="25"/>
      <c r="AI153" s="25"/>
      <c r="AV153" s="29"/>
    </row>
    <row r="154" spans="23:48" x14ac:dyDescent="0.3">
      <c r="W154" s="25"/>
      <c r="Y154" s="25"/>
      <c r="AF154" s="25"/>
      <c r="AG154" s="25"/>
      <c r="AH154" s="25"/>
      <c r="AI154" s="25"/>
      <c r="AV154" s="29"/>
    </row>
    <row r="155" spans="23:48" x14ac:dyDescent="0.3">
      <c r="W155" s="25"/>
      <c r="Y155" s="25"/>
      <c r="AF155" s="25"/>
      <c r="AG155" s="25"/>
      <c r="AH155" s="25"/>
      <c r="AI155" s="25"/>
      <c r="AV155" s="29"/>
    </row>
    <row r="156" spans="23:48" x14ac:dyDescent="0.3">
      <c r="W156" s="25"/>
      <c r="Y156" s="25"/>
      <c r="AF156" s="25"/>
      <c r="AG156" s="25"/>
      <c r="AH156" s="25"/>
      <c r="AI156" s="25"/>
      <c r="AV156" s="29"/>
    </row>
    <row r="157" spans="23:48" x14ac:dyDescent="0.3">
      <c r="W157" s="25"/>
      <c r="Y157" s="25"/>
      <c r="AF157" s="25"/>
      <c r="AG157" s="25"/>
      <c r="AH157" s="25"/>
      <c r="AI157" s="25"/>
      <c r="AV157" s="29"/>
    </row>
    <row r="158" spans="23:48" x14ac:dyDescent="0.3">
      <c r="W158" s="25"/>
      <c r="Y158" s="25"/>
      <c r="AF158" s="25"/>
      <c r="AG158" s="25"/>
      <c r="AH158" s="25"/>
      <c r="AI158" s="25"/>
      <c r="AV158" s="29"/>
    </row>
    <row r="159" spans="23:48" x14ac:dyDescent="0.3">
      <c r="W159" s="25"/>
      <c r="Y159" s="25"/>
      <c r="AF159" s="25"/>
      <c r="AG159" s="25"/>
      <c r="AH159" s="25"/>
      <c r="AI159" s="25"/>
      <c r="AV159" s="29"/>
    </row>
    <row r="160" spans="23:48" x14ac:dyDescent="0.3">
      <c r="W160" s="25"/>
      <c r="Y160" s="25"/>
      <c r="AF160" s="25"/>
      <c r="AG160" s="25"/>
      <c r="AH160" s="25"/>
      <c r="AI160" s="25"/>
      <c r="AV160" s="29"/>
    </row>
    <row r="161" spans="23:48" x14ac:dyDescent="0.3">
      <c r="W161" s="25"/>
      <c r="Y161" s="25"/>
      <c r="AF161" s="25"/>
      <c r="AG161" s="25"/>
      <c r="AH161" s="25"/>
      <c r="AI161" s="25"/>
      <c r="AV161" s="29"/>
    </row>
    <row r="162" spans="23:48" x14ac:dyDescent="0.3">
      <c r="W162" s="25"/>
      <c r="Y162" s="25"/>
      <c r="AF162" s="25"/>
      <c r="AG162" s="25"/>
      <c r="AH162" s="25"/>
      <c r="AI162" s="25"/>
      <c r="AV162" s="29"/>
    </row>
    <row r="163" spans="23:48" x14ac:dyDescent="0.3">
      <c r="W163" s="25"/>
      <c r="Y163" s="25"/>
      <c r="AF163" s="25"/>
      <c r="AG163" s="25"/>
      <c r="AH163" s="25"/>
      <c r="AI163" s="25"/>
      <c r="AV163" s="29"/>
    </row>
    <row r="164" spans="23:48" x14ac:dyDescent="0.3">
      <c r="W164" s="25"/>
      <c r="Y164" s="25"/>
      <c r="AF164" s="25"/>
      <c r="AG164" s="25"/>
      <c r="AH164" s="25"/>
      <c r="AI164" s="25"/>
      <c r="AV164" s="29"/>
    </row>
    <row r="165" spans="23:48" x14ac:dyDescent="0.3">
      <c r="W165" s="25"/>
      <c r="Y165" s="25"/>
      <c r="AF165" s="25"/>
      <c r="AG165" s="25"/>
      <c r="AH165" s="25"/>
      <c r="AI165" s="25"/>
      <c r="AV165" s="29"/>
    </row>
    <row r="166" spans="23:48" x14ac:dyDescent="0.3">
      <c r="W166" s="25"/>
      <c r="Y166" s="25"/>
      <c r="AF166" s="25"/>
      <c r="AG166" s="25"/>
      <c r="AH166" s="25"/>
      <c r="AI166" s="25"/>
      <c r="AV166" s="29"/>
    </row>
    <row r="167" spans="23:48" x14ac:dyDescent="0.3">
      <c r="W167" s="25"/>
      <c r="Y167" s="25"/>
      <c r="AF167" s="25"/>
      <c r="AG167" s="25"/>
      <c r="AH167" s="25"/>
      <c r="AI167" s="25"/>
      <c r="AV167" s="29"/>
    </row>
    <row r="168" spans="23:48" x14ac:dyDescent="0.3">
      <c r="W168" s="25"/>
      <c r="Y168" s="25"/>
      <c r="AF168" s="25"/>
      <c r="AG168" s="25"/>
      <c r="AH168" s="25"/>
      <c r="AI168" s="25"/>
      <c r="AV168" s="29"/>
    </row>
    <row r="169" spans="23:48" x14ac:dyDescent="0.3">
      <c r="W169" s="25"/>
      <c r="Y169" s="25"/>
      <c r="AF169" s="25"/>
      <c r="AG169" s="25"/>
      <c r="AH169" s="25"/>
      <c r="AI169" s="25"/>
      <c r="AV169" s="29"/>
    </row>
    <row r="170" spans="23:48" x14ac:dyDescent="0.3">
      <c r="W170" s="25"/>
      <c r="Y170" s="25"/>
      <c r="AF170" s="25"/>
      <c r="AG170" s="25"/>
      <c r="AH170" s="25"/>
      <c r="AI170" s="25"/>
      <c r="AV170" s="29"/>
    </row>
    <row r="171" spans="23:48" x14ac:dyDescent="0.3">
      <c r="W171" s="25"/>
      <c r="Y171" s="25"/>
      <c r="AF171" s="25"/>
      <c r="AG171" s="25"/>
      <c r="AH171" s="25"/>
      <c r="AI171" s="25"/>
      <c r="AV171" s="29"/>
    </row>
    <row r="172" spans="23:48" x14ac:dyDescent="0.3">
      <c r="W172" s="25"/>
      <c r="Y172" s="25"/>
      <c r="AF172" s="25"/>
      <c r="AG172" s="25"/>
      <c r="AH172" s="25"/>
      <c r="AI172" s="25"/>
      <c r="AV172" s="29"/>
    </row>
    <row r="173" spans="23:48" x14ac:dyDescent="0.3">
      <c r="W173" s="25"/>
      <c r="Y173" s="25"/>
      <c r="AF173" s="25"/>
      <c r="AG173" s="25"/>
      <c r="AH173" s="25"/>
      <c r="AI173" s="25"/>
      <c r="AV173" s="29"/>
    </row>
    <row r="174" spans="23:48" x14ac:dyDescent="0.3">
      <c r="W174" s="25"/>
      <c r="Y174" s="25"/>
      <c r="AF174" s="25"/>
      <c r="AG174" s="25"/>
      <c r="AH174" s="25"/>
      <c r="AI174" s="25"/>
      <c r="AV174" s="29"/>
    </row>
    <row r="175" spans="23:48" x14ac:dyDescent="0.3">
      <c r="W175" s="25"/>
      <c r="Y175" s="25"/>
      <c r="AF175" s="25"/>
      <c r="AG175" s="25"/>
      <c r="AH175" s="25"/>
      <c r="AI175" s="25"/>
      <c r="AV175" s="29"/>
    </row>
    <row r="176" spans="23:48" x14ac:dyDescent="0.3">
      <c r="W176" s="25"/>
      <c r="Y176" s="25"/>
      <c r="AF176" s="25"/>
      <c r="AG176" s="25"/>
      <c r="AH176" s="25"/>
      <c r="AI176" s="25"/>
      <c r="AV176" s="29"/>
    </row>
    <row r="177" spans="23:48" x14ac:dyDescent="0.3">
      <c r="W177" s="25"/>
      <c r="Y177" s="25"/>
      <c r="AF177" s="25"/>
      <c r="AG177" s="25"/>
      <c r="AH177" s="25"/>
      <c r="AI177" s="25"/>
      <c r="AV177" s="29"/>
    </row>
    <row r="178" spans="23:48" x14ac:dyDescent="0.3">
      <c r="W178" s="25"/>
      <c r="Y178" s="25"/>
      <c r="AF178" s="25"/>
      <c r="AG178" s="25"/>
      <c r="AH178" s="25"/>
      <c r="AI178" s="25"/>
      <c r="AV178" s="29"/>
    </row>
    <row r="179" spans="23:48" x14ac:dyDescent="0.3">
      <c r="W179" s="25"/>
      <c r="Y179" s="25"/>
      <c r="AF179" s="25"/>
      <c r="AG179" s="25"/>
      <c r="AH179" s="25"/>
      <c r="AI179" s="25"/>
      <c r="AV179" s="29"/>
    </row>
    <row r="180" spans="23:48" x14ac:dyDescent="0.3">
      <c r="W180" s="25"/>
      <c r="Y180" s="25"/>
      <c r="AF180" s="25"/>
      <c r="AG180" s="25"/>
      <c r="AH180" s="25"/>
      <c r="AI180" s="25"/>
      <c r="AV180" s="29"/>
    </row>
    <row r="181" spans="23:48" x14ac:dyDescent="0.3">
      <c r="W181" s="25"/>
      <c r="Y181" s="25"/>
      <c r="AF181" s="25"/>
      <c r="AG181" s="25"/>
      <c r="AH181" s="25"/>
      <c r="AI181" s="25"/>
      <c r="AV181" s="29"/>
    </row>
    <row r="182" spans="23:48" x14ac:dyDescent="0.3">
      <c r="W182" s="25"/>
      <c r="Y182" s="25"/>
      <c r="AF182" s="25"/>
      <c r="AG182" s="25"/>
      <c r="AH182" s="25"/>
      <c r="AI182" s="25"/>
      <c r="AV182" s="29"/>
    </row>
    <row r="183" spans="23:48" x14ac:dyDescent="0.3">
      <c r="W183" s="25"/>
      <c r="Y183" s="25"/>
      <c r="AF183" s="25"/>
      <c r="AG183" s="25"/>
      <c r="AH183" s="25"/>
      <c r="AI183" s="25"/>
      <c r="AV183" s="29"/>
    </row>
    <row r="184" spans="23:48" x14ac:dyDescent="0.3">
      <c r="W184" s="25"/>
      <c r="Y184" s="25"/>
      <c r="AF184" s="25"/>
      <c r="AG184" s="25"/>
      <c r="AH184" s="25"/>
      <c r="AI184" s="25"/>
      <c r="AV184" s="29"/>
    </row>
    <row r="185" spans="23:48" x14ac:dyDescent="0.3">
      <c r="W185" s="25"/>
      <c r="Y185" s="25"/>
      <c r="AF185" s="25"/>
      <c r="AG185" s="25"/>
      <c r="AH185" s="25"/>
      <c r="AI185" s="25"/>
      <c r="AV185" s="29"/>
    </row>
    <row r="186" spans="23:48" x14ac:dyDescent="0.3">
      <c r="W186" s="25"/>
      <c r="Y186" s="25"/>
      <c r="AF186" s="25"/>
      <c r="AG186" s="25"/>
      <c r="AH186" s="25"/>
      <c r="AI186" s="25"/>
      <c r="AV186" s="29"/>
    </row>
    <row r="187" spans="23:48" x14ac:dyDescent="0.3">
      <c r="W187" s="25"/>
      <c r="Y187" s="25"/>
      <c r="AF187" s="25"/>
      <c r="AG187" s="25"/>
      <c r="AH187" s="25"/>
      <c r="AI187" s="25"/>
      <c r="AV187" s="29"/>
    </row>
    <row r="188" spans="23:48" x14ac:dyDescent="0.3">
      <c r="W188" s="25"/>
      <c r="Y188" s="25"/>
      <c r="AF188" s="25"/>
      <c r="AG188" s="25"/>
      <c r="AH188" s="25"/>
      <c r="AI188" s="25"/>
      <c r="AV188" s="29"/>
    </row>
    <row r="189" spans="23:48" x14ac:dyDescent="0.3">
      <c r="W189" s="25"/>
      <c r="Y189" s="25"/>
      <c r="AF189" s="25"/>
      <c r="AG189" s="25"/>
      <c r="AH189" s="25"/>
      <c r="AI189" s="25"/>
      <c r="AV189" s="29"/>
    </row>
    <row r="190" spans="23:48" x14ac:dyDescent="0.3">
      <c r="W190" s="25"/>
      <c r="Y190" s="25"/>
      <c r="AF190" s="25"/>
      <c r="AG190" s="25"/>
      <c r="AH190" s="25"/>
      <c r="AI190" s="25"/>
      <c r="AV190" s="29"/>
    </row>
    <row r="191" spans="23:48" x14ac:dyDescent="0.3">
      <c r="W191" s="25"/>
      <c r="Y191" s="25"/>
      <c r="AF191" s="25"/>
      <c r="AG191" s="25"/>
      <c r="AH191" s="25"/>
      <c r="AI191" s="25"/>
      <c r="AV191" s="29"/>
    </row>
    <row r="192" spans="23:48" x14ac:dyDescent="0.3">
      <c r="W192" s="25"/>
      <c r="Y192" s="25"/>
      <c r="AF192" s="25"/>
      <c r="AG192" s="25"/>
      <c r="AH192" s="25"/>
      <c r="AI192" s="25"/>
      <c r="AV192" s="29"/>
    </row>
    <row r="193" spans="23:48" x14ac:dyDescent="0.3">
      <c r="W193" s="25"/>
      <c r="Y193" s="25"/>
      <c r="AF193" s="25"/>
      <c r="AG193" s="25"/>
      <c r="AH193" s="25"/>
      <c r="AI193" s="25"/>
      <c r="AV193" s="29"/>
    </row>
    <row r="194" spans="23:48" x14ac:dyDescent="0.3">
      <c r="W194" s="25"/>
      <c r="Y194" s="25"/>
      <c r="AF194" s="25"/>
      <c r="AG194" s="25"/>
      <c r="AH194" s="25"/>
      <c r="AI194" s="25"/>
      <c r="AV194" s="29"/>
    </row>
    <row r="195" spans="23:48" x14ac:dyDescent="0.3">
      <c r="W195" s="25"/>
      <c r="Y195" s="25"/>
      <c r="AF195" s="25"/>
      <c r="AG195" s="25"/>
      <c r="AH195" s="25"/>
      <c r="AI195" s="25"/>
      <c r="AV195" s="29"/>
    </row>
    <row r="196" spans="23:48" x14ac:dyDescent="0.3">
      <c r="W196" s="25"/>
      <c r="Y196" s="25"/>
      <c r="AF196" s="25"/>
      <c r="AG196" s="25"/>
      <c r="AH196" s="25"/>
      <c r="AI196" s="25"/>
      <c r="AV196" s="29"/>
    </row>
    <row r="197" spans="23:48" x14ac:dyDescent="0.3">
      <c r="W197" s="25"/>
      <c r="Y197" s="25"/>
      <c r="AF197" s="25"/>
      <c r="AG197" s="25"/>
      <c r="AH197" s="25"/>
      <c r="AI197" s="25"/>
      <c r="AV197" s="29"/>
    </row>
    <row r="198" spans="23:48" x14ac:dyDescent="0.3">
      <c r="W198" s="25"/>
      <c r="Y198" s="25"/>
      <c r="AF198" s="25"/>
      <c r="AG198" s="25"/>
      <c r="AH198" s="25"/>
      <c r="AI198" s="25"/>
      <c r="AV198" s="29"/>
    </row>
    <row r="199" spans="23:48" x14ac:dyDescent="0.3">
      <c r="W199" s="25"/>
      <c r="Y199" s="25"/>
      <c r="AF199" s="25"/>
      <c r="AG199" s="25"/>
      <c r="AH199" s="25"/>
      <c r="AI199" s="25"/>
      <c r="AV199" s="29"/>
    </row>
    <row r="200" spans="23:48" x14ac:dyDescent="0.3">
      <c r="W200" s="25"/>
      <c r="Y200" s="25"/>
      <c r="AF200" s="25"/>
      <c r="AG200" s="25"/>
      <c r="AH200" s="25"/>
      <c r="AI200" s="25"/>
      <c r="AV200" s="29"/>
    </row>
    <row r="201" spans="23:48" x14ac:dyDescent="0.3">
      <c r="W201" s="25"/>
      <c r="Y201" s="25"/>
      <c r="AF201" s="25"/>
      <c r="AG201" s="25"/>
      <c r="AH201" s="25"/>
      <c r="AI201" s="25"/>
      <c r="AV201" s="29"/>
    </row>
    <row r="202" spans="23:48" x14ac:dyDescent="0.3">
      <c r="W202" s="25"/>
      <c r="Y202" s="25"/>
      <c r="AF202" s="25"/>
      <c r="AG202" s="25"/>
      <c r="AH202" s="25"/>
      <c r="AI202" s="25"/>
      <c r="AV202" s="29"/>
    </row>
    <row r="203" spans="23:48" x14ac:dyDescent="0.3">
      <c r="W203" s="25"/>
      <c r="Y203" s="25"/>
      <c r="AF203" s="25"/>
      <c r="AG203" s="25"/>
      <c r="AH203" s="25"/>
      <c r="AI203" s="25"/>
      <c r="AV203" s="29"/>
    </row>
    <row r="204" spans="23:48" x14ac:dyDescent="0.3">
      <c r="W204" s="25"/>
      <c r="Y204" s="25"/>
      <c r="AF204" s="25"/>
      <c r="AG204" s="25"/>
      <c r="AH204" s="25"/>
      <c r="AI204" s="25"/>
      <c r="AV204" s="29"/>
    </row>
    <row r="205" spans="23:48" x14ac:dyDescent="0.3">
      <c r="W205" s="25"/>
      <c r="Y205" s="25"/>
      <c r="AF205" s="25"/>
      <c r="AG205" s="25"/>
      <c r="AH205" s="25"/>
      <c r="AI205" s="25"/>
      <c r="AV205" s="29"/>
    </row>
    <row r="206" spans="23:48" x14ac:dyDescent="0.3">
      <c r="W206" s="25"/>
      <c r="Y206" s="25"/>
      <c r="AF206" s="25"/>
      <c r="AG206" s="25"/>
      <c r="AH206" s="25"/>
      <c r="AI206" s="25"/>
      <c r="AV206" s="29"/>
    </row>
    <row r="207" spans="23:48" x14ac:dyDescent="0.3">
      <c r="W207" s="25"/>
      <c r="Y207" s="25"/>
      <c r="AF207" s="25"/>
      <c r="AG207" s="25"/>
      <c r="AH207" s="25"/>
      <c r="AI207" s="25"/>
      <c r="AV207" s="29"/>
    </row>
    <row r="208" spans="23:48" x14ac:dyDescent="0.3">
      <c r="W208" s="25"/>
      <c r="Y208" s="25"/>
      <c r="AF208" s="25"/>
      <c r="AG208" s="25"/>
      <c r="AH208" s="25"/>
      <c r="AI208" s="25"/>
      <c r="AV208" s="29"/>
    </row>
    <row r="209" spans="23:48" x14ac:dyDescent="0.3">
      <c r="W209" s="25"/>
      <c r="Y209" s="25"/>
      <c r="AF209" s="25"/>
      <c r="AG209" s="25"/>
      <c r="AH209" s="25"/>
      <c r="AI209" s="25"/>
      <c r="AV209" s="29"/>
    </row>
    <row r="210" spans="23:48" x14ac:dyDescent="0.3">
      <c r="W210" s="25"/>
      <c r="Y210" s="25"/>
      <c r="AF210" s="25"/>
      <c r="AG210" s="25"/>
      <c r="AH210" s="25"/>
      <c r="AI210" s="25"/>
      <c r="AV210" s="29"/>
    </row>
    <row r="211" spans="23:48" x14ac:dyDescent="0.3">
      <c r="W211" s="25"/>
      <c r="Y211" s="25"/>
      <c r="AF211" s="25"/>
      <c r="AG211" s="25"/>
      <c r="AH211" s="25"/>
      <c r="AI211" s="25"/>
      <c r="AV211" s="29"/>
    </row>
    <row r="212" spans="23:48" x14ac:dyDescent="0.3">
      <c r="W212" s="25"/>
      <c r="Y212" s="25"/>
      <c r="AF212" s="25"/>
      <c r="AG212" s="25"/>
      <c r="AH212" s="25"/>
      <c r="AI212" s="25"/>
      <c r="AV212" s="29"/>
    </row>
    <row r="213" spans="23:48" x14ac:dyDescent="0.3">
      <c r="W213" s="25"/>
      <c r="Y213" s="25"/>
      <c r="AF213" s="25"/>
      <c r="AG213" s="25"/>
      <c r="AH213" s="25"/>
      <c r="AI213" s="25"/>
      <c r="AV213" s="29"/>
    </row>
    <row r="214" spans="23:48" x14ac:dyDescent="0.3">
      <c r="W214" s="25"/>
      <c r="Y214" s="25"/>
      <c r="AF214" s="25"/>
      <c r="AG214" s="25"/>
      <c r="AH214" s="25"/>
      <c r="AI214" s="25"/>
      <c r="AV214" s="29"/>
    </row>
    <row r="215" spans="23:48" x14ac:dyDescent="0.3">
      <c r="W215" s="25"/>
      <c r="Y215" s="25"/>
      <c r="AF215" s="25"/>
      <c r="AG215" s="25"/>
      <c r="AH215" s="25"/>
      <c r="AI215" s="25"/>
      <c r="AV215" s="29"/>
    </row>
    <row r="216" spans="23:48" x14ac:dyDescent="0.3">
      <c r="W216" s="25"/>
      <c r="Y216" s="25"/>
      <c r="AF216" s="25"/>
      <c r="AG216" s="25"/>
      <c r="AH216" s="25"/>
      <c r="AI216" s="25"/>
      <c r="AV216" s="29"/>
    </row>
    <row r="217" spans="23:48" x14ac:dyDescent="0.3">
      <c r="W217" s="25"/>
      <c r="Y217" s="25"/>
      <c r="AF217" s="25"/>
      <c r="AG217" s="25"/>
      <c r="AH217" s="25"/>
      <c r="AI217" s="25"/>
      <c r="AV217" s="29"/>
    </row>
    <row r="218" spans="23:48" x14ac:dyDescent="0.3">
      <c r="W218" s="25"/>
      <c r="Y218" s="25"/>
      <c r="AF218" s="25"/>
      <c r="AG218" s="25"/>
      <c r="AH218" s="25"/>
      <c r="AI218" s="25"/>
      <c r="AV218" s="29"/>
    </row>
    <row r="219" spans="23:48" x14ac:dyDescent="0.3">
      <c r="W219" s="25"/>
      <c r="Y219" s="25"/>
      <c r="AF219" s="25"/>
      <c r="AG219" s="25"/>
      <c r="AH219" s="25"/>
      <c r="AI219" s="25"/>
      <c r="AV219" s="29"/>
    </row>
    <row r="220" spans="23:48" x14ac:dyDescent="0.3">
      <c r="W220" s="25"/>
      <c r="Y220" s="25"/>
      <c r="AF220" s="25"/>
      <c r="AG220" s="25"/>
      <c r="AH220" s="25"/>
      <c r="AI220" s="25"/>
      <c r="AV220" s="29"/>
    </row>
    <row r="221" spans="23:48" x14ac:dyDescent="0.3">
      <c r="W221" s="25"/>
      <c r="Y221" s="25"/>
      <c r="AF221" s="25"/>
      <c r="AG221" s="25"/>
      <c r="AH221" s="25"/>
      <c r="AI221" s="25"/>
      <c r="AV221" s="29"/>
    </row>
    <row r="222" spans="23:48" x14ac:dyDescent="0.3">
      <c r="W222" s="25"/>
      <c r="Y222" s="25"/>
      <c r="AF222" s="25"/>
      <c r="AG222" s="25"/>
      <c r="AH222" s="25"/>
      <c r="AI222" s="25"/>
      <c r="AV222" s="29"/>
    </row>
    <row r="223" spans="23:48" x14ac:dyDescent="0.3">
      <c r="W223" s="25"/>
      <c r="Y223" s="25"/>
      <c r="AF223" s="25"/>
      <c r="AG223" s="25"/>
      <c r="AH223" s="25"/>
      <c r="AI223" s="25"/>
      <c r="AV223" s="29"/>
    </row>
    <row r="224" spans="23:48" x14ac:dyDescent="0.3">
      <c r="W224" s="25"/>
      <c r="Y224" s="25"/>
      <c r="AF224" s="25"/>
      <c r="AG224" s="25"/>
      <c r="AH224" s="25"/>
      <c r="AI224" s="25"/>
      <c r="AV224" s="29"/>
    </row>
    <row r="225" spans="23:48" x14ac:dyDescent="0.3">
      <c r="W225" s="25"/>
      <c r="Y225" s="25"/>
      <c r="AF225" s="25"/>
      <c r="AG225" s="25"/>
      <c r="AH225" s="25"/>
      <c r="AI225" s="25"/>
      <c r="AV225" s="29"/>
    </row>
    <row r="226" spans="23:48" x14ac:dyDescent="0.3">
      <c r="W226" s="25"/>
      <c r="Y226" s="25"/>
      <c r="AF226" s="25"/>
      <c r="AG226" s="25"/>
      <c r="AH226" s="25"/>
      <c r="AI226" s="25"/>
      <c r="AV226" s="29"/>
    </row>
    <row r="227" spans="23:48" x14ac:dyDescent="0.3">
      <c r="W227" s="25"/>
      <c r="Y227" s="25"/>
      <c r="AF227" s="25"/>
      <c r="AG227" s="25"/>
      <c r="AH227" s="25"/>
      <c r="AI227" s="25"/>
      <c r="AV227" s="29"/>
    </row>
    <row r="228" spans="23:48" x14ac:dyDescent="0.3">
      <c r="W228" s="25"/>
      <c r="Y228" s="25"/>
      <c r="AF228" s="25"/>
      <c r="AG228" s="25"/>
      <c r="AH228" s="25"/>
      <c r="AI228" s="25"/>
      <c r="AV228" s="29"/>
    </row>
    <row r="229" spans="23:48" x14ac:dyDescent="0.3">
      <c r="W229" s="25"/>
      <c r="Y229" s="25"/>
      <c r="AF229" s="25"/>
      <c r="AG229" s="25"/>
      <c r="AH229" s="25"/>
      <c r="AI229" s="25"/>
      <c r="AV229" s="29"/>
    </row>
    <row r="230" spans="23:48" x14ac:dyDescent="0.3">
      <c r="W230" s="25"/>
      <c r="Y230" s="25"/>
      <c r="AF230" s="25"/>
      <c r="AG230" s="25"/>
      <c r="AH230" s="25"/>
      <c r="AI230" s="25"/>
      <c r="AV230" s="29"/>
    </row>
    <row r="231" spans="23:48" x14ac:dyDescent="0.3">
      <c r="W231" s="25"/>
      <c r="Y231" s="25"/>
      <c r="AF231" s="25"/>
      <c r="AG231" s="25"/>
      <c r="AH231" s="25"/>
      <c r="AI231" s="25"/>
      <c r="AV231" s="29"/>
    </row>
    <row r="232" spans="23:48" x14ac:dyDescent="0.3">
      <c r="W232" s="25"/>
      <c r="Y232" s="25"/>
      <c r="AF232" s="25"/>
      <c r="AG232" s="25"/>
      <c r="AH232" s="25"/>
      <c r="AI232" s="25"/>
      <c r="AV232" s="29"/>
    </row>
    <row r="233" spans="23:48" x14ac:dyDescent="0.3">
      <c r="W233" s="25"/>
      <c r="Y233" s="25"/>
      <c r="AF233" s="25"/>
      <c r="AG233" s="25"/>
      <c r="AH233" s="25"/>
      <c r="AI233" s="25"/>
      <c r="AV233" s="29"/>
    </row>
    <row r="234" spans="23:48" x14ac:dyDescent="0.3">
      <c r="W234" s="25"/>
      <c r="Y234" s="25"/>
      <c r="AF234" s="25"/>
      <c r="AG234" s="25"/>
      <c r="AH234" s="25"/>
      <c r="AI234" s="25"/>
      <c r="AV234" s="29"/>
    </row>
    <row r="235" spans="23:48" x14ac:dyDescent="0.3">
      <c r="W235" s="25"/>
      <c r="Y235" s="25"/>
      <c r="AF235" s="25"/>
      <c r="AG235" s="25"/>
      <c r="AH235" s="25"/>
      <c r="AI235" s="25"/>
      <c r="AV235" s="29"/>
    </row>
    <row r="236" spans="23:48" x14ac:dyDescent="0.3">
      <c r="W236" s="25"/>
      <c r="Y236" s="25"/>
      <c r="AF236" s="25"/>
      <c r="AG236" s="25"/>
      <c r="AH236" s="25"/>
      <c r="AI236" s="25"/>
      <c r="AV236" s="29"/>
    </row>
    <row r="237" spans="23:48" x14ac:dyDescent="0.3">
      <c r="W237" s="25"/>
      <c r="Y237" s="25"/>
      <c r="AF237" s="25"/>
      <c r="AG237" s="25"/>
      <c r="AH237" s="25"/>
      <c r="AI237" s="25"/>
      <c r="AV237" s="29"/>
    </row>
    <row r="238" spans="23:48" x14ac:dyDescent="0.3">
      <c r="W238" s="25"/>
      <c r="Y238" s="25"/>
      <c r="AF238" s="25"/>
      <c r="AG238" s="25"/>
      <c r="AH238" s="25"/>
      <c r="AI238" s="25"/>
      <c r="AV238" s="29"/>
    </row>
    <row r="239" spans="23:48" x14ac:dyDescent="0.3">
      <c r="W239" s="25"/>
      <c r="Y239" s="25"/>
      <c r="AF239" s="25"/>
      <c r="AG239" s="25"/>
      <c r="AH239" s="25"/>
      <c r="AI239" s="25"/>
      <c r="AV239" s="29"/>
    </row>
    <row r="240" spans="23:48" x14ac:dyDescent="0.3">
      <c r="W240" s="25"/>
      <c r="Y240" s="25"/>
      <c r="AF240" s="25"/>
      <c r="AG240" s="25"/>
      <c r="AH240" s="25"/>
      <c r="AI240" s="25"/>
      <c r="AV240" s="29"/>
    </row>
    <row r="241" spans="23:48" x14ac:dyDescent="0.3">
      <c r="W241" s="25"/>
      <c r="Y241" s="25"/>
      <c r="AF241" s="25"/>
      <c r="AG241" s="25"/>
      <c r="AH241" s="25"/>
      <c r="AI241" s="25"/>
      <c r="AV241" s="29"/>
    </row>
    <row r="242" spans="23:48" x14ac:dyDescent="0.3">
      <c r="W242" s="25"/>
      <c r="Y242" s="25"/>
      <c r="AF242" s="25"/>
      <c r="AG242" s="25"/>
      <c r="AH242" s="25"/>
      <c r="AI242" s="25"/>
      <c r="AV242" s="29"/>
    </row>
    <row r="243" spans="23:48" x14ac:dyDescent="0.3">
      <c r="W243" s="25"/>
      <c r="Y243" s="25"/>
      <c r="AF243" s="25"/>
      <c r="AG243" s="25"/>
      <c r="AH243" s="25"/>
      <c r="AI243" s="25"/>
      <c r="AV243" s="29"/>
    </row>
    <row r="244" spans="23:48" x14ac:dyDescent="0.3">
      <c r="W244" s="25"/>
      <c r="Y244" s="25"/>
      <c r="AF244" s="25"/>
      <c r="AG244" s="25"/>
      <c r="AH244" s="25"/>
      <c r="AI244" s="25"/>
      <c r="AV244" s="29"/>
    </row>
    <row r="245" spans="23:48" x14ac:dyDescent="0.3">
      <c r="W245" s="25"/>
      <c r="Y245" s="25"/>
      <c r="AF245" s="25"/>
      <c r="AG245" s="25"/>
      <c r="AH245" s="25"/>
      <c r="AI245" s="25"/>
      <c r="AV245" s="29"/>
    </row>
    <row r="246" spans="23:48" x14ac:dyDescent="0.3">
      <c r="W246" s="25"/>
      <c r="Y246" s="25"/>
      <c r="AF246" s="25"/>
      <c r="AG246" s="25"/>
      <c r="AH246" s="25"/>
      <c r="AI246" s="25"/>
      <c r="AV246" s="29"/>
    </row>
    <row r="247" spans="23:48" x14ac:dyDescent="0.3">
      <c r="W247" s="25"/>
      <c r="Y247" s="25"/>
      <c r="AF247" s="25"/>
      <c r="AG247" s="25"/>
      <c r="AH247" s="25"/>
      <c r="AI247" s="25"/>
      <c r="AV247" s="29"/>
    </row>
    <row r="248" spans="23:48" x14ac:dyDescent="0.3">
      <c r="W248" s="25"/>
      <c r="Y248" s="25"/>
      <c r="AF248" s="25"/>
      <c r="AG248" s="25"/>
      <c r="AH248" s="25"/>
      <c r="AI248" s="25"/>
      <c r="AV248" s="29"/>
    </row>
    <row r="249" spans="23:48" x14ac:dyDescent="0.3">
      <c r="W249" s="25"/>
      <c r="Y249" s="25"/>
      <c r="AF249" s="25"/>
      <c r="AG249" s="25"/>
      <c r="AH249" s="25"/>
      <c r="AI249" s="25"/>
      <c r="AV249" s="29"/>
    </row>
    <row r="250" spans="23:48" x14ac:dyDescent="0.3">
      <c r="W250" s="25"/>
      <c r="Y250" s="25"/>
      <c r="AF250" s="25"/>
      <c r="AG250" s="25"/>
      <c r="AH250" s="25"/>
      <c r="AI250" s="25"/>
      <c r="AV250" s="29"/>
    </row>
    <row r="251" spans="23:48" x14ac:dyDescent="0.3">
      <c r="W251" s="25"/>
      <c r="Y251" s="25"/>
      <c r="AF251" s="25"/>
      <c r="AG251" s="25"/>
      <c r="AH251" s="25"/>
      <c r="AI251" s="25"/>
      <c r="AV251" s="29"/>
    </row>
    <row r="252" spans="23:48" x14ac:dyDescent="0.3">
      <c r="W252" s="25"/>
      <c r="Y252" s="25"/>
      <c r="AF252" s="25"/>
      <c r="AG252" s="25"/>
      <c r="AH252" s="25"/>
      <c r="AI252" s="25"/>
      <c r="AV252" s="29"/>
    </row>
    <row r="253" spans="23:48" x14ac:dyDescent="0.3">
      <c r="W253" s="25"/>
      <c r="Y253" s="25"/>
      <c r="AF253" s="25"/>
      <c r="AG253" s="25"/>
      <c r="AH253" s="25"/>
      <c r="AI253" s="25"/>
      <c r="AV253" s="29"/>
    </row>
    <row r="254" spans="23:48" x14ac:dyDescent="0.3">
      <c r="W254" s="25"/>
      <c r="Y254" s="25"/>
      <c r="AF254" s="25"/>
      <c r="AG254" s="25"/>
      <c r="AH254" s="25"/>
      <c r="AI254" s="25"/>
      <c r="AV254" s="29"/>
    </row>
    <row r="255" spans="23:48" x14ac:dyDescent="0.3">
      <c r="W255" s="25"/>
      <c r="Y255" s="25"/>
      <c r="AF255" s="25"/>
      <c r="AG255" s="25"/>
      <c r="AH255" s="25"/>
      <c r="AI255" s="25"/>
      <c r="AV255" s="29"/>
    </row>
    <row r="256" spans="23:48" x14ac:dyDescent="0.3">
      <c r="W256" s="25"/>
      <c r="Y256" s="25"/>
      <c r="AF256" s="25"/>
      <c r="AG256" s="25"/>
      <c r="AH256" s="25"/>
      <c r="AI256" s="25"/>
      <c r="AV256" s="29"/>
    </row>
    <row r="257" spans="23:48" x14ac:dyDescent="0.3">
      <c r="W257" s="25"/>
      <c r="Y257" s="25"/>
      <c r="AF257" s="25"/>
      <c r="AG257" s="25"/>
      <c r="AH257" s="25"/>
      <c r="AI257" s="25"/>
      <c r="AV257" s="29"/>
    </row>
    <row r="258" spans="23:48" x14ac:dyDescent="0.3">
      <c r="W258" s="25"/>
      <c r="Y258" s="25"/>
      <c r="AF258" s="25"/>
      <c r="AG258" s="25"/>
      <c r="AH258" s="25"/>
      <c r="AI258" s="25"/>
      <c r="AV258" s="29"/>
    </row>
    <row r="259" spans="23:48" x14ac:dyDescent="0.3">
      <c r="W259" s="25"/>
      <c r="Y259" s="25"/>
      <c r="AF259" s="25"/>
      <c r="AG259" s="25"/>
      <c r="AH259" s="25"/>
      <c r="AI259" s="25"/>
      <c r="AV259" s="29"/>
    </row>
    <row r="260" spans="23:48" x14ac:dyDescent="0.3">
      <c r="W260" s="25"/>
      <c r="Y260" s="25"/>
      <c r="AF260" s="25"/>
      <c r="AG260" s="25"/>
      <c r="AH260" s="25"/>
      <c r="AI260" s="25"/>
      <c r="AV260" s="29"/>
    </row>
    <row r="261" spans="23:48" x14ac:dyDescent="0.3">
      <c r="W261" s="25"/>
      <c r="Y261" s="25"/>
      <c r="AF261" s="25"/>
      <c r="AG261" s="25"/>
      <c r="AH261" s="25"/>
      <c r="AI261" s="25"/>
      <c r="AV261" s="29"/>
    </row>
    <row r="262" spans="23:48" x14ac:dyDescent="0.3">
      <c r="W262" s="25"/>
      <c r="Y262" s="25"/>
      <c r="AF262" s="25"/>
      <c r="AG262" s="25"/>
      <c r="AH262" s="25"/>
      <c r="AI262" s="25"/>
      <c r="AV262" s="29"/>
    </row>
    <row r="263" spans="23:48" x14ac:dyDescent="0.3">
      <c r="W263" s="25"/>
      <c r="Y263" s="25"/>
      <c r="AF263" s="25"/>
      <c r="AG263" s="25"/>
      <c r="AH263" s="25"/>
      <c r="AI263" s="25"/>
      <c r="AV263" s="29"/>
    </row>
    <row r="264" spans="23:48" x14ac:dyDescent="0.3">
      <c r="W264" s="25"/>
      <c r="Y264" s="25"/>
      <c r="AF264" s="25"/>
      <c r="AG264" s="25"/>
      <c r="AH264" s="25"/>
      <c r="AI264" s="25"/>
      <c r="AV264" s="29"/>
    </row>
    <row r="265" spans="23:48" x14ac:dyDescent="0.3">
      <c r="W265" s="25"/>
      <c r="Y265" s="25"/>
      <c r="AF265" s="25"/>
      <c r="AG265" s="25"/>
      <c r="AH265" s="25"/>
      <c r="AI265" s="25"/>
      <c r="AV265" s="29"/>
    </row>
    <row r="266" spans="23:48" x14ac:dyDescent="0.3">
      <c r="W266" s="25"/>
      <c r="Y266" s="25"/>
      <c r="AF266" s="25"/>
      <c r="AG266" s="25"/>
      <c r="AH266" s="25"/>
      <c r="AI266" s="25"/>
      <c r="AV266" s="29"/>
    </row>
    <row r="267" spans="23:48" x14ac:dyDescent="0.3">
      <c r="W267" s="25"/>
      <c r="Y267" s="25"/>
      <c r="AF267" s="25"/>
      <c r="AG267" s="25"/>
      <c r="AH267" s="25"/>
      <c r="AI267" s="25"/>
      <c r="AV267" s="29"/>
    </row>
    <row r="268" spans="23:48" x14ac:dyDescent="0.3">
      <c r="W268" s="25"/>
      <c r="Y268" s="25"/>
      <c r="AF268" s="25"/>
      <c r="AG268" s="25"/>
      <c r="AH268" s="25"/>
      <c r="AI268" s="25"/>
      <c r="AV268" s="29"/>
    </row>
    <row r="269" spans="23:48" x14ac:dyDescent="0.3">
      <c r="W269" s="25"/>
      <c r="Y269" s="25"/>
      <c r="AF269" s="25"/>
      <c r="AG269" s="25"/>
      <c r="AH269" s="25"/>
      <c r="AI269" s="25"/>
      <c r="AV269" s="29"/>
    </row>
    <row r="270" spans="23:48" x14ac:dyDescent="0.3">
      <c r="W270" s="25"/>
      <c r="Y270" s="25"/>
      <c r="AF270" s="25"/>
      <c r="AG270" s="25"/>
      <c r="AH270" s="25"/>
      <c r="AI270" s="25"/>
      <c r="AV270" s="29"/>
    </row>
    <row r="271" spans="23:48" x14ac:dyDescent="0.3">
      <c r="W271" s="25"/>
      <c r="Y271" s="25"/>
      <c r="AF271" s="25"/>
      <c r="AG271" s="25"/>
      <c r="AH271" s="25"/>
      <c r="AI271" s="25"/>
      <c r="AV271" s="29"/>
    </row>
    <row r="272" spans="23:48" x14ac:dyDescent="0.3">
      <c r="W272" s="25"/>
      <c r="Y272" s="25"/>
      <c r="AF272" s="25"/>
      <c r="AG272" s="25"/>
      <c r="AH272" s="25"/>
      <c r="AI272" s="25"/>
      <c r="AV272" s="29"/>
    </row>
    <row r="273" spans="23:48" x14ac:dyDescent="0.3">
      <c r="W273" s="25"/>
      <c r="Y273" s="25"/>
      <c r="AF273" s="25"/>
      <c r="AG273" s="25"/>
      <c r="AH273" s="25"/>
      <c r="AI273" s="25"/>
      <c r="AV273" s="29"/>
    </row>
    <row r="274" spans="23:48" x14ac:dyDescent="0.3">
      <c r="W274" s="25"/>
      <c r="Y274" s="25"/>
      <c r="AF274" s="25"/>
      <c r="AG274" s="25"/>
      <c r="AH274" s="25"/>
      <c r="AI274" s="25"/>
      <c r="AV274" s="29"/>
    </row>
    <row r="275" spans="23:48" x14ac:dyDescent="0.3">
      <c r="W275" s="25"/>
      <c r="Y275" s="25"/>
      <c r="AF275" s="25"/>
      <c r="AG275" s="25"/>
      <c r="AH275" s="25"/>
      <c r="AI275" s="25"/>
      <c r="AV275" s="29"/>
    </row>
    <row r="276" spans="23:48" x14ac:dyDescent="0.3">
      <c r="W276" s="25"/>
      <c r="Y276" s="25"/>
      <c r="AF276" s="25"/>
      <c r="AG276" s="25"/>
      <c r="AH276" s="25"/>
      <c r="AI276" s="25"/>
      <c r="AV276" s="29"/>
    </row>
    <row r="277" spans="23:48" x14ac:dyDescent="0.3">
      <c r="W277" s="25"/>
      <c r="Y277" s="25"/>
      <c r="AF277" s="25"/>
      <c r="AG277" s="25"/>
      <c r="AH277" s="25"/>
      <c r="AI277" s="25"/>
      <c r="AV277" s="29"/>
    </row>
    <row r="278" spans="23:48" x14ac:dyDescent="0.3">
      <c r="W278" s="25"/>
      <c r="Y278" s="25"/>
      <c r="AF278" s="25"/>
      <c r="AG278" s="25"/>
      <c r="AH278" s="25"/>
      <c r="AI278" s="25"/>
      <c r="AV278" s="29"/>
    </row>
    <row r="279" spans="23:48" x14ac:dyDescent="0.3">
      <c r="W279" s="25"/>
      <c r="Y279" s="25"/>
      <c r="AF279" s="25"/>
      <c r="AG279" s="25"/>
      <c r="AH279" s="25"/>
      <c r="AI279" s="25"/>
      <c r="AV279" s="29"/>
    </row>
    <row r="280" spans="23:48" x14ac:dyDescent="0.3">
      <c r="W280" s="25"/>
      <c r="Y280" s="25"/>
      <c r="AF280" s="25"/>
      <c r="AG280" s="25"/>
      <c r="AH280" s="25"/>
      <c r="AI280" s="25"/>
      <c r="AV280" s="29"/>
    </row>
    <row r="281" spans="23:48" x14ac:dyDescent="0.3">
      <c r="W281" s="25"/>
      <c r="Y281" s="25"/>
      <c r="AF281" s="25"/>
      <c r="AG281" s="25"/>
      <c r="AH281" s="25"/>
      <c r="AI281" s="25"/>
      <c r="AV281" s="29"/>
    </row>
    <row r="282" spans="23:48" x14ac:dyDescent="0.3">
      <c r="W282" s="25"/>
      <c r="Y282" s="25"/>
      <c r="AF282" s="25"/>
      <c r="AG282" s="25"/>
      <c r="AH282" s="25"/>
      <c r="AI282" s="25"/>
      <c r="AV282" s="29"/>
    </row>
    <row r="283" spans="23:48" x14ac:dyDescent="0.3">
      <c r="W283" s="25"/>
      <c r="Y283" s="25"/>
      <c r="AF283" s="25"/>
      <c r="AG283" s="25"/>
      <c r="AH283" s="25"/>
      <c r="AI283" s="25"/>
      <c r="AV283" s="29"/>
    </row>
    <row r="284" spans="23:48" x14ac:dyDescent="0.3">
      <c r="W284" s="25"/>
      <c r="Y284" s="25"/>
      <c r="AF284" s="25"/>
      <c r="AG284" s="25"/>
      <c r="AH284" s="25"/>
      <c r="AI284" s="25"/>
      <c r="AV284" s="29"/>
    </row>
    <row r="285" spans="23:48" x14ac:dyDescent="0.3">
      <c r="W285" s="25"/>
      <c r="Y285" s="25"/>
      <c r="AF285" s="25"/>
      <c r="AG285" s="25"/>
      <c r="AH285" s="25"/>
      <c r="AI285" s="25"/>
      <c r="AV285" s="29"/>
    </row>
    <row r="286" spans="23:48" x14ac:dyDescent="0.3">
      <c r="W286" s="25"/>
      <c r="Y286" s="25"/>
      <c r="AF286" s="25"/>
      <c r="AG286" s="25"/>
      <c r="AH286" s="25"/>
      <c r="AI286" s="25"/>
      <c r="AV286" s="29"/>
    </row>
    <row r="287" spans="23:48" x14ac:dyDescent="0.3">
      <c r="W287" s="25"/>
      <c r="Y287" s="25"/>
      <c r="AF287" s="25"/>
      <c r="AG287" s="25"/>
      <c r="AH287" s="25"/>
      <c r="AI287" s="25"/>
      <c r="AV287" s="29"/>
    </row>
    <row r="288" spans="23:48" x14ac:dyDescent="0.3">
      <c r="W288" s="25"/>
      <c r="Y288" s="25"/>
      <c r="AF288" s="25"/>
      <c r="AG288" s="25"/>
      <c r="AH288" s="25"/>
      <c r="AI288" s="25"/>
      <c r="AV288" s="29"/>
    </row>
    <row r="289" spans="23:48" x14ac:dyDescent="0.3">
      <c r="W289" s="25"/>
      <c r="Y289" s="25"/>
      <c r="AF289" s="25"/>
      <c r="AG289" s="25"/>
      <c r="AH289" s="25"/>
      <c r="AI289" s="25"/>
      <c r="AV289" s="29"/>
    </row>
    <row r="290" spans="23:48" x14ac:dyDescent="0.3">
      <c r="W290" s="25"/>
      <c r="Y290" s="25"/>
      <c r="AF290" s="25"/>
      <c r="AG290" s="25"/>
      <c r="AH290" s="25"/>
      <c r="AI290" s="25"/>
      <c r="AV290" s="29"/>
    </row>
    <row r="291" spans="23:48" x14ac:dyDescent="0.3">
      <c r="W291" s="25"/>
      <c r="Y291" s="25"/>
      <c r="AF291" s="25"/>
      <c r="AG291" s="25"/>
      <c r="AH291" s="25"/>
      <c r="AI291" s="25"/>
      <c r="AV291" s="29"/>
    </row>
    <row r="292" spans="23:48" x14ac:dyDescent="0.3">
      <c r="W292" s="25"/>
      <c r="Y292" s="25"/>
      <c r="AF292" s="25"/>
      <c r="AG292" s="25"/>
      <c r="AH292" s="25"/>
      <c r="AI292" s="25"/>
      <c r="AV292" s="29"/>
    </row>
    <row r="293" spans="23:48" x14ac:dyDescent="0.3">
      <c r="W293" s="25"/>
      <c r="Y293" s="25"/>
      <c r="AF293" s="25"/>
      <c r="AG293" s="25"/>
      <c r="AH293" s="25"/>
      <c r="AI293" s="25"/>
      <c r="AV293" s="29"/>
    </row>
    <row r="294" spans="23:48" x14ac:dyDescent="0.3">
      <c r="W294" s="25"/>
      <c r="Y294" s="25"/>
      <c r="AF294" s="25"/>
      <c r="AG294" s="25"/>
      <c r="AH294" s="25"/>
      <c r="AI294" s="25"/>
      <c r="AV294" s="29"/>
    </row>
    <row r="295" spans="23:48" x14ac:dyDescent="0.3">
      <c r="W295" s="25"/>
      <c r="Y295" s="25"/>
      <c r="AF295" s="25"/>
      <c r="AG295" s="25"/>
      <c r="AH295" s="25"/>
      <c r="AI295" s="25"/>
      <c r="AV295" s="29"/>
    </row>
    <row r="296" spans="23:48" x14ac:dyDescent="0.3">
      <c r="W296" s="25"/>
      <c r="Y296" s="25"/>
      <c r="AF296" s="25"/>
      <c r="AG296" s="25"/>
      <c r="AH296" s="25"/>
      <c r="AI296" s="25"/>
      <c r="AV296" s="29"/>
    </row>
    <row r="297" spans="23:48" x14ac:dyDescent="0.3">
      <c r="W297" s="25"/>
      <c r="Y297" s="25"/>
      <c r="AF297" s="25"/>
      <c r="AG297" s="25"/>
      <c r="AH297" s="25"/>
      <c r="AI297" s="25"/>
      <c r="AV297" s="29"/>
    </row>
    <row r="298" spans="23:48" x14ac:dyDescent="0.3">
      <c r="W298" s="25"/>
      <c r="Y298" s="25"/>
      <c r="AF298" s="25"/>
      <c r="AG298" s="25"/>
      <c r="AH298" s="25"/>
      <c r="AI298" s="25"/>
      <c r="AV298" s="29"/>
    </row>
    <row r="299" spans="23:48" x14ac:dyDescent="0.3">
      <c r="W299" s="25"/>
      <c r="Y299" s="25"/>
      <c r="AF299" s="25"/>
      <c r="AG299" s="25"/>
      <c r="AH299" s="25"/>
      <c r="AI299" s="25"/>
      <c r="AV299" s="29"/>
    </row>
    <row r="300" spans="23:48" x14ac:dyDescent="0.3">
      <c r="W300" s="25"/>
      <c r="Y300" s="25"/>
      <c r="AF300" s="25"/>
      <c r="AG300" s="25"/>
      <c r="AH300" s="25"/>
      <c r="AI300" s="25"/>
      <c r="AV300" s="29"/>
    </row>
    <row r="301" spans="23:48" x14ac:dyDescent="0.3">
      <c r="W301" s="25"/>
      <c r="Y301" s="25"/>
      <c r="AF301" s="25"/>
      <c r="AG301" s="25"/>
      <c r="AH301" s="25"/>
      <c r="AI301" s="25"/>
      <c r="AV301" s="29"/>
    </row>
    <row r="302" spans="23:48" x14ac:dyDescent="0.3">
      <c r="W302" s="25"/>
      <c r="Y302" s="25"/>
      <c r="AF302" s="25"/>
      <c r="AG302" s="25"/>
      <c r="AH302" s="25"/>
      <c r="AI302" s="25"/>
      <c r="AV302" s="29"/>
    </row>
    <row r="303" spans="23:48" x14ac:dyDescent="0.3">
      <c r="W303" s="25"/>
      <c r="Y303" s="25"/>
      <c r="AF303" s="25"/>
      <c r="AG303" s="25"/>
      <c r="AH303" s="25"/>
      <c r="AI303" s="25"/>
      <c r="AV303" s="29"/>
    </row>
  </sheetData>
  <sheetProtection formatCells="0" formatColumns="0" formatRows="0"/>
  <mergeCells count="174">
    <mergeCell ref="AX14:AX18"/>
    <mergeCell ref="V14:V18"/>
    <mergeCell ref="W14:W18"/>
    <mergeCell ref="X14:X18"/>
    <mergeCell ref="Y14:Y18"/>
    <mergeCell ref="Z14:Z18"/>
    <mergeCell ref="AA14:AA18"/>
    <mergeCell ref="G14:G18"/>
    <mergeCell ref="H14:H18"/>
    <mergeCell ref="I14:I18"/>
    <mergeCell ref="M14:M18"/>
    <mergeCell ref="S14:S18"/>
    <mergeCell ref="T14:T18"/>
    <mergeCell ref="AA12:AA13"/>
    <mergeCell ref="AB12:AB13"/>
    <mergeCell ref="AW12:AW13"/>
    <mergeCell ref="N14:N18"/>
    <mergeCell ref="O14:O18"/>
    <mergeCell ref="P14:P18"/>
    <mergeCell ref="Q14:Q18"/>
    <mergeCell ref="R14:R18"/>
    <mergeCell ref="U14:U18"/>
    <mergeCell ref="AB14:AB18"/>
    <mergeCell ref="AW14:AW18"/>
    <mergeCell ref="N12:N13"/>
    <mergeCell ref="O12:O13"/>
    <mergeCell ref="P12:P13"/>
    <mergeCell ref="Q12:Q13"/>
    <mergeCell ref="R12:R13"/>
    <mergeCell ref="U12:U13"/>
    <mergeCell ref="AX12:AX13"/>
    <mergeCell ref="A14:A18"/>
    <mergeCell ref="B14:B18"/>
    <mergeCell ref="C14:C18"/>
    <mergeCell ref="D14:D18"/>
    <mergeCell ref="E14:E18"/>
    <mergeCell ref="F14:F18"/>
    <mergeCell ref="A12:A13"/>
    <mergeCell ref="B12:B13"/>
    <mergeCell ref="C12:C13"/>
    <mergeCell ref="D12:D13"/>
    <mergeCell ref="E12:E13"/>
    <mergeCell ref="F12:F13"/>
    <mergeCell ref="G12:G13"/>
    <mergeCell ref="H12:H13"/>
    <mergeCell ref="I12:I13"/>
    <mergeCell ref="M12:M13"/>
    <mergeCell ref="X12:X13"/>
    <mergeCell ref="Y12:Y13"/>
    <mergeCell ref="Z12:Z13"/>
    <mergeCell ref="S12:S13"/>
    <mergeCell ref="T12:T13"/>
    <mergeCell ref="V12:V13"/>
    <mergeCell ref="W12:W13"/>
    <mergeCell ref="G9:G11"/>
    <mergeCell ref="H9:H11"/>
    <mergeCell ref="I9:I11"/>
    <mergeCell ref="M9:M11"/>
    <mergeCell ref="S9:S11"/>
    <mergeCell ref="T9:T11"/>
    <mergeCell ref="A9:A11"/>
    <mergeCell ref="B9:B11"/>
    <mergeCell ref="C9:C11"/>
    <mergeCell ref="D9:D11"/>
    <mergeCell ref="E9:E11"/>
    <mergeCell ref="F9:F11"/>
    <mergeCell ref="N9:N11"/>
    <mergeCell ref="O9:O11"/>
    <mergeCell ref="AX9:AX11"/>
    <mergeCell ref="P9:P11"/>
    <mergeCell ref="Q9:Q11"/>
    <mergeCell ref="R9:R11"/>
    <mergeCell ref="U9:U11"/>
    <mergeCell ref="J9:J11"/>
    <mergeCell ref="K9:K11"/>
    <mergeCell ref="L9:L11"/>
    <mergeCell ref="AY9:AY10"/>
    <mergeCell ref="Y9:Y11"/>
    <mergeCell ref="Z9:Z11"/>
    <mergeCell ref="AA9:AA11"/>
    <mergeCell ref="AB9:AB11"/>
    <mergeCell ref="V9:V11"/>
    <mergeCell ref="W9:W11"/>
    <mergeCell ref="X9:X11"/>
    <mergeCell ref="AW9:AW11"/>
    <mergeCell ref="AW4:AW8"/>
    <mergeCell ref="AX4:AX8"/>
    <mergeCell ref="W4:W8"/>
    <mergeCell ref="X4:X8"/>
    <mergeCell ref="Y4:Y8"/>
    <mergeCell ref="Z4:Z8"/>
    <mergeCell ref="AA4:AA8"/>
    <mergeCell ref="AB4:AB8"/>
    <mergeCell ref="M4:M8"/>
    <mergeCell ref="S4:S8"/>
    <mergeCell ref="T4:T8"/>
    <mergeCell ref="V4:V8"/>
    <mergeCell ref="A4:A8"/>
    <mergeCell ref="B4:B8"/>
    <mergeCell ref="C4:C8"/>
    <mergeCell ref="D4:D8"/>
    <mergeCell ref="E4:E8"/>
    <mergeCell ref="F4:F8"/>
    <mergeCell ref="G4:G8"/>
    <mergeCell ref="H4:H8"/>
    <mergeCell ref="I4:I8"/>
    <mergeCell ref="J12:J13"/>
    <mergeCell ref="K12:K13"/>
    <mergeCell ref="L12:L13"/>
    <mergeCell ref="J14:J18"/>
    <mergeCell ref="K14:K18"/>
    <mergeCell ref="L14:L18"/>
    <mergeCell ref="G3:H3"/>
    <mergeCell ref="AK3:AL3"/>
    <mergeCell ref="AM3:AN3"/>
    <mergeCell ref="AI2:AI3"/>
    <mergeCell ref="AJ2:AT2"/>
    <mergeCell ref="U1:AB2"/>
    <mergeCell ref="AO3:AP3"/>
    <mergeCell ref="AR3:AS3"/>
    <mergeCell ref="N4:N8"/>
    <mergeCell ref="O4:O8"/>
    <mergeCell ref="P4:P8"/>
    <mergeCell ref="Q4:Q8"/>
    <mergeCell ref="R4:R8"/>
    <mergeCell ref="U4:U8"/>
    <mergeCell ref="J4:J8"/>
    <mergeCell ref="K4:K8"/>
    <mergeCell ref="L4:L8"/>
    <mergeCell ref="AD2:AD3"/>
    <mergeCell ref="AU2:AW3"/>
    <mergeCell ref="AX2:AX3"/>
    <mergeCell ref="AY2:AZ3"/>
    <mergeCell ref="BA2:BA3"/>
    <mergeCell ref="BB2:BB3"/>
    <mergeCell ref="BC2:BC3"/>
    <mergeCell ref="A1:T2"/>
    <mergeCell ref="AC1:AT1"/>
    <mergeCell ref="AV1:AX1"/>
    <mergeCell ref="AC2:AC3"/>
    <mergeCell ref="AE2:AH2"/>
    <mergeCell ref="BD2:BD3"/>
    <mergeCell ref="BE2:BQ2"/>
    <mergeCell ref="AY1:BQ1"/>
    <mergeCell ref="A19:A20"/>
    <mergeCell ref="B19:B20"/>
    <mergeCell ref="C19:C20"/>
    <mergeCell ref="D19:D20"/>
    <mergeCell ref="E19:E20"/>
    <mergeCell ref="F19:F20"/>
    <mergeCell ref="G19:G20"/>
    <mergeCell ref="H19:H20"/>
    <mergeCell ref="I19:I20"/>
    <mergeCell ref="J19:J20"/>
    <mergeCell ref="K19:K20"/>
    <mergeCell ref="L19:L20"/>
    <mergeCell ref="M19:M20"/>
    <mergeCell ref="N19:N20"/>
    <mergeCell ref="O19:O20"/>
    <mergeCell ref="P19:P20"/>
    <mergeCell ref="Q19:Q20"/>
    <mergeCell ref="R19:R20"/>
    <mergeCell ref="AB19:AB20"/>
    <mergeCell ref="AW19:AW20"/>
    <mergeCell ref="AX19:AX20"/>
    <mergeCell ref="S19:S20"/>
    <mergeCell ref="T19:T20"/>
    <mergeCell ref="U19:U20"/>
    <mergeCell ref="V19:V20"/>
    <mergeCell ref="W19:W20"/>
    <mergeCell ref="X19:X20"/>
    <mergeCell ref="Y19:Y20"/>
    <mergeCell ref="Z19:Z20"/>
    <mergeCell ref="AA19:AA20"/>
  </mergeCells>
  <conditionalFormatting sqref="AJ4:AK8">
    <cfRule type="containsText" dxfId="3967" priority="1675" operator="containsText" text="BAJA">
      <formula>NOT(ISERROR(SEARCH("BAJA",AJ4)))</formula>
    </cfRule>
    <cfRule type="containsText" dxfId="3966" priority="1676" operator="containsText" text="MEDIA">
      <formula>NOT(ISERROR(SEARCH("MEDIA",AJ4)))</formula>
    </cfRule>
    <cfRule type="containsText" dxfId="3965" priority="1677" operator="containsText" text="ALTA">
      <formula>NOT(ISERROR(SEARCH("ALTA",AJ4)))</formula>
    </cfRule>
  </conditionalFormatting>
  <conditionalFormatting sqref="AR4">
    <cfRule type="containsText" dxfId="3964" priority="1678" operator="containsText" text="BAJA">
      <formula>NOT(ISERROR(SEARCH("BAJA",AR4)))</formula>
    </cfRule>
    <cfRule type="containsText" dxfId="3963" priority="1679" operator="containsText" text="MEDIA">
      <formula>NOT(ISERROR(SEARCH("MEDIA",AR4)))</formula>
    </cfRule>
    <cfRule type="containsText" dxfId="3962" priority="1680" operator="containsText" text="ALTA">
      <formula>NOT(ISERROR(SEARCH("ALTA",AR4)))</formula>
    </cfRule>
  </conditionalFormatting>
  <conditionalFormatting sqref="AX4">
    <cfRule type="cellIs" dxfId="3961" priority="1629" operator="equal">
      <formula>100%</formula>
    </cfRule>
    <cfRule type="cellIs" dxfId="3960" priority="1630" operator="equal">
      <formula>80%</formula>
    </cfRule>
    <cfRule type="cellIs" dxfId="3959" priority="1631" operator="equal">
      <formula>60%</formula>
    </cfRule>
    <cfRule type="cellIs" dxfId="3958" priority="1632" operator="equal">
      <formula>40%</formula>
    </cfRule>
    <cfRule type="cellIs" dxfId="3957" priority="1633" operator="equal">
      <formula>0.2</formula>
    </cfRule>
    <cfRule type="containsText" dxfId="3956" priority="1647" operator="containsText" text="Extremo">
      <formula>NOT(ISERROR(SEARCH("Extremo",AX4)))</formula>
    </cfRule>
    <cfRule type="containsText" dxfId="3955" priority="1648" operator="containsText" text="Alto">
      <formula>NOT(ISERROR(SEARCH("Alto",AX4)))</formula>
    </cfRule>
    <cfRule type="containsText" dxfId="3954" priority="1649" operator="containsText" text="Bajo">
      <formula>NOT(ISERROR(SEARCH("Bajo",AX4)))</formula>
    </cfRule>
    <cfRule type="containsText" dxfId="3953" priority="1660" operator="containsText" text="Catastrófico">
      <formula>NOT(ISERROR(SEARCH("Catastrófico",AX4)))</formula>
    </cfRule>
    <cfRule type="containsText" dxfId="3952" priority="1661" operator="containsText" text="Mayor">
      <formula>NOT(ISERROR(SEARCH("Mayor",AX4)))</formula>
    </cfRule>
    <cfRule type="containsText" dxfId="3951" priority="1662" operator="containsText" text="Moderado">
      <formula>NOT(ISERROR(SEARCH("Moderado",AX4)))</formula>
    </cfRule>
    <cfRule type="containsText" dxfId="3950" priority="1663" operator="containsText" text="Menor">
      <formula>NOT(ISERROR(SEARCH("Menor",AX4)))</formula>
    </cfRule>
    <cfRule type="containsText" dxfId="3949" priority="1664" operator="containsText" text="Leve">
      <formula>NOT(ISERROR(SEARCH("Leve",AX4)))</formula>
    </cfRule>
    <cfRule type="containsText" dxfId="3948" priority="1670" operator="containsText" text="Muy a">
      <formula>NOT(ISERROR(SEARCH("Muy a",AX4)))</formula>
    </cfRule>
    <cfRule type="containsText" dxfId="3947" priority="1671" operator="containsText" text="Muy b">
      <formula>NOT(ISERROR(SEARCH("Muy b",AX4)))</formula>
    </cfRule>
    <cfRule type="containsText" dxfId="3946" priority="1672" operator="containsText" text="Baja">
      <formula>NOT(ISERROR(SEARCH("Baja",AX4)))</formula>
    </cfRule>
    <cfRule type="containsText" dxfId="3945" priority="1673" operator="containsText" text="Media">
      <formula>NOT(ISERROR(SEARCH("Media",AX4)))</formula>
    </cfRule>
    <cfRule type="containsText" dxfId="3944" priority="1674" operator="containsText" text="Alta">
      <formula>NOT(ISERROR(SEARCH("Alta",AX4)))</formula>
    </cfRule>
  </conditionalFormatting>
  <conditionalFormatting sqref="V4">
    <cfRule type="containsText" dxfId="3943" priority="1665" operator="containsText" text="Muy a">
      <formula>NOT(ISERROR(SEARCH("Muy a",V4)))</formula>
    </cfRule>
    <cfRule type="containsText" dxfId="3942" priority="1666" operator="containsText" text="Muy b">
      <formula>NOT(ISERROR(SEARCH("Muy b",V4)))</formula>
    </cfRule>
    <cfRule type="containsText" dxfId="3941" priority="1667" operator="containsText" text="Baja">
      <formula>NOT(ISERROR(SEARCH("Baja",V4)))</formula>
    </cfRule>
    <cfRule type="containsText" dxfId="3940" priority="1668" operator="containsText" text="Media">
      <formula>NOT(ISERROR(SEARCH("Media",V4)))</formula>
    </cfRule>
    <cfRule type="containsText" dxfId="3939" priority="1669" operator="containsText" text="Alta">
      <formula>NOT(ISERROR(SEARCH("Alta",V4)))</formula>
    </cfRule>
  </conditionalFormatting>
  <conditionalFormatting sqref="X4">
    <cfRule type="containsText" dxfId="3938" priority="1650" operator="containsText" text="Catastrófico">
      <formula>NOT(ISERROR(SEARCH("Catastrófico",X4)))</formula>
    </cfRule>
    <cfRule type="containsText" dxfId="3937" priority="1651" operator="containsText" text="Mayor">
      <formula>NOT(ISERROR(SEARCH("Mayor",X4)))</formula>
    </cfRule>
    <cfRule type="containsText" dxfId="3936" priority="1652" operator="containsText" text="Moderado">
      <formula>NOT(ISERROR(SEARCH("Moderado",X4)))</formula>
    </cfRule>
    <cfRule type="containsText" dxfId="3935" priority="1653" operator="containsText" text="Menor">
      <formula>NOT(ISERROR(SEARCH("Menor",X4)))</formula>
    </cfRule>
    <cfRule type="containsText" dxfId="3934" priority="1654" operator="containsText" text="Leve">
      <formula>NOT(ISERROR(SEARCH("Leve",X4)))</formula>
    </cfRule>
    <cfRule type="containsText" dxfId="3933" priority="1655" operator="containsText" text="Muy a">
      <formula>NOT(ISERROR(SEARCH("Muy a",X4)))</formula>
    </cfRule>
    <cfRule type="containsText" dxfId="3932" priority="1656" operator="containsText" text="Muy b">
      <formula>NOT(ISERROR(SEARCH("Muy b",X4)))</formula>
    </cfRule>
    <cfRule type="containsText" dxfId="3931" priority="1657" operator="containsText" text="Baja">
      <formula>NOT(ISERROR(SEARCH("Baja",X4)))</formula>
    </cfRule>
    <cfRule type="containsText" dxfId="3930" priority="1658" operator="containsText" text="Media">
      <formula>NOT(ISERROR(SEARCH("Media",X4)))</formula>
    </cfRule>
    <cfRule type="containsText" dxfId="3929" priority="1659" operator="containsText" text="Alta">
      <formula>NOT(ISERROR(SEARCH("Alta",X4)))</formula>
    </cfRule>
  </conditionalFormatting>
  <conditionalFormatting sqref="Z4">
    <cfRule type="containsText" dxfId="3928" priority="1634" operator="containsText" text="Extremo">
      <formula>NOT(ISERROR(SEARCH("Extremo",Z4)))</formula>
    </cfRule>
    <cfRule type="containsText" dxfId="3927" priority="1635" operator="containsText" text="Alto">
      <formula>NOT(ISERROR(SEARCH("Alto",Z4)))</formula>
    </cfRule>
    <cfRule type="containsText" dxfId="3926" priority="1636" operator="containsText" text="Bajo">
      <formula>NOT(ISERROR(SEARCH("Bajo",Z4)))</formula>
    </cfRule>
    <cfRule type="containsText" dxfId="3925" priority="1637" operator="containsText" text="Catastrófico">
      <formula>NOT(ISERROR(SEARCH("Catastrófico",Z4)))</formula>
    </cfRule>
    <cfRule type="containsText" dxfId="3924" priority="1638" operator="containsText" text="Mayor">
      <formula>NOT(ISERROR(SEARCH("Mayor",Z4)))</formula>
    </cfRule>
    <cfRule type="containsText" dxfId="3923" priority="1639" operator="containsText" text="Moderado">
      <formula>NOT(ISERROR(SEARCH("Moderado",Z4)))</formula>
    </cfRule>
    <cfRule type="containsText" dxfId="3922" priority="1640" operator="containsText" text="Menor">
      <formula>NOT(ISERROR(SEARCH("Menor",Z4)))</formula>
    </cfRule>
    <cfRule type="containsText" dxfId="3921" priority="1641" operator="containsText" text="Leve">
      <formula>NOT(ISERROR(SEARCH("Leve",Z4)))</formula>
    </cfRule>
    <cfRule type="containsText" dxfId="3920" priority="1642" operator="containsText" text="Muy a">
      <formula>NOT(ISERROR(SEARCH("Muy a",Z4)))</formula>
    </cfRule>
    <cfRule type="containsText" dxfId="3919" priority="1643" operator="containsText" text="Muy b">
      <formula>NOT(ISERROR(SEARCH("Muy b",Z4)))</formula>
    </cfRule>
    <cfRule type="containsText" dxfId="3918" priority="1644" operator="containsText" text="Baja">
      <formula>NOT(ISERROR(SEARCH("Baja",Z4)))</formula>
    </cfRule>
    <cfRule type="containsText" dxfId="3917" priority="1645" operator="containsText" text="Media">
      <formula>NOT(ISERROR(SEARCH("Media",Z4)))</formula>
    </cfRule>
    <cfRule type="containsText" dxfId="3916" priority="1646" operator="containsText" text="Alta">
      <formula>NOT(ISERROR(SEARCH("Alta",Z4)))</formula>
    </cfRule>
  </conditionalFormatting>
  <conditionalFormatting sqref="Y4">
    <cfRule type="cellIs" dxfId="3915" priority="1611" operator="equal">
      <formula>100%</formula>
    </cfRule>
    <cfRule type="cellIs" dxfId="3914" priority="1612" operator="equal">
      <formula>80%</formula>
    </cfRule>
    <cfRule type="cellIs" dxfId="3913" priority="1613" operator="equal">
      <formula>60%</formula>
    </cfRule>
    <cfRule type="cellIs" dxfId="3912" priority="1614" operator="equal">
      <formula>40%</formula>
    </cfRule>
    <cfRule type="cellIs" dxfId="3911" priority="1615" operator="equal">
      <formula>0.2</formula>
    </cfRule>
    <cfRule type="containsText" dxfId="3910" priority="1616" operator="containsText" text="Extremo">
      <formula>NOT(ISERROR(SEARCH("Extremo",Y4)))</formula>
    </cfRule>
    <cfRule type="containsText" dxfId="3909" priority="1617" operator="containsText" text="Alto">
      <formula>NOT(ISERROR(SEARCH("Alto",Y4)))</formula>
    </cfRule>
    <cfRule type="containsText" dxfId="3908" priority="1618" operator="containsText" text="Bajo">
      <formula>NOT(ISERROR(SEARCH("Bajo",Y4)))</formula>
    </cfRule>
    <cfRule type="containsText" dxfId="3907" priority="1619" operator="containsText" text="Catastrófico">
      <formula>NOT(ISERROR(SEARCH("Catastrófico",Y4)))</formula>
    </cfRule>
    <cfRule type="containsText" dxfId="3906" priority="1620" operator="containsText" text="Mayor">
      <formula>NOT(ISERROR(SEARCH("Mayor",Y4)))</formula>
    </cfRule>
    <cfRule type="containsText" dxfId="3905" priority="1621" operator="containsText" text="Moderado">
      <formula>NOT(ISERROR(SEARCH("Moderado",Y4)))</formula>
    </cfRule>
    <cfRule type="containsText" dxfId="3904" priority="1622" operator="containsText" text="Menor">
      <formula>NOT(ISERROR(SEARCH("Menor",Y4)))</formula>
    </cfRule>
    <cfRule type="containsText" dxfId="3903" priority="1623" operator="containsText" text="Leve">
      <formula>NOT(ISERROR(SEARCH("Leve",Y4)))</formula>
    </cfRule>
    <cfRule type="containsText" dxfId="3902" priority="1624" operator="containsText" text="Muy a">
      <formula>NOT(ISERROR(SEARCH("Muy a",Y4)))</formula>
    </cfRule>
    <cfRule type="containsText" dxfId="3901" priority="1625" operator="containsText" text="Muy b">
      <formula>NOT(ISERROR(SEARCH("Muy b",Y4)))</formula>
    </cfRule>
    <cfRule type="containsText" dxfId="3900" priority="1626" operator="containsText" text="Baja">
      <formula>NOT(ISERROR(SEARCH("Baja",Y4)))</formula>
    </cfRule>
    <cfRule type="containsText" dxfId="3899" priority="1627" operator="containsText" text="Media">
      <formula>NOT(ISERROR(SEARCH("Media",Y4)))</formula>
    </cfRule>
    <cfRule type="containsText" dxfId="3898" priority="1628" operator="containsText" text="Alta">
      <formula>NOT(ISERROR(SEARCH("Alta",Y4)))</formula>
    </cfRule>
  </conditionalFormatting>
  <conditionalFormatting sqref="W4">
    <cfRule type="cellIs" dxfId="3897" priority="1593" operator="equal">
      <formula>100%</formula>
    </cfRule>
    <cfRule type="cellIs" dxfId="3896" priority="1594" operator="equal">
      <formula>80%</formula>
    </cfRule>
    <cfRule type="cellIs" dxfId="3895" priority="1595" operator="equal">
      <formula>60%</formula>
    </cfRule>
    <cfRule type="cellIs" dxfId="3894" priority="1596" operator="equal">
      <formula>40%</formula>
    </cfRule>
    <cfRule type="cellIs" dxfId="3893" priority="1597" operator="equal">
      <formula>0.2</formula>
    </cfRule>
    <cfRule type="containsText" dxfId="3892" priority="1598" operator="containsText" text="Extremo">
      <formula>NOT(ISERROR(SEARCH("Extremo",W4)))</formula>
    </cfRule>
    <cfRule type="containsText" dxfId="3891" priority="1599" operator="containsText" text="Alto">
      <formula>NOT(ISERROR(SEARCH("Alto",W4)))</formula>
    </cfRule>
    <cfRule type="containsText" dxfId="3890" priority="1600" operator="containsText" text="Bajo">
      <formula>NOT(ISERROR(SEARCH("Bajo",W4)))</formula>
    </cfRule>
    <cfRule type="containsText" dxfId="3889" priority="1601" operator="containsText" text="Catastrófico">
      <formula>NOT(ISERROR(SEARCH("Catastrófico",W4)))</formula>
    </cfRule>
    <cfRule type="containsText" dxfId="3888" priority="1602" operator="containsText" text="Mayor">
      <formula>NOT(ISERROR(SEARCH("Mayor",W4)))</formula>
    </cfRule>
    <cfRule type="containsText" dxfId="3887" priority="1603" operator="containsText" text="Moderado">
      <formula>NOT(ISERROR(SEARCH("Moderado",W4)))</formula>
    </cfRule>
    <cfRule type="containsText" dxfId="3886" priority="1604" operator="containsText" text="Menor">
      <formula>NOT(ISERROR(SEARCH("Menor",W4)))</formula>
    </cfRule>
    <cfRule type="containsText" dxfId="3885" priority="1605" operator="containsText" text="Leve">
      <formula>NOT(ISERROR(SEARCH("Leve",W4)))</formula>
    </cfRule>
    <cfRule type="containsText" dxfId="3884" priority="1606" operator="containsText" text="Muy a">
      <formula>NOT(ISERROR(SEARCH("Muy a",W4)))</formula>
    </cfRule>
    <cfRule type="containsText" dxfId="3883" priority="1607" operator="containsText" text="Muy b">
      <formula>NOT(ISERROR(SEARCH("Muy b",W4)))</formula>
    </cfRule>
    <cfRule type="containsText" dxfId="3882" priority="1608" operator="containsText" text="Baja">
      <formula>NOT(ISERROR(SEARCH("Baja",W4)))</formula>
    </cfRule>
    <cfRule type="containsText" dxfId="3881" priority="1609" operator="containsText" text="Media">
      <formula>NOT(ISERROR(SEARCH("Media",W4)))</formula>
    </cfRule>
    <cfRule type="containsText" dxfId="3880" priority="1610" operator="containsText" text="Alta">
      <formula>NOT(ISERROR(SEARCH("Alta",W4)))</formula>
    </cfRule>
  </conditionalFormatting>
  <conditionalFormatting sqref="AA4">
    <cfRule type="cellIs" dxfId="3879" priority="1576" operator="equal">
      <formula>100%</formula>
    </cfRule>
    <cfRule type="cellIs" dxfId="3878" priority="1577" operator="equal">
      <formula>75%</formula>
    </cfRule>
    <cfRule type="cellIs" dxfId="3877" priority="1578" operator="equal">
      <formula>50%</formula>
    </cfRule>
    <cfRule type="cellIs" dxfId="3876" priority="1579" operator="equal">
      <formula>25%</formula>
    </cfRule>
    <cfRule type="containsText" dxfId="3875" priority="1580" operator="containsText" text="Extremo">
      <formula>NOT(ISERROR(SEARCH("Extremo",AA4)))</formula>
    </cfRule>
    <cfRule type="containsText" dxfId="3874" priority="1581" operator="containsText" text="Alto">
      <formula>NOT(ISERROR(SEARCH("Alto",AA4)))</formula>
    </cfRule>
    <cfRule type="containsText" dxfId="3873" priority="1582" operator="containsText" text="Bajo">
      <formula>NOT(ISERROR(SEARCH("Bajo",AA4)))</formula>
    </cfRule>
    <cfRule type="containsText" dxfId="3872" priority="1583" operator="containsText" text="Catastrófico">
      <formula>NOT(ISERROR(SEARCH("Catastrófico",AA4)))</formula>
    </cfRule>
    <cfRule type="containsText" dxfId="3871" priority="1584" operator="containsText" text="Mayor">
      <formula>NOT(ISERROR(SEARCH("Mayor",AA4)))</formula>
    </cfRule>
    <cfRule type="containsText" dxfId="3870" priority="1585" operator="containsText" text="Moderado">
      <formula>NOT(ISERROR(SEARCH("Moderado",AA4)))</formula>
    </cfRule>
    <cfRule type="containsText" dxfId="3869" priority="1586" operator="containsText" text="Menor">
      <formula>NOT(ISERROR(SEARCH("Menor",AA4)))</formula>
    </cfRule>
    <cfRule type="containsText" dxfId="3868" priority="1587" operator="containsText" text="Leve">
      <formula>NOT(ISERROR(SEARCH("Leve",AA4)))</formula>
    </cfRule>
    <cfRule type="containsText" dxfId="3867" priority="1588" operator="containsText" text="Muy a">
      <formula>NOT(ISERROR(SEARCH("Muy a",AA4)))</formula>
    </cfRule>
    <cfRule type="containsText" dxfId="3866" priority="1589" operator="containsText" text="Muy b">
      <formula>NOT(ISERROR(SEARCH("Muy b",AA4)))</formula>
    </cfRule>
    <cfRule type="containsText" dxfId="3865" priority="1590" operator="containsText" text="Baja">
      <formula>NOT(ISERROR(SEARCH("Baja",AA4)))</formula>
    </cfRule>
    <cfRule type="containsText" dxfId="3864" priority="1591" operator="containsText" text="Media">
      <formula>NOT(ISERROR(SEARCH("Media",AA4)))</formula>
    </cfRule>
    <cfRule type="containsText" dxfId="3863" priority="1592" operator="containsText" text="Alta">
      <formula>NOT(ISERROR(SEARCH("Alta",AA4)))</formula>
    </cfRule>
  </conditionalFormatting>
  <conditionalFormatting sqref="AU4">
    <cfRule type="containsText" dxfId="3862" priority="1573" operator="containsText" text="BAJA">
      <formula>NOT(ISERROR(SEARCH("BAJA",AU4)))</formula>
    </cfRule>
    <cfRule type="containsText" dxfId="3861" priority="1574" operator="containsText" text="MEDIA">
      <formula>NOT(ISERROR(SEARCH("MEDIA",AU4)))</formula>
    </cfRule>
    <cfRule type="containsText" dxfId="3860" priority="1575" operator="containsText" text="ALTA">
      <formula>NOT(ISERROR(SEARCH("ALTA",AU4)))</formula>
    </cfRule>
  </conditionalFormatting>
  <conditionalFormatting sqref="AU5:AU8">
    <cfRule type="containsText" dxfId="3859" priority="1570" operator="containsText" text="BAJA">
      <formula>NOT(ISERROR(SEARCH("BAJA",AU5)))</formula>
    </cfRule>
    <cfRule type="containsText" dxfId="3858" priority="1571" operator="containsText" text="MEDIA">
      <formula>NOT(ISERROR(SEARCH("MEDIA",AU5)))</formula>
    </cfRule>
    <cfRule type="containsText" dxfId="3857" priority="1572" operator="containsText" text="ALTA">
      <formula>NOT(ISERROR(SEARCH("ALTA",AU5)))</formula>
    </cfRule>
  </conditionalFormatting>
  <conditionalFormatting sqref="AW4">
    <cfRule type="cellIs" dxfId="3856" priority="1552" operator="equal">
      <formula>100%</formula>
    </cfRule>
    <cfRule type="cellIs" dxfId="3855" priority="1553" operator="equal">
      <formula>80%</formula>
    </cfRule>
    <cfRule type="cellIs" dxfId="3854" priority="1554" operator="equal">
      <formula>60%</formula>
    </cfRule>
    <cfRule type="cellIs" dxfId="3853" priority="1555" operator="equal">
      <formula>40%</formula>
    </cfRule>
    <cfRule type="cellIs" dxfId="3852" priority="1556" operator="equal">
      <formula>0.2</formula>
    </cfRule>
    <cfRule type="containsText" dxfId="3851" priority="1557" operator="containsText" text="Extremo">
      <formula>NOT(ISERROR(SEARCH("Extremo",AW4)))</formula>
    </cfRule>
    <cfRule type="containsText" dxfId="3850" priority="1558" operator="containsText" text="Alto">
      <formula>NOT(ISERROR(SEARCH("Alto",AW4)))</formula>
    </cfRule>
    <cfRule type="containsText" dxfId="3849" priority="1559" operator="containsText" text="Bajo">
      <formula>NOT(ISERROR(SEARCH("Bajo",AW4)))</formula>
    </cfRule>
    <cfRule type="containsText" dxfId="3848" priority="1560" operator="containsText" text="Catastrófico">
      <formula>NOT(ISERROR(SEARCH("Catastrófico",AW4)))</formula>
    </cfRule>
    <cfRule type="containsText" dxfId="3847" priority="1561" operator="containsText" text="Mayor">
      <formula>NOT(ISERROR(SEARCH("Mayor",AW4)))</formula>
    </cfRule>
    <cfRule type="containsText" dxfId="3846" priority="1562" operator="containsText" text="Moderado">
      <formula>NOT(ISERROR(SEARCH("Moderado",AW4)))</formula>
    </cfRule>
    <cfRule type="containsText" dxfId="3845" priority="1563" operator="containsText" text="Menor">
      <formula>NOT(ISERROR(SEARCH("Menor",AW4)))</formula>
    </cfRule>
    <cfRule type="containsText" dxfId="3844" priority="1564" operator="containsText" text="Leve">
      <formula>NOT(ISERROR(SEARCH("Leve",AW4)))</formula>
    </cfRule>
    <cfRule type="containsText" dxfId="3843" priority="1565" operator="containsText" text="Muy a">
      <formula>NOT(ISERROR(SEARCH("Muy a",AW4)))</formula>
    </cfRule>
    <cfRule type="containsText" dxfId="3842" priority="1566" operator="containsText" text="Muy b">
      <formula>NOT(ISERROR(SEARCH("Muy b",AW4)))</formula>
    </cfRule>
    <cfRule type="containsText" dxfId="3841" priority="1567" operator="containsText" text="Baja">
      <formula>NOT(ISERROR(SEARCH("Baja",AW4)))</formula>
    </cfRule>
    <cfRule type="containsText" dxfId="3840" priority="1568" operator="containsText" text="Media">
      <formula>NOT(ISERROR(SEARCH("Media",AW4)))</formula>
    </cfRule>
    <cfRule type="containsText" dxfId="3839" priority="1569" operator="containsText" text="Alta">
      <formula>NOT(ISERROR(SEARCH("Alta",AW4)))</formula>
    </cfRule>
  </conditionalFormatting>
  <conditionalFormatting sqref="AV4">
    <cfRule type="cellIs" dxfId="3838" priority="1545" operator="greaterThan">
      <formula>75%</formula>
    </cfRule>
    <cfRule type="cellIs" dxfId="3837" priority="1546" operator="between">
      <formula>51%</formula>
      <formula>75%</formula>
    </cfRule>
    <cfRule type="cellIs" dxfId="3836" priority="1547" operator="between">
      <formula>26%</formula>
      <formula>50%</formula>
    </cfRule>
    <cfRule type="cellIs" dxfId="3835" priority="1548" operator="between">
      <formula>0%</formula>
      <formula>25%</formula>
    </cfRule>
    <cfRule type="containsText" dxfId="3834" priority="1549" operator="containsText" text="BAJA">
      <formula>NOT(ISERROR(SEARCH("BAJA",AV4)))</formula>
    </cfRule>
    <cfRule type="containsText" dxfId="3833" priority="1550" operator="containsText" text="MEDIA">
      <formula>NOT(ISERROR(SEARCH("MEDIA",AV4)))</formula>
    </cfRule>
    <cfRule type="containsText" dxfId="3832" priority="1551" operator="containsText" text="ALTA">
      <formula>NOT(ISERROR(SEARCH("ALTA",AV4)))</formula>
    </cfRule>
  </conditionalFormatting>
  <conditionalFormatting sqref="AV5:AV8">
    <cfRule type="cellIs" dxfId="3831" priority="1538" operator="greaterThan">
      <formula>75%</formula>
    </cfRule>
    <cfRule type="cellIs" dxfId="3830" priority="1539" operator="between">
      <formula>51%</formula>
      <formula>75%</formula>
    </cfRule>
    <cfRule type="cellIs" dxfId="3829" priority="1540" operator="between">
      <formula>26%</formula>
      <formula>50%</formula>
    </cfRule>
    <cfRule type="cellIs" dxfId="3828" priority="1541" operator="between">
      <formula>0%</formula>
      <formula>25%</formula>
    </cfRule>
    <cfRule type="containsText" dxfId="3827" priority="1542" operator="containsText" text="BAJA">
      <formula>NOT(ISERROR(SEARCH("BAJA",AV5)))</formula>
    </cfRule>
    <cfRule type="containsText" dxfId="3826" priority="1543" operator="containsText" text="MEDIA">
      <formula>NOT(ISERROR(SEARCH("MEDIA",AV5)))</formula>
    </cfRule>
    <cfRule type="containsText" dxfId="3825" priority="1544" operator="containsText" text="ALTA">
      <formula>NOT(ISERROR(SEARCH("ALTA",AV5)))</formula>
    </cfRule>
  </conditionalFormatting>
  <conditionalFormatting sqref="S4">
    <cfRule type="cellIs" dxfId="3824" priority="1083" operator="equal">
      <formula>100%</formula>
    </cfRule>
    <cfRule type="cellIs" dxfId="3823" priority="1084" operator="equal">
      <formula>80%</formula>
    </cfRule>
    <cfRule type="cellIs" dxfId="3822" priority="1085" operator="equal">
      <formula>60%</formula>
    </cfRule>
    <cfRule type="cellIs" dxfId="3821" priority="1086" operator="equal">
      <formula>40%</formula>
    </cfRule>
    <cfRule type="cellIs" dxfId="3820" priority="1087" operator="equal">
      <formula>0.2</formula>
    </cfRule>
    <cfRule type="containsText" dxfId="3819" priority="1088" operator="containsText" text="Extremo">
      <formula>NOT(ISERROR(SEARCH("Extremo",S4)))</formula>
    </cfRule>
    <cfRule type="containsText" dxfId="3818" priority="1089" operator="containsText" text="Alto">
      <formula>NOT(ISERROR(SEARCH("Alto",S4)))</formula>
    </cfRule>
    <cfRule type="containsText" dxfId="3817" priority="1090" operator="containsText" text="Bajo">
      <formula>NOT(ISERROR(SEARCH("Bajo",S4)))</formula>
    </cfRule>
    <cfRule type="containsText" dxfId="3816" priority="1091" operator="containsText" text="Catastrófico">
      <formula>NOT(ISERROR(SEARCH("Catastrófico",S4)))</formula>
    </cfRule>
    <cfRule type="containsText" dxfId="3815" priority="1092" operator="containsText" text="Mayor">
      <formula>NOT(ISERROR(SEARCH("Mayor",S4)))</formula>
    </cfRule>
    <cfRule type="containsText" dxfId="3814" priority="1093" operator="containsText" text="Moderado">
      <formula>NOT(ISERROR(SEARCH("Moderado",S4)))</formula>
    </cfRule>
    <cfRule type="containsText" dxfId="3813" priority="1094" operator="containsText" text="Menor">
      <formula>NOT(ISERROR(SEARCH("Menor",S4)))</formula>
    </cfRule>
    <cfRule type="containsText" dxfId="3812" priority="1095" operator="containsText" text="Leve">
      <formula>NOT(ISERROR(SEARCH("Leve",S4)))</formula>
    </cfRule>
    <cfRule type="containsText" dxfId="3811" priority="1096" operator="containsText" text="Muy a">
      <formula>NOT(ISERROR(SEARCH("Muy a",S4)))</formula>
    </cfRule>
    <cfRule type="containsText" dxfId="3810" priority="1097" operator="containsText" text="Muy b">
      <formula>NOT(ISERROR(SEARCH("Muy b",S4)))</formula>
    </cfRule>
    <cfRule type="containsText" dxfId="3809" priority="1098" operator="containsText" text="Baja">
      <formula>NOT(ISERROR(SEARCH("Baja",S4)))</formula>
    </cfRule>
    <cfRule type="containsText" dxfId="3808" priority="1099" operator="containsText" text="Media">
      <formula>NOT(ISERROR(SEARCH("Media",S4)))</formula>
    </cfRule>
    <cfRule type="containsText" dxfId="3807" priority="1100" operator="containsText" text="Alta">
      <formula>NOT(ISERROR(SEARCH("Alta",S4)))</formula>
    </cfRule>
  </conditionalFormatting>
  <conditionalFormatting sqref="T4">
    <cfRule type="cellIs" dxfId="3806" priority="1065" operator="equal">
      <formula>100%</formula>
    </cfRule>
    <cfRule type="cellIs" dxfId="3805" priority="1066" operator="equal">
      <formula>80%</formula>
    </cfRule>
    <cfRule type="cellIs" dxfId="3804" priority="1067" operator="equal">
      <formula>60%</formula>
    </cfRule>
    <cfRule type="cellIs" dxfId="3803" priority="1068" operator="equal">
      <formula>40%</formula>
    </cfRule>
    <cfRule type="cellIs" dxfId="3802" priority="1069" operator="equal">
      <formula>0.2</formula>
    </cfRule>
    <cfRule type="containsText" dxfId="3801" priority="1070" operator="containsText" text="Extremo">
      <formula>NOT(ISERROR(SEARCH("Extremo",T4)))</formula>
    </cfRule>
    <cfRule type="containsText" dxfId="3800" priority="1071" operator="containsText" text="Alto">
      <formula>NOT(ISERROR(SEARCH("Alto",T4)))</formula>
    </cfRule>
    <cfRule type="containsText" dxfId="3799" priority="1072" operator="containsText" text="Bajo">
      <formula>NOT(ISERROR(SEARCH("Bajo",T4)))</formula>
    </cfRule>
    <cfRule type="containsText" dxfId="3798" priority="1073" operator="containsText" text="Catastrófico">
      <formula>NOT(ISERROR(SEARCH("Catastrófico",T4)))</formula>
    </cfRule>
    <cfRule type="containsText" dxfId="3797" priority="1074" operator="containsText" text="Mayor">
      <formula>NOT(ISERROR(SEARCH("Mayor",T4)))</formula>
    </cfRule>
    <cfRule type="containsText" dxfId="3796" priority="1075" operator="containsText" text="Moderado">
      <formula>NOT(ISERROR(SEARCH("Moderado",T4)))</formula>
    </cfRule>
    <cfRule type="containsText" dxfId="3795" priority="1076" operator="containsText" text="Menor">
      <formula>NOT(ISERROR(SEARCH("Menor",T4)))</formula>
    </cfRule>
    <cfRule type="containsText" dxfId="3794" priority="1077" operator="containsText" text="Leve">
      <formula>NOT(ISERROR(SEARCH("Leve",T4)))</formula>
    </cfRule>
    <cfRule type="containsText" dxfId="3793" priority="1078" operator="containsText" text="Muy a">
      <formula>NOT(ISERROR(SEARCH("Muy a",T4)))</formula>
    </cfRule>
    <cfRule type="containsText" dxfId="3792" priority="1079" operator="containsText" text="Muy b">
      <formula>NOT(ISERROR(SEARCH("Muy b",T4)))</formula>
    </cfRule>
    <cfRule type="containsText" dxfId="3791" priority="1080" operator="containsText" text="Baja">
      <formula>NOT(ISERROR(SEARCH("Baja",T4)))</formula>
    </cfRule>
    <cfRule type="containsText" dxfId="3790" priority="1081" operator="containsText" text="Media">
      <formula>NOT(ISERROR(SEARCH("Media",T4)))</formula>
    </cfRule>
    <cfRule type="containsText" dxfId="3789" priority="1082" operator="containsText" text="Alta">
      <formula>NOT(ISERROR(SEARCH("Alta",T4)))</formula>
    </cfRule>
  </conditionalFormatting>
  <conditionalFormatting sqref="AC4">
    <cfRule type="containsText" dxfId="3788" priority="990" operator="containsText" text="BAJA">
      <formula>NOT(ISERROR(SEARCH("BAJA",AC4)))</formula>
    </cfRule>
    <cfRule type="containsText" dxfId="3787" priority="991" operator="containsText" text="MEDIA">
      <formula>NOT(ISERROR(SEARCH("MEDIA",AC4)))</formula>
    </cfRule>
    <cfRule type="containsText" dxfId="3786" priority="992" operator="containsText" text="ALTA">
      <formula>NOT(ISERROR(SEARCH("ALTA",AC4)))</formula>
    </cfRule>
  </conditionalFormatting>
  <conditionalFormatting sqref="AC5">
    <cfRule type="containsText" dxfId="3785" priority="987" operator="containsText" text="BAJA">
      <formula>NOT(ISERROR(SEARCH("BAJA",AC5)))</formula>
    </cfRule>
    <cfRule type="containsText" dxfId="3784" priority="988" operator="containsText" text="MEDIA">
      <formula>NOT(ISERROR(SEARCH("MEDIA",AC5)))</formula>
    </cfRule>
    <cfRule type="containsText" dxfId="3783" priority="989" operator="containsText" text="ALTA">
      <formula>NOT(ISERROR(SEARCH("ALTA",AC5)))</formula>
    </cfRule>
  </conditionalFormatting>
  <conditionalFormatting sqref="AC8">
    <cfRule type="containsText" dxfId="3782" priority="984" operator="containsText" text="BAJA">
      <formula>NOT(ISERROR(SEARCH("BAJA",AC8)))</formula>
    </cfRule>
    <cfRule type="containsText" dxfId="3781" priority="985" operator="containsText" text="MEDIA">
      <formula>NOT(ISERROR(SEARCH("MEDIA",AC8)))</formula>
    </cfRule>
    <cfRule type="containsText" dxfId="3780" priority="986" operator="containsText" text="ALTA">
      <formula>NOT(ISERROR(SEARCH("ALTA",AC8)))</formula>
    </cfRule>
  </conditionalFormatting>
  <conditionalFormatting sqref="AS4">
    <cfRule type="containsText" dxfId="3779" priority="981" operator="containsText" text="BAJA">
      <formula>NOT(ISERROR(SEARCH("BAJA",AS4)))</formula>
    </cfRule>
    <cfRule type="containsText" dxfId="3778" priority="982" operator="containsText" text="MEDIA">
      <formula>NOT(ISERROR(SEARCH("MEDIA",AS4)))</formula>
    </cfRule>
    <cfRule type="containsText" dxfId="3777" priority="983" operator="containsText" text="ALTA">
      <formula>NOT(ISERROR(SEARCH("ALTA",AS4)))</formula>
    </cfRule>
  </conditionalFormatting>
  <conditionalFormatting sqref="AS6">
    <cfRule type="containsText" dxfId="3776" priority="975" operator="containsText" text="BAJA">
      <formula>NOT(ISERROR(SEARCH("BAJA",AS6)))</formula>
    </cfRule>
    <cfRule type="containsText" dxfId="3775" priority="976" operator="containsText" text="MEDIA">
      <formula>NOT(ISERROR(SEARCH("MEDIA",AS6)))</formula>
    </cfRule>
    <cfRule type="containsText" dxfId="3774" priority="977" operator="containsText" text="ALTA">
      <formula>NOT(ISERROR(SEARCH("ALTA",AS6)))</formula>
    </cfRule>
  </conditionalFormatting>
  <conditionalFormatting sqref="AJ9:AK11">
    <cfRule type="containsText" dxfId="3773" priority="969" operator="containsText" text="BAJA">
      <formula>NOT(ISERROR(SEARCH("BAJA",AJ9)))</formula>
    </cfRule>
    <cfRule type="containsText" dxfId="3772" priority="970" operator="containsText" text="MEDIA">
      <formula>NOT(ISERROR(SEARCH("MEDIA",AJ9)))</formula>
    </cfRule>
    <cfRule type="containsText" dxfId="3771" priority="971" operator="containsText" text="ALTA">
      <formula>NOT(ISERROR(SEARCH("ALTA",AJ9)))</formula>
    </cfRule>
  </conditionalFormatting>
  <conditionalFormatting sqref="AR9">
    <cfRule type="containsText" dxfId="3770" priority="972" operator="containsText" text="BAJA">
      <formula>NOT(ISERROR(SEARCH("BAJA",AR9)))</formula>
    </cfRule>
    <cfRule type="containsText" dxfId="3769" priority="973" operator="containsText" text="MEDIA">
      <formula>NOT(ISERROR(SEARCH("MEDIA",AR9)))</formula>
    </cfRule>
    <cfRule type="containsText" dxfId="3768" priority="974" operator="containsText" text="ALTA">
      <formula>NOT(ISERROR(SEARCH("ALTA",AR9)))</formula>
    </cfRule>
  </conditionalFormatting>
  <conditionalFormatting sqref="AX9 Y9">
    <cfRule type="cellIs" dxfId="3767" priority="923" operator="equal">
      <formula>100%</formula>
    </cfRule>
    <cfRule type="cellIs" dxfId="3766" priority="924" operator="equal">
      <formula>80%</formula>
    </cfRule>
    <cfRule type="cellIs" dxfId="3765" priority="925" operator="equal">
      <formula>60%</formula>
    </cfRule>
    <cfRule type="cellIs" dxfId="3764" priority="926" operator="equal">
      <formula>40%</formula>
    </cfRule>
    <cfRule type="cellIs" dxfId="3763" priority="927" operator="equal">
      <formula>0.2</formula>
    </cfRule>
    <cfRule type="containsText" dxfId="3762" priority="941" operator="containsText" text="Extremo">
      <formula>NOT(ISERROR(SEARCH("Extremo",Y9)))</formula>
    </cfRule>
    <cfRule type="containsText" dxfId="3761" priority="942" operator="containsText" text="Alto">
      <formula>NOT(ISERROR(SEARCH("Alto",Y9)))</formula>
    </cfRule>
    <cfRule type="containsText" dxfId="3760" priority="943" operator="containsText" text="Bajo">
      <formula>NOT(ISERROR(SEARCH("Bajo",Y9)))</formula>
    </cfRule>
    <cfRule type="containsText" dxfId="3759" priority="954" operator="containsText" text="Catastrófico">
      <formula>NOT(ISERROR(SEARCH("Catastrófico",Y9)))</formula>
    </cfRule>
    <cfRule type="containsText" dxfId="3758" priority="955" operator="containsText" text="Mayor">
      <formula>NOT(ISERROR(SEARCH("Mayor",Y9)))</formula>
    </cfRule>
    <cfRule type="containsText" dxfId="3757" priority="956" operator="containsText" text="Moderado">
      <formula>NOT(ISERROR(SEARCH("Moderado",Y9)))</formula>
    </cfRule>
    <cfRule type="containsText" dxfId="3756" priority="957" operator="containsText" text="Menor">
      <formula>NOT(ISERROR(SEARCH("Menor",Y9)))</formula>
    </cfRule>
    <cfRule type="containsText" dxfId="3755" priority="958" operator="containsText" text="Leve">
      <formula>NOT(ISERROR(SEARCH("Leve",Y9)))</formula>
    </cfRule>
    <cfRule type="containsText" dxfId="3754" priority="964" operator="containsText" text="Muy a">
      <formula>NOT(ISERROR(SEARCH("Muy a",Y9)))</formula>
    </cfRule>
    <cfRule type="containsText" dxfId="3753" priority="965" operator="containsText" text="Muy b">
      <formula>NOT(ISERROR(SEARCH("Muy b",Y9)))</formula>
    </cfRule>
    <cfRule type="containsText" dxfId="3752" priority="966" operator="containsText" text="Baja">
      <formula>NOT(ISERROR(SEARCH("Baja",Y9)))</formula>
    </cfRule>
    <cfRule type="containsText" dxfId="3751" priority="967" operator="containsText" text="Media">
      <formula>NOT(ISERROR(SEARCH("Media",Y9)))</formula>
    </cfRule>
    <cfRule type="containsText" dxfId="3750" priority="968" operator="containsText" text="Alta">
      <formula>NOT(ISERROR(SEARCH("Alta",Y9)))</formula>
    </cfRule>
  </conditionalFormatting>
  <conditionalFormatting sqref="V9">
    <cfRule type="containsText" dxfId="3749" priority="959" operator="containsText" text="Muy a">
      <formula>NOT(ISERROR(SEARCH("Muy a",V9)))</formula>
    </cfRule>
    <cfRule type="containsText" dxfId="3748" priority="960" operator="containsText" text="Muy b">
      <formula>NOT(ISERROR(SEARCH("Muy b",V9)))</formula>
    </cfRule>
    <cfRule type="containsText" dxfId="3747" priority="961" operator="containsText" text="Baja">
      <formula>NOT(ISERROR(SEARCH("Baja",V9)))</formula>
    </cfRule>
    <cfRule type="containsText" dxfId="3746" priority="962" operator="containsText" text="Media">
      <formula>NOT(ISERROR(SEARCH("Media",V9)))</formula>
    </cfRule>
    <cfRule type="containsText" dxfId="3745" priority="963" operator="containsText" text="Alta">
      <formula>NOT(ISERROR(SEARCH("Alta",V9)))</formula>
    </cfRule>
  </conditionalFormatting>
  <conditionalFormatting sqref="X9">
    <cfRule type="containsText" dxfId="3744" priority="944" operator="containsText" text="Catastrófico">
      <formula>NOT(ISERROR(SEARCH("Catastrófico",X9)))</formula>
    </cfRule>
    <cfRule type="containsText" dxfId="3743" priority="945" operator="containsText" text="Mayor">
      <formula>NOT(ISERROR(SEARCH("Mayor",X9)))</formula>
    </cfRule>
    <cfRule type="containsText" dxfId="3742" priority="946" operator="containsText" text="Moderado">
      <formula>NOT(ISERROR(SEARCH("Moderado",X9)))</formula>
    </cfRule>
    <cfRule type="containsText" dxfId="3741" priority="947" operator="containsText" text="Menor">
      <formula>NOT(ISERROR(SEARCH("Menor",X9)))</formula>
    </cfRule>
    <cfRule type="containsText" dxfId="3740" priority="948" operator="containsText" text="Leve">
      <formula>NOT(ISERROR(SEARCH("Leve",X9)))</formula>
    </cfRule>
    <cfRule type="containsText" dxfId="3739" priority="949" operator="containsText" text="Muy a">
      <formula>NOT(ISERROR(SEARCH("Muy a",X9)))</formula>
    </cfRule>
    <cfRule type="containsText" dxfId="3738" priority="950" operator="containsText" text="Muy b">
      <formula>NOT(ISERROR(SEARCH("Muy b",X9)))</formula>
    </cfRule>
    <cfRule type="containsText" dxfId="3737" priority="951" operator="containsText" text="Baja">
      <formula>NOT(ISERROR(SEARCH("Baja",X9)))</formula>
    </cfRule>
    <cfRule type="containsText" dxfId="3736" priority="952" operator="containsText" text="Media">
      <formula>NOT(ISERROR(SEARCH("Media",X9)))</formula>
    </cfRule>
    <cfRule type="containsText" dxfId="3735" priority="953" operator="containsText" text="Alta">
      <formula>NOT(ISERROR(SEARCH("Alta",X9)))</formula>
    </cfRule>
  </conditionalFormatting>
  <conditionalFormatting sqref="Z9">
    <cfRule type="containsText" dxfId="3734" priority="928" operator="containsText" text="Extremo">
      <formula>NOT(ISERROR(SEARCH("Extremo",Z9)))</formula>
    </cfRule>
    <cfRule type="containsText" dxfId="3733" priority="929" operator="containsText" text="Alto">
      <formula>NOT(ISERROR(SEARCH("Alto",Z9)))</formula>
    </cfRule>
    <cfRule type="containsText" dxfId="3732" priority="930" operator="containsText" text="Bajo">
      <formula>NOT(ISERROR(SEARCH("Bajo",Z9)))</formula>
    </cfRule>
    <cfRule type="containsText" dxfId="3731" priority="931" operator="containsText" text="Catastrófico">
      <formula>NOT(ISERROR(SEARCH("Catastrófico",Z9)))</formula>
    </cfRule>
    <cfRule type="containsText" dxfId="3730" priority="932" operator="containsText" text="Mayor">
      <formula>NOT(ISERROR(SEARCH("Mayor",Z9)))</formula>
    </cfRule>
    <cfRule type="containsText" dxfId="3729" priority="933" operator="containsText" text="Moderado">
      <formula>NOT(ISERROR(SEARCH("Moderado",Z9)))</formula>
    </cfRule>
    <cfRule type="containsText" dxfId="3728" priority="934" operator="containsText" text="Menor">
      <formula>NOT(ISERROR(SEARCH("Menor",Z9)))</formula>
    </cfRule>
    <cfRule type="containsText" dxfId="3727" priority="935" operator="containsText" text="Leve">
      <formula>NOT(ISERROR(SEARCH("Leve",Z9)))</formula>
    </cfRule>
    <cfRule type="containsText" dxfId="3726" priority="936" operator="containsText" text="Muy a">
      <formula>NOT(ISERROR(SEARCH("Muy a",Z9)))</formula>
    </cfRule>
    <cfRule type="containsText" dxfId="3725" priority="937" operator="containsText" text="Muy b">
      <formula>NOT(ISERROR(SEARCH("Muy b",Z9)))</formula>
    </cfRule>
    <cfRule type="containsText" dxfId="3724" priority="938" operator="containsText" text="Baja">
      <formula>NOT(ISERROR(SEARCH("Baja",Z9)))</formula>
    </cfRule>
    <cfRule type="containsText" dxfId="3723" priority="939" operator="containsText" text="Media">
      <formula>NOT(ISERROR(SEARCH("Media",Z9)))</formula>
    </cfRule>
    <cfRule type="containsText" dxfId="3722" priority="940" operator="containsText" text="Alta">
      <formula>NOT(ISERROR(SEARCH("Alta",Z9)))</formula>
    </cfRule>
  </conditionalFormatting>
  <conditionalFormatting sqref="W9">
    <cfRule type="cellIs" dxfId="3721" priority="905" operator="equal">
      <formula>100%</formula>
    </cfRule>
    <cfRule type="cellIs" dxfId="3720" priority="906" operator="equal">
      <formula>80%</formula>
    </cfRule>
    <cfRule type="cellIs" dxfId="3719" priority="907" operator="equal">
      <formula>60%</formula>
    </cfRule>
    <cfRule type="cellIs" dxfId="3718" priority="908" operator="equal">
      <formula>40%</formula>
    </cfRule>
    <cfRule type="cellIs" dxfId="3717" priority="909" operator="equal">
      <formula>0.2</formula>
    </cfRule>
    <cfRule type="containsText" dxfId="3716" priority="910" operator="containsText" text="Extremo">
      <formula>NOT(ISERROR(SEARCH("Extremo",W9)))</formula>
    </cfRule>
    <cfRule type="containsText" dxfId="3715" priority="911" operator="containsText" text="Alto">
      <formula>NOT(ISERROR(SEARCH("Alto",W9)))</formula>
    </cfRule>
    <cfRule type="containsText" dxfId="3714" priority="912" operator="containsText" text="Bajo">
      <formula>NOT(ISERROR(SEARCH("Bajo",W9)))</formula>
    </cfRule>
    <cfRule type="containsText" dxfId="3713" priority="913" operator="containsText" text="Catastrófico">
      <formula>NOT(ISERROR(SEARCH("Catastrófico",W9)))</formula>
    </cfRule>
    <cfRule type="containsText" dxfId="3712" priority="914" operator="containsText" text="Mayor">
      <formula>NOT(ISERROR(SEARCH("Mayor",W9)))</formula>
    </cfRule>
    <cfRule type="containsText" dxfId="3711" priority="915" operator="containsText" text="Moderado">
      <formula>NOT(ISERROR(SEARCH("Moderado",W9)))</formula>
    </cfRule>
    <cfRule type="containsText" dxfId="3710" priority="916" operator="containsText" text="Menor">
      <formula>NOT(ISERROR(SEARCH("Menor",W9)))</formula>
    </cfRule>
    <cfRule type="containsText" dxfId="3709" priority="917" operator="containsText" text="Leve">
      <formula>NOT(ISERROR(SEARCH("Leve",W9)))</formula>
    </cfRule>
    <cfRule type="containsText" dxfId="3708" priority="918" operator="containsText" text="Muy a">
      <formula>NOT(ISERROR(SEARCH("Muy a",W9)))</formula>
    </cfRule>
    <cfRule type="containsText" dxfId="3707" priority="919" operator="containsText" text="Muy b">
      <formula>NOT(ISERROR(SEARCH("Muy b",W9)))</formula>
    </cfRule>
    <cfRule type="containsText" dxfId="3706" priority="920" operator="containsText" text="Baja">
      <formula>NOT(ISERROR(SEARCH("Baja",W9)))</formula>
    </cfRule>
    <cfRule type="containsText" dxfId="3705" priority="921" operator="containsText" text="Media">
      <formula>NOT(ISERROR(SEARCH("Media",W9)))</formula>
    </cfRule>
    <cfRule type="containsText" dxfId="3704" priority="922" operator="containsText" text="Alta">
      <formula>NOT(ISERROR(SEARCH("Alta",W9)))</formula>
    </cfRule>
  </conditionalFormatting>
  <conditionalFormatting sqref="AA9">
    <cfRule type="cellIs" dxfId="3703" priority="888" operator="equal">
      <formula>100%</formula>
    </cfRule>
    <cfRule type="cellIs" dxfId="3702" priority="889" operator="equal">
      <formula>75%</formula>
    </cfRule>
    <cfRule type="cellIs" dxfId="3701" priority="890" operator="equal">
      <formula>50%</formula>
    </cfRule>
    <cfRule type="cellIs" dxfId="3700" priority="891" operator="equal">
      <formula>25%</formula>
    </cfRule>
    <cfRule type="containsText" dxfId="3699" priority="892" operator="containsText" text="Extremo">
      <formula>NOT(ISERROR(SEARCH("Extremo",AA9)))</formula>
    </cfRule>
    <cfRule type="containsText" dxfId="3698" priority="893" operator="containsText" text="Alto">
      <formula>NOT(ISERROR(SEARCH("Alto",AA9)))</formula>
    </cfRule>
    <cfRule type="containsText" dxfId="3697" priority="894" operator="containsText" text="Bajo">
      <formula>NOT(ISERROR(SEARCH("Bajo",AA9)))</formula>
    </cfRule>
    <cfRule type="containsText" dxfId="3696" priority="895" operator="containsText" text="Catastrófico">
      <formula>NOT(ISERROR(SEARCH("Catastrófico",AA9)))</formula>
    </cfRule>
    <cfRule type="containsText" dxfId="3695" priority="896" operator="containsText" text="Mayor">
      <formula>NOT(ISERROR(SEARCH("Mayor",AA9)))</formula>
    </cfRule>
    <cfRule type="containsText" dxfId="3694" priority="897" operator="containsText" text="Moderado">
      <formula>NOT(ISERROR(SEARCH("Moderado",AA9)))</formula>
    </cfRule>
    <cfRule type="containsText" dxfId="3693" priority="898" operator="containsText" text="Menor">
      <formula>NOT(ISERROR(SEARCH("Menor",AA9)))</formula>
    </cfRule>
    <cfRule type="containsText" dxfId="3692" priority="899" operator="containsText" text="Leve">
      <formula>NOT(ISERROR(SEARCH("Leve",AA9)))</formula>
    </cfRule>
    <cfRule type="containsText" dxfId="3691" priority="900" operator="containsText" text="Muy a">
      <formula>NOT(ISERROR(SEARCH("Muy a",AA9)))</formula>
    </cfRule>
    <cfRule type="containsText" dxfId="3690" priority="901" operator="containsText" text="Muy b">
      <formula>NOT(ISERROR(SEARCH("Muy b",AA9)))</formula>
    </cfRule>
    <cfRule type="containsText" dxfId="3689" priority="902" operator="containsText" text="Baja">
      <formula>NOT(ISERROR(SEARCH("Baja",AA9)))</formula>
    </cfRule>
    <cfRule type="containsText" dxfId="3688" priority="903" operator="containsText" text="Media">
      <formula>NOT(ISERROR(SEARCH("Media",AA9)))</formula>
    </cfRule>
    <cfRule type="containsText" dxfId="3687" priority="904" operator="containsText" text="Alta">
      <formula>NOT(ISERROR(SEARCH("Alta",AA9)))</formula>
    </cfRule>
  </conditionalFormatting>
  <conditionalFormatting sqref="AU9">
    <cfRule type="containsText" dxfId="3686" priority="885" operator="containsText" text="BAJA">
      <formula>NOT(ISERROR(SEARCH("BAJA",AU9)))</formula>
    </cfRule>
    <cfRule type="containsText" dxfId="3685" priority="886" operator="containsText" text="MEDIA">
      <formula>NOT(ISERROR(SEARCH("MEDIA",AU9)))</formula>
    </cfRule>
    <cfRule type="containsText" dxfId="3684" priority="887" operator="containsText" text="ALTA">
      <formula>NOT(ISERROR(SEARCH("ALTA",AU9)))</formula>
    </cfRule>
  </conditionalFormatting>
  <conditionalFormatting sqref="AU10:AU11">
    <cfRule type="containsText" dxfId="3683" priority="882" operator="containsText" text="BAJA">
      <formula>NOT(ISERROR(SEARCH("BAJA",AU10)))</formula>
    </cfRule>
    <cfRule type="containsText" dxfId="3682" priority="883" operator="containsText" text="MEDIA">
      <formula>NOT(ISERROR(SEARCH("MEDIA",AU10)))</formula>
    </cfRule>
    <cfRule type="containsText" dxfId="3681" priority="884" operator="containsText" text="ALTA">
      <formula>NOT(ISERROR(SEARCH("ALTA",AU10)))</formula>
    </cfRule>
  </conditionalFormatting>
  <conditionalFormatting sqref="AW9">
    <cfRule type="cellIs" dxfId="3680" priority="864" operator="equal">
      <formula>100%</formula>
    </cfRule>
    <cfRule type="cellIs" dxfId="3679" priority="865" operator="equal">
      <formula>80%</formula>
    </cfRule>
    <cfRule type="cellIs" dxfId="3678" priority="866" operator="equal">
      <formula>60%</formula>
    </cfRule>
    <cfRule type="cellIs" dxfId="3677" priority="867" operator="equal">
      <formula>40%</formula>
    </cfRule>
    <cfRule type="cellIs" dxfId="3676" priority="868" operator="equal">
      <formula>0.2</formula>
    </cfRule>
    <cfRule type="containsText" dxfId="3675" priority="869" operator="containsText" text="Extremo">
      <formula>NOT(ISERROR(SEARCH("Extremo",AW9)))</formula>
    </cfRule>
    <cfRule type="containsText" dxfId="3674" priority="870" operator="containsText" text="Alto">
      <formula>NOT(ISERROR(SEARCH("Alto",AW9)))</formula>
    </cfRule>
    <cfRule type="containsText" dxfId="3673" priority="871" operator="containsText" text="Bajo">
      <formula>NOT(ISERROR(SEARCH("Bajo",AW9)))</formula>
    </cfRule>
    <cfRule type="containsText" dxfId="3672" priority="872" operator="containsText" text="Catastrófico">
      <formula>NOT(ISERROR(SEARCH("Catastrófico",AW9)))</formula>
    </cfRule>
    <cfRule type="containsText" dxfId="3671" priority="873" operator="containsText" text="Mayor">
      <formula>NOT(ISERROR(SEARCH("Mayor",AW9)))</formula>
    </cfRule>
    <cfRule type="containsText" dxfId="3670" priority="874" operator="containsText" text="Moderado">
      <formula>NOT(ISERROR(SEARCH("Moderado",AW9)))</formula>
    </cfRule>
    <cfRule type="containsText" dxfId="3669" priority="875" operator="containsText" text="Menor">
      <formula>NOT(ISERROR(SEARCH("Menor",AW9)))</formula>
    </cfRule>
    <cfRule type="containsText" dxfId="3668" priority="876" operator="containsText" text="Leve">
      <formula>NOT(ISERROR(SEARCH("Leve",AW9)))</formula>
    </cfRule>
    <cfRule type="containsText" dxfId="3667" priority="877" operator="containsText" text="Muy a">
      <formula>NOT(ISERROR(SEARCH("Muy a",AW9)))</formula>
    </cfRule>
    <cfRule type="containsText" dxfId="3666" priority="878" operator="containsText" text="Muy b">
      <formula>NOT(ISERROR(SEARCH("Muy b",AW9)))</formula>
    </cfRule>
    <cfRule type="containsText" dxfId="3665" priority="879" operator="containsText" text="Baja">
      <formula>NOT(ISERROR(SEARCH("Baja",AW9)))</formula>
    </cfRule>
    <cfRule type="containsText" dxfId="3664" priority="880" operator="containsText" text="Media">
      <formula>NOT(ISERROR(SEARCH("Media",AW9)))</formula>
    </cfRule>
    <cfRule type="containsText" dxfId="3663" priority="881" operator="containsText" text="Alta">
      <formula>NOT(ISERROR(SEARCH("Alta",AW9)))</formula>
    </cfRule>
  </conditionalFormatting>
  <conditionalFormatting sqref="AV9">
    <cfRule type="cellIs" dxfId="3662" priority="857" operator="greaterThan">
      <formula>75%</formula>
    </cfRule>
    <cfRule type="cellIs" dxfId="3661" priority="858" operator="between">
      <formula>51%</formula>
      <formula>75%</formula>
    </cfRule>
    <cfRule type="cellIs" dxfId="3660" priority="859" operator="between">
      <formula>26%</formula>
      <formula>50%</formula>
    </cfRule>
    <cfRule type="cellIs" dxfId="3659" priority="860" operator="between">
      <formula>0%</formula>
      <formula>25%</formula>
    </cfRule>
    <cfRule type="containsText" dxfId="3658" priority="861" operator="containsText" text="BAJA">
      <formula>NOT(ISERROR(SEARCH("BAJA",AV9)))</formula>
    </cfRule>
    <cfRule type="containsText" dxfId="3657" priority="862" operator="containsText" text="MEDIA">
      <formula>NOT(ISERROR(SEARCH("MEDIA",AV9)))</formula>
    </cfRule>
    <cfRule type="containsText" dxfId="3656" priority="863" operator="containsText" text="ALTA">
      <formula>NOT(ISERROR(SEARCH("ALTA",AV9)))</formula>
    </cfRule>
  </conditionalFormatting>
  <conditionalFormatting sqref="AV10:AV11">
    <cfRule type="cellIs" dxfId="3655" priority="850" operator="greaterThan">
      <formula>75%</formula>
    </cfRule>
    <cfRule type="cellIs" dxfId="3654" priority="851" operator="between">
      <formula>51%</formula>
      <formula>75%</formula>
    </cfRule>
    <cfRule type="cellIs" dxfId="3653" priority="852" operator="between">
      <formula>26%</formula>
      <formula>50%</formula>
    </cfRule>
    <cfRule type="cellIs" dxfId="3652" priority="853" operator="between">
      <formula>0%</formula>
      <formula>25%</formula>
    </cfRule>
    <cfRule type="containsText" dxfId="3651" priority="854" operator="containsText" text="BAJA">
      <formula>NOT(ISERROR(SEARCH("BAJA",AV10)))</formula>
    </cfRule>
    <cfRule type="containsText" dxfId="3650" priority="855" operator="containsText" text="MEDIA">
      <formula>NOT(ISERROR(SEARCH("MEDIA",AV10)))</formula>
    </cfRule>
    <cfRule type="containsText" dxfId="3649" priority="856" operator="containsText" text="ALTA">
      <formula>NOT(ISERROR(SEARCH("ALTA",AV10)))</formula>
    </cfRule>
  </conditionalFormatting>
  <conditionalFormatting sqref="S9">
    <cfRule type="cellIs" dxfId="3648" priority="832" operator="equal">
      <formula>100%</formula>
    </cfRule>
    <cfRule type="cellIs" dxfId="3647" priority="833" operator="equal">
      <formula>80%</formula>
    </cfRule>
    <cfRule type="cellIs" dxfId="3646" priority="834" operator="equal">
      <formula>60%</formula>
    </cfRule>
    <cfRule type="cellIs" dxfId="3645" priority="835" operator="equal">
      <formula>40%</formula>
    </cfRule>
    <cfRule type="cellIs" dxfId="3644" priority="836" operator="equal">
      <formula>0.2</formula>
    </cfRule>
    <cfRule type="containsText" dxfId="3643" priority="837" operator="containsText" text="Extremo">
      <formula>NOT(ISERROR(SEARCH("Extremo",S9)))</formula>
    </cfRule>
    <cfRule type="containsText" dxfId="3642" priority="838" operator="containsText" text="Alto">
      <formula>NOT(ISERROR(SEARCH("Alto",S9)))</formula>
    </cfRule>
    <cfRule type="containsText" dxfId="3641" priority="839" operator="containsText" text="Bajo">
      <formula>NOT(ISERROR(SEARCH("Bajo",S9)))</formula>
    </cfRule>
    <cfRule type="containsText" dxfId="3640" priority="840" operator="containsText" text="Catastrófico">
      <formula>NOT(ISERROR(SEARCH("Catastrófico",S9)))</formula>
    </cfRule>
    <cfRule type="containsText" dxfId="3639" priority="841" operator="containsText" text="Mayor">
      <formula>NOT(ISERROR(SEARCH("Mayor",S9)))</formula>
    </cfRule>
    <cfRule type="containsText" dxfId="3638" priority="842" operator="containsText" text="Moderado">
      <formula>NOT(ISERROR(SEARCH("Moderado",S9)))</formula>
    </cfRule>
    <cfRule type="containsText" dxfId="3637" priority="843" operator="containsText" text="Menor">
      <formula>NOT(ISERROR(SEARCH("Menor",S9)))</formula>
    </cfRule>
    <cfRule type="containsText" dxfId="3636" priority="844" operator="containsText" text="Leve">
      <formula>NOT(ISERROR(SEARCH("Leve",S9)))</formula>
    </cfRule>
    <cfRule type="containsText" dxfId="3635" priority="845" operator="containsText" text="Muy a">
      <formula>NOT(ISERROR(SEARCH("Muy a",S9)))</formula>
    </cfRule>
    <cfRule type="containsText" dxfId="3634" priority="846" operator="containsText" text="Muy b">
      <formula>NOT(ISERROR(SEARCH("Muy b",S9)))</formula>
    </cfRule>
    <cfRule type="containsText" dxfId="3633" priority="847" operator="containsText" text="Baja">
      <formula>NOT(ISERROR(SEARCH("Baja",S9)))</formula>
    </cfRule>
    <cfRule type="containsText" dxfId="3632" priority="848" operator="containsText" text="Media">
      <formula>NOT(ISERROR(SEARCH("Media",S9)))</formula>
    </cfRule>
    <cfRule type="containsText" dxfId="3631" priority="849" operator="containsText" text="Alta">
      <formula>NOT(ISERROR(SEARCH("Alta",S9)))</formula>
    </cfRule>
  </conditionalFormatting>
  <conditionalFormatting sqref="T9">
    <cfRule type="cellIs" dxfId="3630" priority="814" operator="equal">
      <formula>100%</formula>
    </cfRule>
    <cfRule type="cellIs" dxfId="3629" priority="815" operator="equal">
      <formula>80%</formula>
    </cfRule>
    <cfRule type="cellIs" dxfId="3628" priority="816" operator="equal">
      <formula>60%</formula>
    </cfRule>
    <cfRule type="cellIs" dxfId="3627" priority="817" operator="equal">
      <formula>40%</formula>
    </cfRule>
    <cfRule type="cellIs" dxfId="3626" priority="818" operator="equal">
      <formula>0.2</formula>
    </cfRule>
    <cfRule type="containsText" dxfId="3625" priority="819" operator="containsText" text="Extremo">
      <formula>NOT(ISERROR(SEARCH("Extremo",T9)))</formula>
    </cfRule>
    <cfRule type="containsText" dxfId="3624" priority="820" operator="containsText" text="Alto">
      <formula>NOT(ISERROR(SEARCH("Alto",T9)))</formula>
    </cfRule>
    <cfRule type="containsText" dxfId="3623" priority="821" operator="containsText" text="Bajo">
      <formula>NOT(ISERROR(SEARCH("Bajo",T9)))</formula>
    </cfRule>
    <cfRule type="containsText" dxfId="3622" priority="822" operator="containsText" text="Catastrófico">
      <formula>NOT(ISERROR(SEARCH("Catastrófico",T9)))</formula>
    </cfRule>
    <cfRule type="containsText" dxfId="3621" priority="823" operator="containsText" text="Mayor">
      <formula>NOT(ISERROR(SEARCH("Mayor",T9)))</formula>
    </cfRule>
    <cfRule type="containsText" dxfId="3620" priority="824" operator="containsText" text="Moderado">
      <formula>NOT(ISERROR(SEARCH("Moderado",T9)))</formula>
    </cfRule>
    <cfRule type="containsText" dxfId="3619" priority="825" operator="containsText" text="Menor">
      <formula>NOT(ISERROR(SEARCH("Menor",T9)))</formula>
    </cfRule>
    <cfRule type="containsText" dxfId="3618" priority="826" operator="containsText" text="Leve">
      <formula>NOT(ISERROR(SEARCH("Leve",T9)))</formula>
    </cfRule>
    <cfRule type="containsText" dxfId="3617" priority="827" operator="containsText" text="Muy a">
      <formula>NOT(ISERROR(SEARCH("Muy a",T9)))</formula>
    </cfRule>
    <cfRule type="containsText" dxfId="3616" priority="828" operator="containsText" text="Muy b">
      <formula>NOT(ISERROR(SEARCH("Muy b",T9)))</formula>
    </cfRule>
    <cfRule type="containsText" dxfId="3615" priority="829" operator="containsText" text="Baja">
      <formula>NOT(ISERROR(SEARCH("Baja",T9)))</formula>
    </cfRule>
    <cfRule type="containsText" dxfId="3614" priority="830" operator="containsText" text="Media">
      <formula>NOT(ISERROR(SEARCH("Media",T9)))</formula>
    </cfRule>
    <cfRule type="containsText" dxfId="3613" priority="831" operator="containsText" text="Alta">
      <formula>NOT(ISERROR(SEARCH("Alta",T9)))</formula>
    </cfRule>
  </conditionalFormatting>
  <conditionalFormatting sqref="AS16:AS18">
    <cfRule type="containsText" dxfId="3612" priority="297" operator="containsText" text="BAJA">
      <formula>NOT(ISERROR(SEARCH("BAJA",AS16)))</formula>
    </cfRule>
    <cfRule type="containsText" dxfId="3611" priority="298" operator="containsText" text="MEDIA">
      <formula>NOT(ISERROR(SEARCH("MEDIA",AS16)))</formula>
    </cfRule>
    <cfRule type="containsText" dxfId="3610" priority="299" operator="containsText" text="ALTA">
      <formula>NOT(ISERROR(SEARCH("ALTA",AS16)))</formula>
    </cfRule>
  </conditionalFormatting>
  <conditionalFormatting sqref="AP14">
    <cfRule type="containsText" dxfId="3609" priority="294" operator="containsText" text="BAJA">
      <formula>NOT(ISERROR(SEARCH("BAJA",AP14)))</formula>
    </cfRule>
    <cfRule type="containsText" dxfId="3608" priority="295" operator="containsText" text="MEDIA">
      <formula>NOT(ISERROR(SEARCH("MEDIA",AP14)))</formula>
    </cfRule>
    <cfRule type="containsText" dxfId="3607" priority="296" operator="containsText" text="ALTA">
      <formula>NOT(ISERROR(SEARCH("ALTA",AP14)))</formula>
    </cfRule>
  </conditionalFormatting>
  <conditionalFormatting sqref="AS14">
    <cfRule type="containsText" dxfId="3606" priority="303" operator="containsText" text="BAJA">
      <formula>NOT(ISERROR(SEARCH("BAJA",AS14)))</formula>
    </cfRule>
    <cfRule type="containsText" dxfId="3605" priority="304" operator="containsText" text="MEDIA">
      <formula>NOT(ISERROR(SEARCH("MEDIA",AS14)))</formula>
    </cfRule>
    <cfRule type="containsText" dxfId="3604" priority="305" operator="containsText" text="ALTA">
      <formula>NOT(ISERROR(SEARCH("ALTA",AS14)))</formula>
    </cfRule>
  </conditionalFormatting>
  <conditionalFormatting sqref="AS15">
    <cfRule type="containsText" dxfId="3603" priority="300" operator="containsText" text="BAJA">
      <formula>NOT(ISERROR(SEARCH("BAJA",AS15)))</formula>
    </cfRule>
    <cfRule type="containsText" dxfId="3602" priority="301" operator="containsText" text="MEDIA">
      <formula>NOT(ISERROR(SEARCH("MEDIA",AS15)))</formula>
    </cfRule>
    <cfRule type="containsText" dxfId="3601" priority="302" operator="containsText" text="ALTA">
      <formula>NOT(ISERROR(SEARCH("ALTA",AS15)))</formula>
    </cfRule>
  </conditionalFormatting>
  <conditionalFormatting sqref="AD9">
    <cfRule type="containsText" dxfId="3600" priority="799" operator="containsText" text="BAJA">
      <formula>NOT(ISERROR(SEARCH("BAJA",AD9)))</formula>
    </cfRule>
    <cfRule type="containsText" dxfId="3599" priority="800" operator="containsText" text="MEDIA">
      <formula>NOT(ISERROR(SEARCH("MEDIA",AD9)))</formula>
    </cfRule>
    <cfRule type="containsText" dxfId="3598" priority="801" operator="containsText" text="ALTA">
      <formula>NOT(ISERROR(SEARCH("ALTA",AD9)))</formula>
    </cfRule>
  </conditionalFormatting>
  <conditionalFormatting sqref="AL9">
    <cfRule type="containsText" dxfId="3597" priority="796" operator="containsText" text="BAJA">
      <formula>NOT(ISERROR(SEARCH("BAJA",AL9)))</formula>
    </cfRule>
    <cfRule type="containsText" dxfId="3596" priority="797" operator="containsText" text="MEDIA">
      <formula>NOT(ISERROR(SEARCH("MEDIA",AL9)))</formula>
    </cfRule>
    <cfRule type="containsText" dxfId="3595" priority="798" operator="containsText" text="ALTA">
      <formula>NOT(ISERROR(SEARCH("ALTA",AL9)))</formula>
    </cfRule>
  </conditionalFormatting>
  <conditionalFormatting sqref="AN9">
    <cfRule type="containsText" dxfId="3594" priority="793" operator="containsText" text="BAJA">
      <formula>NOT(ISERROR(SEARCH("BAJA",AN9)))</formula>
    </cfRule>
    <cfRule type="containsText" dxfId="3593" priority="794" operator="containsText" text="MEDIA">
      <formula>NOT(ISERROR(SEARCH("MEDIA",AN9)))</formula>
    </cfRule>
    <cfRule type="containsText" dxfId="3592" priority="795" operator="containsText" text="ALTA">
      <formula>NOT(ISERROR(SEARCH("ALTA",AN9)))</formula>
    </cfRule>
  </conditionalFormatting>
  <conditionalFormatting sqref="AN10">
    <cfRule type="containsText" dxfId="3591" priority="790" operator="containsText" text="BAJA">
      <formula>NOT(ISERROR(SEARCH("BAJA",AN10)))</formula>
    </cfRule>
    <cfRule type="containsText" dxfId="3590" priority="791" operator="containsText" text="MEDIA">
      <formula>NOT(ISERROR(SEARCH("MEDIA",AN10)))</formula>
    </cfRule>
    <cfRule type="containsText" dxfId="3589" priority="792" operator="containsText" text="ALTA">
      <formula>NOT(ISERROR(SEARCH("ALTA",AN10)))</formula>
    </cfRule>
  </conditionalFormatting>
  <conditionalFormatting sqref="AS9:AS10">
    <cfRule type="containsText" dxfId="3588" priority="787" operator="containsText" text="BAJA">
      <formula>NOT(ISERROR(SEARCH("BAJA",AS9)))</formula>
    </cfRule>
    <cfRule type="containsText" dxfId="3587" priority="788" operator="containsText" text="MEDIA">
      <formula>NOT(ISERROR(SEARCH("MEDIA",AS9)))</formula>
    </cfRule>
    <cfRule type="containsText" dxfId="3586" priority="789" operator="containsText" text="ALTA">
      <formula>NOT(ISERROR(SEARCH("ALTA",AS9)))</formula>
    </cfRule>
  </conditionalFormatting>
  <conditionalFormatting sqref="AS10">
    <cfRule type="containsText" dxfId="3585" priority="784" operator="containsText" text="BAJA">
      <formula>NOT(ISERROR(SEARCH("BAJA",AS10)))</formula>
    </cfRule>
    <cfRule type="containsText" dxfId="3584" priority="785" operator="containsText" text="MEDIA">
      <formula>NOT(ISERROR(SEARCH("MEDIA",AS10)))</formula>
    </cfRule>
    <cfRule type="containsText" dxfId="3583" priority="786" operator="containsText" text="ALTA">
      <formula>NOT(ISERROR(SEARCH("ALTA",AS10)))</formula>
    </cfRule>
  </conditionalFormatting>
  <conditionalFormatting sqref="AS11">
    <cfRule type="containsText" dxfId="3582" priority="781" operator="containsText" text="BAJA">
      <formula>NOT(ISERROR(SEARCH("BAJA",AS11)))</formula>
    </cfRule>
    <cfRule type="containsText" dxfId="3581" priority="782" operator="containsText" text="MEDIA">
      <formula>NOT(ISERROR(SEARCH("MEDIA",AS11)))</formula>
    </cfRule>
    <cfRule type="containsText" dxfId="3580" priority="783" operator="containsText" text="ALTA">
      <formula>NOT(ISERROR(SEARCH("ALTA",AS11)))</formula>
    </cfRule>
  </conditionalFormatting>
  <conditionalFormatting sqref="AS9">
    <cfRule type="containsText" dxfId="3579" priority="778" operator="containsText" text="BAJA">
      <formula>NOT(ISERROR(SEARCH("BAJA",AS9)))</formula>
    </cfRule>
    <cfRule type="containsText" dxfId="3578" priority="779" operator="containsText" text="MEDIA">
      <formula>NOT(ISERROR(SEARCH("MEDIA",AS9)))</formula>
    </cfRule>
    <cfRule type="containsText" dxfId="3577" priority="780" operator="containsText" text="ALTA">
      <formula>NOT(ISERROR(SEARCH("ALTA",AS9)))</formula>
    </cfRule>
  </conditionalFormatting>
  <conditionalFormatting sqref="AS10">
    <cfRule type="containsText" dxfId="3576" priority="775" operator="containsText" text="BAJA">
      <formula>NOT(ISERROR(SEARCH("BAJA",AS10)))</formula>
    </cfRule>
    <cfRule type="containsText" dxfId="3575" priority="776" operator="containsText" text="MEDIA">
      <formula>NOT(ISERROR(SEARCH("MEDIA",AS10)))</formula>
    </cfRule>
    <cfRule type="containsText" dxfId="3574" priority="777" operator="containsText" text="ALTA">
      <formula>NOT(ISERROR(SEARCH("ALTA",AS10)))</formula>
    </cfRule>
  </conditionalFormatting>
  <conditionalFormatting sqref="AP9">
    <cfRule type="containsText" dxfId="3573" priority="772" operator="containsText" text="BAJA">
      <formula>NOT(ISERROR(SEARCH("BAJA",AP9)))</formula>
    </cfRule>
    <cfRule type="containsText" dxfId="3572" priority="773" operator="containsText" text="MEDIA">
      <formula>NOT(ISERROR(SEARCH("MEDIA",AP9)))</formula>
    </cfRule>
    <cfRule type="containsText" dxfId="3571" priority="774" operator="containsText" text="ALTA">
      <formula>NOT(ISERROR(SEARCH("ALTA",AP9)))</formula>
    </cfRule>
  </conditionalFormatting>
  <conditionalFormatting sqref="AP10">
    <cfRule type="containsText" dxfId="3570" priority="769" operator="containsText" text="BAJA">
      <formula>NOT(ISERROR(SEARCH("BAJA",AP10)))</formula>
    </cfRule>
    <cfRule type="containsText" dxfId="3569" priority="770" operator="containsText" text="MEDIA">
      <formula>NOT(ISERROR(SEARCH("MEDIA",AP10)))</formula>
    </cfRule>
    <cfRule type="containsText" dxfId="3568" priority="771" operator="containsText" text="ALTA">
      <formula>NOT(ISERROR(SEARCH("ALTA",AP10)))</formula>
    </cfRule>
  </conditionalFormatting>
  <conditionalFormatting sqref="AQ9">
    <cfRule type="containsText" dxfId="3567" priority="766" operator="containsText" text="BAJA">
      <formula>NOT(ISERROR(SEARCH("BAJA",AQ9)))</formula>
    </cfRule>
    <cfRule type="containsText" dxfId="3566" priority="767" operator="containsText" text="MEDIA">
      <formula>NOT(ISERROR(SEARCH("MEDIA",AQ9)))</formula>
    </cfRule>
    <cfRule type="containsText" dxfId="3565" priority="768" operator="containsText" text="ALTA">
      <formula>NOT(ISERROR(SEARCH("ALTA",AQ9)))</formula>
    </cfRule>
  </conditionalFormatting>
  <conditionalFormatting sqref="S12">
    <cfRule type="cellIs" dxfId="3564" priority="623" operator="equal">
      <formula>100%</formula>
    </cfRule>
    <cfRule type="cellIs" dxfId="3563" priority="624" operator="equal">
      <formula>80%</formula>
    </cfRule>
    <cfRule type="cellIs" dxfId="3562" priority="625" operator="equal">
      <formula>60%</formula>
    </cfRule>
    <cfRule type="cellIs" dxfId="3561" priority="626" operator="equal">
      <formula>40%</formula>
    </cfRule>
    <cfRule type="cellIs" dxfId="3560" priority="627" operator="equal">
      <formula>0.2</formula>
    </cfRule>
    <cfRule type="containsText" dxfId="3559" priority="628" operator="containsText" text="Extremo">
      <formula>NOT(ISERROR(SEARCH("Extremo",S12)))</formula>
    </cfRule>
    <cfRule type="containsText" dxfId="3558" priority="629" operator="containsText" text="Alto">
      <formula>NOT(ISERROR(SEARCH("Alto",S12)))</formula>
    </cfRule>
    <cfRule type="containsText" dxfId="3557" priority="630" operator="containsText" text="Bajo">
      <formula>NOT(ISERROR(SEARCH("Bajo",S12)))</formula>
    </cfRule>
    <cfRule type="containsText" dxfId="3556" priority="631" operator="containsText" text="Catastrófico">
      <formula>NOT(ISERROR(SEARCH("Catastrófico",S12)))</formula>
    </cfRule>
    <cfRule type="containsText" dxfId="3555" priority="632" operator="containsText" text="Mayor">
      <formula>NOT(ISERROR(SEARCH("Mayor",S12)))</formula>
    </cfRule>
    <cfRule type="containsText" dxfId="3554" priority="633" operator="containsText" text="Moderado">
      <formula>NOT(ISERROR(SEARCH("Moderado",S12)))</formula>
    </cfRule>
    <cfRule type="containsText" dxfId="3553" priority="634" operator="containsText" text="Menor">
      <formula>NOT(ISERROR(SEARCH("Menor",S12)))</formula>
    </cfRule>
    <cfRule type="containsText" dxfId="3552" priority="635" operator="containsText" text="Leve">
      <formula>NOT(ISERROR(SEARCH("Leve",S12)))</formula>
    </cfRule>
    <cfRule type="containsText" dxfId="3551" priority="636" operator="containsText" text="Muy a">
      <formula>NOT(ISERROR(SEARCH("Muy a",S12)))</formula>
    </cfRule>
    <cfRule type="containsText" dxfId="3550" priority="637" operator="containsText" text="Muy b">
      <formula>NOT(ISERROR(SEARCH("Muy b",S12)))</formula>
    </cfRule>
    <cfRule type="containsText" dxfId="3549" priority="638" operator="containsText" text="Baja">
      <formula>NOT(ISERROR(SEARCH("Baja",S12)))</formula>
    </cfRule>
    <cfRule type="containsText" dxfId="3548" priority="639" operator="containsText" text="Media">
      <formula>NOT(ISERROR(SEARCH("Media",S12)))</formula>
    </cfRule>
    <cfRule type="containsText" dxfId="3547" priority="640" operator="containsText" text="Alta">
      <formula>NOT(ISERROR(SEARCH("Alta",S12)))</formula>
    </cfRule>
  </conditionalFormatting>
  <conditionalFormatting sqref="AJ12:AK13">
    <cfRule type="containsText" dxfId="3546" priority="760" operator="containsText" text="BAJA">
      <formula>NOT(ISERROR(SEARCH("BAJA",AJ12)))</formula>
    </cfRule>
    <cfRule type="containsText" dxfId="3545" priority="761" operator="containsText" text="MEDIA">
      <formula>NOT(ISERROR(SEARCH("MEDIA",AJ12)))</formula>
    </cfRule>
    <cfRule type="containsText" dxfId="3544" priority="762" operator="containsText" text="ALTA">
      <formula>NOT(ISERROR(SEARCH("ALTA",AJ12)))</formula>
    </cfRule>
  </conditionalFormatting>
  <conditionalFormatting sqref="AR12">
    <cfRule type="containsText" dxfId="3543" priority="763" operator="containsText" text="BAJA">
      <formula>NOT(ISERROR(SEARCH("BAJA",AR12)))</formula>
    </cfRule>
    <cfRule type="containsText" dxfId="3542" priority="764" operator="containsText" text="MEDIA">
      <formula>NOT(ISERROR(SEARCH("MEDIA",AR12)))</formula>
    </cfRule>
    <cfRule type="containsText" dxfId="3541" priority="765" operator="containsText" text="ALTA">
      <formula>NOT(ISERROR(SEARCH("ALTA",AR12)))</formula>
    </cfRule>
  </conditionalFormatting>
  <conditionalFormatting sqref="AX12 Y12">
    <cfRule type="cellIs" dxfId="3540" priority="714" operator="equal">
      <formula>100%</formula>
    </cfRule>
    <cfRule type="cellIs" dxfId="3539" priority="715" operator="equal">
      <formula>80%</formula>
    </cfRule>
    <cfRule type="cellIs" dxfId="3538" priority="716" operator="equal">
      <formula>60%</formula>
    </cfRule>
    <cfRule type="cellIs" dxfId="3537" priority="717" operator="equal">
      <formula>40%</formula>
    </cfRule>
    <cfRule type="cellIs" dxfId="3536" priority="718" operator="equal">
      <formula>0.2</formula>
    </cfRule>
    <cfRule type="containsText" dxfId="3535" priority="732" operator="containsText" text="Extremo">
      <formula>NOT(ISERROR(SEARCH("Extremo",Y12)))</formula>
    </cfRule>
    <cfRule type="containsText" dxfId="3534" priority="733" operator="containsText" text="Alto">
      <formula>NOT(ISERROR(SEARCH("Alto",Y12)))</formula>
    </cfRule>
    <cfRule type="containsText" dxfId="3533" priority="734" operator="containsText" text="Bajo">
      <formula>NOT(ISERROR(SEARCH("Bajo",Y12)))</formula>
    </cfRule>
    <cfRule type="containsText" dxfId="3532" priority="745" operator="containsText" text="Catastrófico">
      <formula>NOT(ISERROR(SEARCH("Catastrófico",Y12)))</formula>
    </cfRule>
    <cfRule type="containsText" dxfId="3531" priority="746" operator="containsText" text="Mayor">
      <formula>NOT(ISERROR(SEARCH("Mayor",Y12)))</formula>
    </cfRule>
    <cfRule type="containsText" dxfId="3530" priority="747" operator="containsText" text="Moderado">
      <formula>NOT(ISERROR(SEARCH("Moderado",Y12)))</formula>
    </cfRule>
    <cfRule type="containsText" dxfId="3529" priority="748" operator="containsText" text="Menor">
      <formula>NOT(ISERROR(SEARCH("Menor",Y12)))</formula>
    </cfRule>
    <cfRule type="containsText" dxfId="3528" priority="749" operator="containsText" text="Leve">
      <formula>NOT(ISERROR(SEARCH("Leve",Y12)))</formula>
    </cfRule>
    <cfRule type="containsText" dxfId="3527" priority="755" operator="containsText" text="Muy a">
      <formula>NOT(ISERROR(SEARCH("Muy a",Y12)))</formula>
    </cfRule>
    <cfRule type="containsText" dxfId="3526" priority="756" operator="containsText" text="Muy b">
      <formula>NOT(ISERROR(SEARCH("Muy b",Y12)))</formula>
    </cfRule>
    <cfRule type="containsText" dxfId="3525" priority="757" operator="containsText" text="Baja">
      <formula>NOT(ISERROR(SEARCH("Baja",Y12)))</formula>
    </cfRule>
    <cfRule type="containsText" dxfId="3524" priority="758" operator="containsText" text="Media">
      <formula>NOT(ISERROR(SEARCH("Media",Y12)))</formula>
    </cfRule>
    <cfRule type="containsText" dxfId="3523" priority="759" operator="containsText" text="Alta">
      <formula>NOT(ISERROR(SEARCH("Alta",Y12)))</formula>
    </cfRule>
  </conditionalFormatting>
  <conditionalFormatting sqref="V12">
    <cfRule type="containsText" dxfId="3522" priority="750" operator="containsText" text="Muy a">
      <formula>NOT(ISERROR(SEARCH("Muy a",V12)))</formula>
    </cfRule>
    <cfRule type="containsText" dxfId="3521" priority="751" operator="containsText" text="Muy b">
      <formula>NOT(ISERROR(SEARCH("Muy b",V12)))</formula>
    </cfRule>
    <cfRule type="containsText" dxfId="3520" priority="752" operator="containsText" text="Baja">
      <formula>NOT(ISERROR(SEARCH("Baja",V12)))</formula>
    </cfRule>
    <cfRule type="containsText" dxfId="3519" priority="753" operator="containsText" text="Media">
      <formula>NOT(ISERROR(SEARCH("Media",V12)))</formula>
    </cfRule>
    <cfRule type="containsText" dxfId="3518" priority="754" operator="containsText" text="Alta">
      <formula>NOT(ISERROR(SEARCH("Alta",V12)))</formula>
    </cfRule>
  </conditionalFormatting>
  <conditionalFormatting sqref="X12">
    <cfRule type="containsText" dxfId="3517" priority="735" operator="containsText" text="Catastrófico">
      <formula>NOT(ISERROR(SEARCH("Catastrófico",X12)))</formula>
    </cfRule>
    <cfRule type="containsText" dxfId="3516" priority="736" operator="containsText" text="Mayor">
      <formula>NOT(ISERROR(SEARCH("Mayor",X12)))</formula>
    </cfRule>
    <cfRule type="containsText" dxfId="3515" priority="737" operator="containsText" text="Moderado">
      <formula>NOT(ISERROR(SEARCH("Moderado",X12)))</formula>
    </cfRule>
    <cfRule type="containsText" dxfId="3514" priority="738" operator="containsText" text="Menor">
      <formula>NOT(ISERROR(SEARCH("Menor",X12)))</formula>
    </cfRule>
    <cfRule type="containsText" dxfId="3513" priority="739" operator="containsText" text="Leve">
      <formula>NOT(ISERROR(SEARCH("Leve",X12)))</formula>
    </cfRule>
    <cfRule type="containsText" dxfId="3512" priority="740" operator="containsText" text="Muy a">
      <formula>NOT(ISERROR(SEARCH("Muy a",X12)))</formula>
    </cfRule>
    <cfRule type="containsText" dxfId="3511" priority="741" operator="containsText" text="Muy b">
      <formula>NOT(ISERROR(SEARCH("Muy b",X12)))</formula>
    </cfRule>
    <cfRule type="containsText" dxfId="3510" priority="742" operator="containsText" text="Baja">
      <formula>NOT(ISERROR(SEARCH("Baja",X12)))</formula>
    </cfRule>
    <cfRule type="containsText" dxfId="3509" priority="743" operator="containsText" text="Media">
      <formula>NOT(ISERROR(SEARCH("Media",X12)))</formula>
    </cfRule>
    <cfRule type="containsText" dxfId="3508" priority="744" operator="containsText" text="Alta">
      <formula>NOT(ISERROR(SEARCH("Alta",X12)))</formula>
    </cfRule>
  </conditionalFormatting>
  <conditionalFormatting sqref="Z12">
    <cfRule type="containsText" dxfId="3507" priority="719" operator="containsText" text="Extremo">
      <formula>NOT(ISERROR(SEARCH("Extremo",Z12)))</formula>
    </cfRule>
    <cfRule type="containsText" dxfId="3506" priority="720" operator="containsText" text="Alto">
      <formula>NOT(ISERROR(SEARCH("Alto",Z12)))</formula>
    </cfRule>
    <cfRule type="containsText" dxfId="3505" priority="721" operator="containsText" text="Bajo">
      <formula>NOT(ISERROR(SEARCH("Bajo",Z12)))</formula>
    </cfRule>
    <cfRule type="containsText" dxfId="3504" priority="722" operator="containsText" text="Catastrófico">
      <formula>NOT(ISERROR(SEARCH("Catastrófico",Z12)))</formula>
    </cfRule>
    <cfRule type="containsText" dxfId="3503" priority="723" operator="containsText" text="Mayor">
      <formula>NOT(ISERROR(SEARCH("Mayor",Z12)))</formula>
    </cfRule>
    <cfRule type="containsText" dxfId="3502" priority="724" operator="containsText" text="Moderado">
      <formula>NOT(ISERROR(SEARCH("Moderado",Z12)))</formula>
    </cfRule>
    <cfRule type="containsText" dxfId="3501" priority="725" operator="containsText" text="Menor">
      <formula>NOT(ISERROR(SEARCH("Menor",Z12)))</formula>
    </cfRule>
    <cfRule type="containsText" dxfId="3500" priority="726" operator="containsText" text="Leve">
      <formula>NOT(ISERROR(SEARCH("Leve",Z12)))</formula>
    </cfRule>
    <cfRule type="containsText" dxfId="3499" priority="727" operator="containsText" text="Muy a">
      <formula>NOT(ISERROR(SEARCH("Muy a",Z12)))</formula>
    </cfRule>
    <cfRule type="containsText" dxfId="3498" priority="728" operator="containsText" text="Muy b">
      <formula>NOT(ISERROR(SEARCH("Muy b",Z12)))</formula>
    </cfRule>
    <cfRule type="containsText" dxfId="3497" priority="729" operator="containsText" text="Baja">
      <formula>NOT(ISERROR(SEARCH("Baja",Z12)))</formula>
    </cfRule>
    <cfRule type="containsText" dxfId="3496" priority="730" operator="containsText" text="Media">
      <formula>NOT(ISERROR(SEARCH("Media",Z12)))</formula>
    </cfRule>
    <cfRule type="containsText" dxfId="3495" priority="731" operator="containsText" text="Alta">
      <formula>NOT(ISERROR(SEARCH("Alta",Z12)))</formula>
    </cfRule>
  </conditionalFormatting>
  <conditionalFormatting sqref="W12">
    <cfRule type="cellIs" dxfId="3494" priority="696" operator="equal">
      <formula>100%</formula>
    </cfRule>
    <cfRule type="cellIs" dxfId="3493" priority="697" operator="equal">
      <formula>80%</formula>
    </cfRule>
    <cfRule type="cellIs" dxfId="3492" priority="698" operator="equal">
      <formula>60%</formula>
    </cfRule>
    <cfRule type="cellIs" dxfId="3491" priority="699" operator="equal">
      <formula>40%</formula>
    </cfRule>
    <cfRule type="cellIs" dxfId="3490" priority="700" operator="equal">
      <formula>0.2</formula>
    </cfRule>
    <cfRule type="containsText" dxfId="3489" priority="701" operator="containsText" text="Extremo">
      <formula>NOT(ISERROR(SEARCH("Extremo",W12)))</formula>
    </cfRule>
    <cfRule type="containsText" dxfId="3488" priority="702" operator="containsText" text="Alto">
      <formula>NOT(ISERROR(SEARCH("Alto",W12)))</formula>
    </cfRule>
    <cfRule type="containsText" dxfId="3487" priority="703" operator="containsText" text="Bajo">
      <formula>NOT(ISERROR(SEARCH("Bajo",W12)))</formula>
    </cfRule>
    <cfRule type="containsText" dxfId="3486" priority="704" operator="containsText" text="Catastrófico">
      <formula>NOT(ISERROR(SEARCH("Catastrófico",W12)))</formula>
    </cfRule>
    <cfRule type="containsText" dxfId="3485" priority="705" operator="containsText" text="Mayor">
      <formula>NOT(ISERROR(SEARCH("Mayor",W12)))</formula>
    </cfRule>
    <cfRule type="containsText" dxfId="3484" priority="706" operator="containsText" text="Moderado">
      <formula>NOT(ISERROR(SEARCH("Moderado",W12)))</formula>
    </cfRule>
    <cfRule type="containsText" dxfId="3483" priority="707" operator="containsText" text="Menor">
      <formula>NOT(ISERROR(SEARCH("Menor",W12)))</formula>
    </cfRule>
    <cfRule type="containsText" dxfId="3482" priority="708" operator="containsText" text="Leve">
      <formula>NOT(ISERROR(SEARCH("Leve",W12)))</formula>
    </cfRule>
    <cfRule type="containsText" dxfId="3481" priority="709" operator="containsText" text="Muy a">
      <formula>NOT(ISERROR(SEARCH("Muy a",W12)))</formula>
    </cfRule>
    <cfRule type="containsText" dxfId="3480" priority="710" operator="containsText" text="Muy b">
      <formula>NOT(ISERROR(SEARCH("Muy b",W12)))</formula>
    </cfRule>
    <cfRule type="containsText" dxfId="3479" priority="711" operator="containsText" text="Baja">
      <formula>NOT(ISERROR(SEARCH("Baja",W12)))</formula>
    </cfRule>
    <cfRule type="containsText" dxfId="3478" priority="712" operator="containsText" text="Media">
      <formula>NOT(ISERROR(SEARCH("Media",W12)))</formula>
    </cfRule>
    <cfRule type="containsText" dxfId="3477" priority="713" operator="containsText" text="Alta">
      <formula>NOT(ISERROR(SEARCH("Alta",W12)))</formula>
    </cfRule>
  </conditionalFormatting>
  <conditionalFormatting sqref="AA12">
    <cfRule type="cellIs" dxfId="3476" priority="679" operator="equal">
      <formula>100%</formula>
    </cfRule>
    <cfRule type="cellIs" dxfId="3475" priority="680" operator="equal">
      <formula>75%</formula>
    </cfRule>
    <cfRule type="cellIs" dxfId="3474" priority="681" operator="equal">
      <formula>50%</formula>
    </cfRule>
    <cfRule type="cellIs" dxfId="3473" priority="682" operator="equal">
      <formula>25%</formula>
    </cfRule>
    <cfRule type="containsText" dxfId="3472" priority="683" operator="containsText" text="Extremo">
      <formula>NOT(ISERROR(SEARCH("Extremo",AA12)))</formula>
    </cfRule>
    <cfRule type="containsText" dxfId="3471" priority="684" operator="containsText" text="Alto">
      <formula>NOT(ISERROR(SEARCH("Alto",AA12)))</formula>
    </cfRule>
    <cfRule type="containsText" dxfId="3470" priority="685" operator="containsText" text="Bajo">
      <formula>NOT(ISERROR(SEARCH("Bajo",AA12)))</formula>
    </cfRule>
    <cfRule type="containsText" dxfId="3469" priority="686" operator="containsText" text="Catastrófico">
      <formula>NOT(ISERROR(SEARCH("Catastrófico",AA12)))</formula>
    </cfRule>
    <cfRule type="containsText" dxfId="3468" priority="687" operator="containsText" text="Mayor">
      <formula>NOT(ISERROR(SEARCH("Mayor",AA12)))</formula>
    </cfRule>
    <cfRule type="containsText" dxfId="3467" priority="688" operator="containsText" text="Moderado">
      <formula>NOT(ISERROR(SEARCH("Moderado",AA12)))</formula>
    </cfRule>
    <cfRule type="containsText" dxfId="3466" priority="689" operator="containsText" text="Menor">
      <formula>NOT(ISERROR(SEARCH("Menor",AA12)))</formula>
    </cfRule>
    <cfRule type="containsText" dxfId="3465" priority="690" operator="containsText" text="Leve">
      <formula>NOT(ISERROR(SEARCH("Leve",AA12)))</formula>
    </cfRule>
    <cfRule type="containsText" dxfId="3464" priority="691" operator="containsText" text="Muy a">
      <formula>NOT(ISERROR(SEARCH("Muy a",AA12)))</formula>
    </cfRule>
    <cfRule type="containsText" dxfId="3463" priority="692" operator="containsText" text="Muy b">
      <formula>NOT(ISERROR(SEARCH("Muy b",AA12)))</formula>
    </cfRule>
    <cfRule type="containsText" dxfId="3462" priority="693" operator="containsText" text="Baja">
      <formula>NOT(ISERROR(SEARCH("Baja",AA12)))</formula>
    </cfRule>
    <cfRule type="containsText" dxfId="3461" priority="694" operator="containsText" text="Media">
      <formula>NOT(ISERROR(SEARCH("Media",AA12)))</formula>
    </cfRule>
    <cfRule type="containsText" dxfId="3460" priority="695" operator="containsText" text="Alta">
      <formula>NOT(ISERROR(SEARCH("Alta",AA12)))</formula>
    </cfRule>
  </conditionalFormatting>
  <conditionalFormatting sqref="AU12">
    <cfRule type="containsText" dxfId="3459" priority="676" operator="containsText" text="BAJA">
      <formula>NOT(ISERROR(SEARCH("BAJA",AU12)))</formula>
    </cfRule>
    <cfRule type="containsText" dxfId="3458" priority="677" operator="containsText" text="MEDIA">
      <formula>NOT(ISERROR(SEARCH("MEDIA",AU12)))</formula>
    </cfRule>
    <cfRule type="containsText" dxfId="3457" priority="678" operator="containsText" text="ALTA">
      <formula>NOT(ISERROR(SEARCH("ALTA",AU12)))</formula>
    </cfRule>
  </conditionalFormatting>
  <conditionalFormatting sqref="AU13">
    <cfRule type="containsText" dxfId="3456" priority="673" operator="containsText" text="BAJA">
      <formula>NOT(ISERROR(SEARCH("BAJA",AU13)))</formula>
    </cfRule>
    <cfRule type="containsText" dxfId="3455" priority="674" operator="containsText" text="MEDIA">
      <formula>NOT(ISERROR(SEARCH("MEDIA",AU13)))</formula>
    </cfRule>
    <cfRule type="containsText" dxfId="3454" priority="675" operator="containsText" text="ALTA">
      <formula>NOT(ISERROR(SEARCH("ALTA",AU13)))</formula>
    </cfRule>
  </conditionalFormatting>
  <conditionalFormatting sqref="AW12">
    <cfRule type="cellIs" dxfId="3453" priority="655" operator="equal">
      <formula>100%</formula>
    </cfRule>
    <cfRule type="cellIs" dxfId="3452" priority="656" operator="equal">
      <formula>80%</formula>
    </cfRule>
    <cfRule type="cellIs" dxfId="3451" priority="657" operator="equal">
      <formula>60%</formula>
    </cfRule>
    <cfRule type="cellIs" dxfId="3450" priority="658" operator="equal">
      <formula>40%</formula>
    </cfRule>
    <cfRule type="cellIs" dxfId="3449" priority="659" operator="equal">
      <formula>0.2</formula>
    </cfRule>
    <cfRule type="containsText" dxfId="3448" priority="660" operator="containsText" text="Extremo">
      <formula>NOT(ISERROR(SEARCH("Extremo",AW12)))</formula>
    </cfRule>
    <cfRule type="containsText" dxfId="3447" priority="661" operator="containsText" text="Alto">
      <formula>NOT(ISERROR(SEARCH("Alto",AW12)))</formula>
    </cfRule>
    <cfRule type="containsText" dxfId="3446" priority="662" operator="containsText" text="Bajo">
      <formula>NOT(ISERROR(SEARCH("Bajo",AW12)))</formula>
    </cfRule>
    <cfRule type="containsText" dxfId="3445" priority="663" operator="containsText" text="Catastrófico">
      <formula>NOT(ISERROR(SEARCH("Catastrófico",AW12)))</formula>
    </cfRule>
    <cfRule type="containsText" dxfId="3444" priority="664" operator="containsText" text="Mayor">
      <formula>NOT(ISERROR(SEARCH("Mayor",AW12)))</formula>
    </cfRule>
    <cfRule type="containsText" dxfId="3443" priority="665" operator="containsText" text="Moderado">
      <formula>NOT(ISERROR(SEARCH("Moderado",AW12)))</formula>
    </cfRule>
    <cfRule type="containsText" dxfId="3442" priority="666" operator="containsText" text="Menor">
      <formula>NOT(ISERROR(SEARCH("Menor",AW12)))</formula>
    </cfRule>
    <cfRule type="containsText" dxfId="3441" priority="667" operator="containsText" text="Leve">
      <formula>NOT(ISERROR(SEARCH("Leve",AW12)))</formula>
    </cfRule>
    <cfRule type="containsText" dxfId="3440" priority="668" operator="containsText" text="Muy a">
      <formula>NOT(ISERROR(SEARCH("Muy a",AW12)))</formula>
    </cfRule>
    <cfRule type="containsText" dxfId="3439" priority="669" operator="containsText" text="Muy b">
      <formula>NOT(ISERROR(SEARCH("Muy b",AW12)))</formula>
    </cfRule>
    <cfRule type="containsText" dxfId="3438" priority="670" operator="containsText" text="Baja">
      <formula>NOT(ISERROR(SEARCH("Baja",AW12)))</formula>
    </cfRule>
    <cfRule type="containsText" dxfId="3437" priority="671" operator="containsText" text="Media">
      <formula>NOT(ISERROR(SEARCH("Media",AW12)))</formula>
    </cfRule>
    <cfRule type="containsText" dxfId="3436" priority="672" operator="containsText" text="Alta">
      <formula>NOT(ISERROR(SEARCH("Alta",AW12)))</formula>
    </cfRule>
  </conditionalFormatting>
  <conditionalFormatting sqref="AV12">
    <cfRule type="cellIs" dxfId="3435" priority="648" operator="greaterThan">
      <formula>75%</formula>
    </cfRule>
    <cfRule type="cellIs" dxfId="3434" priority="649" operator="between">
      <formula>51%</formula>
      <formula>75%</formula>
    </cfRule>
    <cfRule type="cellIs" dxfId="3433" priority="650" operator="between">
      <formula>26%</formula>
      <formula>50%</formula>
    </cfRule>
    <cfRule type="cellIs" dxfId="3432" priority="651" operator="between">
      <formula>0%</formula>
      <formula>25%</formula>
    </cfRule>
    <cfRule type="containsText" dxfId="3431" priority="652" operator="containsText" text="BAJA">
      <formula>NOT(ISERROR(SEARCH("BAJA",AV12)))</formula>
    </cfRule>
    <cfRule type="containsText" dxfId="3430" priority="653" operator="containsText" text="MEDIA">
      <formula>NOT(ISERROR(SEARCH("MEDIA",AV12)))</formula>
    </cfRule>
    <cfRule type="containsText" dxfId="3429" priority="654" operator="containsText" text="ALTA">
      <formula>NOT(ISERROR(SEARCH("ALTA",AV12)))</formula>
    </cfRule>
  </conditionalFormatting>
  <conditionalFormatting sqref="AV13">
    <cfRule type="cellIs" dxfId="3428" priority="641" operator="greaterThan">
      <formula>75%</formula>
    </cfRule>
    <cfRule type="cellIs" dxfId="3427" priority="642" operator="between">
      <formula>51%</formula>
      <formula>75%</formula>
    </cfRule>
    <cfRule type="cellIs" dxfId="3426" priority="643" operator="between">
      <formula>26%</formula>
      <formula>50%</formula>
    </cfRule>
    <cfRule type="cellIs" dxfId="3425" priority="644" operator="between">
      <formula>0%</formula>
      <formula>25%</formula>
    </cfRule>
    <cfRule type="containsText" dxfId="3424" priority="645" operator="containsText" text="BAJA">
      <formula>NOT(ISERROR(SEARCH("BAJA",AV13)))</formula>
    </cfRule>
    <cfRule type="containsText" dxfId="3423" priority="646" operator="containsText" text="MEDIA">
      <formula>NOT(ISERROR(SEARCH("MEDIA",AV13)))</formula>
    </cfRule>
    <cfRule type="containsText" dxfId="3422" priority="647" operator="containsText" text="ALTA">
      <formula>NOT(ISERROR(SEARCH("ALTA",AV13)))</formula>
    </cfRule>
  </conditionalFormatting>
  <conditionalFormatting sqref="T12">
    <cfRule type="cellIs" dxfId="3421" priority="605" operator="equal">
      <formula>100%</formula>
    </cfRule>
    <cfRule type="cellIs" dxfId="3420" priority="606" operator="equal">
      <formula>80%</formula>
    </cfRule>
    <cfRule type="cellIs" dxfId="3419" priority="607" operator="equal">
      <formula>60%</formula>
    </cfRule>
    <cfRule type="cellIs" dxfId="3418" priority="608" operator="equal">
      <formula>40%</formula>
    </cfRule>
    <cfRule type="cellIs" dxfId="3417" priority="609" operator="equal">
      <formula>0.2</formula>
    </cfRule>
    <cfRule type="containsText" dxfId="3416" priority="610" operator="containsText" text="Extremo">
      <formula>NOT(ISERROR(SEARCH("Extremo",T12)))</formula>
    </cfRule>
    <cfRule type="containsText" dxfId="3415" priority="611" operator="containsText" text="Alto">
      <formula>NOT(ISERROR(SEARCH("Alto",T12)))</formula>
    </cfRule>
    <cfRule type="containsText" dxfId="3414" priority="612" operator="containsText" text="Bajo">
      <formula>NOT(ISERROR(SEARCH("Bajo",T12)))</formula>
    </cfRule>
    <cfRule type="containsText" dxfId="3413" priority="613" operator="containsText" text="Catastrófico">
      <formula>NOT(ISERROR(SEARCH("Catastrófico",T12)))</formula>
    </cfRule>
    <cfRule type="containsText" dxfId="3412" priority="614" operator="containsText" text="Mayor">
      <formula>NOT(ISERROR(SEARCH("Mayor",T12)))</formula>
    </cfRule>
    <cfRule type="containsText" dxfId="3411" priority="615" operator="containsText" text="Moderado">
      <formula>NOT(ISERROR(SEARCH("Moderado",T12)))</formula>
    </cfRule>
    <cfRule type="containsText" dxfId="3410" priority="616" operator="containsText" text="Menor">
      <formula>NOT(ISERROR(SEARCH("Menor",T12)))</formula>
    </cfRule>
    <cfRule type="containsText" dxfId="3409" priority="617" operator="containsText" text="Leve">
      <formula>NOT(ISERROR(SEARCH("Leve",T12)))</formula>
    </cfRule>
    <cfRule type="containsText" dxfId="3408" priority="618" operator="containsText" text="Muy a">
      <formula>NOT(ISERROR(SEARCH("Muy a",T12)))</formula>
    </cfRule>
    <cfRule type="containsText" dxfId="3407" priority="619" operator="containsText" text="Muy b">
      <formula>NOT(ISERROR(SEARCH("Muy b",T12)))</formula>
    </cfRule>
    <cfRule type="containsText" dxfId="3406" priority="620" operator="containsText" text="Baja">
      <formula>NOT(ISERROR(SEARCH("Baja",T12)))</formula>
    </cfRule>
    <cfRule type="containsText" dxfId="3405" priority="621" operator="containsText" text="Media">
      <formula>NOT(ISERROR(SEARCH("Media",T12)))</formula>
    </cfRule>
    <cfRule type="containsText" dxfId="3404" priority="622" operator="containsText" text="Alta">
      <formula>NOT(ISERROR(SEARCH("Alta",T12)))</formula>
    </cfRule>
  </conditionalFormatting>
  <conditionalFormatting sqref="AN14">
    <cfRule type="containsText" dxfId="3403" priority="315" operator="containsText" text="BAJA">
      <formula>NOT(ISERROR(SEARCH("BAJA",AN14)))</formula>
    </cfRule>
    <cfRule type="containsText" dxfId="3402" priority="316" operator="containsText" text="MEDIA">
      <formula>NOT(ISERROR(SEARCH("MEDIA",AN14)))</formula>
    </cfRule>
    <cfRule type="containsText" dxfId="3401" priority="317" operator="containsText" text="ALTA">
      <formula>NOT(ISERROR(SEARCH("ALTA",AN14)))</formula>
    </cfRule>
  </conditionalFormatting>
  <conditionalFormatting sqref="AL14">
    <cfRule type="containsText" dxfId="3400" priority="318" operator="containsText" text="BAJA">
      <formula>NOT(ISERROR(SEARCH("BAJA",AL14)))</formula>
    </cfRule>
    <cfRule type="containsText" dxfId="3399" priority="319" operator="containsText" text="MEDIA">
      <formula>NOT(ISERROR(SEARCH("MEDIA",AL14)))</formula>
    </cfRule>
    <cfRule type="containsText" dxfId="3398" priority="320" operator="containsText" text="ALTA">
      <formula>NOT(ISERROR(SEARCH("ALTA",AL14)))</formula>
    </cfRule>
  </conditionalFormatting>
  <conditionalFormatting sqref="AD15">
    <cfRule type="containsText" dxfId="3397" priority="321" operator="containsText" text="BAJA">
      <formula>NOT(ISERROR(SEARCH("BAJA",AD15)))</formula>
    </cfRule>
    <cfRule type="containsText" dxfId="3396" priority="322" operator="containsText" text="MEDIA">
      <formula>NOT(ISERROR(SEARCH("MEDIA",AD15)))</formula>
    </cfRule>
    <cfRule type="containsText" dxfId="3395" priority="323" operator="containsText" text="ALTA">
      <formula>NOT(ISERROR(SEARCH("ALTA",AD15)))</formula>
    </cfRule>
  </conditionalFormatting>
  <conditionalFormatting sqref="AC14">
    <cfRule type="containsText" dxfId="3394" priority="324" operator="containsText" text="BAJA">
      <formula>NOT(ISERROR(SEARCH("BAJA",AC14)))</formula>
    </cfRule>
    <cfRule type="containsText" dxfId="3393" priority="325" operator="containsText" text="MEDIA">
      <formula>NOT(ISERROR(SEARCH("MEDIA",AC14)))</formula>
    </cfRule>
    <cfRule type="containsText" dxfId="3392" priority="326" operator="containsText" text="ALTA">
      <formula>NOT(ISERROR(SEARCH("ALTA",AC14)))</formula>
    </cfRule>
  </conditionalFormatting>
  <conditionalFormatting sqref="AD12">
    <cfRule type="containsText" dxfId="3391" priority="575" operator="containsText" text="BAJA">
      <formula>NOT(ISERROR(SEARCH("BAJA",AD12)))</formula>
    </cfRule>
    <cfRule type="containsText" dxfId="3390" priority="576" operator="containsText" text="MEDIA">
      <formula>NOT(ISERROR(SEARCH("MEDIA",AD12)))</formula>
    </cfRule>
    <cfRule type="containsText" dxfId="3389" priority="577" operator="containsText" text="ALTA">
      <formula>NOT(ISERROR(SEARCH("ALTA",AD12)))</formula>
    </cfRule>
  </conditionalFormatting>
  <conditionalFormatting sqref="AD13">
    <cfRule type="containsText" dxfId="3388" priority="572" operator="containsText" text="BAJA">
      <formula>NOT(ISERROR(SEARCH("BAJA",AD13)))</formula>
    </cfRule>
    <cfRule type="containsText" dxfId="3387" priority="573" operator="containsText" text="MEDIA">
      <formula>NOT(ISERROR(SEARCH("MEDIA",AD13)))</formula>
    </cfRule>
    <cfRule type="containsText" dxfId="3386" priority="574" operator="containsText" text="ALTA">
      <formula>NOT(ISERROR(SEARCH("ALTA",AD13)))</formula>
    </cfRule>
  </conditionalFormatting>
  <conditionalFormatting sqref="AC12">
    <cfRule type="containsText" dxfId="3385" priority="569" operator="containsText" text="BAJA">
      <formula>NOT(ISERROR(SEARCH("BAJA",AC12)))</formula>
    </cfRule>
    <cfRule type="containsText" dxfId="3384" priority="570" operator="containsText" text="MEDIA">
      <formula>NOT(ISERROR(SEARCH("MEDIA",AC12)))</formula>
    </cfRule>
    <cfRule type="containsText" dxfId="3383" priority="571" operator="containsText" text="ALTA">
      <formula>NOT(ISERROR(SEARCH("ALTA",AC12)))</formula>
    </cfRule>
  </conditionalFormatting>
  <conditionalFormatting sqref="AC13">
    <cfRule type="containsText" dxfId="3382" priority="566" operator="containsText" text="BAJA">
      <formula>NOT(ISERROR(SEARCH("BAJA",AC13)))</formula>
    </cfRule>
    <cfRule type="containsText" dxfId="3381" priority="567" operator="containsText" text="MEDIA">
      <formula>NOT(ISERROR(SEARCH("MEDIA",AC13)))</formula>
    </cfRule>
    <cfRule type="containsText" dxfId="3380" priority="568" operator="containsText" text="ALTA">
      <formula>NOT(ISERROR(SEARCH("ALTA",AC13)))</formula>
    </cfRule>
  </conditionalFormatting>
  <conditionalFormatting sqref="AL12">
    <cfRule type="containsText" dxfId="3379" priority="563" operator="containsText" text="BAJA">
      <formula>NOT(ISERROR(SEARCH("BAJA",AL12)))</formula>
    </cfRule>
    <cfRule type="containsText" dxfId="3378" priority="564" operator="containsText" text="MEDIA">
      <formula>NOT(ISERROR(SEARCH("MEDIA",AL12)))</formula>
    </cfRule>
    <cfRule type="containsText" dxfId="3377" priority="565" operator="containsText" text="ALTA">
      <formula>NOT(ISERROR(SEARCH("ALTA",AL12)))</formula>
    </cfRule>
  </conditionalFormatting>
  <conditionalFormatting sqref="AN12">
    <cfRule type="containsText" dxfId="3376" priority="560" operator="containsText" text="BAJA">
      <formula>NOT(ISERROR(SEARCH("BAJA",AN12)))</formula>
    </cfRule>
    <cfRule type="containsText" dxfId="3375" priority="561" operator="containsText" text="MEDIA">
      <formula>NOT(ISERROR(SEARCH("MEDIA",AN12)))</formula>
    </cfRule>
    <cfRule type="containsText" dxfId="3374" priority="562" operator="containsText" text="ALTA">
      <formula>NOT(ISERROR(SEARCH("ALTA",AN12)))</formula>
    </cfRule>
  </conditionalFormatting>
  <conditionalFormatting sqref="AN13">
    <cfRule type="containsText" dxfId="3373" priority="557" operator="containsText" text="BAJA">
      <formula>NOT(ISERROR(SEARCH("BAJA",AN13)))</formula>
    </cfRule>
    <cfRule type="containsText" dxfId="3372" priority="558" operator="containsText" text="MEDIA">
      <formula>NOT(ISERROR(SEARCH("MEDIA",AN13)))</formula>
    </cfRule>
    <cfRule type="containsText" dxfId="3371" priority="559" operator="containsText" text="ALTA">
      <formula>NOT(ISERROR(SEARCH("ALTA",AN13)))</formula>
    </cfRule>
  </conditionalFormatting>
  <conditionalFormatting sqref="AS12">
    <cfRule type="containsText" dxfId="3370" priority="554" operator="containsText" text="BAJA">
      <formula>NOT(ISERROR(SEARCH("BAJA",AS12)))</formula>
    </cfRule>
    <cfRule type="containsText" dxfId="3369" priority="555" operator="containsText" text="MEDIA">
      <formula>NOT(ISERROR(SEARCH("MEDIA",AS12)))</formula>
    </cfRule>
    <cfRule type="containsText" dxfId="3368" priority="556" operator="containsText" text="ALTA">
      <formula>NOT(ISERROR(SEARCH("ALTA",AS12)))</formula>
    </cfRule>
  </conditionalFormatting>
  <conditionalFormatting sqref="AS13">
    <cfRule type="containsText" dxfId="3367" priority="551" operator="containsText" text="BAJA">
      <formula>NOT(ISERROR(SEARCH("BAJA",AS13)))</formula>
    </cfRule>
    <cfRule type="containsText" dxfId="3366" priority="552" operator="containsText" text="MEDIA">
      <formula>NOT(ISERROR(SEARCH("MEDIA",AS13)))</formula>
    </cfRule>
    <cfRule type="containsText" dxfId="3365" priority="553" operator="containsText" text="ALTA">
      <formula>NOT(ISERROR(SEARCH("ALTA",AS13)))</formula>
    </cfRule>
  </conditionalFormatting>
  <conditionalFormatting sqref="AS12:AS13">
    <cfRule type="containsText" dxfId="3364" priority="548" operator="containsText" text="BAJA">
      <formula>NOT(ISERROR(SEARCH("BAJA",AS12)))</formula>
    </cfRule>
    <cfRule type="containsText" dxfId="3363" priority="549" operator="containsText" text="MEDIA">
      <formula>NOT(ISERROR(SEARCH("MEDIA",AS12)))</formula>
    </cfRule>
    <cfRule type="containsText" dxfId="3362" priority="550" operator="containsText" text="ALTA">
      <formula>NOT(ISERROR(SEARCH("ALTA",AS12)))</formula>
    </cfRule>
  </conditionalFormatting>
  <conditionalFormatting sqref="AP12">
    <cfRule type="containsText" dxfId="3361" priority="545" operator="containsText" text="BAJA">
      <formula>NOT(ISERROR(SEARCH("BAJA",AP12)))</formula>
    </cfRule>
    <cfRule type="containsText" dxfId="3360" priority="546" operator="containsText" text="MEDIA">
      <formula>NOT(ISERROR(SEARCH("MEDIA",AP12)))</formula>
    </cfRule>
    <cfRule type="containsText" dxfId="3359" priority="547" operator="containsText" text="ALTA">
      <formula>NOT(ISERROR(SEARCH("ALTA",AP12)))</formula>
    </cfRule>
  </conditionalFormatting>
  <conditionalFormatting sqref="AP13">
    <cfRule type="containsText" dxfId="3358" priority="542" operator="containsText" text="BAJA">
      <formula>NOT(ISERROR(SEARCH("BAJA",AP13)))</formula>
    </cfRule>
    <cfRule type="containsText" dxfId="3357" priority="543" operator="containsText" text="MEDIA">
      <formula>NOT(ISERROR(SEARCH("MEDIA",AP13)))</formula>
    </cfRule>
    <cfRule type="containsText" dxfId="3356" priority="544" operator="containsText" text="ALTA">
      <formula>NOT(ISERROR(SEARCH("ALTA",AP13)))</formula>
    </cfRule>
  </conditionalFormatting>
  <conditionalFormatting sqref="AQ12">
    <cfRule type="containsText" dxfId="3355" priority="539" operator="containsText" text="BAJA">
      <formula>NOT(ISERROR(SEARCH("BAJA",AQ12)))</formula>
    </cfRule>
    <cfRule type="containsText" dxfId="3354" priority="540" operator="containsText" text="MEDIA">
      <formula>NOT(ISERROR(SEARCH("MEDIA",AQ12)))</formula>
    </cfRule>
    <cfRule type="containsText" dxfId="3353" priority="541" operator="containsText" text="ALTA">
      <formula>NOT(ISERROR(SEARCH("ALTA",AQ12)))</formula>
    </cfRule>
  </conditionalFormatting>
  <conditionalFormatting sqref="AQ13">
    <cfRule type="containsText" dxfId="3352" priority="536" operator="containsText" text="BAJA">
      <formula>NOT(ISERROR(SEARCH("BAJA",AQ13)))</formula>
    </cfRule>
    <cfRule type="containsText" dxfId="3351" priority="537" operator="containsText" text="MEDIA">
      <formula>NOT(ISERROR(SEARCH("MEDIA",AQ13)))</formula>
    </cfRule>
    <cfRule type="containsText" dxfId="3350" priority="538" operator="containsText" text="ALTA">
      <formula>NOT(ISERROR(SEARCH("ALTA",AQ13)))</formula>
    </cfRule>
  </conditionalFormatting>
  <conditionalFormatting sqref="AJ14:AK18">
    <cfRule type="containsText" dxfId="3349" priority="530" operator="containsText" text="BAJA">
      <formula>NOT(ISERROR(SEARCH("BAJA",AJ14)))</formula>
    </cfRule>
    <cfRule type="containsText" dxfId="3348" priority="531" operator="containsText" text="MEDIA">
      <formula>NOT(ISERROR(SEARCH("MEDIA",AJ14)))</formula>
    </cfRule>
    <cfRule type="containsText" dxfId="3347" priority="532" operator="containsText" text="ALTA">
      <formula>NOT(ISERROR(SEARCH("ALTA",AJ14)))</formula>
    </cfRule>
  </conditionalFormatting>
  <conditionalFormatting sqref="AR14">
    <cfRule type="containsText" dxfId="3346" priority="533" operator="containsText" text="BAJA">
      <formula>NOT(ISERROR(SEARCH("BAJA",AR14)))</formula>
    </cfRule>
    <cfRule type="containsText" dxfId="3345" priority="534" operator="containsText" text="MEDIA">
      <formula>NOT(ISERROR(SEARCH("MEDIA",AR14)))</formula>
    </cfRule>
    <cfRule type="containsText" dxfId="3344" priority="535" operator="containsText" text="ALTA">
      <formula>NOT(ISERROR(SEARCH("ALTA",AR14)))</formula>
    </cfRule>
  </conditionalFormatting>
  <conditionalFormatting sqref="AX14">
    <cfRule type="cellIs" dxfId="3343" priority="481" operator="equal">
      <formula>100%</formula>
    </cfRule>
    <cfRule type="cellIs" dxfId="3342" priority="482" operator="equal">
      <formula>80%</formula>
    </cfRule>
    <cfRule type="cellIs" dxfId="3341" priority="483" operator="equal">
      <formula>60%</formula>
    </cfRule>
    <cfRule type="cellIs" dxfId="3340" priority="484" operator="equal">
      <formula>40%</formula>
    </cfRule>
    <cfRule type="cellIs" dxfId="3339" priority="485" operator="equal">
      <formula>0.2</formula>
    </cfRule>
    <cfRule type="containsText" dxfId="3338" priority="499" operator="containsText" text="Extremo">
      <formula>NOT(ISERROR(SEARCH("Extremo",AX14)))</formula>
    </cfRule>
    <cfRule type="containsText" dxfId="3337" priority="500" operator="containsText" text="Alto">
      <formula>NOT(ISERROR(SEARCH("Alto",AX14)))</formula>
    </cfRule>
    <cfRule type="containsText" dxfId="3336" priority="501" operator="containsText" text="Bajo">
      <formula>NOT(ISERROR(SEARCH("Bajo",AX14)))</formula>
    </cfRule>
    <cfRule type="containsText" dxfId="3335" priority="512" operator="containsText" text="Catastrófico">
      <formula>NOT(ISERROR(SEARCH("Catastrófico",AX14)))</formula>
    </cfRule>
    <cfRule type="containsText" dxfId="3334" priority="513" operator="containsText" text="Mayor">
      <formula>NOT(ISERROR(SEARCH("Mayor",AX14)))</formula>
    </cfRule>
    <cfRule type="containsText" dxfId="3333" priority="514" operator="containsText" text="Moderado">
      <formula>NOT(ISERROR(SEARCH("Moderado",AX14)))</formula>
    </cfRule>
    <cfRule type="containsText" dxfId="3332" priority="515" operator="containsText" text="Menor">
      <formula>NOT(ISERROR(SEARCH("Menor",AX14)))</formula>
    </cfRule>
    <cfRule type="containsText" dxfId="3331" priority="516" operator="containsText" text="Leve">
      <formula>NOT(ISERROR(SEARCH("Leve",AX14)))</formula>
    </cfRule>
    <cfRule type="containsText" dxfId="3330" priority="522" operator="containsText" text="Muy a">
      <formula>NOT(ISERROR(SEARCH("Muy a",AX14)))</formula>
    </cfRule>
    <cfRule type="containsText" dxfId="3329" priority="523" operator="containsText" text="Muy b">
      <formula>NOT(ISERROR(SEARCH("Muy b",AX14)))</formula>
    </cfRule>
    <cfRule type="containsText" dxfId="3328" priority="524" operator="containsText" text="Baja">
      <formula>NOT(ISERROR(SEARCH("Baja",AX14)))</formula>
    </cfRule>
    <cfRule type="containsText" dxfId="3327" priority="525" operator="containsText" text="Media">
      <formula>NOT(ISERROR(SEARCH("Media",AX14)))</formula>
    </cfRule>
    <cfRule type="containsText" dxfId="3326" priority="526" operator="containsText" text="Alta">
      <formula>NOT(ISERROR(SEARCH("Alta",AX14)))</formula>
    </cfRule>
  </conditionalFormatting>
  <conditionalFormatting sqref="V14">
    <cfRule type="containsText" dxfId="3325" priority="517" operator="containsText" text="Muy a">
      <formula>NOT(ISERROR(SEARCH("Muy a",V14)))</formula>
    </cfRule>
    <cfRule type="containsText" dxfId="3324" priority="518" operator="containsText" text="Muy b">
      <formula>NOT(ISERROR(SEARCH("Muy b",V14)))</formula>
    </cfRule>
    <cfRule type="containsText" dxfId="3323" priority="519" operator="containsText" text="Baja">
      <formula>NOT(ISERROR(SEARCH("Baja",V14)))</formula>
    </cfRule>
    <cfRule type="containsText" dxfId="3322" priority="520" operator="containsText" text="Media">
      <formula>NOT(ISERROR(SEARCH("Media",V14)))</formula>
    </cfRule>
    <cfRule type="containsText" dxfId="3321" priority="521" operator="containsText" text="Alta">
      <formula>NOT(ISERROR(SEARCH("Alta",V14)))</formula>
    </cfRule>
  </conditionalFormatting>
  <conditionalFormatting sqref="X14">
    <cfRule type="containsText" dxfId="3320" priority="502" operator="containsText" text="Catastrófico">
      <formula>NOT(ISERROR(SEARCH("Catastrófico",X14)))</formula>
    </cfRule>
    <cfRule type="containsText" dxfId="3319" priority="503" operator="containsText" text="Mayor">
      <formula>NOT(ISERROR(SEARCH("Mayor",X14)))</formula>
    </cfRule>
    <cfRule type="containsText" dxfId="3318" priority="504" operator="containsText" text="Moderado">
      <formula>NOT(ISERROR(SEARCH("Moderado",X14)))</formula>
    </cfRule>
    <cfRule type="containsText" dxfId="3317" priority="505" operator="containsText" text="Menor">
      <formula>NOT(ISERROR(SEARCH("Menor",X14)))</formula>
    </cfRule>
    <cfRule type="containsText" dxfId="3316" priority="506" operator="containsText" text="Leve">
      <formula>NOT(ISERROR(SEARCH("Leve",X14)))</formula>
    </cfRule>
    <cfRule type="containsText" dxfId="3315" priority="507" operator="containsText" text="Muy a">
      <formula>NOT(ISERROR(SEARCH("Muy a",X14)))</formula>
    </cfRule>
    <cfRule type="containsText" dxfId="3314" priority="508" operator="containsText" text="Muy b">
      <formula>NOT(ISERROR(SEARCH("Muy b",X14)))</formula>
    </cfRule>
    <cfRule type="containsText" dxfId="3313" priority="509" operator="containsText" text="Baja">
      <formula>NOT(ISERROR(SEARCH("Baja",X14)))</formula>
    </cfRule>
    <cfRule type="containsText" dxfId="3312" priority="510" operator="containsText" text="Media">
      <formula>NOT(ISERROR(SEARCH("Media",X14)))</formula>
    </cfRule>
    <cfRule type="containsText" dxfId="3311" priority="511" operator="containsText" text="Alta">
      <formula>NOT(ISERROR(SEARCH("Alta",X14)))</formula>
    </cfRule>
  </conditionalFormatting>
  <conditionalFormatting sqref="Z14">
    <cfRule type="containsText" dxfId="3310" priority="486" operator="containsText" text="Extremo">
      <formula>NOT(ISERROR(SEARCH("Extremo",Z14)))</formula>
    </cfRule>
    <cfRule type="containsText" dxfId="3309" priority="487" operator="containsText" text="Alto">
      <formula>NOT(ISERROR(SEARCH("Alto",Z14)))</formula>
    </cfRule>
    <cfRule type="containsText" dxfId="3308" priority="488" operator="containsText" text="Bajo">
      <formula>NOT(ISERROR(SEARCH("Bajo",Z14)))</formula>
    </cfRule>
    <cfRule type="containsText" dxfId="3307" priority="489" operator="containsText" text="Catastrófico">
      <formula>NOT(ISERROR(SEARCH("Catastrófico",Z14)))</formula>
    </cfRule>
    <cfRule type="containsText" dxfId="3306" priority="490" operator="containsText" text="Mayor">
      <formula>NOT(ISERROR(SEARCH("Mayor",Z14)))</formula>
    </cfRule>
    <cfRule type="containsText" dxfId="3305" priority="491" operator="containsText" text="Moderado">
      <formula>NOT(ISERROR(SEARCH("Moderado",Z14)))</formula>
    </cfRule>
    <cfRule type="containsText" dxfId="3304" priority="492" operator="containsText" text="Menor">
      <formula>NOT(ISERROR(SEARCH("Menor",Z14)))</formula>
    </cfRule>
    <cfRule type="containsText" dxfId="3303" priority="493" operator="containsText" text="Leve">
      <formula>NOT(ISERROR(SEARCH("Leve",Z14)))</formula>
    </cfRule>
    <cfRule type="containsText" dxfId="3302" priority="494" operator="containsText" text="Muy a">
      <formula>NOT(ISERROR(SEARCH("Muy a",Z14)))</formula>
    </cfRule>
    <cfRule type="containsText" dxfId="3301" priority="495" operator="containsText" text="Muy b">
      <formula>NOT(ISERROR(SEARCH("Muy b",Z14)))</formula>
    </cfRule>
    <cfRule type="containsText" dxfId="3300" priority="496" operator="containsText" text="Baja">
      <formula>NOT(ISERROR(SEARCH("Baja",Z14)))</formula>
    </cfRule>
    <cfRule type="containsText" dxfId="3299" priority="497" operator="containsText" text="Media">
      <formula>NOT(ISERROR(SEARCH("Media",Z14)))</formula>
    </cfRule>
    <cfRule type="containsText" dxfId="3298" priority="498" operator="containsText" text="Alta">
      <formula>NOT(ISERROR(SEARCH("Alta",Z14)))</formula>
    </cfRule>
  </conditionalFormatting>
  <conditionalFormatting sqref="Y14">
    <cfRule type="cellIs" dxfId="3297" priority="463" operator="equal">
      <formula>100%</formula>
    </cfRule>
    <cfRule type="cellIs" dxfId="3296" priority="464" operator="equal">
      <formula>80%</formula>
    </cfRule>
    <cfRule type="cellIs" dxfId="3295" priority="465" operator="equal">
      <formula>60%</formula>
    </cfRule>
    <cfRule type="cellIs" dxfId="3294" priority="466" operator="equal">
      <formula>40%</formula>
    </cfRule>
    <cfRule type="cellIs" dxfId="3293" priority="467" operator="equal">
      <formula>0.2</formula>
    </cfRule>
    <cfRule type="containsText" dxfId="3292" priority="468" operator="containsText" text="Extremo">
      <formula>NOT(ISERROR(SEARCH("Extremo",Y14)))</formula>
    </cfRule>
    <cfRule type="containsText" dxfId="3291" priority="469" operator="containsText" text="Alto">
      <formula>NOT(ISERROR(SEARCH("Alto",Y14)))</formula>
    </cfRule>
    <cfRule type="containsText" dxfId="3290" priority="470" operator="containsText" text="Bajo">
      <formula>NOT(ISERROR(SEARCH("Bajo",Y14)))</formula>
    </cfRule>
    <cfRule type="containsText" dxfId="3289" priority="471" operator="containsText" text="Catastrófico">
      <formula>NOT(ISERROR(SEARCH("Catastrófico",Y14)))</formula>
    </cfRule>
    <cfRule type="containsText" dxfId="3288" priority="472" operator="containsText" text="Mayor">
      <formula>NOT(ISERROR(SEARCH("Mayor",Y14)))</formula>
    </cfRule>
    <cfRule type="containsText" dxfId="3287" priority="473" operator="containsText" text="Moderado">
      <formula>NOT(ISERROR(SEARCH("Moderado",Y14)))</formula>
    </cfRule>
    <cfRule type="containsText" dxfId="3286" priority="474" operator="containsText" text="Menor">
      <formula>NOT(ISERROR(SEARCH("Menor",Y14)))</formula>
    </cfRule>
    <cfRule type="containsText" dxfId="3285" priority="475" operator="containsText" text="Leve">
      <formula>NOT(ISERROR(SEARCH("Leve",Y14)))</formula>
    </cfRule>
    <cfRule type="containsText" dxfId="3284" priority="476" operator="containsText" text="Muy a">
      <formula>NOT(ISERROR(SEARCH("Muy a",Y14)))</formula>
    </cfRule>
    <cfRule type="containsText" dxfId="3283" priority="477" operator="containsText" text="Muy b">
      <formula>NOT(ISERROR(SEARCH("Muy b",Y14)))</formula>
    </cfRule>
    <cfRule type="containsText" dxfId="3282" priority="478" operator="containsText" text="Baja">
      <formula>NOT(ISERROR(SEARCH("Baja",Y14)))</formula>
    </cfRule>
    <cfRule type="containsText" dxfId="3281" priority="479" operator="containsText" text="Media">
      <formula>NOT(ISERROR(SEARCH("Media",Y14)))</formula>
    </cfRule>
    <cfRule type="containsText" dxfId="3280" priority="480" operator="containsText" text="Alta">
      <formula>NOT(ISERROR(SEARCH("Alta",Y14)))</formula>
    </cfRule>
  </conditionalFormatting>
  <conditionalFormatting sqref="W14">
    <cfRule type="cellIs" dxfId="3279" priority="445" operator="equal">
      <formula>100%</formula>
    </cfRule>
    <cfRule type="cellIs" dxfId="3278" priority="446" operator="equal">
      <formula>80%</formula>
    </cfRule>
    <cfRule type="cellIs" dxfId="3277" priority="447" operator="equal">
      <formula>60%</formula>
    </cfRule>
    <cfRule type="cellIs" dxfId="3276" priority="448" operator="equal">
      <formula>40%</formula>
    </cfRule>
    <cfRule type="cellIs" dxfId="3275" priority="449" operator="equal">
      <formula>0.2</formula>
    </cfRule>
    <cfRule type="containsText" dxfId="3274" priority="450" operator="containsText" text="Extremo">
      <formula>NOT(ISERROR(SEARCH("Extremo",W14)))</formula>
    </cfRule>
    <cfRule type="containsText" dxfId="3273" priority="451" operator="containsText" text="Alto">
      <formula>NOT(ISERROR(SEARCH("Alto",W14)))</formula>
    </cfRule>
    <cfRule type="containsText" dxfId="3272" priority="452" operator="containsText" text="Bajo">
      <formula>NOT(ISERROR(SEARCH("Bajo",W14)))</formula>
    </cfRule>
    <cfRule type="containsText" dxfId="3271" priority="453" operator="containsText" text="Catastrófico">
      <formula>NOT(ISERROR(SEARCH("Catastrófico",W14)))</formula>
    </cfRule>
    <cfRule type="containsText" dxfId="3270" priority="454" operator="containsText" text="Mayor">
      <formula>NOT(ISERROR(SEARCH("Mayor",W14)))</formula>
    </cfRule>
    <cfRule type="containsText" dxfId="3269" priority="455" operator="containsText" text="Moderado">
      <formula>NOT(ISERROR(SEARCH("Moderado",W14)))</formula>
    </cfRule>
    <cfRule type="containsText" dxfId="3268" priority="456" operator="containsText" text="Menor">
      <formula>NOT(ISERROR(SEARCH("Menor",W14)))</formula>
    </cfRule>
    <cfRule type="containsText" dxfId="3267" priority="457" operator="containsText" text="Leve">
      <formula>NOT(ISERROR(SEARCH("Leve",W14)))</formula>
    </cfRule>
    <cfRule type="containsText" dxfId="3266" priority="458" operator="containsText" text="Muy a">
      <formula>NOT(ISERROR(SEARCH("Muy a",W14)))</formula>
    </cfRule>
    <cfRule type="containsText" dxfId="3265" priority="459" operator="containsText" text="Muy b">
      <formula>NOT(ISERROR(SEARCH("Muy b",W14)))</formula>
    </cfRule>
    <cfRule type="containsText" dxfId="3264" priority="460" operator="containsText" text="Baja">
      <formula>NOT(ISERROR(SEARCH("Baja",W14)))</formula>
    </cfRule>
    <cfRule type="containsText" dxfId="3263" priority="461" operator="containsText" text="Media">
      <formula>NOT(ISERROR(SEARCH("Media",W14)))</formula>
    </cfRule>
    <cfRule type="containsText" dxfId="3262" priority="462" operator="containsText" text="Alta">
      <formula>NOT(ISERROR(SEARCH("Alta",W14)))</formula>
    </cfRule>
  </conditionalFormatting>
  <conditionalFormatting sqref="AA14">
    <cfRule type="cellIs" dxfId="3261" priority="428" operator="equal">
      <formula>100%</formula>
    </cfRule>
    <cfRule type="cellIs" dxfId="3260" priority="429" operator="equal">
      <formula>75%</formula>
    </cfRule>
    <cfRule type="cellIs" dxfId="3259" priority="430" operator="equal">
      <formula>50%</formula>
    </cfRule>
    <cfRule type="cellIs" dxfId="3258" priority="431" operator="equal">
      <formula>25%</formula>
    </cfRule>
    <cfRule type="containsText" dxfId="3257" priority="432" operator="containsText" text="Extremo">
      <formula>NOT(ISERROR(SEARCH("Extremo",AA14)))</formula>
    </cfRule>
    <cfRule type="containsText" dxfId="3256" priority="433" operator="containsText" text="Alto">
      <formula>NOT(ISERROR(SEARCH("Alto",AA14)))</formula>
    </cfRule>
    <cfRule type="containsText" dxfId="3255" priority="434" operator="containsText" text="Bajo">
      <formula>NOT(ISERROR(SEARCH("Bajo",AA14)))</formula>
    </cfRule>
    <cfRule type="containsText" dxfId="3254" priority="435" operator="containsText" text="Catastrófico">
      <formula>NOT(ISERROR(SEARCH("Catastrófico",AA14)))</formula>
    </cfRule>
    <cfRule type="containsText" dxfId="3253" priority="436" operator="containsText" text="Mayor">
      <formula>NOT(ISERROR(SEARCH("Mayor",AA14)))</formula>
    </cfRule>
    <cfRule type="containsText" dxfId="3252" priority="437" operator="containsText" text="Moderado">
      <formula>NOT(ISERROR(SEARCH("Moderado",AA14)))</formula>
    </cfRule>
    <cfRule type="containsText" dxfId="3251" priority="438" operator="containsText" text="Menor">
      <formula>NOT(ISERROR(SEARCH("Menor",AA14)))</formula>
    </cfRule>
    <cfRule type="containsText" dxfId="3250" priority="439" operator="containsText" text="Leve">
      <formula>NOT(ISERROR(SEARCH("Leve",AA14)))</formula>
    </cfRule>
    <cfRule type="containsText" dxfId="3249" priority="440" operator="containsText" text="Muy a">
      <formula>NOT(ISERROR(SEARCH("Muy a",AA14)))</formula>
    </cfRule>
    <cfRule type="containsText" dxfId="3248" priority="441" operator="containsText" text="Muy b">
      <formula>NOT(ISERROR(SEARCH("Muy b",AA14)))</formula>
    </cfRule>
    <cfRule type="containsText" dxfId="3247" priority="442" operator="containsText" text="Baja">
      <formula>NOT(ISERROR(SEARCH("Baja",AA14)))</formula>
    </cfRule>
    <cfRule type="containsText" dxfId="3246" priority="443" operator="containsText" text="Media">
      <formula>NOT(ISERROR(SEARCH("Media",AA14)))</formula>
    </cfRule>
    <cfRule type="containsText" dxfId="3245" priority="444" operator="containsText" text="Alta">
      <formula>NOT(ISERROR(SEARCH("Alta",AA14)))</formula>
    </cfRule>
  </conditionalFormatting>
  <conditionalFormatting sqref="AU14">
    <cfRule type="containsText" dxfId="3244" priority="425" operator="containsText" text="BAJA">
      <formula>NOT(ISERROR(SEARCH("BAJA",AU14)))</formula>
    </cfRule>
    <cfRule type="containsText" dxfId="3243" priority="426" operator="containsText" text="MEDIA">
      <formula>NOT(ISERROR(SEARCH("MEDIA",AU14)))</formula>
    </cfRule>
    <cfRule type="containsText" dxfId="3242" priority="427" operator="containsText" text="ALTA">
      <formula>NOT(ISERROR(SEARCH("ALTA",AU14)))</formula>
    </cfRule>
  </conditionalFormatting>
  <conditionalFormatting sqref="AU15:AU18">
    <cfRule type="containsText" dxfId="3241" priority="422" operator="containsText" text="BAJA">
      <formula>NOT(ISERROR(SEARCH("BAJA",AU15)))</formula>
    </cfRule>
    <cfRule type="containsText" dxfId="3240" priority="423" operator="containsText" text="MEDIA">
      <formula>NOT(ISERROR(SEARCH("MEDIA",AU15)))</formula>
    </cfRule>
    <cfRule type="containsText" dxfId="3239" priority="424" operator="containsText" text="ALTA">
      <formula>NOT(ISERROR(SEARCH("ALTA",AU15)))</formula>
    </cfRule>
  </conditionalFormatting>
  <conditionalFormatting sqref="AW14">
    <cfRule type="cellIs" dxfId="3238" priority="404" operator="equal">
      <formula>100%</formula>
    </cfRule>
    <cfRule type="cellIs" dxfId="3237" priority="405" operator="equal">
      <formula>80%</formula>
    </cfRule>
    <cfRule type="cellIs" dxfId="3236" priority="406" operator="equal">
      <formula>60%</formula>
    </cfRule>
    <cfRule type="cellIs" dxfId="3235" priority="407" operator="equal">
      <formula>40%</formula>
    </cfRule>
    <cfRule type="cellIs" dxfId="3234" priority="408" operator="equal">
      <formula>0.2</formula>
    </cfRule>
    <cfRule type="containsText" dxfId="3233" priority="409" operator="containsText" text="Extremo">
      <formula>NOT(ISERROR(SEARCH("Extremo",AW14)))</formula>
    </cfRule>
    <cfRule type="containsText" dxfId="3232" priority="410" operator="containsText" text="Alto">
      <formula>NOT(ISERROR(SEARCH("Alto",AW14)))</formula>
    </cfRule>
    <cfRule type="containsText" dxfId="3231" priority="411" operator="containsText" text="Bajo">
      <formula>NOT(ISERROR(SEARCH("Bajo",AW14)))</formula>
    </cfRule>
    <cfRule type="containsText" dxfId="3230" priority="412" operator="containsText" text="Catastrófico">
      <formula>NOT(ISERROR(SEARCH("Catastrófico",AW14)))</formula>
    </cfRule>
    <cfRule type="containsText" dxfId="3229" priority="413" operator="containsText" text="Mayor">
      <formula>NOT(ISERROR(SEARCH("Mayor",AW14)))</formula>
    </cfRule>
    <cfRule type="containsText" dxfId="3228" priority="414" operator="containsText" text="Moderado">
      <formula>NOT(ISERROR(SEARCH("Moderado",AW14)))</formula>
    </cfRule>
    <cfRule type="containsText" dxfId="3227" priority="415" operator="containsText" text="Menor">
      <formula>NOT(ISERROR(SEARCH("Menor",AW14)))</formula>
    </cfRule>
    <cfRule type="containsText" dxfId="3226" priority="416" operator="containsText" text="Leve">
      <formula>NOT(ISERROR(SEARCH("Leve",AW14)))</formula>
    </cfRule>
    <cfRule type="containsText" dxfId="3225" priority="417" operator="containsText" text="Muy a">
      <formula>NOT(ISERROR(SEARCH("Muy a",AW14)))</formula>
    </cfRule>
    <cfRule type="containsText" dxfId="3224" priority="418" operator="containsText" text="Muy b">
      <formula>NOT(ISERROR(SEARCH("Muy b",AW14)))</formula>
    </cfRule>
    <cfRule type="containsText" dxfId="3223" priority="419" operator="containsText" text="Baja">
      <formula>NOT(ISERROR(SEARCH("Baja",AW14)))</formula>
    </cfRule>
    <cfRule type="containsText" dxfId="3222" priority="420" operator="containsText" text="Media">
      <formula>NOT(ISERROR(SEARCH("Media",AW14)))</formula>
    </cfRule>
    <cfRule type="containsText" dxfId="3221" priority="421" operator="containsText" text="Alta">
      <formula>NOT(ISERROR(SEARCH("Alta",AW14)))</formula>
    </cfRule>
  </conditionalFormatting>
  <conditionalFormatting sqref="AV14">
    <cfRule type="cellIs" dxfId="3220" priority="397" operator="greaterThan">
      <formula>75%</formula>
    </cfRule>
    <cfRule type="cellIs" dxfId="3219" priority="398" operator="between">
      <formula>51%</formula>
      <formula>75%</formula>
    </cfRule>
    <cfRule type="cellIs" dxfId="3218" priority="399" operator="between">
      <formula>26%</formula>
      <formula>50%</formula>
    </cfRule>
    <cfRule type="cellIs" dxfId="3217" priority="400" operator="between">
      <formula>0%</formula>
      <formula>25%</formula>
    </cfRule>
    <cfRule type="containsText" dxfId="3216" priority="401" operator="containsText" text="BAJA">
      <formula>NOT(ISERROR(SEARCH("BAJA",AV14)))</formula>
    </cfRule>
    <cfRule type="containsText" dxfId="3215" priority="402" operator="containsText" text="MEDIA">
      <formula>NOT(ISERROR(SEARCH("MEDIA",AV14)))</formula>
    </cfRule>
    <cfRule type="containsText" dxfId="3214" priority="403" operator="containsText" text="ALTA">
      <formula>NOT(ISERROR(SEARCH("ALTA",AV14)))</formula>
    </cfRule>
  </conditionalFormatting>
  <conditionalFormatting sqref="AV15:AV18">
    <cfRule type="cellIs" dxfId="3213" priority="390" operator="greaterThan">
      <formula>75%</formula>
    </cfRule>
    <cfRule type="cellIs" dxfId="3212" priority="391" operator="between">
      <formula>51%</formula>
      <formula>75%</formula>
    </cfRule>
    <cfRule type="cellIs" dxfId="3211" priority="392" operator="between">
      <formula>26%</formula>
      <formula>50%</formula>
    </cfRule>
    <cfRule type="cellIs" dxfId="3210" priority="393" operator="between">
      <formula>0%</formula>
      <formula>25%</formula>
    </cfRule>
    <cfRule type="containsText" dxfId="3209" priority="394" operator="containsText" text="BAJA">
      <formula>NOT(ISERROR(SEARCH("BAJA",AV15)))</formula>
    </cfRule>
    <cfRule type="containsText" dxfId="3208" priority="395" operator="containsText" text="MEDIA">
      <formula>NOT(ISERROR(SEARCH("MEDIA",AV15)))</formula>
    </cfRule>
    <cfRule type="containsText" dxfId="3207" priority="396" operator="containsText" text="ALTA">
      <formula>NOT(ISERROR(SEARCH("ALTA",AV15)))</formula>
    </cfRule>
  </conditionalFormatting>
  <conditionalFormatting sqref="S14">
    <cfRule type="cellIs" dxfId="3206" priority="348" operator="equal">
      <formula>100%</formula>
    </cfRule>
    <cfRule type="cellIs" dxfId="3205" priority="349" operator="equal">
      <formula>80%</formula>
    </cfRule>
    <cfRule type="cellIs" dxfId="3204" priority="350" operator="equal">
      <formula>60%</formula>
    </cfRule>
    <cfRule type="cellIs" dxfId="3203" priority="351" operator="equal">
      <formula>40%</formula>
    </cfRule>
    <cfRule type="cellIs" dxfId="3202" priority="352" operator="equal">
      <formula>0.2</formula>
    </cfRule>
    <cfRule type="containsText" dxfId="3201" priority="353" operator="containsText" text="Extremo">
      <formula>NOT(ISERROR(SEARCH("Extremo",S14)))</formula>
    </cfRule>
    <cfRule type="containsText" dxfId="3200" priority="354" operator="containsText" text="Alto">
      <formula>NOT(ISERROR(SEARCH("Alto",S14)))</formula>
    </cfRule>
    <cfRule type="containsText" dxfId="3199" priority="355" operator="containsText" text="Bajo">
      <formula>NOT(ISERROR(SEARCH("Bajo",S14)))</formula>
    </cfRule>
    <cfRule type="containsText" dxfId="3198" priority="356" operator="containsText" text="Catastrófico">
      <formula>NOT(ISERROR(SEARCH("Catastrófico",S14)))</formula>
    </cfRule>
    <cfRule type="containsText" dxfId="3197" priority="357" operator="containsText" text="Mayor">
      <formula>NOT(ISERROR(SEARCH("Mayor",S14)))</formula>
    </cfRule>
    <cfRule type="containsText" dxfId="3196" priority="358" operator="containsText" text="Moderado">
      <formula>NOT(ISERROR(SEARCH("Moderado",S14)))</formula>
    </cfRule>
    <cfRule type="containsText" dxfId="3195" priority="359" operator="containsText" text="Menor">
      <formula>NOT(ISERROR(SEARCH("Menor",S14)))</formula>
    </cfRule>
    <cfRule type="containsText" dxfId="3194" priority="360" operator="containsText" text="Leve">
      <formula>NOT(ISERROR(SEARCH("Leve",S14)))</formula>
    </cfRule>
    <cfRule type="containsText" dxfId="3193" priority="361" operator="containsText" text="Muy a">
      <formula>NOT(ISERROR(SEARCH("Muy a",S14)))</formula>
    </cfRule>
    <cfRule type="containsText" dxfId="3192" priority="362" operator="containsText" text="Muy b">
      <formula>NOT(ISERROR(SEARCH("Muy b",S14)))</formula>
    </cfRule>
    <cfRule type="containsText" dxfId="3191" priority="363" operator="containsText" text="Baja">
      <formula>NOT(ISERROR(SEARCH("Baja",S14)))</formula>
    </cfRule>
    <cfRule type="containsText" dxfId="3190" priority="364" operator="containsText" text="Media">
      <formula>NOT(ISERROR(SEARCH("Media",S14)))</formula>
    </cfRule>
    <cfRule type="containsText" dxfId="3189" priority="365" operator="containsText" text="Alta">
      <formula>NOT(ISERROR(SEARCH("Alta",S14)))</formula>
    </cfRule>
  </conditionalFormatting>
  <conditionalFormatting sqref="T14">
    <cfRule type="cellIs" dxfId="3188" priority="330" operator="equal">
      <formula>100%</formula>
    </cfRule>
    <cfRule type="cellIs" dxfId="3187" priority="331" operator="equal">
      <formula>80%</formula>
    </cfRule>
    <cfRule type="cellIs" dxfId="3186" priority="332" operator="equal">
      <formula>60%</formula>
    </cfRule>
    <cfRule type="cellIs" dxfId="3185" priority="333" operator="equal">
      <formula>40%</formula>
    </cfRule>
    <cfRule type="cellIs" dxfId="3184" priority="334" operator="equal">
      <formula>0.2</formula>
    </cfRule>
    <cfRule type="containsText" dxfId="3183" priority="335" operator="containsText" text="Extremo">
      <formula>NOT(ISERROR(SEARCH("Extremo",T14)))</formula>
    </cfRule>
    <cfRule type="containsText" dxfId="3182" priority="336" operator="containsText" text="Alto">
      <formula>NOT(ISERROR(SEARCH("Alto",T14)))</formula>
    </cfRule>
    <cfRule type="containsText" dxfId="3181" priority="337" operator="containsText" text="Bajo">
      <formula>NOT(ISERROR(SEARCH("Bajo",T14)))</formula>
    </cfRule>
    <cfRule type="containsText" dxfId="3180" priority="338" operator="containsText" text="Catastrófico">
      <formula>NOT(ISERROR(SEARCH("Catastrófico",T14)))</formula>
    </cfRule>
    <cfRule type="containsText" dxfId="3179" priority="339" operator="containsText" text="Mayor">
      <formula>NOT(ISERROR(SEARCH("Mayor",T14)))</formula>
    </cfRule>
    <cfRule type="containsText" dxfId="3178" priority="340" operator="containsText" text="Moderado">
      <formula>NOT(ISERROR(SEARCH("Moderado",T14)))</formula>
    </cfRule>
    <cfRule type="containsText" dxfId="3177" priority="341" operator="containsText" text="Menor">
      <formula>NOT(ISERROR(SEARCH("Menor",T14)))</formula>
    </cfRule>
    <cfRule type="containsText" dxfId="3176" priority="342" operator="containsText" text="Leve">
      <formula>NOT(ISERROR(SEARCH("Leve",T14)))</formula>
    </cfRule>
    <cfRule type="containsText" dxfId="3175" priority="343" operator="containsText" text="Muy a">
      <formula>NOT(ISERROR(SEARCH("Muy a",T14)))</formula>
    </cfRule>
    <cfRule type="containsText" dxfId="3174" priority="344" operator="containsText" text="Muy b">
      <formula>NOT(ISERROR(SEARCH("Muy b",T14)))</formula>
    </cfRule>
    <cfRule type="containsText" dxfId="3173" priority="345" operator="containsText" text="Baja">
      <formula>NOT(ISERROR(SEARCH("Baja",T14)))</formula>
    </cfRule>
    <cfRule type="containsText" dxfId="3172" priority="346" operator="containsText" text="Media">
      <formula>NOT(ISERROR(SEARCH("Media",T14)))</formula>
    </cfRule>
    <cfRule type="containsText" dxfId="3171" priority="347" operator="containsText" text="Alta">
      <formula>NOT(ISERROR(SEARCH("Alta",T14)))</formula>
    </cfRule>
  </conditionalFormatting>
  <conditionalFormatting sqref="AD14">
    <cfRule type="containsText" dxfId="3170" priority="327" operator="containsText" text="BAJA">
      <formula>NOT(ISERROR(SEARCH("BAJA",AD14)))</formula>
    </cfRule>
    <cfRule type="containsText" dxfId="3169" priority="328" operator="containsText" text="MEDIA">
      <formula>NOT(ISERROR(SEARCH("MEDIA",AD14)))</formula>
    </cfRule>
    <cfRule type="containsText" dxfId="3168" priority="329" operator="containsText" text="ALTA">
      <formula>NOT(ISERROR(SEARCH("ALTA",AD14)))</formula>
    </cfRule>
  </conditionalFormatting>
  <conditionalFormatting sqref="AP15">
    <cfRule type="containsText" dxfId="3167" priority="291" operator="containsText" text="BAJA">
      <formula>NOT(ISERROR(SEARCH("BAJA",AP15)))</formula>
    </cfRule>
    <cfRule type="containsText" dxfId="3166" priority="292" operator="containsText" text="MEDIA">
      <formula>NOT(ISERROR(SEARCH("MEDIA",AP15)))</formula>
    </cfRule>
    <cfRule type="containsText" dxfId="3165" priority="293" operator="containsText" text="ALTA">
      <formula>NOT(ISERROR(SEARCH("ALTA",AP15)))</formula>
    </cfRule>
  </conditionalFormatting>
  <conditionalFormatting sqref="AZ14">
    <cfRule type="containsText" dxfId="3164" priority="288" operator="containsText" text="BAJA">
      <formula>NOT(ISERROR(SEARCH("BAJA",AZ14)))</formula>
    </cfRule>
    <cfRule type="containsText" dxfId="3163" priority="289" operator="containsText" text="MEDIA">
      <formula>NOT(ISERROR(SEARCH("MEDIA",AZ14)))</formula>
    </cfRule>
    <cfRule type="containsText" dxfId="3162" priority="290" operator="containsText" text="ALTA">
      <formula>NOT(ISERROR(SEARCH("ALTA",AZ14)))</formula>
    </cfRule>
  </conditionalFormatting>
  <conditionalFormatting sqref="U4">
    <cfRule type="cellIs" dxfId="3161" priority="270" operator="equal">
      <formula>100%</formula>
    </cfRule>
    <cfRule type="cellIs" dxfId="3160" priority="271" operator="equal">
      <formula>80%</formula>
    </cfRule>
    <cfRule type="cellIs" dxfId="3159" priority="272" operator="equal">
      <formula>60%</formula>
    </cfRule>
    <cfRule type="cellIs" dxfId="3158" priority="273" operator="equal">
      <formula>40%</formula>
    </cfRule>
    <cfRule type="cellIs" dxfId="3157" priority="274" operator="equal">
      <formula>0.2</formula>
    </cfRule>
    <cfRule type="containsText" dxfId="3156" priority="275" operator="containsText" text="Extremo">
      <formula>NOT(ISERROR(SEARCH("Extremo",U4)))</formula>
    </cfRule>
    <cfRule type="containsText" dxfId="3155" priority="276" operator="containsText" text="Alto">
      <formula>NOT(ISERROR(SEARCH("Alto",U4)))</formula>
    </cfRule>
    <cfRule type="containsText" dxfId="3154" priority="277" operator="containsText" text="Bajo">
      <formula>NOT(ISERROR(SEARCH("Bajo",U4)))</formula>
    </cfRule>
    <cfRule type="containsText" dxfId="3153" priority="278" operator="containsText" text="Catastrófico">
      <formula>NOT(ISERROR(SEARCH("Catastrófico",U4)))</formula>
    </cfRule>
    <cfRule type="containsText" dxfId="3152" priority="279" operator="containsText" text="Mayor">
      <formula>NOT(ISERROR(SEARCH("Mayor",U4)))</formula>
    </cfRule>
    <cfRule type="containsText" dxfId="3151" priority="280" operator="containsText" text="Moderado">
      <formula>NOT(ISERROR(SEARCH("Moderado",U4)))</formula>
    </cfRule>
    <cfRule type="containsText" dxfId="3150" priority="281" operator="containsText" text="Menor">
      <formula>NOT(ISERROR(SEARCH("Menor",U4)))</formula>
    </cfRule>
    <cfRule type="containsText" dxfId="3149" priority="282" operator="containsText" text="Leve">
      <formula>NOT(ISERROR(SEARCH("Leve",U4)))</formula>
    </cfRule>
    <cfRule type="containsText" dxfId="3148" priority="283" operator="containsText" text="Muy a">
      <formula>NOT(ISERROR(SEARCH("Muy a",U4)))</formula>
    </cfRule>
    <cfRule type="containsText" dxfId="3147" priority="284" operator="containsText" text="Muy b">
      <formula>NOT(ISERROR(SEARCH("Muy b",U4)))</formula>
    </cfRule>
    <cfRule type="containsText" dxfId="3146" priority="285" operator="containsText" text="Baja">
      <formula>NOT(ISERROR(SEARCH("Baja",U4)))</formula>
    </cfRule>
    <cfRule type="containsText" dxfId="3145" priority="286" operator="containsText" text="Media">
      <formula>NOT(ISERROR(SEARCH("Media",U4)))</formula>
    </cfRule>
    <cfRule type="containsText" dxfId="3144" priority="287" operator="containsText" text="Alta">
      <formula>NOT(ISERROR(SEARCH("Alta",U4)))</formula>
    </cfRule>
  </conditionalFormatting>
  <conditionalFormatting sqref="U9">
    <cfRule type="cellIs" dxfId="3143" priority="252" operator="equal">
      <formula>100%</formula>
    </cfRule>
    <cfRule type="cellIs" dxfId="3142" priority="253" operator="equal">
      <formula>80%</formula>
    </cfRule>
    <cfRule type="cellIs" dxfId="3141" priority="254" operator="equal">
      <formula>60%</formula>
    </cfRule>
    <cfRule type="cellIs" dxfId="3140" priority="255" operator="equal">
      <formula>40%</formula>
    </cfRule>
    <cfRule type="cellIs" dxfId="3139" priority="256" operator="equal">
      <formula>0.2</formula>
    </cfRule>
    <cfRule type="containsText" dxfId="3138" priority="257" operator="containsText" text="Extremo">
      <formula>NOT(ISERROR(SEARCH("Extremo",U9)))</formula>
    </cfRule>
    <cfRule type="containsText" dxfId="3137" priority="258" operator="containsText" text="Alto">
      <formula>NOT(ISERROR(SEARCH("Alto",U9)))</formula>
    </cfRule>
    <cfRule type="containsText" dxfId="3136" priority="259" operator="containsText" text="Bajo">
      <formula>NOT(ISERROR(SEARCH("Bajo",U9)))</formula>
    </cfRule>
    <cfRule type="containsText" dxfId="3135" priority="260" operator="containsText" text="Catastrófico">
      <formula>NOT(ISERROR(SEARCH("Catastrófico",U9)))</formula>
    </cfRule>
    <cfRule type="containsText" dxfId="3134" priority="261" operator="containsText" text="Mayor">
      <formula>NOT(ISERROR(SEARCH("Mayor",U9)))</formula>
    </cfRule>
    <cfRule type="containsText" dxfId="3133" priority="262" operator="containsText" text="Moderado">
      <formula>NOT(ISERROR(SEARCH("Moderado",U9)))</formula>
    </cfRule>
    <cfRule type="containsText" dxfId="3132" priority="263" operator="containsText" text="Menor">
      <formula>NOT(ISERROR(SEARCH("Menor",U9)))</formula>
    </cfRule>
    <cfRule type="containsText" dxfId="3131" priority="264" operator="containsText" text="Leve">
      <formula>NOT(ISERROR(SEARCH("Leve",U9)))</formula>
    </cfRule>
    <cfRule type="containsText" dxfId="3130" priority="265" operator="containsText" text="Muy a">
      <formula>NOT(ISERROR(SEARCH("Muy a",U9)))</formula>
    </cfRule>
    <cfRule type="containsText" dxfId="3129" priority="266" operator="containsText" text="Muy b">
      <formula>NOT(ISERROR(SEARCH("Muy b",U9)))</formula>
    </cfRule>
    <cfRule type="containsText" dxfId="3128" priority="267" operator="containsText" text="Baja">
      <formula>NOT(ISERROR(SEARCH("Baja",U9)))</formula>
    </cfRule>
    <cfRule type="containsText" dxfId="3127" priority="268" operator="containsText" text="Media">
      <formula>NOT(ISERROR(SEARCH("Media",U9)))</formula>
    </cfRule>
    <cfRule type="containsText" dxfId="3126" priority="269" operator="containsText" text="Alta">
      <formula>NOT(ISERROR(SEARCH("Alta",U9)))</formula>
    </cfRule>
  </conditionalFormatting>
  <conditionalFormatting sqref="U12">
    <cfRule type="cellIs" dxfId="3125" priority="234" operator="equal">
      <formula>100%</formula>
    </cfRule>
    <cfRule type="cellIs" dxfId="3124" priority="235" operator="equal">
      <formula>80%</formula>
    </cfRule>
    <cfRule type="cellIs" dxfId="3123" priority="236" operator="equal">
      <formula>60%</formula>
    </cfRule>
    <cfRule type="cellIs" dxfId="3122" priority="237" operator="equal">
      <formula>40%</formula>
    </cfRule>
    <cfRule type="cellIs" dxfId="3121" priority="238" operator="equal">
      <formula>0.2</formula>
    </cfRule>
    <cfRule type="containsText" dxfId="3120" priority="239" operator="containsText" text="Extremo">
      <formula>NOT(ISERROR(SEARCH("Extremo",U12)))</formula>
    </cfRule>
    <cfRule type="containsText" dxfId="3119" priority="240" operator="containsText" text="Alto">
      <formula>NOT(ISERROR(SEARCH("Alto",U12)))</formula>
    </cfRule>
    <cfRule type="containsText" dxfId="3118" priority="241" operator="containsText" text="Bajo">
      <formula>NOT(ISERROR(SEARCH("Bajo",U12)))</formula>
    </cfRule>
    <cfRule type="containsText" dxfId="3117" priority="242" operator="containsText" text="Catastrófico">
      <formula>NOT(ISERROR(SEARCH("Catastrófico",U12)))</formula>
    </cfRule>
    <cfRule type="containsText" dxfId="3116" priority="243" operator="containsText" text="Mayor">
      <formula>NOT(ISERROR(SEARCH("Mayor",U12)))</formula>
    </cfRule>
    <cfRule type="containsText" dxfId="3115" priority="244" operator="containsText" text="Moderado">
      <formula>NOT(ISERROR(SEARCH("Moderado",U12)))</formula>
    </cfRule>
    <cfRule type="containsText" dxfId="3114" priority="245" operator="containsText" text="Menor">
      <formula>NOT(ISERROR(SEARCH("Menor",U12)))</formula>
    </cfRule>
    <cfRule type="containsText" dxfId="3113" priority="246" operator="containsText" text="Leve">
      <formula>NOT(ISERROR(SEARCH("Leve",U12)))</formula>
    </cfRule>
    <cfRule type="containsText" dxfId="3112" priority="247" operator="containsText" text="Muy a">
      <formula>NOT(ISERROR(SEARCH("Muy a",U12)))</formula>
    </cfRule>
    <cfRule type="containsText" dxfId="3111" priority="248" operator="containsText" text="Muy b">
      <formula>NOT(ISERROR(SEARCH("Muy b",U12)))</formula>
    </cfRule>
    <cfRule type="containsText" dxfId="3110" priority="249" operator="containsText" text="Baja">
      <formula>NOT(ISERROR(SEARCH("Baja",U12)))</formula>
    </cfRule>
    <cfRule type="containsText" dxfId="3109" priority="250" operator="containsText" text="Media">
      <formula>NOT(ISERROR(SEARCH("Media",U12)))</formula>
    </cfRule>
    <cfRule type="containsText" dxfId="3108" priority="251" operator="containsText" text="Alta">
      <formula>NOT(ISERROR(SEARCH("Alta",U12)))</formula>
    </cfRule>
  </conditionalFormatting>
  <conditionalFormatting sqref="U14">
    <cfRule type="cellIs" dxfId="3107" priority="216" operator="equal">
      <formula>100%</formula>
    </cfRule>
    <cfRule type="cellIs" dxfId="3106" priority="217" operator="equal">
      <formula>80%</formula>
    </cfRule>
    <cfRule type="cellIs" dxfId="3105" priority="218" operator="equal">
      <formula>60%</formula>
    </cfRule>
    <cfRule type="cellIs" dxfId="3104" priority="219" operator="equal">
      <formula>40%</formula>
    </cfRule>
    <cfRule type="cellIs" dxfId="3103" priority="220" operator="equal">
      <formula>0.2</formula>
    </cfRule>
    <cfRule type="containsText" dxfId="3102" priority="221" operator="containsText" text="Extremo">
      <formula>NOT(ISERROR(SEARCH("Extremo",U14)))</formula>
    </cfRule>
    <cfRule type="containsText" dxfId="3101" priority="222" operator="containsText" text="Alto">
      <formula>NOT(ISERROR(SEARCH("Alto",U14)))</formula>
    </cfRule>
    <cfRule type="containsText" dxfId="3100" priority="223" operator="containsText" text="Bajo">
      <formula>NOT(ISERROR(SEARCH("Bajo",U14)))</formula>
    </cfRule>
    <cfRule type="containsText" dxfId="3099" priority="224" operator="containsText" text="Catastrófico">
      <formula>NOT(ISERROR(SEARCH("Catastrófico",U14)))</formula>
    </cfRule>
    <cfRule type="containsText" dxfId="3098" priority="225" operator="containsText" text="Mayor">
      <formula>NOT(ISERROR(SEARCH("Mayor",U14)))</formula>
    </cfRule>
    <cfRule type="containsText" dxfId="3097" priority="226" operator="containsText" text="Moderado">
      <formula>NOT(ISERROR(SEARCH("Moderado",U14)))</formula>
    </cfRule>
    <cfRule type="containsText" dxfId="3096" priority="227" operator="containsText" text="Menor">
      <formula>NOT(ISERROR(SEARCH("Menor",U14)))</formula>
    </cfRule>
    <cfRule type="containsText" dxfId="3095" priority="228" operator="containsText" text="Leve">
      <formula>NOT(ISERROR(SEARCH("Leve",U14)))</formula>
    </cfRule>
    <cfRule type="containsText" dxfId="3094" priority="229" operator="containsText" text="Muy a">
      <formula>NOT(ISERROR(SEARCH("Muy a",U14)))</formula>
    </cfRule>
    <cfRule type="containsText" dxfId="3093" priority="230" operator="containsText" text="Muy b">
      <formula>NOT(ISERROR(SEARCH("Muy b",U14)))</formula>
    </cfRule>
    <cfRule type="containsText" dxfId="3092" priority="231" operator="containsText" text="Baja">
      <formula>NOT(ISERROR(SEARCH("Baja",U14)))</formula>
    </cfRule>
    <cfRule type="containsText" dxfId="3091" priority="232" operator="containsText" text="Media">
      <formula>NOT(ISERROR(SEARCH("Media",U14)))</formula>
    </cfRule>
    <cfRule type="containsText" dxfId="3090" priority="233" operator="containsText" text="Alta">
      <formula>NOT(ISERROR(SEARCH("Alta",U14)))</formula>
    </cfRule>
  </conditionalFormatting>
  <conditionalFormatting sqref="AS5">
    <cfRule type="containsText" dxfId="3089" priority="213" operator="containsText" text="BAJA">
      <formula>NOT(ISERROR(SEARCH("BAJA",AS5)))</formula>
    </cfRule>
    <cfRule type="containsText" dxfId="3088" priority="214" operator="containsText" text="MEDIA">
      <formula>NOT(ISERROR(SEARCH("MEDIA",AS5)))</formula>
    </cfRule>
    <cfRule type="containsText" dxfId="3087" priority="215" operator="containsText" text="ALTA">
      <formula>NOT(ISERROR(SEARCH("ALTA",AS5)))</formula>
    </cfRule>
  </conditionalFormatting>
  <conditionalFormatting sqref="S19">
    <cfRule type="cellIs" dxfId="3086" priority="114" operator="equal">
      <formula>100%</formula>
    </cfRule>
    <cfRule type="cellIs" dxfId="3085" priority="115" operator="equal">
      <formula>80%</formula>
    </cfRule>
    <cfRule type="cellIs" dxfId="3084" priority="116" operator="equal">
      <formula>60%</formula>
    </cfRule>
    <cfRule type="cellIs" dxfId="3083" priority="117" operator="equal">
      <formula>40%</formula>
    </cfRule>
    <cfRule type="cellIs" dxfId="3082" priority="118" operator="equal">
      <formula>0.2</formula>
    </cfRule>
    <cfRule type="containsText" dxfId="3081" priority="119" operator="containsText" text="Extremo">
      <formula>NOT(ISERROR(SEARCH("Extremo",S19)))</formula>
    </cfRule>
    <cfRule type="containsText" dxfId="3080" priority="120" operator="containsText" text="Alto">
      <formula>NOT(ISERROR(SEARCH("Alto",S19)))</formula>
    </cfRule>
    <cfRule type="containsText" dxfId="3079" priority="121" operator="containsText" text="Bajo">
      <formula>NOT(ISERROR(SEARCH("Bajo",S19)))</formula>
    </cfRule>
    <cfRule type="containsText" dxfId="3078" priority="122" operator="containsText" text="Catastrófico">
      <formula>NOT(ISERROR(SEARCH("Catastrófico",S19)))</formula>
    </cfRule>
    <cfRule type="containsText" dxfId="3077" priority="123" operator="containsText" text="Mayor">
      <formula>NOT(ISERROR(SEARCH("Mayor",S19)))</formula>
    </cfRule>
    <cfRule type="containsText" dxfId="3076" priority="124" operator="containsText" text="Moderado">
      <formula>NOT(ISERROR(SEARCH("Moderado",S19)))</formula>
    </cfRule>
    <cfRule type="containsText" dxfId="3075" priority="125" operator="containsText" text="Menor">
      <formula>NOT(ISERROR(SEARCH("Menor",S19)))</formula>
    </cfRule>
    <cfRule type="containsText" dxfId="3074" priority="126" operator="containsText" text="Leve">
      <formula>NOT(ISERROR(SEARCH("Leve",S19)))</formula>
    </cfRule>
    <cfRule type="containsText" dxfId="3073" priority="127" operator="containsText" text="Muy a">
      <formula>NOT(ISERROR(SEARCH("Muy a",S19)))</formula>
    </cfRule>
    <cfRule type="containsText" dxfId="3072" priority="128" operator="containsText" text="Muy b">
      <formula>NOT(ISERROR(SEARCH("Muy b",S19)))</formula>
    </cfRule>
    <cfRule type="containsText" dxfId="3071" priority="129" operator="containsText" text="Baja">
      <formula>NOT(ISERROR(SEARCH("Baja",S19)))</formula>
    </cfRule>
    <cfRule type="containsText" dxfId="3070" priority="130" operator="containsText" text="Media">
      <formula>NOT(ISERROR(SEARCH("Media",S19)))</formula>
    </cfRule>
    <cfRule type="containsText" dxfId="3069" priority="131" operator="containsText" text="Alta">
      <formula>NOT(ISERROR(SEARCH("Alta",S19)))</formula>
    </cfRule>
  </conditionalFormatting>
  <conditionalFormatting sqref="Y19">
    <cfRule type="cellIs" dxfId="3068" priority="167" operator="equal">
      <formula>100%</formula>
    </cfRule>
    <cfRule type="cellIs" dxfId="3067" priority="168" operator="equal">
      <formula>80%</formula>
    </cfRule>
    <cfRule type="cellIs" dxfId="3066" priority="169" operator="equal">
      <formula>60%</formula>
    </cfRule>
    <cfRule type="cellIs" dxfId="3065" priority="170" operator="equal">
      <formula>40%</formula>
    </cfRule>
    <cfRule type="cellIs" dxfId="3064" priority="171" operator="equal">
      <formula>0.2</formula>
    </cfRule>
    <cfRule type="containsText" dxfId="3063" priority="185" operator="containsText" text="Extremo">
      <formula>NOT(ISERROR(SEARCH("Extremo",Y19)))</formula>
    </cfRule>
    <cfRule type="containsText" dxfId="3062" priority="186" operator="containsText" text="Alto">
      <formula>NOT(ISERROR(SEARCH("Alto",Y19)))</formula>
    </cfRule>
    <cfRule type="containsText" dxfId="3061" priority="187" operator="containsText" text="Bajo">
      <formula>NOT(ISERROR(SEARCH("Bajo",Y19)))</formula>
    </cfRule>
    <cfRule type="containsText" dxfId="3060" priority="198" operator="containsText" text="Catastrófico">
      <formula>NOT(ISERROR(SEARCH("Catastrófico",Y19)))</formula>
    </cfRule>
    <cfRule type="containsText" dxfId="3059" priority="199" operator="containsText" text="Mayor">
      <formula>NOT(ISERROR(SEARCH("Mayor",Y19)))</formula>
    </cfRule>
    <cfRule type="containsText" dxfId="3058" priority="200" operator="containsText" text="Moderado">
      <formula>NOT(ISERROR(SEARCH("Moderado",Y19)))</formula>
    </cfRule>
    <cfRule type="containsText" dxfId="3057" priority="201" operator="containsText" text="Menor">
      <formula>NOT(ISERROR(SEARCH("Menor",Y19)))</formula>
    </cfRule>
    <cfRule type="containsText" dxfId="3056" priority="202" operator="containsText" text="Leve">
      <formula>NOT(ISERROR(SEARCH("Leve",Y19)))</formula>
    </cfRule>
    <cfRule type="containsText" dxfId="3055" priority="208" operator="containsText" text="Muy a">
      <formula>NOT(ISERROR(SEARCH("Muy a",Y19)))</formula>
    </cfRule>
    <cfRule type="containsText" dxfId="3054" priority="209" operator="containsText" text="Muy b">
      <formula>NOT(ISERROR(SEARCH("Muy b",Y19)))</formula>
    </cfRule>
    <cfRule type="containsText" dxfId="3053" priority="210" operator="containsText" text="Baja">
      <formula>NOT(ISERROR(SEARCH("Baja",Y19)))</formula>
    </cfRule>
    <cfRule type="containsText" dxfId="3052" priority="211" operator="containsText" text="Media">
      <formula>NOT(ISERROR(SEARCH("Media",Y19)))</formula>
    </cfRule>
    <cfRule type="containsText" dxfId="3051" priority="212" operator="containsText" text="Alta">
      <formula>NOT(ISERROR(SEARCH("Alta",Y19)))</formula>
    </cfRule>
  </conditionalFormatting>
  <conditionalFormatting sqref="V19">
    <cfRule type="containsText" dxfId="3050" priority="203" operator="containsText" text="Muy a">
      <formula>NOT(ISERROR(SEARCH("Muy a",V19)))</formula>
    </cfRule>
    <cfRule type="containsText" dxfId="3049" priority="204" operator="containsText" text="Muy b">
      <formula>NOT(ISERROR(SEARCH("Muy b",V19)))</formula>
    </cfRule>
    <cfRule type="containsText" dxfId="3048" priority="205" operator="containsText" text="Baja">
      <formula>NOT(ISERROR(SEARCH("Baja",V19)))</formula>
    </cfRule>
    <cfRule type="containsText" dxfId="3047" priority="206" operator="containsText" text="Media">
      <formula>NOT(ISERROR(SEARCH("Media",V19)))</formula>
    </cfRule>
    <cfRule type="containsText" dxfId="3046" priority="207" operator="containsText" text="Alta">
      <formula>NOT(ISERROR(SEARCH("Alta",V19)))</formula>
    </cfRule>
  </conditionalFormatting>
  <conditionalFormatting sqref="X19">
    <cfRule type="containsText" dxfId="3045" priority="188" operator="containsText" text="Catastrófico">
      <formula>NOT(ISERROR(SEARCH("Catastrófico",X19)))</formula>
    </cfRule>
    <cfRule type="containsText" dxfId="3044" priority="189" operator="containsText" text="Mayor">
      <formula>NOT(ISERROR(SEARCH("Mayor",X19)))</formula>
    </cfRule>
    <cfRule type="containsText" dxfId="3043" priority="190" operator="containsText" text="Moderado">
      <formula>NOT(ISERROR(SEARCH("Moderado",X19)))</formula>
    </cfRule>
    <cfRule type="containsText" dxfId="3042" priority="191" operator="containsText" text="Menor">
      <formula>NOT(ISERROR(SEARCH("Menor",X19)))</formula>
    </cfRule>
    <cfRule type="containsText" dxfId="3041" priority="192" operator="containsText" text="Leve">
      <formula>NOT(ISERROR(SEARCH("Leve",X19)))</formula>
    </cfRule>
    <cfRule type="containsText" dxfId="3040" priority="193" operator="containsText" text="Muy a">
      <formula>NOT(ISERROR(SEARCH("Muy a",X19)))</formula>
    </cfRule>
    <cfRule type="containsText" dxfId="3039" priority="194" operator="containsText" text="Muy b">
      <formula>NOT(ISERROR(SEARCH("Muy b",X19)))</formula>
    </cfRule>
    <cfRule type="containsText" dxfId="3038" priority="195" operator="containsText" text="Baja">
      <formula>NOT(ISERROR(SEARCH("Baja",X19)))</formula>
    </cfRule>
    <cfRule type="containsText" dxfId="3037" priority="196" operator="containsText" text="Media">
      <formula>NOT(ISERROR(SEARCH("Media",X19)))</formula>
    </cfRule>
    <cfRule type="containsText" dxfId="3036" priority="197" operator="containsText" text="Alta">
      <formula>NOT(ISERROR(SEARCH("Alta",X19)))</formula>
    </cfRule>
  </conditionalFormatting>
  <conditionalFormatting sqref="Z19">
    <cfRule type="containsText" dxfId="3035" priority="172" operator="containsText" text="Extremo">
      <formula>NOT(ISERROR(SEARCH("Extremo",Z19)))</formula>
    </cfRule>
    <cfRule type="containsText" dxfId="3034" priority="173" operator="containsText" text="Alto">
      <formula>NOT(ISERROR(SEARCH("Alto",Z19)))</formula>
    </cfRule>
    <cfRule type="containsText" dxfId="3033" priority="174" operator="containsText" text="Bajo">
      <formula>NOT(ISERROR(SEARCH("Bajo",Z19)))</formula>
    </cfRule>
    <cfRule type="containsText" dxfId="3032" priority="175" operator="containsText" text="Catastrófico">
      <formula>NOT(ISERROR(SEARCH("Catastrófico",Z19)))</formula>
    </cfRule>
    <cfRule type="containsText" dxfId="3031" priority="176" operator="containsText" text="Mayor">
      <formula>NOT(ISERROR(SEARCH("Mayor",Z19)))</formula>
    </cfRule>
    <cfRule type="containsText" dxfId="3030" priority="177" operator="containsText" text="Moderado">
      <formula>NOT(ISERROR(SEARCH("Moderado",Z19)))</formula>
    </cfRule>
    <cfRule type="containsText" dxfId="3029" priority="178" operator="containsText" text="Menor">
      <formula>NOT(ISERROR(SEARCH("Menor",Z19)))</formula>
    </cfRule>
    <cfRule type="containsText" dxfId="3028" priority="179" operator="containsText" text="Leve">
      <formula>NOT(ISERROR(SEARCH("Leve",Z19)))</formula>
    </cfRule>
    <cfRule type="containsText" dxfId="3027" priority="180" operator="containsText" text="Muy a">
      <formula>NOT(ISERROR(SEARCH("Muy a",Z19)))</formula>
    </cfRule>
    <cfRule type="containsText" dxfId="3026" priority="181" operator="containsText" text="Muy b">
      <formula>NOT(ISERROR(SEARCH("Muy b",Z19)))</formula>
    </cfRule>
    <cfRule type="containsText" dxfId="3025" priority="182" operator="containsText" text="Baja">
      <formula>NOT(ISERROR(SEARCH("Baja",Z19)))</formula>
    </cfRule>
    <cfRule type="containsText" dxfId="3024" priority="183" operator="containsText" text="Media">
      <formula>NOT(ISERROR(SEARCH("Media",Z19)))</formula>
    </cfRule>
    <cfRule type="containsText" dxfId="3023" priority="184" operator="containsText" text="Alta">
      <formula>NOT(ISERROR(SEARCH("Alta",Z19)))</formula>
    </cfRule>
  </conditionalFormatting>
  <conditionalFormatting sqref="W19">
    <cfRule type="cellIs" dxfId="3022" priority="149" operator="equal">
      <formula>100%</formula>
    </cfRule>
    <cfRule type="cellIs" dxfId="3021" priority="150" operator="equal">
      <formula>80%</formula>
    </cfRule>
    <cfRule type="cellIs" dxfId="3020" priority="151" operator="equal">
      <formula>60%</formula>
    </cfRule>
    <cfRule type="cellIs" dxfId="3019" priority="152" operator="equal">
      <formula>40%</formula>
    </cfRule>
    <cfRule type="cellIs" dxfId="3018" priority="153" operator="equal">
      <formula>0.2</formula>
    </cfRule>
    <cfRule type="containsText" dxfId="3017" priority="154" operator="containsText" text="Extremo">
      <formula>NOT(ISERROR(SEARCH("Extremo",W19)))</formula>
    </cfRule>
    <cfRule type="containsText" dxfId="3016" priority="155" operator="containsText" text="Alto">
      <formula>NOT(ISERROR(SEARCH("Alto",W19)))</formula>
    </cfRule>
    <cfRule type="containsText" dxfId="3015" priority="156" operator="containsText" text="Bajo">
      <formula>NOT(ISERROR(SEARCH("Bajo",W19)))</formula>
    </cfRule>
    <cfRule type="containsText" dxfId="3014" priority="157" operator="containsText" text="Catastrófico">
      <formula>NOT(ISERROR(SEARCH("Catastrófico",W19)))</formula>
    </cfRule>
    <cfRule type="containsText" dxfId="3013" priority="158" operator="containsText" text="Mayor">
      <formula>NOT(ISERROR(SEARCH("Mayor",W19)))</formula>
    </cfRule>
    <cfRule type="containsText" dxfId="3012" priority="159" operator="containsText" text="Moderado">
      <formula>NOT(ISERROR(SEARCH("Moderado",W19)))</formula>
    </cfRule>
    <cfRule type="containsText" dxfId="3011" priority="160" operator="containsText" text="Menor">
      <formula>NOT(ISERROR(SEARCH("Menor",W19)))</formula>
    </cfRule>
    <cfRule type="containsText" dxfId="3010" priority="161" operator="containsText" text="Leve">
      <formula>NOT(ISERROR(SEARCH("Leve",W19)))</formula>
    </cfRule>
    <cfRule type="containsText" dxfId="3009" priority="162" operator="containsText" text="Muy a">
      <formula>NOT(ISERROR(SEARCH("Muy a",W19)))</formula>
    </cfRule>
    <cfRule type="containsText" dxfId="3008" priority="163" operator="containsText" text="Muy b">
      <formula>NOT(ISERROR(SEARCH("Muy b",W19)))</formula>
    </cfRule>
    <cfRule type="containsText" dxfId="3007" priority="164" operator="containsText" text="Baja">
      <formula>NOT(ISERROR(SEARCH("Baja",W19)))</formula>
    </cfRule>
    <cfRule type="containsText" dxfId="3006" priority="165" operator="containsText" text="Media">
      <formula>NOT(ISERROR(SEARCH("Media",W19)))</formula>
    </cfRule>
    <cfRule type="containsText" dxfId="3005" priority="166" operator="containsText" text="Alta">
      <formula>NOT(ISERROR(SEARCH("Alta",W19)))</formula>
    </cfRule>
  </conditionalFormatting>
  <conditionalFormatting sqref="AA19">
    <cfRule type="cellIs" dxfId="3004" priority="132" operator="equal">
      <formula>100%</formula>
    </cfRule>
    <cfRule type="cellIs" dxfId="3003" priority="133" operator="equal">
      <formula>75%</formula>
    </cfRule>
    <cfRule type="cellIs" dxfId="3002" priority="134" operator="equal">
      <formula>50%</formula>
    </cfRule>
    <cfRule type="cellIs" dxfId="3001" priority="135" operator="equal">
      <formula>25%</formula>
    </cfRule>
    <cfRule type="containsText" dxfId="3000" priority="136" operator="containsText" text="Extremo">
      <formula>NOT(ISERROR(SEARCH("Extremo",AA19)))</formula>
    </cfRule>
    <cfRule type="containsText" dxfId="2999" priority="137" operator="containsText" text="Alto">
      <formula>NOT(ISERROR(SEARCH("Alto",AA19)))</formula>
    </cfRule>
    <cfRule type="containsText" dxfId="2998" priority="138" operator="containsText" text="Bajo">
      <formula>NOT(ISERROR(SEARCH("Bajo",AA19)))</formula>
    </cfRule>
    <cfRule type="containsText" dxfId="2997" priority="139" operator="containsText" text="Catastrófico">
      <formula>NOT(ISERROR(SEARCH("Catastrófico",AA19)))</formula>
    </cfRule>
    <cfRule type="containsText" dxfId="2996" priority="140" operator="containsText" text="Mayor">
      <formula>NOT(ISERROR(SEARCH("Mayor",AA19)))</formula>
    </cfRule>
    <cfRule type="containsText" dxfId="2995" priority="141" operator="containsText" text="Moderado">
      <formula>NOT(ISERROR(SEARCH("Moderado",AA19)))</formula>
    </cfRule>
    <cfRule type="containsText" dxfId="2994" priority="142" operator="containsText" text="Menor">
      <formula>NOT(ISERROR(SEARCH("Menor",AA19)))</formula>
    </cfRule>
    <cfRule type="containsText" dxfId="2993" priority="143" operator="containsText" text="Leve">
      <formula>NOT(ISERROR(SEARCH("Leve",AA19)))</formula>
    </cfRule>
    <cfRule type="containsText" dxfId="2992" priority="144" operator="containsText" text="Muy a">
      <formula>NOT(ISERROR(SEARCH("Muy a",AA19)))</formula>
    </cfRule>
    <cfRule type="containsText" dxfId="2991" priority="145" operator="containsText" text="Muy b">
      <formula>NOT(ISERROR(SEARCH("Muy b",AA19)))</formula>
    </cfRule>
    <cfRule type="containsText" dxfId="2990" priority="146" operator="containsText" text="Baja">
      <formula>NOT(ISERROR(SEARCH("Baja",AA19)))</formula>
    </cfRule>
    <cfRule type="containsText" dxfId="2989" priority="147" operator="containsText" text="Media">
      <formula>NOT(ISERROR(SEARCH("Media",AA19)))</formula>
    </cfRule>
    <cfRule type="containsText" dxfId="2988" priority="148" operator="containsText" text="Alta">
      <formula>NOT(ISERROR(SEARCH("Alta",AA19)))</formula>
    </cfRule>
  </conditionalFormatting>
  <conditionalFormatting sqref="T19">
    <cfRule type="cellIs" dxfId="2987" priority="96" operator="equal">
      <formula>100%</formula>
    </cfRule>
    <cfRule type="cellIs" dxfId="2986" priority="97" operator="equal">
      <formula>80%</formula>
    </cfRule>
    <cfRule type="cellIs" dxfId="2985" priority="98" operator="equal">
      <formula>60%</formula>
    </cfRule>
    <cfRule type="cellIs" dxfId="2984" priority="99" operator="equal">
      <formula>40%</formula>
    </cfRule>
    <cfRule type="cellIs" dxfId="2983" priority="100" operator="equal">
      <formula>0.2</formula>
    </cfRule>
    <cfRule type="containsText" dxfId="2982" priority="101" operator="containsText" text="Extremo">
      <formula>NOT(ISERROR(SEARCH("Extremo",T19)))</formula>
    </cfRule>
    <cfRule type="containsText" dxfId="2981" priority="102" operator="containsText" text="Alto">
      <formula>NOT(ISERROR(SEARCH("Alto",T19)))</formula>
    </cfRule>
    <cfRule type="containsText" dxfId="2980" priority="103" operator="containsText" text="Bajo">
      <formula>NOT(ISERROR(SEARCH("Bajo",T19)))</formula>
    </cfRule>
    <cfRule type="containsText" dxfId="2979" priority="104" operator="containsText" text="Catastrófico">
      <formula>NOT(ISERROR(SEARCH("Catastrófico",T19)))</formula>
    </cfRule>
    <cfRule type="containsText" dxfId="2978" priority="105" operator="containsText" text="Mayor">
      <formula>NOT(ISERROR(SEARCH("Mayor",T19)))</formula>
    </cfRule>
    <cfRule type="containsText" dxfId="2977" priority="106" operator="containsText" text="Moderado">
      <formula>NOT(ISERROR(SEARCH("Moderado",T19)))</formula>
    </cfRule>
    <cfRule type="containsText" dxfId="2976" priority="107" operator="containsText" text="Menor">
      <formula>NOT(ISERROR(SEARCH("Menor",T19)))</formula>
    </cfRule>
    <cfRule type="containsText" dxfId="2975" priority="108" operator="containsText" text="Leve">
      <formula>NOT(ISERROR(SEARCH("Leve",T19)))</formula>
    </cfRule>
    <cfRule type="containsText" dxfId="2974" priority="109" operator="containsText" text="Muy a">
      <formula>NOT(ISERROR(SEARCH("Muy a",T19)))</formula>
    </cfRule>
    <cfRule type="containsText" dxfId="2973" priority="110" operator="containsText" text="Muy b">
      <formula>NOT(ISERROR(SEARCH("Muy b",T19)))</formula>
    </cfRule>
    <cfRule type="containsText" dxfId="2972" priority="111" operator="containsText" text="Baja">
      <formula>NOT(ISERROR(SEARCH("Baja",T19)))</formula>
    </cfRule>
    <cfRule type="containsText" dxfId="2971" priority="112" operator="containsText" text="Media">
      <formula>NOT(ISERROR(SEARCH("Media",T19)))</formula>
    </cfRule>
    <cfRule type="containsText" dxfId="2970" priority="113" operator="containsText" text="Alta">
      <formula>NOT(ISERROR(SEARCH("Alta",T19)))</formula>
    </cfRule>
  </conditionalFormatting>
  <conditionalFormatting sqref="U19">
    <cfRule type="cellIs" dxfId="2969" priority="78" operator="equal">
      <formula>100%</formula>
    </cfRule>
    <cfRule type="cellIs" dxfId="2968" priority="79" operator="equal">
      <formula>80%</formula>
    </cfRule>
    <cfRule type="cellIs" dxfId="2967" priority="80" operator="equal">
      <formula>60%</formula>
    </cfRule>
    <cfRule type="cellIs" dxfId="2966" priority="81" operator="equal">
      <formula>40%</formula>
    </cfRule>
    <cfRule type="cellIs" dxfId="2965" priority="82" operator="equal">
      <formula>0.2</formula>
    </cfRule>
    <cfRule type="containsText" dxfId="2964" priority="83" operator="containsText" text="Extremo">
      <formula>NOT(ISERROR(SEARCH("Extremo",U19)))</formula>
    </cfRule>
    <cfRule type="containsText" dxfId="2963" priority="84" operator="containsText" text="Alto">
      <formula>NOT(ISERROR(SEARCH("Alto",U19)))</formula>
    </cfRule>
    <cfRule type="containsText" dxfId="2962" priority="85" operator="containsText" text="Bajo">
      <formula>NOT(ISERROR(SEARCH("Bajo",U19)))</formula>
    </cfRule>
    <cfRule type="containsText" dxfId="2961" priority="86" operator="containsText" text="Catastrófico">
      <formula>NOT(ISERROR(SEARCH("Catastrófico",U19)))</formula>
    </cfRule>
    <cfRule type="containsText" dxfId="2960" priority="87" operator="containsText" text="Mayor">
      <formula>NOT(ISERROR(SEARCH("Mayor",U19)))</formula>
    </cfRule>
    <cfRule type="containsText" dxfId="2959" priority="88" operator="containsText" text="Moderado">
      <formula>NOT(ISERROR(SEARCH("Moderado",U19)))</formula>
    </cfRule>
    <cfRule type="containsText" dxfId="2958" priority="89" operator="containsText" text="Menor">
      <formula>NOT(ISERROR(SEARCH("Menor",U19)))</formula>
    </cfRule>
    <cfRule type="containsText" dxfId="2957" priority="90" operator="containsText" text="Leve">
      <formula>NOT(ISERROR(SEARCH("Leve",U19)))</formula>
    </cfRule>
    <cfRule type="containsText" dxfId="2956" priority="91" operator="containsText" text="Muy a">
      <formula>NOT(ISERROR(SEARCH("Muy a",U19)))</formula>
    </cfRule>
    <cfRule type="containsText" dxfId="2955" priority="92" operator="containsText" text="Muy b">
      <formula>NOT(ISERROR(SEARCH("Muy b",U19)))</formula>
    </cfRule>
    <cfRule type="containsText" dxfId="2954" priority="93" operator="containsText" text="Baja">
      <formula>NOT(ISERROR(SEARCH("Baja",U19)))</formula>
    </cfRule>
    <cfRule type="containsText" dxfId="2953" priority="94" operator="containsText" text="Media">
      <formula>NOT(ISERROR(SEARCH("Media",U19)))</formula>
    </cfRule>
    <cfRule type="containsText" dxfId="2952" priority="95" operator="containsText" text="Alta">
      <formula>NOT(ISERROR(SEARCH("Alta",U19)))</formula>
    </cfRule>
  </conditionalFormatting>
  <conditionalFormatting sqref="AJ19:AK19">
    <cfRule type="containsText" dxfId="2951" priority="75" operator="containsText" text="BAJA">
      <formula>NOT(ISERROR(SEARCH("BAJA",AJ19)))</formula>
    </cfRule>
    <cfRule type="containsText" dxfId="2950" priority="76" operator="containsText" text="MEDIA">
      <formula>NOT(ISERROR(SEARCH("MEDIA",AJ19)))</formula>
    </cfRule>
    <cfRule type="containsText" dxfId="2949" priority="77" operator="containsText" text="ALTA">
      <formula>NOT(ISERROR(SEARCH("ALTA",AJ19)))</formula>
    </cfRule>
  </conditionalFormatting>
  <conditionalFormatting sqref="AJ20:AK20">
    <cfRule type="containsText" dxfId="2948" priority="72" operator="containsText" text="BAJA">
      <formula>NOT(ISERROR(SEARCH("BAJA",AJ20)))</formula>
    </cfRule>
    <cfRule type="containsText" dxfId="2947" priority="73" operator="containsText" text="MEDIA">
      <formula>NOT(ISERROR(SEARCH("MEDIA",AJ20)))</formula>
    </cfRule>
    <cfRule type="containsText" dxfId="2946" priority="74" operator="containsText" text="ALTA">
      <formula>NOT(ISERROR(SEARCH("ALTA",AJ20)))</formula>
    </cfRule>
  </conditionalFormatting>
  <conditionalFormatting sqref="AS19:AS20">
    <cfRule type="containsText" dxfId="2945" priority="69" operator="containsText" text="BAJA">
      <formula>NOT(ISERROR(SEARCH("BAJA",AS19)))</formula>
    </cfRule>
    <cfRule type="containsText" dxfId="2944" priority="70" operator="containsText" text="MEDIA">
      <formula>NOT(ISERROR(SEARCH("MEDIA",AS19)))</formula>
    </cfRule>
    <cfRule type="containsText" dxfId="2943" priority="71" operator="containsText" text="ALTA">
      <formula>NOT(ISERROR(SEARCH("ALTA",AS19)))</formula>
    </cfRule>
  </conditionalFormatting>
  <conditionalFormatting sqref="AX19">
    <cfRule type="cellIs" dxfId="2942" priority="48" operator="equal">
      <formula>100%</formula>
    </cfRule>
    <cfRule type="cellIs" dxfId="2941" priority="49" operator="equal">
      <formula>80%</formula>
    </cfRule>
    <cfRule type="cellIs" dxfId="2940" priority="50" operator="equal">
      <formula>60%</formula>
    </cfRule>
    <cfRule type="cellIs" dxfId="2939" priority="51" operator="equal">
      <formula>40%</formula>
    </cfRule>
    <cfRule type="cellIs" dxfId="2938" priority="52" operator="equal">
      <formula>0.2</formula>
    </cfRule>
    <cfRule type="containsText" dxfId="2937" priority="53" operator="containsText" text="Extremo">
      <formula>NOT(ISERROR(SEARCH("Extremo",AX19)))</formula>
    </cfRule>
    <cfRule type="containsText" dxfId="2936" priority="54" operator="containsText" text="Alto">
      <formula>NOT(ISERROR(SEARCH("Alto",AX19)))</formula>
    </cfRule>
    <cfRule type="containsText" dxfId="2935" priority="55" operator="containsText" text="Bajo">
      <formula>NOT(ISERROR(SEARCH("Bajo",AX19)))</formula>
    </cfRule>
    <cfRule type="containsText" dxfId="2934" priority="56" operator="containsText" text="Catastrófico">
      <formula>NOT(ISERROR(SEARCH("Catastrófico",AX19)))</formula>
    </cfRule>
    <cfRule type="containsText" dxfId="2933" priority="57" operator="containsText" text="Mayor">
      <formula>NOT(ISERROR(SEARCH("Mayor",AX19)))</formula>
    </cfRule>
    <cfRule type="containsText" dxfId="2932" priority="58" operator="containsText" text="Moderado">
      <formula>NOT(ISERROR(SEARCH("Moderado",AX19)))</formula>
    </cfRule>
    <cfRule type="containsText" dxfId="2931" priority="59" operator="containsText" text="Menor">
      <formula>NOT(ISERROR(SEARCH("Menor",AX19)))</formula>
    </cfRule>
    <cfRule type="containsText" dxfId="2930" priority="60" operator="containsText" text="Leve">
      <formula>NOT(ISERROR(SEARCH("Leve",AX19)))</formula>
    </cfRule>
    <cfRule type="containsText" dxfId="2929" priority="61" operator="containsText" text="Muy a">
      <formula>NOT(ISERROR(SEARCH("Muy a",AX19)))</formula>
    </cfRule>
    <cfRule type="containsText" dxfId="2928" priority="62" operator="containsText" text="Muy b">
      <formula>NOT(ISERROR(SEARCH("Muy b",AX19)))</formula>
    </cfRule>
    <cfRule type="containsText" dxfId="2927" priority="63" operator="containsText" text="Baja">
      <formula>NOT(ISERROR(SEARCH("Baja",AX19)))</formula>
    </cfRule>
    <cfRule type="containsText" dxfId="2926" priority="64" operator="containsText" text="Media">
      <formula>NOT(ISERROR(SEARCH("Media",AX19)))</formula>
    </cfRule>
    <cfRule type="containsText" dxfId="2925" priority="65" operator="containsText" text="Alta">
      <formula>NOT(ISERROR(SEARCH("Alta",AX19)))</formula>
    </cfRule>
  </conditionalFormatting>
  <conditionalFormatting sqref="AU19">
    <cfRule type="containsText" dxfId="2924" priority="45" operator="containsText" text="BAJA">
      <formula>NOT(ISERROR(SEARCH("BAJA",AU19)))</formula>
    </cfRule>
    <cfRule type="containsText" dxfId="2923" priority="46" operator="containsText" text="MEDIA">
      <formula>NOT(ISERROR(SEARCH("MEDIA",AU19)))</formula>
    </cfRule>
    <cfRule type="containsText" dxfId="2922" priority="47" operator="containsText" text="ALTA">
      <formula>NOT(ISERROR(SEARCH("ALTA",AU19)))</formula>
    </cfRule>
  </conditionalFormatting>
  <conditionalFormatting sqref="AU20">
    <cfRule type="containsText" dxfId="2921" priority="42" operator="containsText" text="BAJA">
      <formula>NOT(ISERROR(SEARCH("BAJA",AU20)))</formula>
    </cfRule>
    <cfRule type="containsText" dxfId="2920" priority="43" operator="containsText" text="MEDIA">
      <formula>NOT(ISERROR(SEARCH("MEDIA",AU20)))</formula>
    </cfRule>
    <cfRule type="containsText" dxfId="2919" priority="44" operator="containsText" text="ALTA">
      <formula>NOT(ISERROR(SEARCH("ALTA",AU20)))</formula>
    </cfRule>
  </conditionalFormatting>
  <conditionalFormatting sqref="AW19">
    <cfRule type="cellIs" dxfId="2918" priority="24" operator="equal">
      <formula>100%</formula>
    </cfRule>
    <cfRule type="cellIs" dxfId="2917" priority="25" operator="equal">
      <formula>80%</formula>
    </cfRule>
    <cfRule type="cellIs" dxfId="2916" priority="26" operator="equal">
      <formula>60%</formula>
    </cfRule>
    <cfRule type="cellIs" dxfId="2915" priority="27" operator="equal">
      <formula>40%</formula>
    </cfRule>
    <cfRule type="cellIs" dxfId="2914" priority="28" operator="equal">
      <formula>0.2</formula>
    </cfRule>
    <cfRule type="containsText" dxfId="2913" priority="29" operator="containsText" text="Extremo">
      <formula>NOT(ISERROR(SEARCH("Extremo",AW19)))</formula>
    </cfRule>
    <cfRule type="containsText" dxfId="2912" priority="30" operator="containsText" text="Alto">
      <formula>NOT(ISERROR(SEARCH("Alto",AW19)))</formula>
    </cfRule>
    <cfRule type="containsText" dxfId="2911" priority="31" operator="containsText" text="Bajo">
      <formula>NOT(ISERROR(SEARCH("Bajo",AW19)))</formula>
    </cfRule>
    <cfRule type="containsText" dxfId="2910" priority="32" operator="containsText" text="Catastrófico">
      <formula>NOT(ISERROR(SEARCH("Catastrófico",AW19)))</formula>
    </cfRule>
    <cfRule type="containsText" dxfId="2909" priority="33" operator="containsText" text="Mayor">
      <formula>NOT(ISERROR(SEARCH("Mayor",AW19)))</formula>
    </cfRule>
    <cfRule type="containsText" dxfId="2908" priority="34" operator="containsText" text="Moderado">
      <formula>NOT(ISERROR(SEARCH("Moderado",AW19)))</formula>
    </cfRule>
    <cfRule type="containsText" dxfId="2907" priority="35" operator="containsText" text="Menor">
      <formula>NOT(ISERROR(SEARCH("Menor",AW19)))</formula>
    </cfRule>
    <cfRule type="containsText" dxfId="2906" priority="36" operator="containsText" text="Leve">
      <formula>NOT(ISERROR(SEARCH("Leve",AW19)))</formula>
    </cfRule>
    <cfRule type="containsText" dxfId="2905" priority="37" operator="containsText" text="Muy a">
      <formula>NOT(ISERROR(SEARCH("Muy a",AW19)))</formula>
    </cfRule>
    <cfRule type="containsText" dxfId="2904" priority="38" operator="containsText" text="Muy b">
      <formula>NOT(ISERROR(SEARCH("Muy b",AW19)))</formula>
    </cfRule>
    <cfRule type="containsText" dxfId="2903" priority="39" operator="containsText" text="Baja">
      <formula>NOT(ISERROR(SEARCH("Baja",AW19)))</formula>
    </cfRule>
    <cfRule type="containsText" dxfId="2902" priority="40" operator="containsText" text="Media">
      <formula>NOT(ISERROR(SEARCH("Media",AW19)))</formula>
    </cfRule>
    <cfRule type="containsText" dxfId="2901" priority="41" operator="containsText" text="Alta">
      <formula>NOT(ISERROR(SEARCH("Alta",AW19)))</formula>
    </cfRule>
  </conditionalFormatting>
  <conditionalFormatting sqref="AV19">
    <cfRule type="cellIs" dxfId="2900" priority="17" operator="greaterThan">
      <formula>75%</formula>
    </cfRule>
    <cfRule type="cellIs" dxfId="2899" priority="18" operator="between">
      <formula>51%</formula>
      <formula>75%</formula>
    </cfRule>
    <cfRule type="cellIs" dxfId="2898" priority="19" operator="between">
      <formula>26%</formula>
      <formula>50%</formula>
    </cfRule>
    <cfRule type="cellIs" dxfId="2897" priority="20" operator="between">
      <formula>0%</formula>
      <formula>25%</formula>
    </cfRule>
    <cfRule type="containsText" dxfId="2896" priority="21" operator="containsText" text="BAJA">
      <formula>NOT(ISERROR(SEARCH("BAJA",AV19)))</formula>
    </cfRule>
    <cfRule type="containsText" dxfId="2895" priority="22" operator="containsText" text="MEDIA">
      <formula>NOT(ISERROR(SEARCH("MEDIA",AV19)))</formula>
    </cfRule>
    <cfRule type="containsText" dxfId="2894" priority="23" operator="containsText" text="ALTA">
      <formula>NOT(ISERROR(SEARCH("ALTA",AV19)))</formula>
    </cfRule>
  </conditionalFormatting>
  <conditionalFormatting sqref="AV20">
    <cfRule type="cellIs" dxfId="2893" priority="10" operator="greaterThan">
      <formula>75%</formula>
    </cfRule>
    <cfRule type="cellIs" dxfId="2892" priority="11" operator="between">
      <formula>51%</formula>
      <formula>75%</formula>
    </cfRule>
    <cfRule type="cellIs" dxfId="2891" priority="12" operator="between">
      <formula>26%</formula>
      <formula>50%</formula>
    </cfRule>
    <cfRule type="cellIs" dxfId="2890" priority="13" operator="between">
      <formula>0%</formula>
      <formula>25%</formula>
    </cfRule>
    <cfRule type="containsText" dxfId="2889" priority="14" operator="containsText" text="BAJA">
      <formula>NOT(ISERROR(SEARCH("BAJA",AV20)))</formula>
    </cfRule>
    <cfRule type="containsText" dxfId="2888" priority="15" operator="containsText" text="MEDIA">
      <formula>NOT(ISERROR(SEARCH("MEDIA",AV20)))</formula>
    </cfRule>
    <cfRule type="containsText" dxfId="2887" priority="16" operator="containsText" text="ALTA">
      <formula>NOT(ISERROR(SEARCH("ALTA",AV20)))</formula>
    </cfRule>
  </conditionalFormatting>
  <conditionalFormatting sqref="BA6">
    <cfRule type="containsText" dxfId="2886" priority="7" operator="containsText" text="BAJA">
      <formula>NOT(ISERROR(SEARCH("BAJA",BA6)))</formula>
    </cfRule>
    <cfRule type="containsText" dxfId="2885" priority="8" operator="containsText" text="MEDIA">
      <formula>NOT(ISERROR(SEARCH("MEDIA",BA6)))</formula>
    </cfRule>
    <cfRule type="containsText" dxfId="2884" priority="9" operator="containsText" text="ALTA">
      <formula>NOT(ISERROR(SEARCH("ALTA",BA6)))</formula>
    </cfRule>
  </conditionalFormatting>
  <conditionalFormatting sqref="BA11">
    <cfRule type="containsText" dxfId="2883" priority="4" operator="containsText" text="BAJA">
      <formula>NOT(ISERROR(SEARCH("BAJA",BA11)))</formula>
    </cfRule>
    <cfRule type="containsText" dxfId="2882" priority="5" operator="containsText" text="MEDIA">
      <formula>NOT(ISERROR(SEARCH("MEDIA",BA11)))</formula>
    </cfRule>
    <cfRule type="containsText" dxfId="2881" priority="6" operator="containsText" text="ALTA">
      <formula>NOT(ISERROR(SEARCH("ALTA",BA11)))</formula>
    </cfRule>
  </conditionalFormatting>
  <conditionalFormatting sqref="BA20">
    <cfRule type="containsText" dxfId="2880" priority="1" operator="containsText" text="BAJA">
      <formula>NOT(ISERROR(SEARCH("BAJA",BA20)))</formula>
    </cfRule>
    <cfRule type="containsText" dxfId="2879" priority="2" operator="containsText" text="MEDIA">
      <formula>NOT(ISERROR(SEARCH("MEDIA",BA20)))</formula>
    </cfRule>
    <cfRule type="containsText" dxfId="2878" priority="3" operator="containsText" text="ALTA">
      <formula>NOT(ISERROR(SEARCH("ALTA",BA20)))</formula>
    </cfRule>
  </conditionalFormatting>
  <dataValidations count="5">
    <dataValidation type="list" allowBlank="1" showInputMessage="1" showErrorMessage="1" sqref="A4 AK4:AK20 A9 A12 A14 A19" xr:uid="{00000000-0002-0000-0D00-000000000000}">
      <formula1>"SI,NO"</formula1>
    </dataValidation>
    <dataValidation type="list" allowBlank="1" showInputMessage="1" showErrorMessage="1" sqref="AJ4:AJ20" xr:uid="{00000000-0002-0000-0D00-000001000000}">
      <formula1>"Confiable,No confiable"</formula1>
    </dataValidation>
    <dataValidation type="list" allowBlank="1" showInputMessage="1" showErrorMessage="1" sqref="AT4:AT20" xr:uid="{00000000-0002-0000-0D00-000002000000}">
      <formula1>"Adecuado,Inadecuado"</formula1>
    </dataValidation>
    <dataValidation type="list" allowBlank="1" showInputMessage="1" showErrorMessage="1" sqref="AR4:AR20" xr:uid="{00000000-0002-0000-0D00-000003000000}">
      <formula1>"Asignado,No Asignado"</formula1>
    </dataValidation>
    <dataValidation type="list" allowBlank="1" showInputMessage="1" showErrorMessage="1" sqref="AG4:AG20" xr:uid="{00000000-0002-0000-0D00-000004000000}">
      <formula1>"Manual,Automático"</formula1>
    </dataValidation>
  </dataValidations>
  <hyperlinks>
    <hyperlink ref="BI14" r:id="rId1" xr:uid="{C762DCDB-C327-44C6-A678-FD3E8C727C28}"/>
    <hyperlink ref="BI17" r:id="rId2" xr:uid="{0126A301-B16D-45DE-A558-F313F1A75E4E}"/>
    <hyperlink ref="BI18" r:id="rId3" xr:uid="{76270CAD-CE42-4EDC-953E-8D60C5D71082}"/>
  </hyperlinks>
  <pageMargins left="0.7" right="0.7" top="0.75" bottom="0.75" header="0.3" footer="0.3"/>
  <pageSetup paperSize="9" orientation="portrait" r:id="rId4"/>
  <extLst>
    <ext xmlns:x14="http://schemas.microsoft.com/office/spreadsheetml/2009/9/main" uri="{CCE6A557-97BC-4b89-ADB6-D9C93CAAB3DF}">
      <x14:dataValidations xmlns:xm="http://schemas.microsoft.com/office/excel/2006/main" count="16">
        <x14:dataValidation type="list" allowBlank="1" showInputMessage="1" showErrorMessage="1" xr:uid="{00000000-0002-0000-0D00-000005000000}">
          <x14:formula1>
            <xm:f>Listas!$M$2:$M$14</xm:f>
          </x14:formula1>
          <xm:sqref>B4 B9 B12 B14 B19</xm:sqref>
        </x14:dataValidation>
        <x14:dataValidation type="list" allowBlank="1" showInputMessage="1" showErrorMessage="1" xr:uid="{00000000-0002-0000-0D00-000006000000}">
          <x14:formula1>
            <xm:f>Listas!$B$2:$B$7</xm:f>
          </x14:formula1>
          <xm:sqref>D4 D9 D12 D14 D19</xm:sqref>
        </x14:dataValidation>
        <x14:dataValidation type="list" allowBlank="1" showInputMessage="1" showErrorMessage="1" xr:uid="{00000000-0002-0000-0D00-000007000000}">
          <x14:formula1>
            <xm:f>Listas!$J$2:$J$6</xm:f>
          </x14:formula1>
          <xm:sqref>AX4 AX9 AX12 AX14 AX19</xm:sqref>
        </x14:dataValidation>
        <x14:dataValidation type="list" allowBlank="1" showInputMessage="1" showErrorMessage="1" xr:uid="{00000000-0002-0000-0D00-000008000000}">
          <x14:formula1>
            <xm:f>Listas!$C$2:$C$8</xm:f>
          </x14:formula1>
          <xm:sqref>E4 E9 E12 E14 E19</xm:sqref>
        </x14:dataValidation>
        <x14:dataValidation type="list" allowBlank="1" showInputMessage="1" showErrorMessage="1" xr:uid="{00000000-0002-0000-0D00-000009000000}">
          <x14:formula1>
            <xm:f>Listas!$G$2:$G$11</xm:f>
          </x14:formula1>
          <xm:sqref>C4:C13 C19:C20</xm:sqref>
        </x14:dataValidation>
        <x14:dataValidation type="list" allowBlank="1" showInputMessage="1" showErrorMessage="1" xr:uid="{00000000-0002-0000-0D00-00000A000000}">
          <x14:formula1>
            <xm:f>Listas!$I$2:$I$3</xm:f>
          </x14:formula1>
          <xm:sqref>AO4:AO20</xm:sqref>
        </x14:dataValidation>
        <x14:dataValidation type="list" allowBlank="1" showInputMessage="1" showErrorMessage="1" xr:uid="{00000000-0002-0000-0D00-00000B000000}">
          <x14:formula1>
            <xm:f>Listas!$H$2:$H$3</xm:f>
          </x14:formula1>
          <xm:sqref>AM4:AM20</xm:sqref>
        </x14:dataValidation>
        <x14:dataValidation type="list" allowBlank="1" showInputMessage="1" showErrorMessage="1" xr:uid="{00000000-0002-0000-0D00-00000C000000}">
          <x14:formula1>
            <xm:f>Listas!$F$2:$F$4</xm:f>
          </x14:formula1>
          <xm:sqref>AE4:AE20</xm:sqref>
        </x14:dataValidation>
        <x14:dataValidation type="list" allowBlank="1" showInputMessage="1" showErrorMessage="1" xr:uid="{00000000-0002-0000-0D00-00000D000000}">
          <x14:formula1>
            <xm:f>Listas!$P$2:$P$7</xm:f>
          </x14:formula1>
          <xm:sqref>Q4 Q9 Q12:Q14 Q19:Q20</xm:sqref>
        </x14:dataValidation>
        <x14:dataValidation type="list" allowBlank="1" showInputMessage="1" showErrorMessage="1" xr:uid="{00000000-0002-0000-0D00-00000E000000}">
          <x14:formula1>
            <xm:f>Listas!$O$2:$O$7</xm:f>
          </x14:formula1>
          <xm:sqref>O4 O9 O12:O14 O19:O20</xm:sqref>
        </x14:dataValidation>
        <x14:dataValidation type="list" allowBlank="1" showInputMessage="1" showErrorMessage="1" xr:uid="{00000000-0002-0000-0D00-00000F000000}">
          <x14:formula1>
            <xm:f>Listas!$N$2:$N$7</xm:f>
          </x14:formula1>
          <xm:sqref>M4 M9 M12:M14 M19:M20</xm:sqref>
        </x14:dataValidation>
        <x14:dataValidation type="list" allowBlank="1" showInputMessage="1" showErrorMessage="1" xr:uid="{00000000-0002-0000-0D00-000010000000}">
          <x14:formula1>
            <xm:f>Listas!$Q$2:$Q$8</xm:f>
          </x14:formula1>
          <xm:sqref>J4 J12:J14 J9 J19:J20</xm:sqref>
        </x14:dataValidation>
        <x14:dataValidation type="list" allowBlank="1" showInputMessage="1" showErrorMessage="1" xr:uid="{00000000-0002-0000-0D00-000011000000}">
          <x14:formula1>
            <xm:f>Listas!$K$2:$K$7</xm:f>
          </x14:formula1>
          <xm:sqref>S4:S8</xm:sqref>
        </x14:dataValidation>
        <x14:dataValidation type="list" allowBlank="1" showInputMessage="1" showErrorMessage="1" xr:uid="{00000000-0002-0000-0D00-000012000000}">
          <x14:formula1>
            <xm:f>Listas!$L$2:$L$5</xm:f>
          </x14:formula1>
          <xm:sqref>T4:T20</xm:sqref>
        </x14:dataValidation>
        <x14:dataValidation type="list" allowBlank="1" showInputMessage="1" showErrorMessage="1" xr:uid="{00000000-0002-0000-0D00-000013000000}">
          <x14:formula1>
            <xm:f>Listas!$K$2:$K$6</xm:f>
          </x14:formula1>
          <xm:sqref>S9:S20</xm:sqref>
        </x14:dataValidation>
        <x14:dataValidation type="list" allowBlank="1" showInputMessage="1" showErrorMessage="1" xr:uid="{00000000-0002-0000-0D00-000014000000}">
          <x14:formula1>
            <xm:f>Listas!$G$2:$G$12</xm:f>
          </x14:formula1>
          <xm:sqref>C14:C18</xm:sqref>
        </x14:dataValidation>
      </x14:dataValidation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BQ302"/>
  <sheetViews>
    <sheetView topLeftCell="BD1" zoomScale="70" zoomScaleNormal="70" workbookViewId="0">
      <pane ySplit="3" topLeftCell="A6" activePane="bottomLeft" state="frozen"/>
      <selection activeCell="G4" sqref="G4:G13"/>
      <selection pane="bottomLeft" activeCell="A4" sqref="A4:BQ8"/>
    </sheetView>
  </sheetViews>
  <sheetFormatPr baseColWidth="10" defaultColWidth="11.44140625" defaultRowHeight="14.4" x14ac:dyDescent="0.3"/>
  <cols>
    <col min="1" max="1" width="14.109375" style="1" customWidth="1"/>
    <col min="2" max="2" width="16.5546875" style="6" customWidth="1"/>
    <col min="3" max="3" width="17.33203125" style="6" customWidth="1"/>
    <col min="4" max="4" width="9.6640625" style="6" customWidth="1"/>
    <col min="5" max="5" width="19.5546875" style="6" customWidth="1"/>
    <col min="6" max="6" width="44.109375" style="2" customWidth="1"/>
    <col min="7" max="7" width="9.6640625" style="2" customWidth="1"/>
    <col min="8" max="8" width="20" style="2" customWidth="1"/>
    <col min="9" max="9" width="32.44140625" style="2" customWidth="1"/>
    <col min="10" max="10" width="14.6640625" style="2" bestFit="1" customWidth="1"/>
    <col min="11" max="11" width="14.5546875" style="2" customWidth="1"/>
    <col min="12" max="12" width="18.6640625" style="2" customWidth="1"/>
    <col min="13" max="13" width="15.33203125" style="2" customWidth="1"/>
    <col min="14" max="14" width="3.44140625" style="2" hidden="1" customWidth="1"/>
    <col min="15" max="15" width="19.6640625" style="2" customWidth="1"/>
    <col min="16" max="16" width="3.44140625" style="2" hidden="1" customWidth="1"/>
    <col min="17" max="17" width="21.33203125" style="2" customWidth="1"/>
    <col min="18" max="18" width="3" style="2" hidden="1" customWidth="1"/>
    <col min="19" max="20" width="21.88671875" style="2" customWidth="1"/>
    <col min="21" max="21" width="10.33203125" style="2" hidden="1" customWidth="1"/>
    <col min="22" max="22" width="15" style="2" customWidth="1"/>
    <col min="23" max="23" width="5.6640625" style="26" hidden="1" customWidth="1"/>
    <col min="24" max="24" width="13.6640625" style="2" customWidth="1"/>
    <col min="25" max="25" width="5.6640625" style="26" hidden="1" customWidth="1"/>
    <col min="26" max="26" width="16.88671875" style="2" bestFit="1" customWidth="1"/>
    <col min="27" max="27" width="5.44140625" style="2" hidden="1" customWidth="1"/>
    <col min="28" max="28" width="34.33203125" style="2" customWidth="1"/>
    <col min="29" max="29" width="28" style="2" customWidth="1"/>
    <col min="30" max="30" width="72.33203125" style="2" customWidth="1"/>
    <col min="31" max="31" width="10" style="2" bestFit="1" customWidth="1"/>
    <col min="32" max="32" width="8.44140625" style="26" customWidth="1"/>
    <col min="33" max="33" width="20.33203125" style="26" customWidth="1"/>
    <col min="34" max="34" width="9" style="26" customWidth="1"/>
    <col min="35" max="35" width="14.109375" style="26" customWidth="1"/>
    <col min="36" max="36" width="16.44140625" style="2" customWidth="1"/>
    <col min="37" max="37" width="6.6640625" style="2" customWidth="1"/>
    <col min="38" max="38" width="63.6640625" style="2" customWidth="1"/>
    <col min="39" max="39" width="14.6640625" style="6" customWidth="1"/>
    <col min="40" max="40" width="24.6640625" style="2" customWidth="1"/>
    <col min="41" max="41" width="8.88671875" style="2" customWidth="1"/>
    <col min="42" max="42" width="13.5546875" style="2" customWidth="1"/>
    <col min="43" max="43" width="14.88671875" style="2" customWidth="1"/>
    <col min="44" max="44" width="9.109375" style="2" customWidth="1"/>
    <col min="45" max="45" width="33.6640625" style="2" customWidth="1"/>
    <col min="46" max="46" width="13.6640625" style="2" customWidth="1"/>
    <col min="47" max="47" width="13.6640625" style="2" hidden="1" customWidth="1"/>
    <col min="48" max="48" width="13.6640625" style="30" customWidth="1"/>
    <col min="49" max="49" width="13.6640625" style="2" customWidth="1"/>
    <col min="50" max="50" width="15.33203125" style="2" customWidth="1"/>
    <col min="51" max="51" width="2.33203125" style="5" customWidth="1"/>
    <col min="52" max="52" width="49.33203125" style="5" customWidth="1"/>
    <col min="53" max="53" width="17" style="4" customWidth="1"/>
    <col min="54" max="55" width="11.5546875" style="3" customWidth="1"/>
    <col min="56" max="56" width="21.88671875" style="2" customWidth="1"/>
    <col min="57" max="57" width="14.88671875" style="1" customWidth="1"/>
    <col min="58" max="58" width="43.88671875" style="1" customWidth="1"/>
    <col min="59" max="59" width="14.88671875" style="1" customWidth="1"/>
    <col min="60" max="60" width="36.6640625" style="1" customWidth="1"/>
    <col min="61" max="61" width="27.88671875" style="1" customWidth="1"/>
    <col min="62" max="62" width="14.88671875" style="1" customWidth="1"/>
    <col min="63" max="63" width="33.5546875" style="1" customWidth="1"/>
    <col min="64" max="248" width="11.5546875" style="1"/>
    <col min="249" max="249" width="21.88671875" style="1" customWidth="1"/>
    <col min="250" max="250" width="13.88671875" style="1" customWidth="1"/>
    <col min="251" max="251" width="38.6640625" style="1" customWidth="1"/>
    <col min="252" max="252" width="3" style="1" bestFit="1" customWidth="1"/>
    <col min="253" max="253" width="32.33203125" style="1" customWidth="1"/>
    <col min="254" max="254" width="46.33203125" style="1" customWidth="1"/>
    <col min="255" max="255" width="19" style="1" customWidth="1"/>
    <col min="256" max="256" width="0" style="1" hidden="1" customWidth="1"/>
    <col min="257" max="257" width="17.6640625" style="1" customWidth="1"/>
    <col min="258" max="258" width="0" style="1" hidden="1" customWidth="1"/>
    <col min="259" max="259" width="22.33203125" style="1" customWidth="1"/>
    <col min="260" max="260" width="5.33203125" style="1" customWidth="1"/>
    <col min="261" max="261" width="36.33203125" style="1" customWidth="1"/>
    <col min="262" max="262" width="5.6640625" style="1" customWidth="1"/>
    <col min="263" max="263" width="0" style="1" hidden="1" customWidth="1"/>
    <col min="264" max="264" width="20.6640625" style="1" customWidth="1"/>
    <col min="265" max="265" width="4.88671875" style="1" customWidth="1"/>
    <col min="266" max="266" width="0" style="1" hidden="1" customWidth="1"/>
    <col min="267" max="267" width="24.6640625" style="1" customWidth="1"/>
    <col min="268" max="268" width="12.33203125" style="1" customWidth="1"/>
    <col min="269" max="269" width="0" style="1" hidden="1" customWidth="1"/>
    <col min="270" max="270" width="3.44140625" style="1" customWidth="1"/>
    <col min="271" max="271" width="0" style="1" hidden="1" customWidth="1"/>
    <col min="272" max="272" width="17.6640625" style="1" customWidth="1"/>
    <col min="273" max="273" width="3.44140625" style="1" customWidth="1"/>
    <col min="274" max="274" width="0" style="1" hidden="1" customWidth="1"/>
    <col min="275" max="275" width="23.6640625" style="1" customWidth="1"/>
    <col min="276" max="276" width="10" style="1" customWidth="1"/>
    <col min="277" max="277" width="0" style="1" hidden="1" customWidth="1"/>
    <col min="278" max="279" width="14.6640625" style="1" customWidth="1"/>
    <col min="280" max="280" width="12.88671875" style="1" customWidth="1"/>
    <col min="281" max="281" width="3.33203125" style="1" customWidth="1"/>
    <col min="282" max="282" width="30.33203125" style="1" customWidth="1"/>
    <col min="283" max="283" width="5" style="1" customWidth="1"/>
    <col min="284" max="284" width="0" style="1" hidden="1" customWidth="1"/>
    <col min="285" max="285" width="14.33203125" style="1" customWidth="1"/>
    <col min="286" max="286" width="5.6640625" style="1" customWidth="1"/>
    <col min="287" max="287" width="0" style="1" hidden="1" customWidth="1"/>
    <col min="288" max="288" width="17.33203125" style="1" customWidth="1"/>
    <col min="289" max="289" width="12.6640625" style="1" customWidth="1"/>
    <col min="290" max="290" width="0" style="1" hidden="1" customWidth="1"/>
    <col min="291" max="291" width="5.33203125" style="1" customWidth="1"/>
    <col min="292" max="292" width="0" style="1" hidden="1" customWidth="1"/>
    <col min="293" max="293" width="17" style="1" customWidth="1"/>
    <col min="294" max="294" width="6.33203125" style="1" customWidth="1"/>
    <col min="295" max="295" width="0" style="1" hidden="1" customWidth="1"/>
    <col min="296" max="296" width="14.33203125" style="1" customWidth="1"/>
    <col min="297" max="297" width="7.5546875" style="1" customWidth="1"/>
    <col min="298" max="298" width="0" style="1" hidden="1" customWidth="1"/>
    <col min="299" max="300" width="14.33203125" style="1" customWidth="1"/>
    <col min="301" max="301" width="20.88671875" style="1" customWidth="1"/>
    <col min="302" max="302" width="14.44140625" style="1" customWidth="1"/>
    <col min="303" max="303" width="15" style="1" customWidth="1"/>
    <col min="304" max="304" width="2.6640625" style="1" customWidth="1"/>
    <col min="305" max="305" width="11.6640625" style="1" customWidth="1"/>
    <col min="306" max="306" width="11.5546875" style="1" customWidth="1"/>
    <col min="307" max="307" width="2.33203125" style="1" customWidth="1"/>
    <col min="308" max="308" width="41" style="1" customWidth="1"/>
    <col min="309" max="309" width="14.33203125" style="1" customWidth="1"/>
    <col min="310" max="311" width="11.5546875" style="1" customWidth="1"/>
    <col min="312" max="312" width="21.88671875" style="1" customWidth="1"/>
    <col min="313" max="504" width="11.5546875" style="1"/>
    <col min="505" max="505" width="21.88671875" style="1" customWidth="1"/>
    <col min="506" max="506" width="13.88671875" style="1" customWidth="1"/>
    <col min="507" max="507" width="38.6640625" style="1" customWidth="1"/>
    <col min="508" max="508" width="3" style="1" bestFit="1" customWidth="1"/>
    <col min="509" max="509" width="32.33203125" style="1" customWidth="1"/>
    <col min="510" max="510" width="46.33203125" style="1" customWidth="1"/>
    <col min="511" max="511" width="19" style="1" customWidth="1"/>
    <col min="512" max="512" width="0" style="1" hidden="1" customWidth="1"/>
    <col min="513" max="513" width="17.6640625" style="1" customWidth="1"/>
    <col min="514" max="514" width="0" style="1" hidden="1" customWidth="1"/>
    <col min="515" max="515" width="22.33203125" style="1" customWidth="1"/>
    <col min="516" max="516" width="5.33203125" style="1" customWidth="1"/>
    <col min="517" max="517" width="36.33203125" style="1" customWidth="1"/>
    <col min="518" max="518" width="5.6640625" style="1" customWidth="1"/>
    <col min="519" max="519" width="0" style="1" hidden="1" customWidth="1"/>
    <col min="520" max="520" width="20.6640625" style="1" customWidth="1"/>
    <col min="521" max="521" width="4.88671875" style="1" customWidth="1"/>
    <col min="522" max="522" width="0" style="1" hidden="1" customWidth="1"/>
    <col min="523" max="523" width="24.6640625" style="1" customWidth="1"/>
    <col min="524" max="524" width="12.33203125" style="1" customWidth="1"/>
    <col min="525" max="525" width="0" style="1" hidden="1" customWidth="1"/>
    <col min="526" max="526" width="3.44140625" style="1" customWidth="1"/>
    <col min="527" max="527" width="0" style="1" hidden="1" customWidth="1"/>
    <col min="528" max="528" width="17.6640625" style="1" customWidth="1"/>
    <col min="529" max="529" width="3.44140625" style="1" customWidth="1"/>
    <col min="530" max="530" width="0" style="1" hidden="1" customWidth="1"/>
    <col min="531" max="531" width="23.6640625" style="1" customWidth="1"/>
    <col min="532" max="532" width="10" style="1" customWidth="1"/>
    <col min="533" max="533" width="0" style="1" hidden="1" customWidth="1"/>
    <col min="534" max="535" width="14.6640625" style="1" customWidth="1"/>
    <col min="536" max="536" width="12.88671875" style="1" customWidth="1"/>
    <col min="537" max="537" width="3.33203125" style="1" customWidth="1"/>
    <col min="538" max="538" width="30.33203125" style="1" customWidth="1"/>
    <col min="539" max="539" width="5" style="1" customWidth="1"/>
    <col min="540" max="540" width="0" style="1" hidden="1" customWidth="1"/>
    <col min="541" max="541" width="14.33203125" style="1" customWidth="1"/>
    <col min="542" max="542" width="5.6640625" style="1" customWidth="1"/>
    <col min="543" max="543" width="0" style="1" hidden="1" customWidth="1"/>
    <col min="544" max="544" width="17.33203125" style="1" customWidth="1"/>
    <col min="545" max="545" width="12.6640625" style="1" customWidth="1"/>
    <col min="546" max="546" width="0" style="1" hidden="1" customWidth="1"/>
    <col min="547" max="547" width="5.33203125" style="1" customWidth="1"/>
    <col min="548" max="548" width="0" style="1" hidden="1" customWidth="1"/>
    <col min="549" max="549" width="17" style="1" customWidth="1"/>
    <col min="550" max="550" width="6.33203125" style="1" customWidth="1"/>
    <col min="551" max="551" width="0" style="1" hidden="1" customWidth="1"/>
    <col min="552" max="552" width="14.33203125" style="1" customWidth="1"/>
    <col min="553" max="553" width="7.5546875" style="1" customWidth="1"/>
    <col min="554" max="554" width="0" style="1" hidden="1" customWidth="1"/>
    <col min="555" max="556" width="14.33203125" style="1" customWidth="1"/>
    <col min="557" max="557" width="20.88671875" style="1" customWidth="1"/>
    <col min="558" max="558" width="14.44140625" style="1" customWidth="1"/>
    <col min="559" max="559" width="15" style="1" customWidth="1"/>
    <col min="560" max="560" width="2.6640625" style="1" customWidth="1"/>
    <col min="561" max="561" width="11.6640625" style="1" customWidth="1"/>
    <col min="562" max="562" width="11.5546875" style="1" customWidth="1"/>
    <col min="563" max="563" width="2.33203125" style="1" customWidth="1"/>
    <col min="564" max="564" width="41" style="1" customWidth="1"/>
    <col min="565" max="565" width="14.33203125" style="1" customWidth="1"/>
    <col min="566" max="567" width="11.5546875" style="1" customWidth="1"/>
    <col min="568" max="568" width="21.88671875" style="1" customWidth="1"/>
    <col min="569" max="760" width="11.5546875" style="1"/>
    <col min="761" max="761" width="21.88671875" style="1" customWidth="1"/>
    <col min="762" max="762" width="13.88671875" style="1" customWidth="1"/>
    <col min="763" max="763" width="38.6640625" style="1" customWidth="1"/>
    <col min="764" max="764" width="3" style="1" bestFit="1" customWidth="1"/>
    <col min="765" max="765" width="32.33203125" style="1" customWidth="1"/>
    <col min="766" max="766" width="46.33203125" style="1" customWidth="1"/>
    <col min="767" max="767" width="19" style="1" customWidth="1"/>
    <col min="768" max="768" width="0" style="1" hidden="1" customWidth="1"/>
    <col min="769" max="769" width="17.6640625" style="1" customWidth="1"/>
    <col min="770" max="770" width="0" style="1" hidden="1" customWidth="1"/>
    <col min="771" max="771" width="22.33203125" style="1" customWidth="1"/>
    <col min="772" max="772" width="5.33203125" style="1" customWidth="1"/>
    <col min="773" max="773" width="36.33203125" style="1" customWidth="1"/>
    <col min="774" max="774" width="5.6640625" style="1" customWidth="1"/>
    <col min="775" max="775" width="0" style="1" hidden="1" customWidth="1"/>
    <col min="776" max="776" width="20.6640625" style="1" customWidth="1"/>
    <col min="777" max="777" width="4.88671875" style="1" customWidth="1"/>
    <col min="778" max="778" width="0" style="1" hidden="1" customWidth="1"/>
    <col min="779" max="779" width="24.6640625" style="1" customWidth="1"/>
    <col min="780" max="780" width="12.33203125" style="1" customWidth="1"/>
    <col min="781" max="781" width="0" style="1" hidden="1" customWidth="1"/>
    <col min="782" max="782" width="3.44140625" style="1" customWidth="1"/>
    <col min="783" max="783" width="0" style="1" hidden="1" customWidth="1"/>
    <col min="784" max="784" width="17.6640625" style="1" customWidth="1"/>
    <col min="785" max="785" width="3.44140625" style="1" customWidth="1"/>
    <col min="786" max="786" width="0" style="1" hidden="1" customWidth="1"/>
    <col min="787" max="787" width="23.6640625" style="1" customWidth="1"/>
    <col min="788" max="788" width="10" style="1" customWidth="1"/>
    <col min="789" max="789" width="0" style="1" hidden="1" customWidth="1"/>
    <col min="790" max="791" width="14.6640625" style="1" customWidth="1"/>
    <col min="792" max="792" width="12.88671875" style="1" customWidth="1"/>
    <col min="793" max="793" width="3.33203125" style="1" customWidth="1"/>
    <col min="794" max="794" width="30.33203125" style="1" customWidth="1"/>
    <col min="795" max="795" width="5" style="1" customWidth="1"/>
    <col min="796" max="796" width="0" style="1" hidden="1" customWidth="1"/>
    <col min="797" max="797" width="14.33203125" style="1" customWidth="1"/>
    <col min="798" max="798" width="5.6640625" style="1" customWidth="1"/>
    <col min="799" max="799" width="0" style="1" hidden="1" customWidth="1"/>
    <col min="800" max="800" width="17.33203125" style="1" customWidth="1"/>
    <col min="801" max="801" width="12.6640625" style="1" customWidth="1"/>
    <col min="802" max="802" width="0" style="1" hidden="1" customWidth="1"/>
    <col min="803" max="803" width="5.33203125" style="1" customWidth="1"/>
    <col min="804" max="804" width="0" style="1" hidden="1" customWidth="1"/>
    <col min="805" max="805" width="17" style="1" customWidth="1"/>
    <col min="806" max="806" width="6.33203125" style="1" customWidth="1"/>
    <col min="807" max="807" width="0" style="1" hidden="1" customWidth="1"/>
    <col min="808" max="808" width="14.33203125" style="1" customWidth="1"/>
    <col min="809" max="809" width="7.5546875" style="1" customWidth="1"/>
    <col min="810" max="810" width="0" style="1" hidden="1" customWidth="1"/>
    <col min="811" max="812" width="14.33203125" style="1" customWidth="1"/>
    <col min="813" max="813" width="20.88671875" style="1" customWidth="1"/>
    <col min="814" max="814" width="14.44140625" style="1" customWidth="1"/>
    <col min="815" max="815" width="15" style="1" customWidth="1"/>
    <col min="816" max="816" width="2.6640625" style="1" customWidth="1"/>
    <col min="817" max="817" width="11.6640625" style="1" customWidth="1"/>
    <col min="818" max="818" width="11.5546875" style="1" customWidth="1"/>
    <col min="819" max="819" width="2.33203125" style="1" customWidth="1"/>
    <col min="820" max="820" width="41" style="1" customWidth="1"/>
    <col min="821" max="821" width="14.33203125" style="1" customWidth="1"/>
    <col min="822" max="823" width="11.5546875" style="1" customWidth="1"/>
    <col min="824" max="824" width="21.88671875" style="1" customWidth="1"/>
    <col min="825" max="1016" width="11.5546875" style="1"/>
    <col min="1017" max="1017" width="21.88671875" style="1" customWidth="1"/>
    <col min="1018" max="1018" width="13.88671875" style="1" customWidth="1"/>
    <col min="1019" max="1019" width="38.6640625" style="1" customWidth="1"/>
    <col min="1020" max="1020" width="3" style="1" bestFit="1" customWidth="1"/>
    <col min="1021" max="1021" width="32.33203125" style="1" customWidth="1"/>
    <col min="1022" max="1022" width="46.33203125" style="1" customWidth="1"/>
    <col min="1023" max="1023" width="19" style="1" customWidth="1"/>
    <col min="1024" max="1024" width="0" style="1" hidden="1" customWidth="1"/>
    <col min="1025" max="1025" width="17.6640625" style="1" customWidth="1"/>
    <col min="1026" max="1026" width="0" style="1" hidden="1" customWidth="1"/>
    <col min="1027" max="1027" width="22.33203125" style="1" customWidth="1"/>
    <col min="1028" max="1028" width="5.33203125" style="1" customWidth="1"/>
    <col min="1029" max="1029" width="36.33203125" style="1" customWidth="1"/>
    <col min="1030" max="1030" width="5.6640625" style="1" customWidth="1"/>
    <col min="1031" max="1031" width="0" style="1" hidden="1" customWidth="1"/>
    <col min="1032" max="1032" width="20.6640625" style="1" customWidth="1"/>
    <col min="1033" max="1033" width="4.88671875" style="1" customWidth="1"/>
    <col min="1034" max="1034" width="0" style="1" hidden="1" customWidth="1"/>
    <col min="1035" max="1035" width="24.6640625" style="1" customWidth="1"/>
    <col min="1036" max="1036" width="12.33203125" style="1" customWidth="1"/>
    <col min="1037" max="1037" width="0" style="1" hidden="1" customWidth="1"/>
    <col min="1038" max="1038" width="3.44140625" style="1" customWidth="1"/>
    <col min="1039" max="1039" width="0" style="1" hidden="1" customWidth="1"/>
    <col min="1040" max="1040" width="17.6640625" style="1" customWidth="1"/>
    <col min="1041" max="1041" width="3.44140625" style="1" customWidth="1"/>
    <col min="1042" max="1042" width="0" style="1" hidden="1" customWidth="1"/>
    <col min="1043" max="1043" width="23.6640625" style="1" customWidth="1"/>
    <col min="1044" max="1044" width="10" style="1" customWidth="1"/>
    <col min="1045" max="1045" width="0" style="1" hidden="1" customWidth="1"/>
    <col min="1046" max="1047" width="14.6640625" style="1" customWidth="1"/>
    <col min="1048" max="1048" width="12.88671875" style="1" customWidth="1"/>
    <col min="1049" max="1049" width="3.33203125" style="1" customWidth="1"/>
    <col min="1050" max="1050" width="30.33203125" style="1" customWidth="1"/>
    <col min="1051" max="1051" width="5" style="1" customWidth="1"/>
    <col min="1052" max="1052" width="0" style="1" hidden="1" customWidth="1"/>
    <col min="1053" max="1053" width="14.33203125" style="1" customWidth="1"/>
    <col min="1054" max="1054" width="5.6640625" style="1" customWidth="1"/>
    <col min="1055" max="1055" width="0" style="1" hidden="1" customWidth="1"/>
    <col min="1056" max="1056" width="17.33203125" style="1" customWidth="1"/>
    <col min="1057" max="1057" width="12.6640625" style="1" customWidth="1"/>
    <col min="1058" max="1058" width="0" style="1" hidden="1" customWidth="1"/>
    <col min="1059" max="1059" width="5.33203125" style="1" customWidth="1"/>
    <col min="1060" max="1060" width="0" style="1" hidden="1" customWidth="1"/>
    <col min="1061" max="1061" width="17" style="1" customWidth="1"/>
    <col min="1062" max="1062" width="6.33203125" style="1" customWidth="1"/>
    <col min="1063" max="1063" width="0" style="1" hidden="1" customWidth="1"/>
    <col min="1064" max="1064" width="14.33203125" style="1" customWidth="1"/>
    <col min="1065" max="1065" width="7.5546875" style="1" customWidth="1"/>
    <col min="1066" max="1066" width="0" style="1" hidden="1" customWidth="1"/>
    <col min="1067" max="1068" width="14.33203125" style="1" customWidth="1"/>
    <col min="1069" max="1069" width="20.88671875" style="1" customWidth="1"/>
    <col min="1070" max="1070" width="14.44140625" style="1" customWidth="1"/>
    <col min="1071" max="1071" width="15" style="1" customWidth="1"/>
    <col min="1072" max="1072" width="2.6640625" style="1" customWidth="1"/>
    <col min="1073" max="1073" width="11.6640625" style="1" customWidth="1"/>
    <col min="1074" max="1074" width="11.5546875" style="1" customWidth="1"/>
    <col min="1075" max="1075" width="2.33203125" style="1" customWidth="1"/>
    <col min="1076" max="1076" width="41" style="1" customWidth="1"/>
    <col min="1077" max="1077" width="14.33203125" style="1" customWidth="1"/>
    <col min="1078" max="1079" width="11.5546875" style="1" customWidth="1"/>
    <col min="1080" max="1080" width="21.88671875" style="1" customWidth="1"/>
    <col min="1081" max="1272" width="11.5546875" style="1"/>
    <col min="1273" max="1273" width="21.88671875" style="1" customWidth="1"/>
    <col min="1274" max="1274" width="13.88671875" style="1" customWidth="1"/>
    <col min="1275" max="1275" width="38.6640625" style="1" customWidth="1"/>
    <col min="1276" max="1276" width="3" style="1" bestFit="1" customWidth="1"/>
    <col min="1277" max="1277" width="32.33203125" style="1" customWidth="1"/>
    <col min="1278" max="1278" width="46.33203125" style="1" customWidth="1"/>
    <col min="1279" max="1279" width="19" style="1" customWidth="1"/>
    <col min="1280" max="1280" width="0" style="1" hidden="1" customWidth="1"/>
    <col min="1281" max="1281" width="17.6640625" style="1" customWidth="1"/>
    <col min="1282" max="1282" width="0" style="1" hidden="1" customWidth="1"/>
    <col min="1283" max="1283" width="22.33203125" style="1" customWidth="1"/>
    <col min="1284" max="1284" width="5.33203125" style="1" customWidth="1"/>
    <col min="1285" max="1285" width="36.33203125" style="1" customWidth="1"/>
    <col min="1286" max="1286" width="5.6640625" style="1" customWidth="1"/>
    <col min="1287" max="1287" width="0" style="1" hidden="1" customWidth="1"/>
    <col min="1288" max="1288" width="20.6640625" style="1" customWidth="1"/>
    <col min="1289" max="1289" width="4.88671875" style="1" customWidth="1"/>
    <col min="1290" max="1290" width="0" style="1" hidden="1" customWidth="1"/>
    <col min="1291" max="1291" width="24.6640625" style="1" customWidth="1"/>
    <col min="1292" max="1292" width="12.33203125" style="1" customWidth="1"/>
    <col min="1293" max="1293" width="0" style="1" hidden="1" customWidth="1"/>
    <col min="1294" max="1294" width="3.44140625" style="1" customWidth="1"/>
    <col min="1295" max="1295" width="0" style="1" hidden="1" customWidth="1"/>
    <col min="1296" max="1296" width="17.6640625" style="1" customWidth="1"/>
    <col min="1297" max="1297" width="3.44140625" style="1" customWidth="1"/>
    <col min="1298" max="1298" width="0" style="1" hidden="1" customWidth="1"/>
    <col min="1299" max="1299" width="23.6640625" style="1" customWidth="1"/>
    <col min="1300" max="1300" width="10" style="1" customWidth="1"/>
    <col min="1301" max="1301" width="0" style="1" hidden="1" customWidth="1"/>
    <col min="1302" max="1303" width="14.6640625" style="1" customWidth="1"/>
    <col min="1304" max="1304" width="12.88671875" style="1" customWidth="1"/>
    <col min="1305" max="1305" width="3.33203125" style="1" customWidth="1"/>
    <col min="1306" max="1306" width="30.33203125" style="1" customWidth="1"/>
    <col min="1307" max="1307" width="5" style="1" customWidth="1"/>
    <col min="1308" max="1308" width="0" style="1" hidden="1" customWidth="1"/>
    <col min="1309" max="1309" width="14.33203125" style="1" customWidth="1"/>
    <col min="1310" max="1310" width="5.6640625" style="1" customWidth="1"/>
    <col min="1311" max="1311" width="0" style="1" hidden="1" customWidth="1"/>
    <col min="1312" max="1312" width="17.33203125" style="1" customWidth="1"/>
    <col min="1313" max="1313" width="12.6640625" style="1" customWidth="1"/>
    <col min="1314" max="1314" width="0" style="1" hidden="1" customWidth="1"/>
    <col min="1315" max="1315" width="5.33203125" style="1" customWidth="1"/>
    <col min="1316" max="1316" width="0" style="1" hidden="1" customWidth="1"/>
    <col min="1317" max="1317" width="17" style="1" customWidth="1"/>
    <col min="1318" max="1318" width="6.33203125" style="1" customWidth="1"/>
    <col min="1319" max="1319" width="0" style="1" hidden="1" customWidth="1"/>
    <col min="1320" max="1320" width="14.33203125" style="1" customWidth="1"/>
    <col min="1321" max="1321" width="7.5546875" style="1" customWidth="1"/>
    <col min="1322" max="1322" width="0" style="1" hidden="1" customWidth="1"/>
    <col min="1323" max="1324" width="14.33203125" style="1" customWidth="1"/>
    <col min="1325" max="1325" width="20.88671875" style="1" customWidth="1"/>
    <col min="1326" max="1326" width="14.44140625" style="1" customWidth="1"/>
    <col min="1327" max="1327" width="15" style="1" customWidth="1"/>
    <col min="1328" max="1328" width="2.6640625" style="1" customWidth="1"/>
    <col min="1329" max="1329" width="11.6640625" style="1" customWidth="1"/>
    <col min="1330" max="1330" width="11.5546875" style="1" customWidth="1"/>
    <col min="1331" max="1331" width="2.33203125" style="1" customWidth="1"/>
    <col min="1332" max="1332" width="41" style="1" customWidth="1"/>
    <col min="1333" max="1333" width="14.33203125" style="1" customWidth="1"/>
    <col min="1334" max="1335" width="11.5546875" style="1" customWidth="1"/>
    <col min="1336" max="1336" width="21.88671875" style="1" customWidth="1"/>
    <col min="1337" max="1528" width="11.5546875" style="1"/>
    <col min="1529" max="1529" width="21.88671875" style="1" customWidth="1"/>
    <col min="1530" max="1530" width="13.88671875" style="1" customWidth="1"/>
    <col min="1531" max="1531" width="38.6640625" style="1" customWidth="1"/>
    <col min="1532" max="1532" width="3" style="1" bestFit="1" customWidth="1"/>
    <col min="1533" max="1533" width="32.33203125" style="1" customWidth="1"/>
    <col min="1534" max="1534" width="46.33203125" style="1" customWidth="1"/>
    <col min="1535" max="1535" width="19" style="1" customWidth="1"/>
    <col min="1536" max="1536" width="0" style="1" hidden="1" customWidth="1"/>
    <col min="1537" max="1537" width="17.6640625" style="1" customWidth="1"/>
    <col min="1538" max="1538" width="0" style="1" hidden="1" customWidth="1"/>
    <col min="1539" max="1539" width="22.33203125" style="1" customWidth="1"/>
    <col min="1540" max="1540" width="5.33203125" style="1" customWidth="1"/>
    <col min="1541" max="1541" width="36.33203125" style="1" customWidth="1"/>
    <col min="1542" max="1542" width="5.6640625" style="1" customWidth="1"/>
    <col min="1543" max="1543" width="0" style="1" hidden="1" customWidth="1"/>
    <col min="1544" max="1544" width="20.6640625" style="1" customWidth="1"/>
    <col min="1545" max="1545" width="4.88671875" style="1" customWidth="1"/>
    <col min="1546" max="1546" width="0" style="1" hidden="1" customWidth="1"/>
    <col min="1547" max="1547" width="24.6640625" style="1" customWidth="1"/>
    <col min="1548" max="1548" width="12.33203125" style="1" customWidth="1"/>
    <col min="1549" max="1549" width="0" style="1" hidden="1" customWidth="1"/>
    <col min="1550" max="1550" width="3.44140625" style="1" customWidth="1"/>
    <col min="1551" max="1551" width="0" style="1" hidden="1" customWidth="1"/>
    <col min="1552" max="1552" width="17.6640625" style="1" customWidth="1"/>
    <col min="1553" max="1553" width="3.44140625" style="1" customWidth="1"/>
    <col min="1554" max="1554" width="0" style="1" hidden="1" customWidth="1"/>
    <col min="1555" max="1555" width="23.6640625" style="1" customWidth="1"/>
    <col min="1556" max="1556" width="10" style="1" customWidth="1"/>
    <col min="1557" max="1557" width="0" style="1" hidden="1" customWidth="1"/>
    <col min="1558" max="1559" width="14.6640625" style="1" customWidth="1"/>
    <col min="1560" max="1560" width="12.88671875" style="1" customWidth="1"/>
    <col min="1561" max="1561" width="3.33203125" style="1" customWidth="1"/>
    <col min="1562" max="1562" width="30.33203125" style="1" customWidth="1"/>
    <col min="1563" max="1563" width="5" style="1" customWidth="1"/>
    <col min="1564" max="1564" width="0" style="1" hidden="1" customWidth="1"/>
    <col min="1565" max="1565" width="14.33203125" style="1" customWidth="1"/>
    <col min="1566" max="1566" width="5.6640625" style="1" customWidth="1"/>
    <col min="1567" max="1567" width="0" style="1" hidden="1" customWidth="1"/>
    <col min="1568" max="1568" width="17.33203125" style="1" customWidth="1"/>
    <col min="1569" max="1569" width="12.6640625" style="1" customWidth="1"/>
    <col min="1570" max="1570" width="0" style="1" hidden="1" customWidth="1"/>
    <col min="1571" max="1571" width="5.33203125" style="1" customWidth="1"/>
    <col min="1572" max="1572" width="0" style="1" hidden="1" customWidth="1"/>
    <col min="1573" max="1573" width="17" style="1" customWidth="1"/>
    <col min="1574" max="1574" width="6.33203125" style="1" customWidth="1"/>
    <col min="1575" max="1575" width="0" style="1" hidden="1" customWidth="1"/>
    <col min="1576" max="1576" width="14.33203125" style="1" customWidth="1"/>
    <col min="1577" max="1577" width="7.5546875" style="1" customWidth="1"/>
    <col min="1578" max="1578" width="0" style="1" hidden="1" customWidth="1"/>
    <col min="1579" max="1580" width="14.33203125" style="1" customWidth="1"/>
    <col min="1581" max="1581" width="20.88671875" style="1" customWidth="1"/>
    <col min="1582" max="1582" width="14.44140625" style="1" customWidth="1"/>
    <col min="1583" max="1583" width="15" style="1" customWidth="1"/>
    <col min="1584" max="1584" width="2.6640625" style="1" customWidth="1"/>
    <col min="1585" max="1585" width="11.6640625" style="1" customWidth="1"/>
    <col min="1586" max="1586" width="11.5546875" style="1" customWidth="1"/>
    <col min="1587" max="1587" width="2.33203125" style="1" customWidth="1"/>
    <col min="1588" max="1588" width="41" style="1" customWidth="1"/>
    <col min="1589" max="1589" width="14.33203125" style="1" customWidth="1"/>
    <col min="1590" max="1591" width="11.5546875" style="1" customWidth="1"/>
    <col min="1592" max="1592" width="21.88671875" style="1" customWidth="1"/>
    <col min="1593" max="1784" width="11.5546875" style="1"/>
    <col min="1785" max="1785" width="21.88671875" style="1" customWidth="1"/>
    <col min="1786" max="1786" width="13.88671875" style="1" customWidth="1"/>
    <col min="1787" max="1787" width="38.6640625" style="1" customWidth="1"/>
    <col min="1788" max="1788" width="3" style="1" bestFit="1" customWidth="1"/>
    <col min="1789" max="1789" width="32.33203125" style="1" customWidth="1"/>
    <col min="1790" max="1790" width="46.33203125" style="1" customWidth="1"/>
    <col min="1791" max="1791" width="19" style="1" customWidth="1"/>
    <col min="1792" max="1792" width="0" style="1" hidden="1" customWidth="1"/>
    <col min="1793" max="1793" width="17.6640625" style="1" customWidth="1"/>
    <col min="1794" max="1794" width="0" style="1" hidden="1" customWidth="1"/>
    <col min="1795" max="1795" width="22.33203125" style="1" customWidth="1"/>
    <col min="1796" max="1796" width="5.33203125" style="1" customWidth="1"/>
    <col min="1797" max="1797" width="36.33203125" style="1" customWidth="1"/>
    <col min="1798" max="1798" width="5.6640625" style="1" customWidth="1"/>
    <col min="1799" max="1799" width="0" style="1" hidden="1" customWidth="1"/>
    <col min="1800" max="1800" width="20.6640625" style="1" customWidth="1"/>
    <col min="1801" max="1801" width="4.88671875" style="1" customWidth="1"/>
    <col min="1802" max="1802" width="0" style="1" hidden="1" customWidth="1"/>
    <col min="1803" max="1803" width="24.6640625" style="1" customWidth="1"/>
    <col min="1804" max="1804" width="12.33203125" style="1" customWidth="1"/>
    <col min="1805" max="1805" width="0" style="1" hidden="1" customWidth="1"/>
    <col min="1806" max="1806" width="3.44140625" style="1" customWidth="1"/>
    <col min="1807" max="1807" width="0" style="1" hidden="1" customWidth="1"/>
    <col min="1808" max="1808" width="17.6640625" style="1" customWidth="1"/>
    <col min="1809" max="1809" width="3.44140625" style="1" customWidth="1"/>
    <col min="1810" max="1810" width="0" style="1" hidden="1" customWidth="1"/>
    <col min="1811" max="1811" width="23.6640625" style="1" customWidth="1"/>
    <col min="1812" max="1812" width="10" style="1" customWidth="1"/>
    <col min="1813" max="1813" width="0" style="1" hidden="1" customWidth="1"/>
    <col min="1814" max="1815" width="14.6640625" style="1" customWidth="1"/>
    <col min="1816" max="1816" width="12.88671875" style="1" customWidth="1"/>
    <col min="1817" max="1817" width="3.33203125" style="1" customWidth="1"/>
    <col min="1818" max="1818" width="30.33203125" style="1" customWidth="1"/>
    <col min="1819" max="1819" width="5" style="1" customWidth="1"/>
    <col min="1820" max="1820" width="0" style="1" hidden="1" customWidth="1"/>
    <col min="1821" max="1821" width="14.33203125" style="1" customWidth="1"/>
    <col min="1822" max="1822" width="5.6640625" style="1" customWidth="1"/>
    <col min="1823" max="1823" width="0" style="1" hidden="1" customWidth="1"/>
    <col min="1824" max="1824" width="17.33203125" style="1" customWidth="1"/>
    <col min="1825" max="1825" width="12.6640625" style="1" customWidth="1"/>
    <col min="1826" max="1826" width="0" style="1" hidden="1" customWidth="1"/>
    <col min="1827" max="1827" width="5.33203125" style="1" customWidth="1"/>
    <col min="1828" max="1828" width="0" style="1" hidden="1" customWidth="1"/>
    <col min="1829" max="1829" width="17" style="1" customWidth="1"/>
    <col min="1830" max="1830" width="6.33203125" style="1" customWidth="1"/>
    <col min="1831" max="1831" width="0" style="1" hidden="1" customWidth="1"/>
    <col min="1832" max="1832" width="14.33203125" style="1" customWidth="1"/>
    <col min="1833" max="1833" width="7.5546875" style="1" customWidth="1"/>
    <col min="1834" max="1834" width="0" style="1" hidden="1" customWidth="1"/>
    <col min="1835" max="1836" width="14.33203125" style="1" customWidth="1"/>
    <col min="1837" max="1837" width="20.88671875" style="1" customWidth="1"/>
    <col min="1838" max="1838" width="14.44140625" style="1" customWidth="1"/>
    <col min="1839" max="1839" width="15" style="1" customWidth="1"/>
    <col min="1840" max="1840" width="2.6640625" style="1" customWidth="1"/>
    <col min="1841" max="1841" width="11.6640625" style="1" customWidth="1"/>
    <col min="1842" max="1842" width="11.5546875" style="1" customWidth="1"/>
    <col min="1843" max="1843" width="2.33203125" style="1" customWidth="1"/>
    <col min="1844" max="1844" width="41" style="1" customWidth="1"/>
    <col min="1845" max="1845" width="14.33203125" style="1" customWidth="1"/>
    <col min="1846" max="1847" width="11.5546875" style="1" customWidth="1"/>
    <col min="1848" max="1848" width="21.88671875" style="1" customWidth="1"/>
    <col min="1849" max="2040" width="11.5546875" style="1"/>
    <col min="2041" max="2041" width="21.88671875" style="1" customWidth="1"/>
    <col min="2042" max="2042" width="13.88671875" style="1" customWidth="1"/>
    <col min="2043" max="2043" width="38.6640625" style="1" customWidth="1"/>
    <col min="2044" max="2044" width="3" style="1" bestFit="1" customWidth="1"/>
    <col min="2045" max="2045" width="32.33203125" style="1" customWidth="1"/>
    <col min="2046" max="2046" width="46.33203125" style="1" customWidth="1"/>
    <col min="2047" max="2047" width="19" style="1" customWidth="1"/>
    <col min="2048" max="2048" width="0" style="1" hidden="1" customWidth="1"/>
    <col min="2049" max="2049" width="17.6640625" style="1" customWidth="1"/>
    <col min="2050" max="2050" width="0" style="1" hidden="1" customWidth="1"/>
    <col min="2051" max="2051" width="22.33203125" style="1" customWidth="1"/>
    <col min="2052" max="2052" width="5.33203125" style="1" customWidth="1"/>
    <col min="2053" max="2053" width="36.33203125" style="1" customWidth="1"/>
    <col min="2054" max="2054" width="5.6640625" style="1" customWidth="1"/>
    <col min="2055" max="2055" width="0" style="1" hidden="1" customWidth="1"/>
    <col min="2056" max="2056" width="20.6640625" style="1" customWidth="1"/>
    <col min="2057" max="2057" width="4.88671875" style="1" customWidth="1"/>
    <col min="2058" max="2058" width="0" style="1" hidden="1" customWidth="1"/>
    <col min="2059" max="2059" width="24.6640625" style="1" customWidth="1"/>
    <col min="2060" max="2060" width="12.33203125" style="1" customWidth="1"/>
    <col min="2061" max="2061" width="0" style="1" hidden="1" customWidth="1"/>
    <col min="2062" max="2062" width="3.44140625" style="1" customWidth="1"/>
    <col min="2063" max="2063" width="0" style="1" hidden="1" customWidth="1"/>
    <col min="2064" max="2064" width="17.6640625" style="1" customWidth="1"/>
    <col min="2065" max="2065" width="3.44140625" style="1" customWidth="1"/>
    <col min="2066" max="2066" width="0" style="1" hidden="1" customWidth="1"/>
    <col min="2067" max="2067" width="23.6640625" style="1" customWidth="1"/>
    <col min="2068" max="2068" width="10" style="1" customWidth="1"/>
    <col min="2069" max="2069" width="0" style="1" hidden="1" customWidth="1"/>
    <col min="2070" max="2071" width="14.6640625" style="1" customWidth="1"/>
    <col min="2072" max="2072" width="12.88671875" style="1" customWidth="1"/>
    <col min="2073" max="2073" width="3.33203125" style="1" customWidth="1"/>
    <col min="2074" max="2074" width="30.33203125" style="1" customWidth="1"/>
    <col min="2075" max="2075" width="5" style="1" customWidth="1"/>
    <col min="2076" max="2076" width="0" style="1" hidden="1" customWidth="1"/>
    <col min="2077" max="2077" width="14.33203125" style="1" customWidth="1"/>
    <col min="2078" max="2078" width="5.6640625" style="1" customWidth="1"/>
    <col min="2079" max="2079" width="0" style="1" hidden="1" customWidth="1"/>
    <col min="2080" max="2080" width="17.33203125" style="1" customWidth="1"/>
    <col min="2081" max="2081" width="12.6640625" style="1" customWidth="1"/>
    <col min="2082" max="2082" width="0" style="1" hidden="1" customWidth="1"/>
    <col min="2083" max="2083" width="5.33203125" style="1" customWidth="1"/>
    <col min="2084" max="2084" width="0" style="1" hidden="1" customWidth="1"/>
    <col min="2085" max="2085" width="17" style="1" customWidth="1"/>
    <col min="2086" max="2086" width="6.33203125" style="1" customWidth="1"/>
    <col min="2087" max="2087" width="0" style="1" hidden="1" customWidth="1"/>
    <col min="2088" max="2088" width="14.33203125" style="1" customWidth="1"/>
    <col min="2089" max="2089" width="7.5546875" style="1" customWidth="1"/>
    <col min="2090" max="2090" width="0" style="1" hidden="1" customWidth="1"/>
    <col min="2091" max="2092" width="14.33203125" style="1" customWidth="1"/>
    <col min="2093" max="2093" width="20.88671875" style="1" customWidth="1"/>
    <col min="2094" max="2094" width="14.44140625" style="1" customWidth="1"/>
    <col min="2095" max="2095" width="15" style="1" customWidth="1"/>
    <col min="2096" max="2096" width="2.6640625" style="1" customWidth="1"/>
    <col min="2097" max="2097" width="11.6640625" style="1" customWidth="1"/>
    <col min="2098" max="2098" width="11.5546875" style="1" customWidth="1"/>
    <col min="2099" max="2099" width="2.33203125" style="1" customWidth="1"/>
    <col min="2100" max="2100" width="41" style="1" customWidth="1"/>
    <col min="2101" max="2101" width="14.33203125" style="1" customWidth="1"/>
    <col min="2102" max="2103" width="11.5546875" style="1" customWidth="1"/>
    <col min="2104" max="2104" width="21.88671875" style="1" customWidth="1"/>
    <col min="2105" max="2296" width="11.5546875" style="1"/>
    <col min="2297" max="2297" width="21.88671875" style="1" customWidth="1"/>
    <col min="2298" max="2298" width="13.88671875" style="1" customWidth="1"/>
    <col min="2299" max="2299" width="38.6640625" style="1" customWidth="1"/>
    <col min="2300" max="2300" width="3" style="1" bestFit="1" customWidth="1"/>
    <col min="2301" max="2301" width="32.33203125" style="1" customWidth="1"/>
    <col min="2302" max="2302" width="46.33203125" style="1" customWidth="1"/>
    <col min="2303" max="2303" width="19" style="1" customWidth="1"/>
    <col min="2304" max="2304" width="0" style="1" hidden="1" customWidth="1"/>
    <col min="2305" max="2305" width="17.6640625" style="1" customWidth="1"/>
    <col min="2306" max="2306" width="0" style="1" hidden="1" customWidth="1"/>
    <col min="2307" max="2307" width="22.33203125" style="1" customWidth="1"/>
    <col min="2308" max="2308" width="5.33203125" style="1" customWidth="1"/>
    <col min="2309" max="2309" width="36.33203125" style="1" customWidth="1"/>
    <col min="2310" max="2310" width="5.6640625" style="1" customWidth="1"/>
    <col min="2311" max="2311" width="0" style="1" hidden="1" customWidth="1"/>
    <col min="2312" max="2312" width="20.6640625" style="1" customWidth="1"/>
    <col min="2313" max="2313" width="4.88671875" style="1" customWidth="1"/>
    <col min="2314" max="2314" width="0" style="1" hidden="1" customWidth="1"/>
    <col min="2315" max="2315" width="24.6640625" style="1" customWidth="1"/>
    <col min="2316" max="2316" width="12.33203125" style="1" customWidth="1"/>
    <col min="2317" max="2317" width="0" style="1" hidden="1" customWidth="1"/>
    <col min="2318" max="2318" width="3.44140625" style="1" customWidth="1"/>
    <col min="2319" max="2319" width="0" style="1" hidden="1" customWidth="1"/>
    <col min="2320" max="2320" width="17.6640625" style="1" customWidth="1"/>
    <col min="2321" max="2321" width="3.44140625" style="1" customWidth="1"/>
    <col min="2322" max="2322" width="0" style="1" hidden="1" customWidth="1"/>
    <col min="2323" max="2323" width="23.6640625" style="1" customWidth="1"/>
    <col min="2324" max="2324" width="10" style="1" customWidth="1"/>
    <col min="2325" max="2325" width="0" style="1" hidden="1" customWidth="1"/>
    <col min="2326" max="2327" width="14.6640625" style="1" customWidth="1"/>
    <col min="2328" max="2328" width="12.88671875" style="1" customWidth="1"/>
    <col min="2329" max="2329" width="3.33203125" style="1" customWidth="1"/>
    <col min="2330" max="2330" width="30.33203125" style="1" customWidth="1"/>
    <col min="2331" max="2331" width="5" style="1" customWidth="1"/>
    <col min="2332" max="2332" width="0" style="1" hidden="1" customWidth="1"/>
    <col min="2333" max="2333" width="14.33203125" style="1" customWidth="1"/>
    <col min="2334" max="2334" width="5.6640625" style="1" customWidth="1"/>
    <col min="2335" max="2335" width="0" style="1" hidden="1" customWidth="1"/>
    <col min="2336" max="2336" width="17.33203125" style="1" customWidth="1"/>
    <col min="2337" max="2337" width="12.6640625" style="1" customWidth="1"/>
    <col min="2338" max="2338" width="0" style="1" hidden="1" customWidth="1"/>
    <col min="2339" max="2339" width="5.33203125" style="1" customWidth="1"/>
    <col min="2340" max="2340" width="0" style="1" hidden="1" customWidth="1"/>
    <col min="2341" max="2341" width="17" style="1" customWidth="1"/>
    <col min="2342" max="2342" width="6.33203125" style="1" customWidth="1"/>
    <col min="2343" max="2343" width="0" style="1" hidden="1" customWidth="1"/>
    <col min="2344" max="2344" width="14.33203125" style="1" customWidth="1"/>
    <col min="2345" max="2345" width="7.5546875" style="1" customWidth="1"/>
    <col min="2346" max="2346" width="0" style="1" hidden="1" customWidth="1"/>
    <col min="2347" max="2348" width="14.33203125" style="1" customWidth="1"/>
    <col min="2349" max="2349" width="20.88671875" style="1" customWidth="1"/>
    <col min="2350" max="2350" width="14.44140625" style="1" customWidth="1"/>
    <col min="2351" max="2351" width="15" style="1" customWidth="1"/>
    <col min="2352" max="2352" width="2.6640625" style="1" customWidth="1"/>
    <col min="2353" max="2353" width="11.6640625" style="1" customWidth="1"/>
    <col min="2354" max="2354" width="11.5546875" style="1" customWidth="1"/>
    <col min="2355" max="2355" width="2.33203125" style="1" customWidth="1"/>
    <col min="2356" max="2356" width="41" style="1" customWidth="1"/>
    <col min="2357" max="2357" width="14.33203125" style="1" customWidth="1"/>
    <col min="2358" max="2359" width="11.5546875" style="1" customWidth="1"/>
    <col min="2360" max="2360" width="21.88671875" style="1" customWidth="1"/>
    <col min="2361" max="2552" width="11.5546875" style="1"/>
    <col min="2553" max="2553" width="21.88671875" style="1" customWidth="1"/>
    <col min="2554" max="2554" width="13.88671875" style="1" customWidth="1"/>
    <col min="2555" max="2555" width="38.6640625" style="1" customWidth="1"/>
    <col min="2556" max="2556" width="3" style="1" bestFit="1" customWidth="1"/>
    <col min="2557" max="2557" width="32.33203125" style="1" customWidth="1"/>
    <col min="2558" max="2558" width="46.33203125" style="1" customWidth="1"/>
    <col min="2559" max="2559" width="19" style="1" customWidth="1"/>
    <col min="2560" max="2560" width="0" style="1" hidden="1" customWidth="1"/>
    <col min="2561" max="2561" width="17.6640625" style="1" customWidth="1"/>
    <col min="2562" max="2562" width="0" style="1" hidden="1" customWidth="1"/>
    <col min="2563" max="2563" width="22.33203125" style="1" customWidth="1"/>
    <col min="2564" max="2564" width="5.33203125" style="1" customWidth="1"/>
    <col min="2565" max="2565" width="36.33203125" style="1" customWidth="1"/>
    <col min="2566" max="2566" width="5.6640625" style="1" customWidth="1"/>
    <col min="2567" max="2567" width="0" style="1" hidden="1" customWidth="1"/>
    <col min="2568" max="2568" width="20.6640625" style="1" customWidth="1"/>
    <col min="2569" max="2569" width="4.88671875" style="1" customWidth="1"/>
    <col min="2570" max="2570" width="0" style="1" hidden="1" customWidth="1"/>
    <col min="2571" max="2571" width="24.6640625" style="1" customWidth="1"/>
    <col min="2572" max="2572" width="12.33203125" style="1" customWidth="1"/>
    <col min="2573" max="2573" width="0" style="1" hidden="1" customWidth="1"/>
    <col min="2574" max="2574" width="3.44140625" style="1" customWidth="1"/>
    <col min="2575" max="2575" width="0" style="1" hidden="1" customWidth="1"/>
    <col min="2576" max="2576" width="17.6640625" style="1" customWidth="1"/>
    <col min="2577" max="2577" width="3.44140625" style="1" customWidth="1"/>
    <col min="2578" max="2578" width="0" style="1" hidden="1" customWidth="1"/>
    <col min="2579" max="2579" width="23.6640625" style="1" customWidth="1"/>
    <col min="2580" max="2580" width="10" style="1" customWidth="1"/>
    <col min="2581" max="2581" width="0" style="1" hidden="1" customWidth="1"/>
    <col min="2582" max="2583" width="14.6640625" style="1" customWidth="1"/>
    <col min="2584" max="2584" width="12.88671875" style="1" customWidth="1"/>
    <col min="2585" max="2585" width="3.33203125" style="1" customWidth="1"/>
    <col min="2586" max="2586" width="30.33203125" style="1" customWidth="1"/>
    <col min="2587" max="2587" width="5" style="1" customWidth="1"/>
    <col min="2588" max="2588" width="0" style="1" hidden="1" customWidth="1"/>
    <col min="2589" max="2589" width="14.33203125" style="1" customWidth="1"/>
    <col min="2590" max="2590" width="5.6640625" style="1" customWidth="1"/>
    <col min="2591" max="2591" width="0" style="1" hidden="1" customWidth="1"/>
    <col min="2592" max="2592" width="17.33203125" style="1" customWidth="1"/>
    <col min="2593" max="2593" width="12.6640625" style="1" customWidth="1"/>
    <col min="2594" max="2594" width="0" style="1" hidden="1" customWidth="1"/>
    <col min="2595" max="2595" width="5.33203125" style="1" customWidth="1"/>
    <col min="2596" max="2596" width="0" style="1" hidden="1" customWidth="1"/>
    <col min="2597" max="2597" width="17" style="1" customWidth="1"/>
    <col min="2598" max="2598" width="6.33203125" style="1" customWidth="1"/>
    <col min="2599" max="2599" width="0" style="1" hidden="1" customWidth="1"/>
    <col min="2600" max="2600" width="14.33203125" style="1" customWidth="1"/>
    <col min="2601" max="2601" width="7.5546875" style="1" customWidth="1"/>
    <col min="2602" max="2602" width="0" style="1" hidden="1" customWidth="1"/>
    <col min="2603" max="2604" width="14.33203125" style="1" customWidth="1"/>
    <col min="2605" max="2605" width="20.88671875" style="1" customWidth="1"/>
    <col min="2606" max="2606" width="14.44140625" style="1" customWidth="1"/>
    <col min="2607" max="2607" width="15" style="1" customWidth="1"/>
    <col min="2608" max="2608" width="2.6640625" style="1" customWidth="1"/>
    <col min="2609" max="2609" width="11.6640625" style="1" customWidth="1"/>
    <col min="2610" max="2610" width="11.5546875" style="1" customWidth="1"/>
    <col min="2611" max="2611" width="2.33203125" style="1" customWidth="1"/>
    <col min="2612" max="2612" width="41" style="1" customWidth="1"/>
    <col min="2613" max="2613" width="14.33203125" style="1" customWidth="1"/>
    <col min="2614" max="2615" width="11.5546875" style="1" customWidth="1"/>
    <col min="2616" max="2616" width="21.88671875" style="1" customWidth="1"/>
    <col min="2617" max="2808" width="11.5546875" style="1"/>
    <col min="2809" max="2809" width="21.88671875" style="1" customWidth="1"/>
    <col min="2810" max="2810" width="13.88671875" style="1" customWidth="1"/>
    <col min="2811" max="2811" width="38.6640625" style="1" customWidth="1"/>
    <col min="2812" max="2812" width="3" style="1" bestFit="1" customWidth="1"/>
    <col min="2813" max="2813" width="32.33203125" style="1" customWidth="1"/>
    <col min="2814" max="2814" width="46.33203125" style="1" customWidth="1"/>
    <col min="2815" max="2815" width="19" style="1" customWidth="1"/>
    <col min="2816" max="2816" width="0" style="1" hidden="1" customWidth="1"/>
    <col min="2817" max="2817" width="17.6640625" style="1" customWidth="1"/>
    <col min="2818" max="2818" width="0" style="1" hidden="1" customWidth="1"/>
    <col min="2819" max="2819" width="22.33203125" style="1" customWidth="1"/>
    <col min="2820" max="2820" width="5.33203125" style="1" customWidth="1"/>
    <col min="2821" max="2821" width="36.33203125" style="1" customWidth="1"/>
    <col min="2822" max="2822" width="5.6640625" style="1" customWidth="1"/>
    <col min="2823" max="2823" width="0" style="1" hidden="1" customWidth="1"/>
    <col min="2824" max="2824" width="20.6640625" style="1" customWidth="1"/>
    <col min="2825" max="2825" width="4.88671875" style="1" customWidth="1"/>
    <col min="2826" max="2826" width="0" style="1" hidden="1" customWidth="1"/>
    <col min="2827" max="2827" width="24.6640625" style="1" customWidth="1"/>
    <col min="2828" max="2828" width="12.33203125" style="1" customWidth="1"/>
    <col min="2829" max="2829" width="0" style="1" hidden="1" customWidth="1"/>
    <col min="2830" max="2830" width="3.44140625" style="1" customWidth="1"/>
    <col min="2831" max="2831" width="0" style="1" hidden="1" customWidth="1"/>
    <col min="2832" max="2832" width="17.6640625" style="1" customWidth="1"/>
    <col min="2833" max="2833" width="3.44140625" style="1" customWidth="1"/>
    <col min="2834" max="2834" width="0" style="1" hidden="1" customWidth="1"/>
    <col min="2835" max="2835" width="23.6640625" style="1" customWidth="1"/>
    <col min="2836" max="2836" width="10" style="1" customWidth="1"/>
    <col min="2837" max="2837" width="0" style="1" hidden="1" customWidth="1"/>
    <col min="2838" max="2839" width="14.6640625" style="1" customWidth="1"/>
    <col min="2840" max="2840" width="12.88671875" style="1" customWidth="1"/>
    <col min="2841" max="2841" width="3.33203125" style="1" customWidth="1"/>
    <col min="2842" max="2842" width="30.33203125" style="1" customWidth="1"/>
    <col min="2843" max="2843" width="5" style="1" customWidth="1"/>
    <col min="2844" max="2844" width="0" style="1" hidden="1" customWidth="1"/>
    <col min="2845" max="2845" width="14.33203125" style="1" customWidth="1"/>
    <col min="2846" max="2846" width="5.6640625" style="1" customWidth="1"/>
    <col min="2847" max="2847" width="0" style="1" hidden="1" customWidth="1"/>
    <col min="2848" max="2848" width="17.33203125" style="1" customWidth="1"/>
    <col min="2849" max="2849" width="12.6640625" style="1" customWidth="1"/>
    <col min="2850" max="2850" width="0" style="1" hidden="1" customWidth="1"/>
    <col min="2851" max="2851" width="5.33203125" style="1" customWidth="1"/>
    <col min="2852" max="2852" width="0" style="1" hidden="1" customWidth="1"/>
    <col min="2853" max="2853" width="17" style="1" customWidth="1"/>
    <col min="2854" max="2854" width="6.33203125" style="1" customWidth="1"/>
    <col min="2855" max="2855" width="0" style="1" hidden="1" customWidth="1"/>
    <col min="2856" max="2856" width="14.33203125" style="1" customWidth="1"/>
    <col min="2857" max="2857" width="7.5546875" style="1" customWidth="1"/>
    <col min="2858" max="2858" width="0" style="1" hidden="1" customWidth="1"/>
    <col min="2859" max="2860" width="14.33203125" style="1" customWidth="1"/>
    <col min="2861" max="2861" width="20.88671875" style="1" customWidth="1"/>
    <col min="2862" max="2862" width="14.44140625" style="1" customWidth="1"/>
    <col min="2863" max="2863" width="15" style="1" customWidth="1"/>
    <col min="2864" max="2864" width="2.6640625" style="1" customWidth="1"/>
    <col min="2865" max="2865" width="11.6640625" style="1" customWidth="1"/>
    <col min="2866" max="2866" width="11.5546875" style="1" customWidth="1"/>
    <col min="2867" max="2867" width="2.33203125" style="1" customWidth="1"/>
    <col min="2868" max="2868" width="41" style="1" customWidth="1"/>
    <col min="2869" max="2869" width="14.33203125" style="1" customWidth="1"/>
    <col min="2870" max="2871" width="11.5546875" style="1" customWidth="1"/>
    <col min="2872" max="2872" width="21.88671875" style="1" customWidth="1"/>
    <col min="2873" max="3064" width="11.5546875" style="1"/>
    <col min="3065" max="3065" width="21.88671875" style="1" customWidth="1"/>
    <col min="3066" max="3066" width="13.88671875" style="1" customWidth="1"/>
    <col min="3067" max="3067" width="38.6640625" style="1" customWidth="1"/>
    <col min="3068" max="3068" width="3" style="1" bestFit="1" customWidth="1"/>
    <col min="3069" max="3069" width="32.33203125" style="1" customWidth="1"/>
    <col min="3070" max="3070" width="46.33203125" style="1" customWidth="1"/>
    <col min="3071" max="3071" width="19" style="1" customWidth="1"/>
    <col min="3072" max="3072" width="0" style="1" hidden="1" customWidth="1"/>
    <col min="3073" max="3073" width="17.6640625" style="1" customWidth="1"/>
    <col min="3074" max="3074" width="0" style="1" hidden="1" customWidth="1"/>
    <col min="3075" max="3075" width="22.33203125" style="1" customWidth="1"/>
    <col min="3076" max="3076" width="5.33203125" style="1" customWidth="1"/>
    <col min="3077" max="3077" width="36.33203125" style="1" customWidth="1"/>
    <col min="3078" max="3078" width="5.6640625" style="1" customWidth="1"/>
    <col min="3079" max="3079" width="0" style="1" hidden="1" customWidth="1"/>
    <col min="3080" max="3080" width="20.6640625" style="1" customWidth="1"/>
    <col min="3081" max="3081" width="4.88671875" style="1" customWidth="1"/>
    <col min="3082" max="3082" width="0" style="1" hidden="1" customWidth="1"/>
    <col min="3083" max="3083" width="24.6640625" style="1" customWidth="1"/>
    <col min="3084" max="3084" width="12.33203125" style="1" customWidth="1"/>
    <col min="3085" max="3085" width="0" style="1" hidden="1" customWidth="1"/>
    <col min="3086" max="3086" width="3.44140625" style="1" customWidth="1"/>
    <col min="3087" max="3087" width="0" style="1" hidden="1" customWidth="1"/>
    <col min="3088" max="3088" width="17.6640625" style="1" customWidth="1"/>
    <col min="3089" max="3089" width="3.44140625" style="1" customWidth="1"/>
    <col min="3090" max="3090" width="0" style="1" hidden="1" customWidth="1"/>
    <col min="3091" max="3091" width="23.6640625" style="1" customWidth="1"/>
    <col min="3092" max="3092" width="10" style="1" customWidth="1"/>
    <col min="3093" max="3093" width="0" style="1" hidden="1" customWidth="1"/>
    <col min="3094" max="3095" width="14.6640625" style="1" customWidth="1"/>
    <col min="3096" max="3096" width="12.88671875" style="1" customWidth="1"/>
    <col min="3097" max="3097" width="3.33203125" style="1" customWidth="1"/>
    <col min="3098" max="3098" width="30.33203125" style="1" customWidth="1"/>
    <col min="3099" max="3099" width="5" style="1" customWidth="1"/>
    <col min="3100" max="3100" width="0" style="1" hidden="1" customWidth="1"/>
    <col min="3101" max="3101" width="14.33203125" style="1" customWidth="1"/>
    <col min="3102" max="3102" width="5.6640625" style="1" customWidth="1"/>
    <col min="3103" max="3103" width="0" style="1" hidden="1" customWidth="1"/>
    <col min="3104" max="3104" width="17.33203125" style="1" customWidth="1"/>
    <col min="3105" max="3105" width="12.6640625" style="1" customWidth="1"/>
    <col min="3106" max="3106" width="0" style="1" hidden="1" customWidth="1"/>
    <col min="3107" max="3107" width="5.33203125" style="1" customWidth="1"/>
    <col min="3108" max="3108" width="0" style="1" hidden="1" customWidth="1"/>
    <col min="3109" max="3109" width="17" style="1" customWidth="1"/>
    <col min="3110" max="3110" width="6.33203125" style="1" customWidth="1"/>
    <col min="3111" max="3111" width="0" style="1" hidden="1" customWidth="1"/>
    <col min="3112" max="3112" width="14.33203125" style="1" customWidth="1"/>
    <col min="3113" max="3113" width="7.5546875" style="1" customWidth="1"/>
    <col min="3114" max="3114" width="0" style="1" hidden="1" customWidth="1"/>
    <col min="3115" max="3116" width="14.33203125" style="1" customWidth="1"/>
    <col min="3117" max="3117" width="20.88671875" style="1" customWidth="1"/>
    <col min="3118" max="3118" width="14.44140625" style="1" customWidth="1"/>
    <col min="3119" max="3119" width="15" style="1" customWidth="1"/>
    <col min="3120" max="3120" width="2.6640625" style="1" customWidth="1"/>
    <col min="3121" max="3121" width="11.6640625" style="1" customWidth="1"/>
    <col min="3122" max="3122" width="11.5546875" style="1" customWidth="1"/>
    <col min="3123" max="3123" width="2.33203125" style="1" customWidth="1"/>
    <col min="3124" max="3124" width="41" style="1" customWidth="1"/>
    <col min="3125" max="3125" width="14.33203125" style="1" customWidth="1"/>
    <col min="3126" max="3127" width="11.5546875" style="1" customWidth="1"/>
    <col min="3128" max="3128" width="21.88671875" style="1" customWidth="1"/>
    <col min="3129" max="3320" width="11.5546875" style="1"/>
    <col min="3321" max="3321" width="21.88671875" style="1" customWidth="1"/>
    <col min="3322" max="3322" width="13.88671875" style="1" customWidth="1"/>
    <col min="3323" max="3323" width="38.6640625" style="1" customWidth="1"/>
    <col min="3324" max="3324" width="3" style="1" bestFit="1" customWidth="1"/>
    <col min="3325" max="3325" width="32.33203125" style="1" customWidth="1"/>
    <col min="3326" max="3326" width="46.33203125" style="1" customWidth="1"/>
    <col min="3327" max="3327" width="19" style="1" customWidth="1"/>
    <col min="3328" max="3328" width="0" style="1" hidden="1" customWidth="1"/>
    <col min="3329" max="3329" width="17.6640625" style="1" customWidth="1"/>
    <col min="3330" max="3330" width="0" style="1" hidden="1" customWidth="1"/>
    <col min="3331" max="3331" width="22.33203125" style="1" customWidth="1"/>
    <col min="3332" max="3332" width="5.33203125" style="1" customWidth="1"/>
    <col min="3333" max="3333" width="36.33203125" style="1" customWidth="1"/>
    <col min="3334" max="3334" width="5.6640625" style="1" customWidth="1"/>
    <col min="3335" max="3335" width="0" style="1" hidden="1" customWidth="1"/>
    <col min="3336" max="3336" width="20.6640625" style="1" customWidth="1"/>
    <col min="3337" max="3337" width="4.88671875" style="1" customWidth="1"/>
    <col min="3338" max="3338" width="0" style="1" hidden="1" customWidth="1"/>
    <col min="3339" max="3339" width="24.6640625" style="1" customWidth="1"/>
    <col min="3340" max="3340" width="12.33203125" style="1" customWidth="1"/>
    <col min="3341" max="3341" width="0" style="1" hidden="1" customWidth="1"/>
    <col min="3342" max="3342" width="3.44140625" style="1" customWidth="1"/>
    <col min="3343" max="3343" width="0" style="1" hidden="1" customWidth="1"/>
    <col min="3344" max="3344" width="17.6640625" style="1" customWidth="1"/>
    <col min="3345" max="3345" width="3.44140625" style="1" customWidth="1"/>
    <col min="3346" max="3346" width="0" style="1" hidden="1" customWidth="1"/>
    <col min="3347" max="3347" width="23.6640625" style="1" customWidth="1"/>
    <col min="3348" max="3348" width="10" style="1" customWidth="1"/>
    <col min="3349" max="3349" width="0" style="1" hidden="1" customWidth="1"/>
    <col min="3350" max="3351" width="14.6640625" style="1" customWidth="1"/>
    <col min="3352" max="3352" width="12.88671875" style="1" customWidth="1"/>
    <col min="3353" max="3353" width="3.33203125" style="1" customWidth="1"/>
    <col min="3354" max="3354" width="30.33203125" style="1" customWidth="1"/>
    <col min="3355" max="3355" width="5" style="1" customWidth="1"/>
    <col min="3356" max="3356" width="0" style="1" hidden="1" customWidth="1"/>
    <col min="3357" max="3357" width="14.33203125" style="1" customWidth="1"/>
    <col min="3358" max="3358" width="5.6640625" style="1" customWidth="1"/>
    <col min="3359" max="3359" width="0" style="1" hidden="1" customWidth="1"/>
    <col min="3360" max="3360" width="17.33203125" style="1" customWidth="1"/>
    <col min="3361" max="3361" width="12.6640625" style="1" customWidth="1"/>
    <col min="3362" max="3362" width="0" style="1" hidden="1" customWidth="1"/>
    <col min="3363" max="3363" width="5.33203125" style="1" customWidth="1"/>
    <col min="3364" max="3364" width="0" style="1" hidden="1" customWidth="1"/>
    <col min="3365" max="3365" width="17" style="1" customWidth="1"/>
    <col min="3366" max="3366" width="6.33203125" style="1" customWidth="1"/>
    <col min="3367" max="3367" width="0" style="1" hidden="1" customWidth="1"/>
    <col min="3368" max="3368" width="14.33203125" style="1" customWidth="1"/>
    <col min="3369" max="3369" width="7.5546875" style="1" customWidth="1"/>
    <col min="3370" max="3370" width="0" style="1" hidden="1" customWidth="1"/>
    <col min="3371" max="3372" width="14.33203125" style="1" customWidth="1"/>
    <col min="3373" max="3373" width="20.88671875" style="1" customWidth="1"/>
    <col min="3374" max="3374" width="14.44140625" style="1" customWidth="1"/>
    <col min="3375" max="3375" width="15" style="1" customWidth="1"/>
    <col min="3376" max="3376" width="2.6640625" style="1" customWidth="1"/>
    <col min="3377" max="3377" width="11.6640625" style="1" customWidth="1"/>
    <col min="3378" max="3378" width="11.5546875" style="1" customWidth="1"/>
    <col min="3379" max="3379" width="2.33203125" style="1" customWidth="1"/>
    <col min="3380" max="3380" width="41" style="1" customWidth="1"/>
    <col min="3381" max="3381" width="14.33203125" style="1" customWidth="1"/>
    <col min="3382" max="3383" width="11.5546875" style="1" customWidth="1"/>
    <col min="3384" max="3384" width="21.88671875" style="1" customWidth="1"/>
    <col min="3385" max="3576" width="11.5546875" style="1"/>
    <col min="3577" max="3577" width="21.88671875" style="1" customWidth="1"/>
    <col min="3578" max="3578" width="13.88671875" style="1" customWidth="1"/>
    <col min="3579" max="3579" width="38.6640625" style="1" customWidth="1"/>
    <col min="3580" max="3580" width="3" style="1" bestFit="1" customWidth="1"/>
    <col min="3581" max="3581" width="32.33203125" style="1" customWidth="1"/>
    <col min="3582" max="3582" width="46.33203125" style="1" customWidth="1"/>
    <col min="3583" max="3583" width="19" style="1" customWidth="1"/>
    <col min="3584" max="3584" width="0" style="1" hidden="1" customWidth="1"/>
    <col min="3585" max="3585" width="17.6640625" style="1" customWidth="1"/>
    <col min="3586" max="3586" width="0" style="1" hidden="1" customWidth="1"/>
    <col min="3587" max="3587" width="22.33203125" style="1" customWidth="1"/>
    <col min="3588" max="3588" width="5.33203125" style="1" customWidth="1"/>
    <col min="3589" max="3589" width="36.33203125" style="1" customWidth="1"/>
    <col min="3590" max="3590" width="5.6640625" style="1" customWidth="1"/>
    <col min="3591" max="3591" width="0" style="1" hidden="1" customWidth="1"/>
    <col min="3592" max="3592" width="20.6640625" style="1" customWidth="1"/>
    <col min="3593" max="3593" width="4.88671875" style="1" customWidth="1"/>
    <col min="3594" max="3594" width="0" style="1" hidden="1" customWidth="1"/>
    <col min="3595" max="3595" width="24.6640625" style="1" customWidth="1"/>
    <col min="3596" max="3596" width="12.33203125" style="1" customWidth="1"/>
    <col min="3597" max="3597" width="0" style="1" hidden="1" customWidth="1"/>
    <col min="3598" max="3598" width="3.44140625" style="1" customWidth="1"/>
    <col min="3599" max="3599" width="0" style="1" hidden="1" customWidth="1"/>
    <col min="3600" max="3600" width="17.6640625" style="1" customWidth="1"/>
    <col min="3601" max="3601" width="3.44140625" style="1" customWidth="1"/>
    <col min="3602" max="3602" width="0" style="1" hidden="1" customWidth="1"/>
    <col min="3603" max="3603" width="23.6640625" style="1" customWidth="1"/>
    <col min="3604" max="3604" width="10" style="1" customWidth="1"/>
    <col min="3605" max="3605" width="0" style="1" hidden="1" customWidth="1"/>
    <col min="3606" max="3607" width="14.6640625" style="1" customWidth="1"/>
    <col min="3608" max="3608" width="12.88671875" style="1" customWidth="1"/>
    <col min="3609" max="3609" width="3.33203125" style="1" customWidth="1"/>
    <col min="3610" max="3610" width="30.33203125" style="1" customWidth="1"/>
    <col min="3611" max="3611" width="5" style="1" customWidth="1"/>
    <col min="3612" max="3612" width="0" style="1" hidden="1" customWidth="1"/>
    <col min="3613" max="3613" width="14.33203125" style="1" customWidth="1"/>
    <col min="3614" max="3614" width="5.6640625" style="1" customWidth="1"/>
    <col min="3615" max="3615" width="0" style="1" hidden="1" customWidth="1"/>
    <col min="3616" max="3616" width="17.33203125" style="1" customWidth="1"/>
    <col min="3617" max="3617" width="12.6640625" style="1" customWidth="1"/>
    <col min="3618" max="3618" width="0" style="1" hidden="1" customWidth="1"/>
    <col min="3619" max="3619" width="5.33203125" style="1" customWidth="1"/>
    <col min="3620" max="3620" width="0" style="1" hidden="1" customWidth="1"/>
    <col min="3621" max="3621" width="17" style="1" customWidth="1"/>
    <col min="3622" max="3622" width="6.33203125" style="1" customWidth="1"/>
    <col min="3623" max="3623" width="0" style="1" hidden="1" customWidth="1"/>
    <col min="3624" max="3624" width="14.33203125" style="1" customWidth="1"/>
    <col min="3625" max="3625" width="7.5546875" style="1" customWidth="1"/>
    <col min="3626" max="3626" width="0" style="1" hidden="1" customWidth="1"/>
    <col min="3627" max="3628" width="14.33203125" style="1" customWidth="1"/>
    <col min="3629" max="3629" width="20.88671875" style="1" customWidth="1"/>
    <col min="3630" max="3630" width="14.44140625" style="1" customWidth="1"/>
    <col min="3631" max="3631" width="15" style="1" customWidth="1"/>
    <col min="3632" max="3632" width="2.6640625" style="1" customWidth="1"/>
    <col min="3633" max="3633" width="11.6640625" style="1" customWidth="1"/>
    <col min="3634" max="3634" width="11.5546875" style="1" customWidth="1"/>
    <col min="3635" max="3635" width="2.33203125" style="1" customWidth="1"/>
    <col min="3636" max="3636" width="41" style="1" customWidth="1"/>
    <col min="3637" max="3637" width="14.33203125" style="1" customWidth="1"/>
    <col min="3638" max="3639" width="11.5546875" style="1" customWidth="1"/>
    <col min="3640" max="3640" width="21.88671875" style="1" customWidth="1"/>
    <col min="3641" max="3832" width="11.5546875" style="1"/>
    <col min="3833" max="3833" width="21.88671875" style="1" customWidth="1"/>
    <col min="3834" max="3834" width="13.88671875" style="1" customWidth="1"/>
    <col min="3835" max="3835" width="38.6640625" style="1" customWidth="1"/>
    <col min="3836" max="3836" width="3" style="1" bestFit="1" customWidth="1"/>
    <col min="3837" max="3837" width="32.33203125" style="1" customWidth="1"/>
    <col min="3838" max="3838" width="46.33203125" style="1" customWidth="1"/>
    <col min="3839" max="3839" width="19" style="1" customWidth="1"/>
    <col min="3840" max="3840" width="0" style="1" hidden="1" customWidth="1"/>
    <col min="3841" max="3841" width="17.6640625" style="1" customWidth="1"/>
    <col min="3842" max="3842" width="0" style="1" hidden="1" customWidth="1"/>
    <col min="3843" max="3843" width="22.33203125" style="1" customWidth="1"/>
    <col min="3844" max="3844" width="5.33203125" style="1" customWidth="1"/>
    <col min="3845" max="3845" width="36.33203125" style="1" customWidth="1"/>
    <col min="3846" max="3846" width="5.6640625" style="1" customWidth="1"/>
    <col min="3847" max="3847" width="0" style="1" hidden="1" customWidth="1"/>
    <col min="3848" max="3848" width="20.6640625" style="1" customWidth="1"/>
    <col min="3849" max="3849" width="4.88671875" style="1" customWidth="1"/>
    <col min="3850" max="3850" width="0" style="1" hidden="1" customWidth="1"/>
    <col min="3851" max="3851" width="24.6640625" style="1" customWidth="1"/>
    <col min="3852" max="3852" width="12.33203125" style="1" customWidth="1"/>
    <col min="3853" max="3853" width="0" style="1" hidden="1" customWidth="1"/>
    <col min="3854" max="3854" width="3.44140625" style="1" customWidth="1"/>
    <col min="3855" max="3855" width="0" style="1" hidden="1" customWidth="1"/>
    <col min="3856" max="3856" width="17.6640625" style="1" customWidth="1"/>
    <col min="3857" max="3857" width="3.44140625" style="1" customWidth="1"/>
    <col min="3858" max="3858" width="0" style="1" hidden="1" customWidth="1"/>
    <col min="3859" max="3859" width="23.6640625" style="1" customWidth="1"/>
    <col min="3860" max="3860" width="10" style="1" customWidth="1"/>
    <col min="3861" max="3861" width="0" style="1" hidden="1" customWidth="1"/>
    <col min="3862" max="3863" width="14.6640625" style="1" customWidth="1"/>
    <col min="3864" max="3864" width="12.88671875" style="1" customWidth="1"/>
    <col min="3865" max="3865" width="3.33203125" style="1" customWidth="1"/>
    <col min="3866" max="3866" width="30.33203125" style="1" customWidth="1"/>
    <col min="3867" max="3867" width="5" style="1" customWidth="1"/>
    <col min="3868" max="3868" width="0" style="1" hidden="1" customWidth="1"/>
    <col min="3869" max="3869" width="14.33203125" style="1" customWidth="1"/>
    <col min="3870" max="3870" width="5.6640625" style="1" customWidth="1"/>
    <col min="3871" max="3871" width="0" style="1" hidden="1" customWidth="1"/>
    <col min="3872" max="3872" width="17.33203125" style="1" customWidth="1"/>
    <col min="3873" max="3873" width="12.6640625" style="1" customWidth="1"/>
    <col min="3874" max="3874" width="0" style="1" hidden="1" customWidth="1"/>
    <col min="3875" max="3875" width="5.33203125" style="1" customWidth="1"/>
    <col min="3876" max="3876" width="0" style="1" hidden="1" customWidth="1"/>
    <col min="3877" max="3877" width="17" style="1" customWidth="1"/>
    <col min="3878" max="3878" width="6.33203125" style="1" customWidth="1"/>
    <col min="3879" max="3879" width="0" style="1" hidden="1" customWidth="1"/>
    <col min="3880" max="3880" width="14.33203125" style="1" customWidth="1"/>
    <col min="3881" max="3881" width="7.5546875" style="1" customWidth="1"/>
    <col min="3882" max="3882" width="0" style="1" hidden="1" customWidth="1"/>
    <col min="3883" max="3884" width="14.33203125" style="1" customWidth="1"/>
    <col min="3885" max="3885" width="20.88671875" style="1" customWidth="1"/>
    <col min="3886" max="3886" width="14.44140625" style="1" customWidth="1"/>
    <col min="3887" max="3887" width="15" style="1" customWidth="1"/>
    <col min="3888" max="3888" width="2.6640625" style="1" customWidth="1"/>
    <col min="3889" max="3889" width="11.6640625" style="1" customWidth="1"/>
    <col min="3890" max="3890" width="11.5546875" style="1" customWidth="1"/>
    <col min="3891" max="3891" width="2.33203125" style="1" customWidth="1"/>
    <col min="3892" max="3892" width="41" style="1" customWidth="1"/>
    <col min="3893" max="3893" width="14.33203125" style="1" customWidth="1"/>
    <col min="3894" max="3895" width="11.5546875" style="1" customWidth="1"/>
    <col min="3896" max="3896" width="21.88671875" style="1" customWidth="1"/>
    <col min="3897" max="4088" width="11.5546875" style="1"/>
    <col min="4089" max="4089" width="21.88671875" style="1" customWidth="1"/>
    <col min="4090" max="4090" width="13.88671875" style="1" customWidth="1"/>
    <col min="4091" max="4091" width="38.6640625" style="1" customWidth="1"/>
    <col min="4092" max="4092" width="3" style="1" bestFit="1" customWidth="1"/>
    <col min="4093" max="4093" width="32.33203125" style="1" customWidth="1"/>
    <col min="4094" max="4094" width="46.33203125" style="1" customWidth="1"/>
    <col min="4095" max="4095" width="19" style="1" customWidth="1"/>
    <col min="4096" max="4096" width="0" style="1" hidden="1" customWidth="1"/>
    <col min="4097" max="4097" width="17.6640625" style="1" customWidth="1"/>
    <col min="4098" max="4098" width="0" style="1" hidden="1" customWidth="1"/>
    <col min="4099" max="4099" width="22.33203125" style="1" customWidth="1"/>
    <col min="4100" max="4100" width="5.33203125" style="1" customWidth="1"/>
    <col min="4101" max="4101" width="36.33203125" style="1" customWidth="1"/>
    <col min="4102" max="4102" width="5.6640625" style="1" customWidth="1"/>
    <col min="4103" max="4103" width="0" style="1" hidden="1" customWidth="1"/>
    <col min="4104" max="4104" width="20.6640625" style="1" customWidth="1"/>
    <col min="4105" max="4105" width="4.88671875" style="1" customWidth="1"/>
    <col min="4106" max="4106" width="0" style="1" hidden="1" customWidth="1"/>
    <col min="4107" max="4107" width="24.6640625" style="1" customWidth="1"/>
    <col min="4108" max="4108" width="12.33203125" style="1" customWidth="1"/>
    <col min="4109" max="4109" width="0" style="1" hidden="1" customWidth="1"/>
    <col min="4110" max="4110" width="3.44140625" style="1" customWidth="1"/>
    <col min="4111" max="4111" width="0" style="1" hidden="1" customWidth="1"/>
    <col min="4112" max="4112" width="17.6640625" style="1" customWidth="1"/>
    <col min="4113" max="4113" width="3.44140625" style="1" customWidth="1"/>
    <col min="4114" max="4114" width="0" style="1" hidden="1" customWidth="1"/>
    <col min="4115" max="4115" width="23.6640625" style="1" customWidth="1"/>
    <col min="4116" max="4116" width="10" style="1" customWidth="1"/>
    <col min="4117" max="4117" width="0" style="1" hidden="1" customWidth="1"/>
    <col min="4118" max="4119" width="14.6640625" style="1" customWidth="1"/>
    <col min="4120" max="4120" width="12.88671875" style="1" customWidth="1"/>
    <col min="4121" max="4121" width="3.33203125" style="1" customWidth="1"/>
    <col min="4122" max="4122" width="30.33203125" style="1" customWidth="1"/>
    <col min="4123" max="4123" width="5" style="1" customWidth="1"/>
    <col min="4124" max="4124" width="0" style="1" hidden="1" customWidth="1"/>
    <col min="4125" max="4125" width="14.33203125" style="1" customWidth="1"/>
    <col min="4126" max="4126" width="5.6640625" style="1" customWidth="1"/>
    <col min="4127" max="4127" width="0" style="1" hidden="1" customWidth="1"/>
    <col min="4128" max="4128" width="17.33203125" style="1" customWidth="1"/>
    <col min="4129" max="4129" width="12.6640625" style="1" customWidth="1"/>
    <col min="4130" max="4130" width="0" style="1" hidden="1" customWidth="1"/>
    <col min="4131" max="4131" width="5.33203125" style="1" customWidth="1"/>
    <col min="4132" max="4132" width="0" style="1" hidden="1" customWidth="1"/>
    <col min="4133" max="4133" width="17" style="1" customWidth="1"/>
    <col min="4134" max="4134" width="6.33203125" style="1" customWidth="1"/>
    <col min="4135" max="4135" width="0" style="1" hidden="1" customWidth="1"/>
    <col min="4136" max="4136" width="14.33203125" style="1" customWidth="1"/>
    <col min="4137" max="4137" width="7.5546875" style="1" customWidth="1"/>
    <col min="4138" max="4138" width="0" style="1" hidden="1" customWidth="1"/>
    <col min="4139" max="4140" width="14.33203125" style="1" customWidth="1"/>
    <col min="4141" max="4141" width="20.88671875" style="1" customWidth="1"/>
    <col min="4142" max="4142" width="14.44140625" style="1" customWidth="1"/>
    <col min="4143" max="4143" width="15" style="1" customWidth="1"/>
    <col min="4144" max="4144" width="2.6640625" style="1" customWidth="1"/>
    <col min="4145" max="4145" width="11.6640625" style="1" customWidth="1"/>
    <col min="4146" max="4146" width="11.5546875" style="1" customWidth="1"/>
    <col min="4147" max="4147" width="2.33203125" style="1" customWidth="1"/>
    <col min="4148" max="4148" width="41" style="1" customWidth="1"/>
    <col min="4149" max="4149" width="14.33203125" style="1" customWidth="1"/>
    <col min="4150" max="4151" width="11.5546875" style="1" customWidth="1"/>
    <col min="4152" max="4152" width="21.88671875" style="1" customWidth="1"/>
    <col min="4153" max="4344" width="11.5546875" style="1"/>
    <col min="4345" max="4345" width="21.88671875" style="1" customWidth="1"/>
    <col min="4346" max="4346" width="13.88671875" style="1" customWidth="1"/>
    <col min="4347" max="4347" width="38.6640625" style="1" customWidth="1"/>
    <col min="4348" max="4348" width="3" style="1" bestFit="1" customWidth="1"/>
    <col min="4349" max="4349" width="32.33203125" style="1" customWidth="1"/>
    <col min="4350" max="4350" width="46.33203125" style="1" customWidth="1"/>
    <col min="4351" max="4351" width="19" style="1" customWidth="1"/>
    <col min="4352" max="4352" width="0" style="1" hidden="1" customWidth="1"/>
    <col min="4353" max="4353" width="17.6640625" style="1" customWidth="1"/>
    <col min="4354" max="4354" width="0" style="1" hidden="1" customWidth="1"/>
    <col min="4355" max="4355" width="22.33203125" style="1" customWidth="1"/>
    <col min="4356" max="4356" width="5.33203125" style="1" customWidth="1"/>
    <col min="4357" max="4357" width="36.33203125" style="1" customWidth="1"/>
    <col min="4358" max="4358" width="5.6640625" style="1" customWidth="1"/>
    <col min="4359" max="4359" width="0" style="1" hidden="1" customWidth="1"/>
    <col min="4360" max="4360" width="20.6640625" style="1" customWidth="1"/>
    <col min="4361" max="4361" width="4.88671875" style="1" customWidth="1"/>
    <col min="4362" max="4362" width="0" style="1" hidden="1" customWidth="1"/>
    <col min="4363" max="4363" width="24.6640625" style="1" customWidth="1"/>
    <col min="4364" max="4364" width="12.33203125" style="1" customWidth="1"/>
    <col min="4365" max="4365" width="0" style="1" hidden="1" customWidth="1"/>
    <col min="4366" max="4366" width="3.44140625" style="1" customWidth="1"/>
    <col min="4367" max="4367" width="0" style="1" hidden="1" customWidth="1"/>
    <col min="4368" max="4368" width="17.6640625" style="1" customWidth="1"/>
    <col min="4369" max="4369" width="3.44140625" style="1" customWidth="1"/>
    <col min="4370" max="4370" width="0" style="1" hidden="1" customWidth="1"/>
    <col min="4371" max="4371" width="23.6640625" style="1" customWidth="1"/>
    <col min="4372" max="4372" width="10" style="1" customWidth="1"/>
    <col min="4373" max="4373" width="0" style="1" hidden="1" customWidth="1"/>
    <col min="4374" max="4375" width="14.6640625" style="1" customWidth="1"/>
    <col min="4376" max="4376" width="12.88671875" style="1" customWidth="1"/>
    <col min="4377" max="4377" width="3.33203125" style="1" customWidth="1"/>
    <col min="4378" max="4378" width="30.33203125" style="1" customWidth="1"/>
    <col min="4379" max="4379" width="5" style="1" customWidth="1"/>
    <col min="4380" max="4380" width="0" style="1" hidden="1" customWidth="1"/>
    <col min="4381" max="4381" width="14.33203125" style="1" customWidth="1"/>
    <col min="4382" max="4382" width="5.6640625" style="1" customWidth="1"/>
    <col min="4383" max="4383" width="0" style="1" hidden="1" customWidth="1"/>
    <col min="4384" max="4384" width="17.33203125" style="1" customWidth="1"/>
    <col min="4385" max="4385" width="12.6640625" style="1" customWidth="1"/>
    <col min="4386" max="4386" width="0" style="1" hidden="1" customWidth="1"/>
    <col min="4387" max="4387" width="5.33203125" style="1" customWidth="1"/>
    <col min="4388" max="4388" width="0" style="1" hidden="1" customWidth="1"/>
    <col min="4389" max="4389" width="17" style="1" customWidth="1"/>
    <col min="4390" max="4390" width="6.33203125" style="1" customWidth="1"/>
    <col min="4391" max="4391" width="0" style="1" hidden="1" customWidth="1"/>
    <col min="4392" max="4392" width="14.33203125" style="1" customWidth="1"/>
    <col min="4393" max="4393" width="7.5546875" style="1" customWidth="1"/>
    <col min="4394" max="4394" width="0" style="1" hidden="1" customWidth="1"/>
    <col min="4395" max="4396" width="14.33203125" style="1" customWidth="1"/>
    <col min="4397" max="4397" width="20.88671875" style="1" customWidth="1"/>
    <col min="4398" max="4398" width="14.44140625" style="1" customWidth="1"/>
    <col min="4399" max="4399" width="15" style="1" customWidth="1"/>
    <col min="4400" max="4400" width="2.6640625" style="1" customWidth="1"/>
    <col min="4401" max="4401" width="11.6640625" style="1" customWidth="1"/>
    <col min="4402" max="4402" width="11.5546875" style="1" customWidth="1"/>
    <col min="4403" max="4403" width="2.33203125" style="1" customWidth="1"/>
    <col min="4404" max="4404" width="41" style="1" customWidth="1"/>
    <col min="4405" max="4405" width="14.33203125" style="1" customWidth="1"/>
    <col min="4406" max="4407" width="11.5546875" style="1" customWidth="1"/>
    <col min="4408" max="4408" width="21.88671875" style="1" customWidth="1"/>
    <col min="4409" max="4600" width="11.5546875" style="1"/>
    <col min="4601" max="4601" width="21.88671875" style="1" customWidth="1"/>
    <col min="4602" max="4602" width="13.88671875" style="1" customWidth="1"/>
    <col min="4603" max="4603" width="38.6640625" style="1" customWidth="1"/>
    <col min="4604" max="4604" width="3" style="1" bestFit="1" customWidth="1"/>
    <col min="4605" max="4605" width="32.33203125" style="1" customWidth="1"/>
    <col min="4606" max="4606" width="46.33203125" style="1" customWidth="1"/>
    <col min="4607" max="4607" width="19" style="1" customWidth="1"/>
    <col min="4608" max="4608" width="0" style="1" hidden="1" customWidth="1"/>
    <col min="4609" max="4609" width="17.6640625" style="1" customWidth="1"/>
    <col min="4610" max="4610" width="0" style="1" hidden="1" customWidth="1"/>
    <col min="4611" max="4611" width="22.33203125" style="1" customWidth="1"/>
    <col min="4612" max="4612" width="5.33203125" style="1" customWidth="1"/>
    <col min="4613" max="4613" width="36.33203125" style="1" customWidth="1"/>
    <col min="4614" max="4614" width="5.6640625" style="1" customWidth="1"/>
    <col min="4615" max="4615" width="0" style="1" hidden="1" customWidth="1"/>
    <col min="4616" max="4616" width="20.6640625" style="1" customWidth="1"/>
    <col min="4617" max="4617" width="4.88671875" style="1" customWidth="1"/>
    <col min="4618" max="4618" width="0" style="1" hidden="1" customWidth="1"/>
    <col min="4619" max="4619" width="24.6640625" style="1" customWidth="1"/>
    <col min="4620" max="4620" width="12.33203125" style="1" customWidth="1"/>
    <col min="4621" max="4621" width="0" style="1" hidden="1" customWidth="1"/>
    <col min="4622" max="4622" width="3.44140625" style="1" customWidth="1"/>
    <col min="4623" max="4623" width="0" style="1" hidden="1" customWidth="1"/>
    <col min="4624" max="4624" width="17.6640625" style="1" customWidth="1"/>
    <col min="4625" max="4625" width="3.44140625" style="1" customWidth="1"/>
    <col min="4626" max="4626" width="0" style="1" hidden="1" customWidth="1"/>
    <col min="4627" max="4627" width="23.6640625" style="1" customWidth="1"/>
    <col min="4628" max="4628" width="10" style="1" customWidth="1"/>
    <col min="4629" max="4629" width="0" style="1" hidden="1" customWidth="1"/>
    <col min="4630" max="4631" width="14.6640625" style="1" customWidth="1"/>
    <col min="4632" max="4632" width="12.88671875" style="1" customWidth="1"/>
    <col min="4633" max="4633" width="3.33203125" style="1" customWidth="1"/>
    <col min="4634" max="4634" width="30.33203125" style="1" customWidth="1"/>
    <col min="4635" max="4635" width="5" style="1" customWidth="1"/>
    <col min="4636" max="4636" width="0" style="1" hidden="1" customWidth="1"/>
    <col min="4637" max="4637" width="14.33203125" style="1" customWidth="1"/>
    <col min="4638" max="4638" width="5.6640625" style="1" customWidth="1"/>
    <col min="4639" max="4639" width="0" style="1" hidden="1" customWidth="1"/>
    <col min="4640" max="4640" width="17.33203125" style="1" customWidth="1"/>
    <col min="4641" max="4641" width="12.6640625" style="1" customWidth="1"/>
    <col min="4642" max="4642" width="0" style="1" hidden="1" customWidth="1"/>
    <col min="4643" max="4643" width="5.33203125" style="1" customWidth="1"/>
    <col min="4644" max="4644" width="0" style="1" hidden="1" customWidth="1"/>
    <col min="4645" max="4645" width="17" style="1" customWidth="1"/>
    <col min="4646" max="4646" width="6.33203125" style="1" customWidth="1"/>
    <col min="4647" max="4647" width="0" style="1" hidden="1" customWidth="1"/>
    <col min="4648" max="4648" width="14.33203125" style="1" customWidth="1"/>
    <col min="4649" max="4649" width="7.5546875" style="1" customWidth="1"/>
    <col min="4650" max="4650" width="0" style="1" hidden="1" customWidth="1"/>
    <col min="4651" max="4652" width="14.33203125" style="1" customWidth="1"/>
    <col min="4653" max="4653" width="20.88671875" style="1" customWidth="1"/>
    <col min="4654" max="4654" width="14.44140625" style="1" customWidth="1"/>
    <col min="4655" max="4655" width="15" style="1" customWidth="1"/>
    <col min="4656" max="4656" width="2.6640625" style="1" customWidth="1"/>
    <col min="4657" max="4657" width="11.6640625" style="1" customWidth="1"/>
    <col min="4658" max="4658" width="11.5546875" style="1" customWidth="1"/>
    <col min="4659" max="4659" width="2.33203125" style="1" customWidth="1"/>
    <col min="4660" max="4660" width="41" style="1" customWidth="1"/>
    <col min="4661" max="4661" width="14.33203125" style="1" customWidth="1"/>
    <col min="4662" max="4663" width="11.5546875" style="1" customWidth="1"/>
    <col min="4664" max="4664" width="21.88671875" style="1" customWidth="1"/>
    <col min="4665" max="4856" width="11.5546875" style="1"/>
    <col min="4857" max="4857" width="21.88671875" style="1" customWidth="1"/>
    <col min="4858" max="4858" width="13.88671875" style="1" customWidth="1"/>
    <col min="4859" max="4859" width="38.6640625" style="1" customWidth="1"/>
    <col min="4860" max="4860" width="3" style="1" bestFit="1" customWidth="1"/>
    <col min="4861" max="4861" width="32.33203125" style="1" customWidth="1"/>
    <col min="4862" max="4862" width="46.33203125" style="1" customWidth="1"/>
    <col min="4863" max="4863" width="19" style="1" customWidth="1"/>
    <col min="4864" max="4864" width="0" style="1" hidden="1" customWidth="1"/>
    <col min="4865" max="4865" width="17.6640625" style="1" customWidth="1"/>
    <col min="4866" max="4866" width="0" style="1" hidden="1" customWidth="1"/>
    <col min="4867" max="4867" width="22.33203125" style="1" customWidth="1"/>
    <col min="4868" max="4868" width="5.33203125" style="1" customWidth="1"/>
    <col min="4869" max="4869" width="36.33203125" style="1" customWidth="1"/>
    <col min="4870" max="4870" width="5.6640625" style="1" customWidth="1"/>
    <col min="4871" max="4871" width="0" style="1" hidden="1" customWidth="1"/>
    <col min="4872" max="4872" width="20.6640625" style="1" customWidth="1"/>
    <col min="4873" max="4873" width="4.88671875" style="1" customWidth="1"/>
    <col min="4874" max="4874" width="0" style="1" hidden="1" customWidth="1"/>
    <col min="4875" max="4875" width="24.6640625" style="1" customWidth="1"/>
    <col min="4876" max="4876" width="12.33203125" style="1" customWidth="1"/>
    <col min="4877" max="4877" width="0" style="1" hidden="1" customWidth="1"/>
    <col min="4878" max="4878" width="3.44140625" style="1" customWidth="1"/>
    <col min="4879" max="4879" width="0" style="1" hidden="1" customWidth="1"/>
    <col min="4880" max="4880" width="17.6640625" style="1" customWidth="1"/>
    <col min="4881" max="4881" width="3.44140625" style="1" customWidth="1"/>
    <col min="4882" max="4882" width="0" style="1" hidden="1" customWidth="1"/>
    <col min="4883" max="4883" width="23.6640625" style="1" customWidth="1"/>
    <col min="4884" max="4884" width="10" style="1" customWidth="1"/>
    <col min="4885" max="4885" width="0" style="1" hidden="1" customWidth="1"/>
    <col min="4886" max="4887" width="14.6640625" style="1" customWidth="1"/>
    <col min="4888" max="4888" width="12.88671875" style="1" customWidth="1"/>
    <col min="4889" max="4889" width="3.33203125" style="1" customWidth="1"/>
    <col min="4890" max="4890" width="30.33203125" style="1" customWidth="1"/>
    <col min="4891" max="4891" width="5" style="1" customWidth="1"/>
    <col min="4892" max="4892" width="0" style="1" hidden="1" customWidth="1"/>
    <col min="4893" max="4893" width="14.33203125" style="1" customWidth="1"/>
    <col min="4894" max="4894" width="5.6640625" style="1" customWidth="1"/>
    <col min="4895" max="4895" width="0" style="1" hidden="1" customWidth="1"/>
    <col min="4896" max="4896" width="17.33203125" style="1" customWidth="1"/>
    <col min="4897" max="4897" width="12.6640625" style="1" customWidth="1"/>
    <col min="4898" max="4898" width="0" style="1" hidden="1" customWidth="1"/>
    <col min="4899" max="4899" width="5.33203125" style="1" customWidth="1"/>
    <col min="4900" max="4900" width="0" style="1" hidden="1" customWidth="1"/>
    <col min="4901" max="4901" width="17" style="1" customWidth="1"/>
    <col min="4902" max="4902" width="6.33203125" style="1" customWidth="1"/>
    <col min="4903" max="4903" width="0" style="1" hidden="1" customWidth="1"/>
    <col min="4904" max="4904" width="14.33203125" style="1" customWidth="1"/>
    <col min="4905" max="4905" width="7.5546875" style="1" customWidth="1"/>
    <col min="4906" max="4906" width="0" style="1" hidden="1" customWidth="1"/>
    <col min="4907" max="4908" width="14.33203125" style="1" customWidth="1"/>
    <col min="4909" max="4909" width="20.88671875" style="1" customWidth="1"/>
    <col min="4910" max="4910" width="14.44140625" style="1" customWidth="1"/>
    <col min="4911" max="4911" width="15" style="1" customWidth="1"/>
    <col min="4912" max="4912" width="2.6640625" style="1" customWidth="1"/>
    <col min="4913" max="4913" width="11.6640625" style="1" customWidth="1"/>
    <col min="4914" max="4914" width="11.5546875" style="1" customWidth="1"/>
    <col min="4915" max="4915" width="2.33203125" style="1" customWidth="1"/>
    <col min="4916" max="4916" width="41" style="1" customWidth="1"/>
    <col min="4917" max="4917" width="14.33203125" style="1" customWidth="1"/>
    <col min="4918" max="4919" width="11.5546875" style="1" customWidth="1"/>
    <col min="4920" max="4920" width="21.88671875" style="1" customWidth="1"/>
    <col min="4921" max="5112" width="11.5546875" style="1"/>
    <col min="5113" max="5113" width="21.88671875" style="1" customWidth="1"/>
    <col min="5114" max="5114" width="13.88671875" style="1" customWidth="1"/>
    <col min="5115" max="5115" width="38.6640625" style="1" customWidth="1"/>
    <col min="5116" max="5116" width="3" style="1" bestFit="1" customWidth="1"/>
    <col min="5117" max="5117" width="32.33203125" style="1" customWidth="1"/>
    <col min="5118" max="5118" width="46.33203125" style="1" customWidth="1"/>
    <col min="5119" max="5119" width="19" style="1" customWidth="1"/>
    <col min="5120" max="5120" width="0" style="1" hidden="1" customWidth="1"/>
    <col min="5121" max="5121" width="17.6640625" style="1" customWidth="1"/>
    <col min="5122" max="5122" width="0" style="1" hidden="1" customWidth="1"/>
    <col min="5123" max="5123" width="22.33203125" style="1" customWidth="1"/>
    <col min="5124" max="5124" width="5.33203125" style="1" customWidth="1"/>
    <col min="5125" max="5125" width="36.33203125" style="1" customWidth="1"/>
    <col min="5126" max="5126" width="5.6640625" style="1" customWidth="1"/>
    <col min="5127" max="5127" width="0" style="1" hidden="1" customWidth="1"/>
    <col min="5128" max="5128" width="20.6640625" style="1" customWidth="1"/>
    <col min="5129" max="5129" width="4.88671875" style="1" customWidth="1"/>
    <col min="5130" max="5130" width="0" style="1" hidden="1" customWidth="1"/>
    <col min="5131" max="5131" width="24.6640625" style="1" customWidth="1"/>
    <col min="5132" max="5132" width="12.33203125" style="1" customWidth="1"/>
    <col min="5133" max="5133" width="0" style="1" hidden="1" customWidth="1"/>
    <col min="5134" max="5134" width="3.44140625" style="1" customWidth="1"/>
    <col min="5135" max="5135" width="0" style="1" hidden="1" customWidth="1"/>
    <col min="5136" max="5136" width="17.6640625" style="1" customWidth="1"/>
    <col min="5137" max="5137" width="3.44140625" style="1" customWidth="1"/>
    <col min="5138" max="5138" width="0" style="1" hidden="1" customWidth="1"/>
    <col min="5139" max="5139" width="23.6640625" style="1" customWidth="1"/>
    <col min="5140" max="5140" width="10" style="1" customWidth="1"/>
    <col min="5141" max="5141" width="0" style="1" hidden="1" customWidth="1"/>
    <col min="5142" max="5143" width="14.6640625" style="1" customWidth="1"/>
    <col min="5144" max="5144" width="12.88671875" style="1" customWidth="1"/>
    <col min="5145" max="5145" width="3.33203125" style="1" customWidth="1"/>
    <col min="5146" max="5146" width="30.33203125" style="1" customWidth="1"/>
    <col min="5147" max="5147" width="5" style="1" customWidth="1"/>
    <col min="5148" max="5148" width="0" style="1" hidden="1" customWidth="1"/>
    <col min="5149" max="5149" width="14.33203125" style="1" customWidth="1"/>
    <col min="5150" max="5150" width="5.6640625" style="1" customWidth="1"/>
    <col min="5151" max="5151" width="0" style="1" hidden="1" customWidth="1"/>
    <col min="5152" max="5152" width="17.33203125" style="1" customWidth="1"/>
    <col min="5153" max="5153" width="12.6640625" style="1" customWidth="1"/>
    <col min="5154" max="5154" width="0" style="1" hidden="1" customWidth="1"/>
    <col min="5155" max="5155" width="5.33203125" style="1" customWidth="1"/>
    <col min="5156" max="5156" width="0" style="1" hidden="1" customWidth="1"/>
    <col min="5157" max="5157" width="17" style="1" customWidth="1"/>
    <col min="5158" max="5158" width="6.33203125" style="1" customWidth="1"/>
    <col min="5159" max="5159" width="0" style="1" hidden="1" customWidth="1"/>
    <col min="5160" max="5160" width="14.33203125" style="1" customWidth="1"/>
    <col min="5161" max="5161" width="7.5546875" style="1" customWidth="1"/>
    <col min="5162" max="5162" width="0" style="1" hidden="1" customWidth="1"/>
    <col min="5163" max="5164" width="14.33203125" style="1" customWidth="1"/>
    <col min="5165" max="5165" width="20.88671875" style="1" customWidth="1"/>
    <col min="5166" max="5166" width="14.44140625" style="1" customWidth="1"/>
    <col min="5167" max="5167" width="15" style="1" customWidth="1"/>
    <col min="5168" max="5168" width="2.6640625" style="1" customWidth="1"/>
    <col min="5169" max="5169" width="11.6640625" style="1" customWidth="1"/>
    <col min="5170" max="5170" width="11.5546875" style="1" customWidth="1"/>
    <col min="5171" max="5171" width="2.33203125" style="1" customWidth="1"/>
    <col min="5172" max="5172" width="41" style="1" customWidth="1"/>
    <col min="5173" max="5173" width="14.33203125" style="1" customWidth="1"/>
    <col min="5174" max="5175" width="11.5546875" style="1" customWidth="1"/>
    <col min="5176" max="5176" width="21.88671875" style="1" customWidth="1"/>
    <col min="5177" max="5368" width="11.5546875" style="1"/>
    <col min="5369" max="5369" width="21.88671875" style="1" customWidth="1"/>
    <col min="5370" max="5370" width="13.88671875" style="1" customWidth="1"/>
    <col min="5371" max="5371" width="38.6640625" style="1" customWidth="1"/>
    <col min="5372" max="5372" width="3" style="1" bestFit="1" customWidth="1"/>
    <col min="5373" max="5373" width="32.33203125" style="1" customWidth="1"/>
    <col min="5374" max="5374" width="46.33203125" style="1" customWidth="1"/>
    <col min="5375" max="5375" width="19" style="1" customWidth="1"/>
    <col min="5376" max="5376" width="0" style="1" hidden="1" customWidth="1"/>
    <col min="5377" max="5377" width="17.6640625" style="1" customWidth="1"/>
    <col min="5378" max="5378" width="0" style="1" hidden="1" customWidth="1"/>
    <col min="5379" max="5379" width="22.33203125" style="1" customWidth="1"/>
    <col min="5380" max="5380" width="5.33203125" style="1" customWidth="1"/>
    <col min="5381" max="5381" width="36.33203125" style="1" customWidth="1"/>
    <col min="5382" max="5382" width="5.6640625" style="1" customWidth="1"/>
    <col min="5383" max="5383" width="0" style="1" hidden="1" customWidth="1"/>
    <col min="5384" max="5384" width="20.6640625" style="1" customWidth="1"/>
    <col min="5385" max="5385" width="4.88671875" style="1" customWidth="1"/>
    <col min="5386" max="5386" width="0" style="1" hidden="1" customWidth="1"/>
    <col min="5387" max="5387" width="24.6640625" style="1" customWidth="1"/>
    <col min="5388" max="5388" width="12.33203125" style="1" customWidth="1"/>
    <col min="5389" max="5389" width="0" style="1" hidden="1" customWidth="1"/>
    <col min="5390" max="5390" width="3.44140625" style="1" customWidth="1"/>
    <col min="5391" max="5391" width="0" style="1" hidden="1" customWidth="1"/>
    <col min="5392" max="5392" width="17.6640625" style="1" customWidth="1"/>
    <col min="5393" max="5393" width="3.44140625" style="1" customWidth="1"/>
    <col min="5394" max="5394" width="0" style="1" hidden="1" customWidth="1"/>
    <col min="5395" max="5395" width="23.6640625" style="1" customWidth="1"/>
    <col min="5396" max="5396" width="10" style="1" customWidth="1"/>
    <col min="5397" max="5397" width="0" style="1" hidden="1" customWidth="1"/>
    <col min="5398" max="5399" width="14.6640625" style="1" customWidth="1"/>
    <col min="5400" max="5400" width="12.88671875" style="1" customWidth="1"/>
    <col min="5401" max="5401" width="3.33203125" style="1" customWidth="1"/>
    <col min="5402" max="5402" width="30.33203125" style="1" customWidth="1"/>
    <col min="5403" max="5403" width="5" style="1" customWidth="1"/>
    <col min="5404" max="5404" width="0" style="1" hidden="1" customWidth="1"/>
    <col min="5405" max="5405" width="14.33203125" style="1" customWidth="1"/>
    <col min="5406" max="5406" width="5.6640625" style="1" customWidth="1"/>
    <col min="5407" max="5407" width="0" style="1" hidden="1" customWidth="1"/>
    <col min="5408" max="5408" width="17.33203125" style="1" customWidth="1"/>
    <col min="5409" max="5409" width="12.6640625" style="1" customWidth="1"/>
    <col min="5410" max="5410" width="0" style="1" hidden="1" customWidth="1"/>
    <col min="5411" max="5411" width="5.33203125" style="1" customWidth="1"/>
    <col min="5412" max="5412" width="0" style="1" hidden="1" customWidth="1"/>
    <col min="5413" max="5413" width="17" style="1" customWidth="1"/>
    <col min="5414" max="5414" width="6.33203125" style="1" customWidth="1"/>
    <col min="5415" max="5415" width="0" style="1" hidden="1" customWidth="1"/>
    <col min="5416" max="5416" width="14.33203125" style="1" customWidth="1"/>
    <col min="5417" max="5417" width="7.5546875" style="1" customWidth="1"/>
    <col min="5418" max="5418" width="0" style="1" hidden="1" customWidth="1"/>
    <col min="5419" max="5420" width="14.33203125" style="1" customWidth="1"/>
    <col min="5421" max="5421" width="20.88671875" style="1" customWidth="1"/>
    <col min="5422" max="5422" width="14.44140625" style="1" customWidth="1"/>
    <col min="5423" max="5423" width="15" style="1" customWidth="1"/>
    <col min="5424" max="5424" width="2.6640625" style="1" customWidth="1"/>
    <col min="5425" max="5425" width="11.6640625" style="1" customWidth="1"/>
    <col min="5426" max="5426" width="11.5546875" style="1" customWidth="1"/>
    <col min="5427" max="5427" width="2.33203125" style="1" customWidth="1"/>
    <col min="5428" max="5428" width="41" style="1" customWidth="1"/>
    <col min="5429" max="5429" width="14.33203125" style="1" customWidth="1"/>
    <col min="5430" max="5431" width="11.5546875" style="1" customWidth="1"/>
    <col min="5432" max="5432" width="21.88671875" style="1" customWidth="1"/>
    <col min="5433" max="5624" width="11.5546875" style="1"/>
    <col min="5625" max="5625" width="21.88671875" style="1" customWidth="1"/>
    <col min="5626" max="5626" width="13.88671875" style="1" customWidth="1"/>
    <col min="5627" max="5627" width="38.6640625" style="1" customWidth="1"/>
    <col min="5628" max="5628" width="3" style="1" bestFit="1" customWidth="1"/>
    <col min="5629" max="5629" width="32.33203125" style="1" customWidth="1"/>
    <col min="5630" max="5630" width="46.33203125" style="1" customWidth="1"/>
    <col min="5631" max="5631" width="19" style="1" customWidth="1"/>
    <col min="5632" max="5632" width="0" style="1" hidden="1" customWidth="1"/>
    <col min="5633" max="5633" width="17.6640625" style="1" customWidth="1"/>
    <col min="5634" max="5634" width="0" style="1" hidden="1" customWidth="1"/>
    <col min="5635" max="5635" width="22.33203125" style="1" customWidth="1"/>
    <col min="5636" max="5636" width="5.33203125" style="1" customWidth="1"/>
    <col min="5637" max="5637" width="36.33203125" style="1" customWidth="1"/>
    <col min="5638" max="5638" width="5.6640625" style="1" customWidth="1"/>
    <col min="5639" max="5639" width="0" style="1" hidden="1" customWidth="1"/>
    <col min="5640" max="5640" width="20.6640625" style="1" customWidth="1"/>
    <col min="5641" max="5641" width="4.88671875" style="1" customWidth="1"/>
    <col min="5642" max="5642" width="0" style="1" hidden="1" customWidth="1"/>
    <col min="5643" max="5643" width="24.6640625" style="1" customWidth="1"/>
    <col min="5644" max="5644" width="12.33203125" style="1" customWidth="1"/>
    <col min="5645" max="5645" width="0" style="1" hidden="1" customWidth="1"/>
    <col min="5646" max="5646" width="3.44140625" style="1" customWidth="1"/>
    <col min="5647" max="5647" width="0" style="1" hidden="1" customWidth="1"/>
    <col min="5648" max="5648" width="17.6640625" style="1" customWidth="1"/>
    <col min="5649" max="5649" width="3.44140625" style="1" customWidth="1"/>
    <col min="5650" max="5650" width="0" style="1" hidden="1" customWidth="1"/>
    <col min="5651" max="5651" width="23.6640625" style="1" customWidth="1"/>
    <col min="5652" max="5652" width="10" style="1" customWidth="1"/>
    <col min="5653" max="5653" width="0" style="1" hidden="1" customWidth="1"/>
    <col min="5654" max="5655" width="14.6640625" style="1" customWidth="1"/>
    <col min="5656" max="5656" width="12.88671875" style="1" customWidth="1"/>
    <col min="5657" max="5657" width="3.33203125" style="1" customWidth="1"/>
    <col min="5658" max="5658" width="30.33203125" style="1" customWidth="1"/>
    <col min="5659" max="5659" width="5" style="1" customWidth="1"/>
    <col min="5660" max="5660" width="0" style="1" hidden="1" customWidth="1"/>
    <col min="5661" max="5661" width="14.33203125" style="1" customWidth="1"/>
    <col min="5662" max="5662" width="5.6640625" style="1" customWidth="1"/>
    <col min="5663" max="5663" width="0" style="1" hidden="1" customWidth="1"/>
    <col min="5664" max="5664" width="17.33203125" style="1" customWidth="1"/>
    <col min="5665" max="5665" width="12.6640625" style="1" customWidth="1"/>
    <col min="5666" max="5666" width="0" style="1" hidden="1" customWidth="1"/>
    <col min="5667" max="5667" width="5.33203125" style="1" customWidth="1"/>
    <col min="5668" max="5668" width="0" style="1" hidden="1" customWidth="1"/>
    <col min="5669" max="5669" width="17" style="1" customWidth="1"/>
    <col min="5670" max="5670" width="6.33203125" style="1" customWidth="1"/>
    <col min="5671" max="5671" width="0" style="1" hidden="1" customWidth="1"/>
    <col min="5672" max="5672" width="14.33203125" style="1" customWidth="1"/>
    <col min="5673" max="5673" width="7.5546875" style="1" customWidth="1"/>
    <col min="5674" max="5674" width="0" style="1" hidden="1" customWidth="1"/>
    <col min="5675" max="5676" width="14.33203125" style="1" customWidth="1"/>
    <col min="5677" max="5677" width="20.88671875" style="1" customWidth="1"/>
    <col min="5678" max="5678" width="14.44140625" style="1" customWidth="1"/>
    <col min="5679" max="5679" width="15" style="1" customWidth="1"/>
    <col min="5680" max="5680" width="2.6640625" style="1" customWidth="1"/>
    <col min="5681" max="5681" width="11.6640625" style="1" customWidth="1"/>
    <col min="5682" max="5682" width="11.5546875" style="1" customWidth="1"/>
    <col min="5683" max="5683" width="2.33203125" style="1" customWidth="1"/>
    <col min="5684" max="5684" width="41" style="1" customWidth="1"/>
    <col min="5685" max="5685" width="14.33203125" style="1" customWidth="1"/>
    <col min="5686" max="5687" width="11.5546875" style="1" customWidth="1"/>
    <col min="5688" max="5688" width="21.88671875" style="1" customWidth="1"/>
    <col min="5689" max="5880" width="11.5546875" style="1"/>
    <col min="5881" max="5881" width="21.88671875" style="1" customWidth="1"/>
    <col min="5882" max="5882" width="13.88671875" style="1" customWidth="1"/>
    <col min="5883" max="5883" width="38.6640625" style="1" customWidth="1"/>
    <col min="5884" max="5884" width="3" style="1" bestFit="1" customWidth="1"/>
    <col min="5885" max="5885" width="32.33203125" style="1" customWidth="1"/>
    <col min="5886" max="5886" width="46.33203125" style="1" customWidth="1"/>
    <col min="5887" max="5887" width="19" style="1" customWidth="1"/>
    <col min="5888" max="5888" width="0" style="1" hidden="1" customWidth="1"/>
    <col min="5889" max="5889" width="17.6640625" style="1" customWidth="1"/>
    <col min="5890" max="5890" width="0" style="1" hidden="1" customWidth="1"/>
    <col min="5891" max="5891" width="22.33203125" style="1" customWidth="1"/>
    <col min="5892" max="5892" width="5.33203125" style="1" customWidth="1"/>
    <col min="5893" max="5893" width="36.33203125" style="1" customWidth="1"/>
    <col min="5894" max="5894" width="5.6640625" style="1" customWidth="1"/>
    <col min="5895" max="5895" width="0" style="1" hidden="1" customWidth="1"/>
    <col min="5896" max="5896" width="20.6640625" style="1" customWidth="1"/>
    <col min="5897" max="5897" width="4.88671875" style="1" customWidth="1"/>
    <col min="5898" max="5898" width="0" style="1" hidden="1" customWidth="1"/>
    <col min="5899" max="5899" width="24.6640625" style="1" customWidth="1"/>
    <col min="5900" max="5900" width="12.33203125" style="1" customWidth="1"/>
    <col min="5901" max="5901" width="0" style="1" hidden="1" customWidth="1"/>
    <col min="5902" max="5902" width="3.44140625" style="1" customWidth="1"/>
    <col min="5903" max="5903" width="0" style="1" hidden="1" customWidth="1"/>
    <col min="5904" max="5904" width="17.6640625" style="1" customWidth="1"/>
    <col min="5905" max="5905" width="3.44140625" style="1" customWidth="1"/>
    <col min="5906" max="5906" width="0" style="1" hidden="1" customWidth="1"/>
    <col min="5907" max="5907" width="23.6640625" style="1" customWidth="1"/>
    <col min="5908" max="5908" width="10" style="1" customWidth="1"/>
    <col min="5909" max="5909" width="0" style="1" hidden="1" customWidth="1"/>
    <col min="5910" max="5911" width="14.6640625" style="1" customWidth="1"/>
    <col min="5912" max="5912" width="12.88671875" style="1" customWidth="1"/>
    <col min="5913" max="5913" width="3.33203125" style="1" customWidth="1"/>
    <col min="5914" max="5914" width="30.33203125" style="1" customWidth="1"/>
    <col min="5915" max="5915" width="5" style="1" customWidth="1"/>
    <col min="5916" max="5916" width="0" style="1" hidden="1" customWidth="1"/>
    <col min="5917" max="5917" width="14.33203125" style="1" customWidth="1"/>
    <col min="5918" max="5918" width="5.6640625" style="1" customWidth="1"/>
    <col min="5919" max="5919" width="0" style="1" hidden="1" customWidth="1"/>
    <col min="5920" max="5920" width="17.33203125" style="1" customWidth="1"/>
    <col min="5921" max="5921" width="12.6640625" style="1" customWidth="1"/>
    <col min="5922" max="5922" width="0" style="1" hidden="1" customWidth="1"/>
    <col min="5923" max="5923" width="5.33203125" style="1" customWidth="1"/>
    <col min="5924" max="5924" width="0" style="1" hidden="1" customWidth="1"/>
    <col min="5925" max="5925" width="17" style="1" customWidth="1"/>
    <col min="5926" max="5926" width="6.33203125" style="1" customWidth="1"/>
    <col min="5927" max="5927" width="0" style="1" hidden="1" customWidth="1"/>
    <col min="5928" max="5928" width="14.33203125" style="1" customWidth="1"/>
    <col min="5929" max="5929" width="7.5546875" style="1" customWidth="1"/>
    <col min="5930" max="5930" width="0" style="1" hidden="1" customWidth="1"/>
    <col min="5931" max="5932" width="14.33203125" style="1" customWidth="1"/>
    <col min="5933" max="5933" width="20.88671875" style="1" customWidth="1"/>
    <col min="5934" max="5934" width="14.44140625" style="1" customWidth="1"/>
    <col min="5935" max="5935" width="15" style="1" customWidth="1"/>
    <col min="5936" max="5936" width="2.6640625" style="1" customWidth="1"/>
    <col min="5937" max="5937" width="11.6640625" style="1" customWidth="1"/>
    <col min="5938" max="5938" width="11.5546875" style="1" customWidth="1"/>
    <col min="5939" max="5939" width="2.33203125" style="1" customWidth="1"/>
    <col min="5940" max="5940" width="41" style="1" customWidth="1"/>
    <col min="5941" max="5941" width="14.33203125" style="1" customWidth="1"/>
    <col min="5942" max="5943" width="11.5546875" style="1" customWidth="1"/>
    <col min="5944" max="5944" width="21.88671875" style="1" customWidth="1"/>
    <col min="5945" max="6136" width="11.5546875" style="1"/>
    <col min="6137" max="6137" width="21.88671875" style="1" customWidth="1"/>
    <col min="6138" max="6138" width="13.88671875" style="1" customWidth="1"/>
    <col min="6139" max="6139" width="38.6640625" style="1" customWidth="1"/>
    <col min="6140" max="6140" width="3" style="1" bestFit="1" customWidth="1"/>
    <col min="6141" max="6141" width="32.33203125" style="1" customWidth="1"/>
    <col min="6142" max="6142" width="46.33203125" style="1" customWidth="1"/>
    <col min="6143" max="6143" width="19" style="1" customWidth="1"/>
    <col min="6144" max="6144" width="0" style="1" hidden="1" customWidth="1"/>
    <col min="6145" max="6145" width="17.6640625" style="1" customWidth="1"/>
    <col min="6146" max="6146" width="0" style="1" hidden="1" customWidth="1"/>
    <col min="6147" max="6147" width="22.33203125" style="1" customWidth="1"/>
    <col min="6148" max="6148" width="5.33203125" style="1" customWidth="1"/>
    <col min="6149" max="6149" width="36.33203125" style="1" customWidth="1"/>
    <col min="6150" max="6150" width="5.6640625" style="1" customWidth="1"/>
    <col min="6151" max="6151" width="0" style="1" hidden="1" customWidth="1"/>
    <col min="6152" max="6152" width="20.6640625" style="1" customWidth="1"/>
    <col min="6153" max="6153" width="4.88671875" style="1" customWidth="1"/>
    <col min="6154" max="6154" width="0" style="1" hidden="1" customWidth="1"/>
    <col min="6155" max="6155" width="24.6640625" style="1" customWidth="1"/>
    <col min="6156" max="6156" width="12.33203125" style="1" customWidth="1"/>
    <col min="6157" max="6157" width="0" style="1" hidden="1" customWidth="1"/>
    <col min="6158" max="6158" width="3.44140625" style="1" customWidth="1"/>
    <col min="6159" max="6159" width="0" style="1" hidden="1" customWidth="1"/>
    <col min="6160" max="6160" width="17.6640625" style="1" customWidth="1"/>
    <col min="6161" max="6161" width="3.44140625" style="1" customWidth="1"/>
    <col min="6162" max="6162" width="0" style="1" hidden="1" customWidth="1"/>
    <col min="6163" max="6163" width="23.6640625" style="1" customWidth="1"/>
    <col min="6164" max="6164" width="10" style="1" customWidth="1"/>
    <col min="6165" max="6165" width="0" style="1" hidden="1" customWidth="1"/>
    <col min="6166" max="6167" width="14.6640625" style="1" customWidth="1"/>
    <col min="6168" max="6168" width="12.88671875" style="1" customWidth="1"/>
    <col min="6169" max="6169" width="3.33203125" style="1" customWidth="1"/>
    <col min="6170" max="6170" width="30.33203125" style="1" customWidth="1"/>
    <col min="6171" max="6171" width="5" style="1" customWidth="1"/>
    <col min="6172" max="6172" width="0" style="1" hidden="1" customWidth="1"/>
    <col min="6173" max="6173" width="14.33203125" style="1" customWidth="1"/>
    <col min="6174" max="6174" width="5.6640625" style="1" customWidth="1"/>
    <col min="6175" max="6175" width="0" style="1" hidden="1" customWidth="1"/>
    <col min="6176" max="6176" width="17.33203125" style="1" customWidth="1"/>
    <col min="6177" max="6177" width="12.6640625" style="1" customWidth="1"/>
    <col min="6178" max="6178" width="0" style="1" hidden="1" customWidth="1"/>
    <col min="6179" max="6179" width="5.33203125" style="1" customWidth="1"/>
    <col min="6180" max="6180" width="0" style="1" hidden="1" customWidth="1"/>
    <col min="6181" max="6181" width="17" style="1" customWidth="1"/>
    <col min="6182" max="6182" width="6.33203125" style="1" customWidth="1"/>
    <col min="6183" max="6183" width="0" style="1" hidden="1" customWidth="1"/>
    <col min="6184" max="6184" width="14.33203125" style="1" customWidth="1"/>
    <col min="6185" max="6185" width="7.5546875" style="1" customWidth="1"/>
    <col min="6186" max="6186" width="0" style="1" hidden="1" customWidth="1"/>
    <col min="6187" max="6188" width="14.33203125" style="1" customWidth="1"/>
    <col min="6189" max="6189" width="20.88671875" style="1" customWidth="1"/>
    <col min="6190" max="6190" width="14.44140625" style="1" customWidth="1"/>
    <col min="6191" max="6191" width="15" style="1" customWidth="1"/>
    <col min="6192" max="6192" width="2.6640625" style="1" customWidth="1"/>
    <col min="6193" max="6193" width="11.6640625" style="1" customWidth="1"/>
    <col min="6194" max="6194" width="11.5546875" style="1" customWidth="1"/>
    <col min="6195" max="6195" width="2.33203125" style="1" customWidth="1"/>
    <col min="6196" max="6196" width="41" style="1" customWidth="1"/>
    <col min="6197" max="6197" width="14.33203125" style="1" customWidth="1"/>
    <col min="6198" max="6199" width="11.5546875" style="1" customWidth="1"/>
    <col min="6200" max="6200" width="21.88671875" style="1" customWidth="1"/>
    <col min="6201" max="6392" width="11.5546875" style="1"/>
    <col min="6393" max="6393" width="21.88671875" style="1" customWidth="1"/>
    <col min="6394" max="6394" width="13.88671875" style="1" customWidth="1"/>
    <col min="6395" max="6395" width="38.6640625" style="1" customWidth="1"/>
    <col min="6396" max="6396" width="3" style="1" bestFit="1" customWidth="1"/>
    <col min="6397" max="6397" width="32.33203125" style="1" customWidth="1"/>
    <col min="6398" max="6398" width="46.33203125" style="1" customWidth="1"/>
    <col min="6399" max="6399" width="19" style="1" customWidth="1"/>
    <col min="6400" max="6400" width="0" style="1" hidden="1" customWidth="1"/>
    <col min="6401" max="6401" width="17.6640625" style="1" customWidth="1"/>
    <col min="6402" max="6402" width="0" style="1" hidden="1" customWidth="1"/>
    <col min="6403" max="6403" width="22.33203125" style="1" customWidth="1"/>
    <col min="6404" max="6404" width="5.33203125" style="1" customWidth="1"/>
    <col min="6405" max="6405" width="36.33203125" style="1" customWidth="1"/>
    <col min="6406" max="6406" width="5.6640625" style="1" customWidth="1"/>
    <col min="6407" max="6407" width="0" style="1" hidden="1" customWidth="1"/>
    <col min="6408" max="6408" width="20.6640625" style="1" customWidth="1"/>
    <col min="6409" max="6409" width="4.88671875" style="1" customWidth="1"/>
    <col min="6410" max="6410" width="0" style="1" hidden="1" customWidth="1"/>
    <col min="6411" max="6411" width="24.6640625" style="1" customWidth="1"/>
    <col min="6412" max="6412" width="12.33203125" style="1" customWidth="1"/>
    <col min="6413" max="6413" width="0" style="1" hidden="1" customWidth="1"/>
    <col min="6414" max="6414" width="3.44140625" style="1" customWidth="1"/>
    <col min="6415" max="6415" width="0" style="1" hidden="1" customWidth="1"/>
    <col min="6416" max="6416" width="17.6640625" style="1" customWidth="1"/>
    <col min="6417" max="6417" width="3.44140625" style="1" customWidth="1"/>
    <col min="6418" max="6418" width="0" style="1" hidden="1" customWidth="1"/>
    <col min="6419" max="6419" width="23.6640625" style="1" customWidth="1"/>
    <col min="6420" max="6420" width="10" style="1" customWidth="1"/>
    <col min="6421" max="6421" width="0" style="1" hidden="1" customWidth="1"/>
    <col min="6422" max="6423" width="14.6640625" style="1" customWidth="1"/>
    <col min="6424" max="6424" width="12.88671875" style="1" customWidth="1"/>
    <col min="6425" max="6425" width="3.33203125" style="1" customWidth="1"/>
    <col min="6426" max="6426" width="30.33203125" style="1" customWidth="1"/>
    <col min="6427" max="6427" width="5" style="1" customWidth="1"/>
    <col min="6428" max="6428" width="0" style="1" hidden="1" customWidth="1"/>
    <col min="6429" max="6429" width="14.33203125" style="1" customWidth="1"/>
    <col min="6430" max="6430" width="5.6640625" style="1" customWidth="1"/>
    <col min="6431" max="6431" width="0" style="1" hidden="1" customWidth="1"/>
    <col min="6432" max="6432" width="17.33203125" style="1" customWidth="1"/>
    <col min="6433" max="6433" width="12.6640625" style="1" customWidth="1"/>
    <col min="6434" max="6434" width="0" style="1" hidden="1" customWidth="1"/>
    <col min="6435" max="6435" width="5.33203125" style="1" customWidth="1"/>
    <col min="6436" max="6436" width="0" style="1" hidden="1" customWidth="1"/>
    <col min="6437" max="6437" width="17" style="1" customWidth="1"/>
    <col min="6438" max="6438" width="6.33203125" style="1" customWidth="1"/>
    <col min="6439" max="6439" width="0" style="1" hidden="1" customWidth="1"/>
    <col min="6440" max="6440" width="14.33203125" style="1" customWidth="1"/>
    <col min="6441" max="6441" width="7.5546875" style="1" customWidth="1"/>
    <col min="6442" max="6442" width="0" style="1" hidden="1" customWidth="1"/>
    <col min="6443" max="6444" width="14.33203125" style="1" customWidth="1"/>
    <col min="6445" max="6445" width="20.88671875" style="1" customWidth="1"/>
    <col min="6446" max="6446" width="14.44140625" style="1" customWidth="1"/>
    <col min="6447" max="6447" width="15" style="1" customWidth="1"/>
    <col min="6448" max="6448" width="2.6640625" style="1" customWidth="1"/>
    <col min="6449" max="6449" width="11.6640625" style="1" customWidth="1"/>
    <col min="6450" max="6450" width="11.5546875" style="1" customWidth="1"/>
    <col min="6451" max="6451" width="2.33203125" style="1" customWidth="1"/>
    <col min="6452" max="6452" width="41" style="1" customWidth="1"/>
    <col min="6453" max="6453" width="14.33203125" style="1" customWidth="1"/>
    <col min="6454" max="6455" width="11.5546875" style="1" customWidth="1"/>
    <col min="6456" max="6456" width="21.88671875" style="1" customWidth="1"/>
    <col min="6457" max="6648" width="11.5546875" style="1"/>
    <col min="6649" max="6649" width="21.88671875" style="1" customWidth="1"/>
    <col min="6650" max="6650" width="13.88671875" style="1" customWidth="1"/>
    <col min="6651" max="6651" width="38.6640625" style="1" customWidth="1"/>
    <col min="6652" max="6652" width="3" style="1" bestFit="1" customWidth="1"/>
    <col min="6653" max="6653" width="32.33203125" style="1" customWidth="1"/>
    <col min="6654" max="6654" width="46.33203125" style="1" customWidth="1"/>
    <col min="6655" max="6655" width="19" style="1" customWidth="1"/>
    <col min="6656" max="6656" width="0" style="1" hidden="1" customWidth="1"/>
    <col min="6657" max="6657" width="17.6640625" style="1" customWidth="1"/>
    <col min="6658" max="6658" width="0" style="1" hidden="1" customWidth="1"/>
    <col min="6659" max="6659" width="22.33203125" style="1" customWidth="1"/>
    <col min="6660" max="6660" width="5.33203125" style="1" customWidth="1"/>
    <col min="6661" max="6661" width="36.33203125" style="1" customWidth="1"/>
    <col min="6662" max="6662" width="5.6640625" style="1" customWidth="1"/>
    <col min="6663" max="6663" width="0" style="1" hidden="1" customWidth="1"/>
    <col min="6664" max="6664" width="20.6640625" style="1" customWidth="1"/>
    <col min="6665" max="6665" width="4.88671875" style="1" customWidth="1"/>
    <col min="6666" max="6666" width="0" style="1" hidden="1" customWidth="1"/>
    <col min="6667" max="6667" width="24.6640625" style="1" customWidth="1"/>
    <col min="6668" max="6668" width="12.33203125" style="1" customWidth="1"/>
    <col min="6669" max="6669" width="0" style="1" hidden="1" customWidth="1"/>
    <col min="6670" max="6670" width="3.44140625" style="1" customWidth="1"/>
    <col min="6671" max="6671" width="0" style="1" hidden="1" customWidth="1"/>
    <col min="6672" max="6672" width="17.6640625" style="1" customWidth="1"/>
    <col min="6673" max="6673" width="3.44140625" style="1" customWidth="1"/>
    <col min="6674" max="6674" width="0" style="1" hidden="1" customWidth="1"/>
    <col min="6675" max="6675" width="23.6640625" style="1" customWidth="1"/>
    <col min="6676" max="6676" width="10" style="1" customWidth="1"/>
    <col min="6677" max="6677" width="0" style="1" hidden="1" customWidth="1"/>
    <col min="6678" max="6679" width="14.6640625" style="1" customWidth="1"/>
    <col min="6680" max="6680" width="12.88671875" style="1" customWidth="1"/>
    <col min="6681" max="6681" width="3.33203125" style="1" customWidth="1"/>
    <col min="6682" max="6682" width="30.33203125" style="1" customWidth="1"/>
    <col min="6683" max="6683" width="5" style="1" customWidth="1"/>
    <col min="6684" max="6684" width="0" style="1" hidden="1" customWidth="1"/>
    <col min="6685" max="6685" width="14.33203125" style="1" customWidth="1"/>
    <col min="6686" max="6686" width="5.6640625" style="1" customWidth="1"/>
    <col min="6687" max="6687" width="0" style="1" hidden="1" customWidth="1"/>
    <col min="6688" max="6688" width="17.33203125" style="1" customWidth="1"/>
    <col min="6689" max="6689" width="12.6640625" style="1" customWidth="1"/>
    <col min="6690" max="6690" width="0" style="1" hidden="1" customWidth="1"/>
    <col min="6691" max="6691" width="5.33203125" style="1" customWidth="1"/>
    <col min="6692" max="6692" width="0" style="1" hidden="1" customWidth="1"/>
    <col min="6693" max="6693" width="17" style="1" customWidth="1"/>
    <col min="6694" max="6694" width="6.33203125" style="1" customWidth="1"/>
    <col min="6695" max="6695" width="0" style="1" hidden="1" customWidth="1"/>
    <col min="6696" max="6696" width="14.33203125" style="1" customWidth="1"/>
    <col min="6697" max="6697" width="7.5546875" style="1" customWidth="1"/>
    <col min="6698" max="6698" width="0" style="1" hidden="1" customWidth="1"/>
    <col min="6699" max="6700" width="14.33203125" style="1" customWidth="1"/>
    <col min="6701" max="6701" width="20.88671875" style="1" customWidth="1"/>
    <col min="6702" max="6702" width="14.44140625" style="1" customWidth="1"/>
    <col min="6703" max="6703" width="15" style="1" customWidth="1"/>
    <col min="6704" max="6704" width="2.6640625" style="1" customWidth="1"/>
    <col min="6705" max="6705" width="11.6640625" style="1" customWidth="1"/>
    <col min="6706" max="6706" width="11.5546875" style="1" customWidth="1"/>
    <col min="6707" max="6707" width="2.33203125" style="1" customWidth="1"/>
    <col min="6708" max="6708" width="41" style="1" customWidth="1"/>
    <col min="6709" max="6709" width="14.33203125" style="1" customWidth="1"/>
    <col min="6710" max="6711" width="11.5546875" style="1" customWidth="1"/>
    <col min="6712" max="6712" width="21.88671875" style="1" customWidth="1"/>
    <col min="6713" max="6904" width="11.5546875" style="1"/>
    <col min="6905" max="6905" width="21.88671875" style="1" customWidth="1"/>
    <col min="6906" max="6906" width="13.88671875" style="1" customWidth="1"/>
    <col min="6907" max="6907" width="38.6640625" style="1" customWidth="1"/>
    <col min="6908" max="6908" width="3" style="1" bestFit="1" customWidth="1"/>
    <col min="6909" max="6909" width="32.33203125" style="1" customWidth="1"/>
    <col min="6910" max="6910" width="46.33203125" style="1" customWidth="1"/>
    <col min="6911" max="6911" width="19" style="1" customWidth="1"/>
    <col min="6912" max="6912" width="0" style="1" hidden="1" customWidth="1"/>
    <col min="6913" max="6913" width="17.6640625" style="1" customWidth="1"/>
    <col min="6914" max="6914" width="0" style="1" hidden="1" customWidth="1"/>
    <col min="6915" max="6915" width="22.33203125" style="1" customWidth="1"/>
    <col min="6916" max="6916" width="5.33203125" style="1" customWidth="1"/>
    <col min="6917" max="6917" width="36.33203125" style="1" customWidth="1"/>
    <col min="6918" max="6918" width="5.6640625" style="1" customWidth="1"/>
    <col min="6919" max="6919" width="0" style="1" hidden="1" customWidth="1"/>
    <col min="6920" max="6920" width="20.6640625" style="1" customWidth="1"/>
    <col min="6921" max="6921" width="4.88671875" style="1" customWidth="1"/>
    <col min="6922" max="6922" width="0" style="1" hidden="1" customWidth="1"/>
    <col min="6923" max="6923" width="24.6640625" style="1" customWidth="1"/>
    <col min="6924" max="6924" width="12.33203125" style="1" customWidth="1"/>
    <col min="6925" max="6925" width="0" style="1" hidden="1" customWidth="1"/>
    <col min="6926" max="6926" width="3.44140625" style="1" customWidth="1"/>
    <col min="6927" max="6927" width="0" style="1" hidden="1" customWidth="1"/>
    <col min="6928" max="6928" width="17.6640625" style="1" customWidth="1"/>
    <col min="6929" max="6929" width="3.44140625" style="1" customWidth="1"/>
    <col min="6930" max="6930" width="0" style="1" hidden="1" customWidth="1"/>
    <col min="6931" max="6931" width="23.6640625" style="1" customWidth="1"/>
    <col min="6932" max="6932" width="10" style="1" customWidth="1"/>
    <col min="6933" max="6933" width="0" style="1" hidden="1" customWidth="1"/>
    <col min="6934" max="6935" width="14.6640625" style="1" customWidth="1"/>
    <col min="6936" max="6936" width="12.88671875" style="1" customWidth="1"/>
    <col min="6937" max="6937" width="3.33203125" style="1" customWidth="1"/>
    <col min="6938" max="6938" width="30.33203125" style="1" customWidth="1"/>
    <col min="6939" max="6939" width="5" style="1" customWidth="1"/>
    <col min="6940" max="6940" width="0" style="1" hidden="1" customWidth="1"/>
    <col min="6941" max="6941" width="14.33203125" style="1" customWidth="1"/>
    <col min="6942" max="6942" width="5.6640625" style="1" customWidth="1"/>
    <col min="6943" max="6943" width="0" style="1" hidden="1" customWidth="1"/>
    <col min="6944" max="6944" width="17.33203125" style="1" customWidth="1"/>
    <col min="6945" max="6945" width="12.6640625" style="1" customWidth="1"/>
    <col min="6946" max="6946" width="0" style="1" hidden="1" customWidth="1"/>
    <col min="6947" max="6947" width="5.33203125" style="1" customWidth="1"/>
    <col min="6948" max="6948" width="0" style="1" hidden="1" customWidth="1"/>
    <col min="6949" max="6949" width="17" style="1" customWidth="1"/>
    <col min="6950" max="6950" width="6.33203125" style="1" customWidth="1"/>
    <col min="6951" max="6951" width="0" style="1" hidden="1" customWidth="1"/>
    <col min="6952" max="6952" width="14.33203125" style="1" customWidth="1"/>
    <col min="6953" max="6953" width="7.5546875" style="1" customWidth="1"/>
    <col min="6954" max="6954" width="0" style="1" hidden="1" customWidth="1"/>
    <col min="6955" max="6956" width="14.33203125" style="1" customWidth="1"/>
    <col min="6957" max="6957" width="20.88671875" style="1" customWidth="1"/>
    <col min="6958" max="6958" width="14.44140625" style="1" customWidth="1"/>
    <col min="6959" max="6959" width="15" style="1" customWidth="1"/>
    <col min="6960" max="6960" width="2.6640625" style="1" customWidth="1"/>
    <col min="6961" max="6961" width="11.6640625" style="1" customWidth="1"/>
    <col min="6962" max="6962" width="11.5546875" style="1" customWidth="1"/>
    <col min="6963" max="6963" width="2.33203125" style="1" customWidth="1"/>
    <col min="6964" max="6964" width="41" style="1" customWidth="1"/>
    <col min="6965" max="6965" width="14.33203125" style="1" customWidth="1"/>
    <col min="6966" max="6967" width="11.5546875" style="1" customWidth="1"/>
    <col min="6968" max="6968" width="21.88671875" style="1" customWidth="1"/>
    <col min="6969" max="7160" width="11.5546875" style="1"/>
    <col min="7161" max="7161" width="21.88671875" style="1" customWidth="1"/>
    <col min="7162" max="7162" width="13.88671875" style="1" customWidth="1"/>
    <col min="7163" max="7163" width="38.6640625" style="1" customWidth="1"/>
    <col min="7164" max="7164" width="3" style="1" bestFit="1" customWidth="1"/>
    <col min="7165" max="7165" width="32.33203125" style="1" customWidth="1"/>
    <col min="7166" max="7166" width="46.33203125" style="1" customWidth="1"/>
    <col min="7167" max="7167" width="19" style="1" customWidth="1"/>
    <col min="7168" max="7168" width="0" style="1" hidden="1" customWidth="1"/>
    <col min="7169" max="7169" width="17.6640625" style="1" customWidth="1"/>
    <col min="7170" max="7170" width="0" style="1" hidden="1" customWidth="1"/>
    <col min="7171" max="7171" width="22.33203125" style="1" customWidth="1"/>
    <col min="7172" max="7172" width="5.33203125" style="1" customWidth="1"/>
    <col min="7173" max="7173" width="36.33203125" style="1" customWidth="1"/>
    <col min="7174" max="7174" width="5.6640625" style="1" customWidth="1"/>
    <col min="7175" max="7175" width="0" style="1" hidden="1" customWidth="1"/>
    <col min="7176" max="7176" width="20.6640625" style="1" customWidth="1"/>
    <col min="7177" max="7177" width="4.88671875" style="1" customWidth="1"/>
    <col min="7178" max="7178" width="0" style="1" hidden="1" customWidth="1"/>
    <col min="7179" max="7179" width="24.6640625" style="1" customWidth="1"/>
    <col min="7180" max="7180" width="12.33203125" style="1" customWidth="1"/>
    <col min="7181" max="7181" width="0" style="1" hidden="1" customWidth="1"/>
    <col min="7182" max="7182" width="3.44140625" style="1" customWidth="1"/>
    <col min="7183" max="7183" width="0" style="1" hidden="1" customWidth="1"/>
    <col min="7184" max="7184" width="17.6640625" style="1" customWidth="1"/>
    <col min="7185" max="7185" width="3.44140625" style="1" customWidth="1"/>
    <col min="7186" max="7186" width="0" style="1" hidden="1" customWidth="1"/>
    <col min="7187" max="7187" width="23.6640625" style="1" customWidth="1"/>
    <col min="7188" max="7188" width="10" style="1" customWidth="1"/>
    <col min="7189" max="7189" width="0" style="1" hidden="1" customWidth="1"/>
    <col min="7190" max="7191" width="14.6640625" style="1" customWidth="1"/>
    <col min="7192" max="7192" width="12.88671875" style="1" customWidth="1"/>
    <col min="7193" max="7193" width="3.33203125" style="1" customWidth="1"/>
    <col min="7194" max="7194" width="30.33203125" style="1" customWidth="1"/>
    <col min="7195" max="7195" width="5" style="1" customWidth="1"/>
    <col min="7196" max="7196" width="0" style="1" hidden="1" customWidth="1"/>
    <col min="7197" max="7197" width="14.33203125" style="1" customWidth="1"/>
    <col min="7198" max="7198" width="5.6640625" style="1" customWidth="1"/>
    <col min="7199" max="7199" width="0" style="1" hidden="1" customWidth="1"/>
    <col min="7200" max="7200" width="17.33203125" style="1" customWidth="1"/>
    <col min="7201" max="7201" width="12.6640625" style="1" customWidth="1"/>
    <col min="7202" max="7202" width="0" style="1" hidden="1" customWidth="1"/>
    <col min="7203" max="7203" width="5.33203125" style="1" customWidth="1"/>
    <col min="7204" max="7204" width="0" style="1" hidden="1" customWidth="1"/>
    <col min="7205" max="7205" width="17" style="1" customWidth="1"/>
    <col min="7206" max="7206" width="6.33203125" style="1" customWidth="1"/>
    <col min="7207" max="7207" width="0" style="1" hidden="1" customWidth="1"/>
    <col min="7208" max="7208" width="14.33203125" style="1" customWidth="1"/>
    <col min="7209" max="7209" width="7.5546875" style="1" customWidth="1"/>
    <col min="7210" max="7210" width="0" style="1" hidden="1" customWidth="1"/>
    <col min="7211" max="7212" width="14.33203125" style="1" customWidth="1"/>
    <col min="7213" max="7213" width="20.88671875" style="1" customWidth="1"/>
    <col min="7214" max="7214" width="14.44140625" style="1" customWidth="1"/>
    <col min="7215" max="7215" width="15" style="1" customWidth="1"/>
    <col min="7216" max="7216" width="2.6640625" style="1" customWidth="1"/>
    <col min="7217" max="7217" width="11.6640625" style="1" customWidth="1"/>
    <col min="7218" max="7218" width="11.5546875" style="1" customWidth="1"/>
    <col min="7219" max="7219" width="2.33203125" style="1" customWidth="1"/>
    <col min="7220" max="7220" width="41" style="1" customWidth="1"/>
    <col min="7221" max="7221" width="14.33203125" style="1" customWidth="1"/>
    <col min="7222" max="7223" width="11.5546875" style="1" customWidth="1"/>
    <col min="7224" max="7224" width="21.88671875" style="1" customWidth="1"/>
    <col min="7225" max="7416" width="11.5546875" style="1"/>
    <col min="7417" max="7417" width="21.88671875" style="1" customWidth="1"/>
    <col min="7418" max="7418" width="13.88671875" style="1" customWidth="1"/>
    <col min="7419" max="7419" width="38.6640625" style="1" customWidth="1"/>
    <col min="7420" max="7420" width="3" style="1" bestFit="1" customWidth="1"/>
    <col min="7421" max="7421" width="32.33203125" style="1" customWidth="1"/>
    <col min="7422" max="7422" width="46.33203125" style="1" customWidth="1"/>
    <col min="7423" max="7423" width="19" style="1" customWidth="1"/>
    <col min="7424" max="7424" width="0" style="1" hidden="1" customWidth="1"/>
    <col min="7425" max="7425" width="17.6640625" style="1" customWidth="1"/>
    <col min="7426" max="7426" width="0" style="1" hidden="1" customWidth="1"/>
    <col min="7427" max="7427" width="22.33203125" style="1" customWidth="1"/>
    <col min="7428" max="7428" width="5.33203125" style="1" customWidth="1"/>
    <col min="7429" max="7429" width="36.33203125" style="1" customWidth="1"/>
    <col min="7430" max="7430" width="5.6640625" style="1" customWidth="1"/>
    <col min="7431" max="7431" width="0" style="1" hidden="1" customWidth="1"/>
    <col min="7432" max="7432" width="20.6640625" style="1" customWidth="1"/>
    <col min="7433" max="7433" width="4.88671875" style="1" customWidth="1"/>
    <col min="7434" max="7434" width="0" style="1" hidden="1" customWidth="1"/>
    <col min="7435" max="7435" width="24.6640625" style="1" customWidth="1"/>
    <col min="7436" max="7436" width="12.33203125" style="1" customWidth="1"/>
    <col min="7437" max="7437" width="0" style="1" hidden="1" customWidth="1"/>
    <col min="7438" max="7438" width="3.44140625" style="1" customWidth="1"/>
    <col min="7439" max="7439" width="0" style="1" hidden="1" customWidth="1"/>
    <col min="7440" max="7440" width="17.6640625" style="1" customWidth="1"/>
    <col min="7441" max="7441" width="3.44140625" style="1" customWidth="1"/>
    <col min="7442" max="7442" width="0" style="1" hidden="1" customWidth="1"/>
    <col min="7443" max="7443" width="23.6640625" style="1" customWidth="1"/>
    <col min="7444" max="7444" width="10" style="1" customWidth="1"/>
    <col min="7445" max="7445" width="0" style="1" hidden="1" customWidth="1"/>
    <col min="7446" max="7447" width="14.6640625" style="1" customWidth="1"/>
    <col min="7448" max="7448" width="12.88671875" style="1" customWidth="1"/>
    <col min="7449" max="7449" width="3.33203125" style="1" customWidth="1"/>
    <col min="7450" max="7450" width="30.33203125" style="1" customWidth="1"/>
    <col min="7451" max="7451" width="5" style="1" customWidth="1"/>
    <col min="7452" max="7452" width="0" style="1" hidden="1" customWidth="1"/>
    <col min="7453" max="7453" width="14.33203125" style="1" customWidth="1"/>
    <col min="7454" max="7454" width="5.6640625" style="1" customWidth="1"/>
    <col min="7455" max="7455" width="0" style="1" hidden="1" customWidth="1"/>
    <col min="7456" max="7456" width="17.33203125" style="1" customWidth="1"/>
    <col min="7457" max="7457" width="12.6640625" style="1" customWidth="1"/>
    <col min="7458" max="7458" width="0" style="1" hidden="1" customWidth="1"/>
    <col min="7459" max="7459" width="5.33203125" style="1" customWidth="1"/>
    <col min="7460" max="7460" width="0" style="1" hidden="1" customWidth="1"/>
    <col min="7461" max="7461" width="17" style="1" customWidth="1"/>
    <col min="7462" max="7462" width="6.33203125" style="1" customWidth="1"/>
    <col min="7463" max="7463" width="0" style="1" hidden="1" customWidth="1"/>
    <col min="7464" max="7464" width="14.33203125" style="1" customWidth="1"/>
    <col min="7465" max="7465" width="7.5546875" style="1" customWidth="1"/>
    <col min="7466" max="7466" width="0" style="1" hidden="1" customWidth="1"/>
    <col min="7467" max="7468" width="14.33203125" style="1" customWidth="1"/>
    <col min="7469" max="7469" width="20.88671875" style="1" customWidth="1"/>
    <col min="7470" max="7470" width="14.44140625" style="1" customWidth="1"/>
    <col min="7471" max="7471" width="15" style="1" customWidth="1"/>
    <col min="7472" max="7472" width="2.6640625" style="1" customWidth="1"/>
    <col min="7473" max="7473" width="11.6640625" style="1" customWidth="1"/>
    <col min="7474" max="7474" width="11.5546875" style="1" customWidth="1"/>
    <col min="7475" max="7475" width="2.33203125" style="1" customWidth="1"/>
    <col min="7476" max="7476" width="41" style="1" customWidth="1"/>
    <col min="7477" max="7477" width="14.33203125" style="1" customWidth="1"/>
    <col min="7478" max="7479" width="11.5546875" style="1" customWidth="1"/>
    <col min="7480" max="7480" width="21.88671875" style="1" customWidth="1"/>
    <col min="7481" max="7672" width="11.5546875" style="1"/>
    <col min="7673" max="7673" width="21.88671875" style="1" customWidth="1"/>
    <col min="7674" max="7674" width="13.88671875" style="1" customWidth="1"/>
    <col min="7675" max="7675" width="38.6640625" style="1" customWidth="1"/>
    <col min="7676" max="7676" width="3" style="1" bestFit="1" customWidth="1"/>
    <col min="7677" max="7677" width="32.33203125" style="1" customWidth="1"/>
    <col min="7678" max="7678" width="46.33203125" style="1" customWidth="1"/>
    <col min="7679" max="7679" width="19" style="1" customWidth="1"/>
    <col min="7680" max="7680" width="0" style="1" hidden="1" customWidth="1"/>
    <col min="7681" max="7681" width="17.6640625" style="1" customWidth="1"/>
    <col min="7682" max="7682" width="0" style="1" hidden="1" customWidth="1"/>
    <col min="7683" max="7683" width="22.33203125" style="1" customWidth="1"/>
    <col min="7684" max="7684" width="5.33203125" style="1" customWidth="1"/>
    <col min="7685" max="7685" width="36.33203125" style="1" customWidth="1"/>
    <col min="7686" max="7686" width="5.6640625" style="1" customWidth="1"/>
    <col min="7687" max="7687" width="0" style="1" hidden="1" customWidth="1"/>
    <col min="7688" max="7688" width="20.6640625" style="1" customWidth="1"/>
    <col min="7689" max="7689" width="4.88671875" style="1" customWidth="1"/>
    <col min="7690" max="7690" width="0" style="1" hidden="1" customWidth="1"/>
    <col min="7691" max="7691" width="24.6640625" style="1" customWidth="1"/>
    <col min="7692" max="7692" width="12.33203125" style="1" customWidth="1"/>
    <col min="7693" max="7693" width="0" style="1" hidden="1" customWidth="1"/>
    <col min="7694" max="7694" width="3.44140625" style="1" customWidth="1"/>
    <col min="7695" max="7695" width="0" style="1" hidden="1" customWidth="1"/>
    <col min="7696" max="7696" width="17.6640625" style="1" customWidth="1"/>
    <col min="7697" max="7697" width="3.44140625" style="1" customWidth="1"/>
    <col min="7698" max="7698" width="0" style="1" hidden="1" customWidth="1"/>
    <col min="7699" max="7699" width="23.6640625" style="1" customWidth="1"/>
    <col min="7700" max="7700" width="10" style="1" customWidth="1"/>
    <col min="7701" max="7701" width="0" style="1" hidden="1" customWidth="1"/>
    <col min="7702" max="7703" width="14.6640625" style="1" customWidth="1"/>
    <col min="7704" max="7704" width="12.88671875" style="1" customWidth="1"/>
    <col min="7705" max="7705" width="3.33203125" style="1" customWidth="1"/>
    <col min="7706" max="7706" width="30.33203125" style="1" customWidth="1"/>
    <col min="7707" max="7707" width="5" style="1" customWidth="1"/>
    <col min="7708" max="7708" width="0" style="1" hidden="1" customWidth="1"/>
    <col min="7709" max="7709" width="14.33203125" style="1" customWidth="1"/>
    <col min="7710" max="7710" width="5.6640625" style="1" customWidth="1"/>
    <col min="7711" max="7711" width="0" style="1" hidden="1" customWidth="1"/>
    <col min="7712" max="7712" width="17.33203125" style="1" customWidth="1"/>
    <col min="7713" max="7713" width="12.6640625" style="1" customWidth="1"/>
    <col min="7714" max="7714" width="0" style="1" hidden="1" customWidth="1"/>
    <col min="7715" max="7715" width="5.33203125" style="1" customWidth="1"/>
    <col min="7716" max="7716" width="0" style="1" hidden="1" customWidth="1"/>
    <col min="7717" max="7717" width="17" style="1" customWidth="1"/>
    <col min="7718" max="7718" width="6.33203125" style="1" customWidth="1"/>
    <col min="7719" max="7719" width="0" style="1" hidden="1" customWidth="1"/>
    <col min="7720" max="7720" width="14.33203125" style="1" customWidth="1"/>
    <col min="7721" max="7721" width="7.5546875" style="1" customWidth="1"/>
    <col min="7722" max="7722" width="0" style="1" hidden="1" customWidth="1"/>
    <col min="7723" max="7724" width="14.33203125" style="1" customWidth="1"/>
    <col min="7725" max="7725" width="20.88671875" style="1" customWidth="1"/>
    <col min="7726" max="7726" width="14.44140625" style="1" customWidth="1"/>
    <col min="7727" max="7727" width="15" style="1" customWidth="1"/>
    <col min="7728" max="7728" width="2.6640625" style="1" customWidth="1"/>
    <col min="7729" max="7729" width="11.6640625" style="1" customWidth="1"/>
    <col min="7730" max="7730" width="11.5546875" style="1" customWidth="1"/>
    <col min="7731" max="7731" width="2.33203125" style="1" customWidth="1"/>
    <col min="7732" max="7732" width="41" style="1" customWidth="1"/>
    <col min="7733" max="7733" width="14.33203125" style="1" customWidth="1"/>
    <col min="7734" max="7735" width="11.5546875" style="1" customWidth="1"/>
    <col min="7736" max="7736" width="21.88671875" style="1" customWidth="1"/>
    <col min="7737" max="7928" width="11.5546875" style="1"/>
    <col min="7929" max="7929" width="21.88671875" style="1" customWidth="1"/>
    <col min="7930" max="7930" width="13.88671875" style="1" customWidth="1"/>
    <col min="7931" max="7931" width="38.6640625" style="1" customWidth="1"/>
    <col min="7932" max="7932" width="3" style="1" bestFit="1" customWidth="1"/>
    <col min="7933" max="7933" width="32.33203125" style="1" customWidth="1"/>
    <col min="7934" max="7934" width="46.33203125" style="1" customWidth="1"/>
    <col min="7935" max="7935" width="19" style="1" customWidth="1"/>
    <col min="7936" max="7936" width="0" style="1" hidden="1" customWidth="1"/>
    <col min="7937" max="7937" width="17.6640625" style="1" customWidth="1"/>
    <col min="7938" max="7938" width="0" style="1" hidden="1" customWidth="1"/>
    <col min="7939" max="7939" width="22.33203125" style="1" customWidth="1"/>
    <col min="7940" max="7940" width="5.33203125" style="1" customWidth="1"/>
    <col min="7941" max="7941" width="36.33203125" style="1" customWidth="1"/>
    <col min="7942" max="7942" width="5.6640625" style="1" customWidth="1"/>
    <col min="7943" max="7943" width="0" style="1" hidden="1" customWidth="1"/>
    <col min="7944" max="7944" width="20.6640625" style="1" customWidth="1"/>
    <col min="7945" max="7945" width="4.88671875" style="1" customWidth="1"/>
    <col min="7946" max="7946" width="0" style="1" hidden="1" customWidth="1"/>
    <col min="7947" max="7947" width="24.6640625" style="1" customWidth="1"/>
    <col min="7948" max="7948" width="12.33203125" style="1" customWidth="1"/>
    <col min="7949" max="7949" width="0" style="1" hidden="1" customWidth="1"/>
    <col min="7950" max="7950" width="3.44140625" style="1" customWidth="1"/>
    <col min="7951" max="7951" width="0" style="1" hidden="1" customWidth="1"/>
    <col min="7952" max="7952" width="17.6640625" style="1" customWidth="1"/>
    <col min="7953" max="7953" width="3.44140625" style="1" customWidth="1"/>
    <col min="7954" max="7954" width="0" style="1" hidden="1" customWidth="1"/>
    <col min="7955" max="7955" width="23.6640625" style="1" customWidth="1"/>
    <col min="7956" max="7956" width="10" style="1" customWidth="1"/>
    <col min="7957" max="7957" width="0" style="1" hidden="1" customWidth="1"/>
    <col min="7958" max="7959" width="14.6640625" style="1" customWidth="1"/>
    <col min="7960" max="7960" width="12.88671875" style="1" customWidth="1"/>
    <col min="7961" max="7961" width="3.33203125" style="1" customWidth="1"/>
    <col min="7962" max="7962" width="30.33203125" style="1" customWidth="1"/>
    <col min="7963" max="7963" width="5" style="1" customWidth="1"/>
    <col min="7964" max="7964" width="0" style="1" hidden="1" customWidth="1"/>
    <col min="7965" max="7965" width="14.33203125" style="1" customWidth="1"/>
    <col min="7966" max="7966" width="5.6640625" style="1" customWidth="1"/>
    <col min="7967" max="7967" width="0" style="1" hidden="1" customWidth="1"/>
    <col min="7968" max="7968" width="17.33203125" style="1" customWidth="1"/>
    <col min="7969" max="7969" width="12.6640625" style="1" customWidth="1"/>
    <col min="7970" max="7970" width="0" style="1" hidden="1" customWidth="1"/>
    <col min="7971" max="7971" width="5.33203125" style="1" customWidth="1"/>
    <col min="7972" max="7972" width="0" style="1" hidden="1" customWidth="1"/>
    <col min="7973" max="7973" width="17" style="1" customWidth="1"/>
    <col min="7974" max="7974" width="6.33203125" style="1" customWidth="1"/>
    <col min="7975" max="7975" width="0" style="1" hidden="1" customWidth="1"/>
    <col min="7976" max="7976" width="14.33203125" style="1" customWidth="1"/>
    <col min="7977" max="7977" width="7.5546875" style="1" customWidth="1"/>
    <col min="7978" max="7978" width="0" style="1" hidden="1" customWidth="1"/>
    <col min="7979" max="7980" width="14.33203125" style="1" customWidth="1"/>
    <col min="7981" max="7981" width="20.88671875" style="1" customWidth="1"/>
    <col min="7982" max="7982" width="14.44140625" style="1" customWidth="1"/>
    <col min="7983" max="7983" width="15" style="1" customWidth="1"/>
    <col min="7984" max="7984" width="2.6640625" style="1" customWidth="1"/>
    <col min="7985" max="7985" width="11.6640625" style="1" customWidth="1"/>
    <col min="7986" max="7986" width="11.5546875" style="1" customWidth="1"/>
    <col min="7987" max="7987" width="2.33203125" style="1" customWidth="1"/>
    <col min="7988" max="7988" width="41" style="1" customWidth="1"/>
    <col min="7989" max="7989" width="14.33203125" style="1" customWidth="1"/>
    <col min="7990" max="7991" width="11.5546875" style="1" customWidth="1"/>
    <col min="7992" max="7992" width="21.88671875" style="1" customWidth="1"/>
    <col min="7993" max="8184" width="11.5546875" style="1"/>
    <col min="8185" max="8185" width="21.88671875" style="1" customWidth="1"/>
    <col min="8186" max="8186" width="13.88671875" style="1" customWidth="1"/>
    <col min="8187" max="8187" width="38.6640625" style="1" customWidth="1"/>
    <col min="8188" max="8188" width="3" style="1" bestFit="1" customWidth="1"/>
    <col min="8189" max="8189" width="32.33203125" style="1" customWidth="1"/>
    <col min="8190" max="8190" width="46.33203125" style="1" customWidth="1"/>
    <col min="8191" max="8191" width="19" style="1" customWidth="1"/>
    <col min="8192" max="8192" width="0" style="1" hidden="1" customWidth="1"/>
    <col min="8193" max="8193" width="17.6640625" style="1" customWidth="1"/>
    <col min="8194" max="8194" width="0" style="1" hidden="1" customWidth="1"/>
    <col min="8195" max="8195" width="22.33203125" style="1" customWidth="1"/>
    <col min="8196" max="8196" width="5.33203125" style="1" customWidth="1"/>
    <col min="8197" max="8197" width="36.33203125" style="1" customWidth="1"/>
    <col min="8198" max="8198" width="5.6640625" style="1" customWidth="1"/>
    <col min="8199" max="8199" width="0" style="1" hidden="1" customWidth="1"/>
    <col min="8200" max="8200" width="20.6640625" style="1" customWidth="1"/>
    <col min="8201" max="8201" width="4.88671875" style="1" customWidth="1"/>
    <col min="8202" max="8202" width="0" style="1" hidden="1" customWidth="1"/>
    <col min="8203" max="8203" width="24.6640625" style="1" customWidth="1"/>
    <col min="8204" max="8204" width="12.33203125" style="1" customWidth="1"/>
    <col min="8205" max="8205" width="0" style="1" hidden="1" customWidth="1"/>
    <col min="8206" max="8206" width="3.44140625" style="1" customWidth="1"/>
    <col min="8207" max="8207" width="0" style="1" hidden="1" customWidth="1"/>
    <col min="8208" max="8208" width="17.6640625" style="1" customWidth="1"/>
    <col min="8209" max="8209" width="3.44140625" style="1" customWidth="1"/>
    <col min="8210" max="8210" width="0" style="1" hidden="1" customWidth="1"/>
    <col min="8211" max="8211" width="23.6640625" style="1" customWidth="1"/>
    <col min="8212" max="8212" width="10" style="1" customWidth="1"/>
    <col min="8213" max="8213" width="0" style="1" hidden="1" customWidth="1"/>
    <col min="8214" max="8215" width="14.6640625" style="1" customWidth="1"/>
    <col min="8216" max="8216" width="12.88671875" style="1" customWidth="1"/>
    <col min="8217" max="8217" width="3.33203125" style="1" customWidth="1"/>
    <col min="8218" max="8218" width="30.33203125" style="1" customWidth="1"/>
    <col min="8219" max="8219" width="5" style="1" customWidth="1"/>
    <col min="8220" max="8220" width="0" style="1" hidden="1" customWidth="1"/>
    <col min="8221" max="8221" width="14.33203125" style="1" customWidth="1"/>
    <col min="8222" max="8222" width="5.6640625" style="1" customWidth="1"/>
    <col min="8223" max="8223" width="0" style="1" hidden="1" customWidth="1"/>
    <col min="8224" max="8224" width="17.33203125" style="1" customWidth="1"/>
    <col min="8225" max="8225" width="12.6640625" style="1" customWidth="1"/>
    <col min="8226" max="8226" width="0" style="1" hidden="1" customWidth="1"/>
    <col min="8227" max="8227" width="5.33203125" style="1" customWidth="1"/>
    <col min="8228" max="8228" width="0" style="1" hidden="1" customWidth="1"/>
    <col min="8229" max="8229" width="17" style="1" customWidth="1"/>
    <col min="8230" max="8230" width="6.33203125" style="1" customWidth="1"/>
    <col min="8231" max="8231" width="0" style="1" hidden="1" customWidth="1"/>
    <col min="8232" max="8232" width="14.33203125" style="1" customWidth="1"/>
    <col min="8233" max="8233" width="7.5546875" style="1" customWidth="1"/>
    <col min="8234" max="8234" width="0" style="1" hidden="1" customWidth="1"/>
    <col min="8235" max="8236" width="14.33203125" style="1" customWidth="1"/>
    <col min="8237" max="8237" width="20.88671875" style="1" customWidth="1"/>
    <col min="8238" max="8238" width="14.44140625" style="1" customWidth="1"/>
    <col min="8239" max="8239" width="15" style="1" customWidth="1"/>
    <col min="8240" max="8240" width="2.6640625" style="1" customWidth="1"/>
    <col min="8241" max="8241" width="11.6640625" style="1" customWidth="1"/>
    <col min="8242" max="8242" width="11.5546875" style="1" customWidth="1"/>
    <col min="8243" max="8243" width="2.33203125" style="1" customWidth="1"/>
    <col min="8244" max="8244" width="41" style="1" customWidth="1"/>
    <col min="8245" max="8245" width="14.33203125" style="1" customWidth="1"/>
    <col min="8246" max="8247" width="11.5546875" style="1" customWidth="1"/>
    <col min="8248" max="8248" width="21.88671875" style="1" customWidth="1"/>
    <col min="8249" max="8440" width="11.5546875" style="1"/>
    <col min="8441" max="8441" width="21.88671875" style="1" customWidth="1"/>
    <col min="8442" max="8442" width="13.88671875" style="1" customWidth="1"/>
    <col min="8443" max="8443" width="38.6640625" style="1" customWidth="1"/>
    <col min="8444" max="8444" width="3" style="1" bestFit="1" customWidth="1"/>
    <col min="8445" max="8445" width="32.33203125" style="1" customWidth="1"/>
    <col min="8446" max="8446" width="46.33203125" style="1" customWidth="1"/>
    <col min="8447" max="8447" width="19" style="1" customWidth="1"/>
    <col min="8448" max="8448" width="0" style="1" hidden="1" customWidth="1"/>
    <col min="8449" max="8449" width="17.6640625" style="1" customWidth="1"/>
    <col min="8450" max="8450" width="0" style="1" hidden="1" customWidth="1"/>
    <col min="8451" max="8451" width="22.33203125" style="1" customWidth="1"/>
    <col min="8452" max="8452" width="5.33203125" style="1" customWidth="1"/>
    <col min="8453" max="8453" width="36.33203125" style="1" customWidth="1"/>
    <col min="8454" max="8454" width="5.6640625" style="1" customWidth="1"/>
    <col min="8455" max="8455" width="0" style="1" hidden="1" customWidth="1"/>
    <col min="8456" max="8456" width="20.6640625" style="1" customWidth="1"/>
    <col min="8457" max="8457" width="4.88671875" style="1" customWidth="1"/>
    <col min="8458" max="8458" width="0" style="1" hidden="1" customWidth="1"/>
    <col min="8459" max="8459" width="24.6640625" style="1" customWidth="1"/>
    <col min="8460" max="8460" width="12.33203125" style="1" customWidth="1"/>
    <col min="8461" max="8461" width="0" style="1" hidden="1" customWidth="1"/>
    <col min="8462" max="8462" width="3.44140625" style="1" customWidth="1"/>
    <col min="8463" max="8463" width="0" style="1" hidden="1" customWidth="1"/>
    <col min="8464" max="8464" width="17.6640625" style="1" customWidth="1"/>
    <col min="8465" max="8465" width="3.44140625" style="1" customWidth="1"/>
    <col min="8466" max="8466" width="0" style="1" hidden="1" customWidth="1"/>
    <col min="8467" max="8467" width="23.6640625" style="1" customWidth="1"/>
    <col min="8468" max="8468" width="10" style="1" customWidth="1"/>
    <col min="8469" max="8469" width="0" style="1" hidden="1" customWidth="1"/>
    <col min="8470" max="8471" width="14.6640625" style="1" customWidth="1"/>
    <col min="8472" max="8472" width="12.88671875" style="1" customWidth="1"/>
    <col min="8473" max="8473" width="3.33203125" style="1" customWidth="1"/>
    <col min="8474" max="8474" width="30.33203125" style="1" customWidth="1"/>
    <col min="8475" max="8475" width="5" style="1" customWidth="1"/>
    <col min="8476" max="8476" width="0" style="1" hidden="1" customWidth="1"/>
    <col min="8477" max="8477" width="14.33203125" style="1" customWidth="1"/>
    <col min="8478" max="8478" width="5.6640625" style="1" customWidth="1"/>
    <col min="8479" max="8479" width="0" style="1" hidden="1" customWidth="1"/>
    <col min="8480" max="8480" width="17.33203125" style="1" customWidth="1"/>
    <col min="8481" max="8481" width="12.6640625" style="1" customWidth="1"/>
    <col min="8482" max="8482" width="0" style="1" hidden="1" customWidth="1"/>
    <col min="8483" max="8483" width="5.33203125" style="1" customWidth="1"/>
    <col min="8484" max="8484" width="0" style="1" hidden="1" customWidth="1"/>
    <col min="8485" max="8485" width="17" style="1" customWidth="1"/>
    <col min="8486" max="8486" width="6.33203125" style="1" customWidth="1"/>
    <col min="8487" max="8487" width="0" style="1" hidden="1" customWidth="1"/>
    <col min="8488" max="8488" width="14.33203125" style="1" customWidth="1"/>
    <col min="8489" max="8489" width="7.5546875" style="1" customWidth="1"/>
    <col min="8490" max="8490" width="0" style="1" hidden="1" customWidth="1"/>
    <col min="8491" max="8492" width="14.33203125" style="1" customWidth="1"/>
    <col min="8493" max="8493" width="20.88671875" style="1" customWidth="1"/>
    <col min="8494" max="8494" width="14.44140625" style="1" customWidth="1"/>
    <col min="8495" max="8495" width="15" style="1" customWidth="1"/>
    <col min="8496" max="8496" width="2.6640625" style="1" customWidth="1"/>
    <col min="8497" max="8497" width="11.6640625" style="1" customWidth="1"/>
    <col min="8498" max="8498" width="11.5546875" style="1" customWidth="1"/>
    <col min="8499" max="8499" width="2.33203125" style="1" customWidth="1"/>
    <col min="8500" max="8500" width="41" style="1" customWidth="1"/>
    <col min="8501" max="8501" width="14.33203125" style="1" customWidth="1"/>
    <col min="8502" max="8503" width="11.5546875" style="1" customWidth="1"/>
    <col min="8504" max="8504" width="21.88671875" style="1" customWidth="1"/>
    <col min="8505" max="8696" width="11.5546875" style="1"/>
    <col min="8697" max="8697" width="21.88671875" style="1" customWidth="1"/>
    <col min="8698" max="8698" width="13.88671875" style="1" customWidth="1"/>
    <col min="8699" max="8699" width="38.6640625" style="1" customWidth="1"/>
    <col min="8700" max="8700" width="3" style="1" bestFit="1" customWidth="1"/>
    <col min="8701" max="8701" width="32.33203125" style="1" customWidth="1"/>
    <col min="8702" max="8702" width="46.33203125" style="1" customWidth="1"/>
    <col min="8703" max="8703" width="19" style="1" customWidth="1"/>
    <col min="8704" max="8704" width="0" style="1" hidden="1" customWidth="1"/>
    <col min="8705" max="8705" width="17.6640625" style="1" customWidth="1"/>
    <col min="8706" max="8706" width="0" style="1" hidden="1" customWidth="1"/>
    <col min="8707" max="8707" width="22.33203125" style="1" customWidth="1"/>
    <col min="8708" max="8708" width="5.33203125" style="1" customWidth="1"/>
    <col min="8709" max="8709" width="36.33203125" style="1" customWidth="1"/>
    <col min="8710" max="8710" width="5.6640625" style="1" customWidth="1"/>
    <col min="8711" max="8711" width="0" style="1" hidden="1" customWidth="1"/>
    <col min="8712" max="8712" width="20.6640625" style="1" customWidth="1"/>
    <col min="8713" max="8713" width="4.88671875" style="1" customWidth="1"/>
    <col min="8714" max="8714" width="0" style="1" hidden="1" customWidth="1"/>
    <col min="8715" max="8715" width="24.6640625" style="1" customWidth="1"/>
    <col min="8716" max="8716" width="12.33203125" style="1" customWidth="1"/>
    <col min="8717" max="8717" width="0" style="1" hidden="1" customWidth="1"/>
    <col min="8718" max="8718" width="3.44140625" style="1" customWidth="1"/>
    <col min="8719" max="8719" width="0" style="1" hidden="1" customWidth="1"/>
    <col min="8720" max="8720" width="17.6640625" style="1" customWidth="1"/>
    <col min="8721" max="8721" width="3.44140625" style="1" customWidth="1"/>
    <col min="8722" max="8722" width="0" style="1" hidden="1" customWidth="1"/>
    <col min="8723" max="8723" width="23.6640625" style="1" customWidth="1"/>
    <col min="8724" max="8724" width="10" style="1" customWidth="1"/>
    <col min="8725" max="8725" width="0" style="1" hidden="1" customWidth="1"/>
    <col min="8726" max="8727" width="14.6640625" style="1" customWidth="1"/>
    <col min="8728" max="8728" width="12.88671875" style="1" customWidth="1"/>
    <col min="8729" max="8729" width="3.33203125" style="1" customWidth="1"/>
    <col min="8730" max="8730" width="30.33203125" style="1" customWidth="1"/>
    <col min="8731" max="8731" width="5" style="1" customWidth="1"/>
    <col min="8732" max="8732" width="0" style="1" hidden="1" customWidth="1"/>
    <col min="8733" max="8733" width="14.33203125" style="1" customWidth="1"/>
    <col min="8734" max="8734" width="5.6640625" style="1" customWidth="1"/>
    <col min="8735" max="8735" width="0" style="1" hidden="1" customWidth="1"/>
    <col min="8736" max="8736" width="17.33203125" style="1" customWidth="1"/>
    <col min="8737" max="8737" width="12.6640625" style="1" customWidth="1"/>
    <col min="8738" max="8738" width="0" style="1" hidden="1" customWidth="1"/>
    <col min="8739" max="8739" width="5.33203125" style="1" customWidth="1"/>
    <col min="8740" max="8740" width="0" style="1" hidden="1" customWidth="1"/>
    <col min="8741" max="8741" width="17" style="1" customWidth="1"/>
    <col min="8742" max="8742" width="6.33203125" style="1" customWidth="1"/>
    <col min="8743" max="8743" width="0" style="1" hidden="1" customWidth="1"/>
    <col min="8744" max="8744" width="14.33203125" style="1" customWidth="1"/>
    <col min="8745" max="8745" width="7.5546875" style="1" customWidth="1"/>
    <col min="8746" max="8746" width="0" style="1" hidden="1" customWidth="1"/>
    <col min="8747" max="8748" width="14.33203125" style="1" customWidth="1"/>
    <col min="8749" max="8749" width="20.88671875" style="1" customWidth="1"/>
    <col min="8750" max="8750" width="14.44140625" style="1" customWidth="1"/>
    <col min="8751" max="8751" width="15" style="1" customWidth="1"/>
    <col min="8752" max="8752" width="2.6640625" style="1" customWidth="1"/>
    <col min="8753" max="8753" width="11.6640625" style="1" customWidth="1"/>
    <col min="8754" max="8754" width="11.5546875" style="1" customWidth="1"/>
    <col min="8755" max="8755" width="2.33203125" style="1" customWidth="1"/>
    <col min="8756" max="8756" width="41" style="1" customWidth="1"/>
    <col min="8757" max="8757" width="14.33203125" style="1" customWidth="1"/>
    <col min="8758" max="8759" width="11.5546875" style="1" customWidth="1"/>
    <col min="8760" max="8760" width="21.88671875" style="1" customWidth="1"/>
    <col min="8761" max="8952" width="11.5546875" style="1"/>
    <col min="8953" max="8953" width="21.88671875" style="1" customWidth="1"/>
    <col min="8954" max="8954" width="13.88671875" style="1" customWidth="1"/>
    <col min="8955" max="8955" width="38.6640625" style="1" customWidth="1"/>
    <col min="8956" max="8956" width="3" style="1" bestFit="1" customWidth="1"/>
    <col min="8957" max="8957" width="32.33203125" style="1" customWidth="1"/>
    <col min="8958" max="8958" width="46.33203125" style="1" customWidth="1"/>
    <col min="8959" max="8959" width="19" style="1" customWidth="1"/>
    <col min="8960" max="8960" width="0" style="1" hidden="1" customWidth="1"/>
    <col min="8961" max="8961" width="17.6640625" style="1" customWidth="1"/>
    <col min="8962" max="8962" width="0" style="1" hidden="1" customWidth="1"/>
    <col min="8963" max="8963" width="22.33203125" style="1" customWidth="1"/>
    <col min="8964" max="8964" width="5.33203125" style="1" customWidth="1"/>
    <col min="8965" max="8965" width="36.33203125" style="1" customWidth="1"/>
    <col min="8966" max="8966" width="5.6640625" style="1" customWidth="1"/>
    <col min="8967" max="8967" width="0" style="1" hidden="1" customWidth="1"/>
    <col min="8968" max="8968" width="20.6640625" style="1" customWidth="1"/>
    <col min="8969" max="8969" width="4.88671875" style="1" customWidth="1"/>
    <col min="8970" max="8970" width="0" style="1" hidden="1" customWidth="1"/>
    <col min="8971" max="8971" width="24.6640625" style="1" customWidth="1"/>
    <col min="8972" max="8972" width="12.33203125" style="1" customWidth="1"/>
    <col min="8973" max="8973" width="0" style="1" hidden="1" customWidth="1"/>
    <col min="8974" max="8974" width="3.44140625" style="1" customWidth="1"/>
    <col min="8975" max="8975" width="0" style="1" hidden="1" customWidth="1"/>
    <col min="8976" max="8976" width="17.6640625" style="1" customWidth="1"/>
    <col min="8977" max="8977" width="3.44140625" style="1" customWidth="1"/>
    <col min="8978" max="8978" width="0" style="1" hidden="1" customWidth="1"/>
    <col min="8979" max="8979" width="23.6640625" style="1" customWidth="1"/>
    <col min="8980" max="8980" width="10" style="1" customWidth="1"/>
    <col min="8981" max="8981" width="0" style="1" hidden="1" customWidth="1"/>
    <col min="8982" max="8983" width="14.6640625" style="1" customWidth="1"/>
    <col min="8984" max="8984" width="12.88671875" style="1" customWidth="1"/>
    <col min="8985" max="8985" width="3.33203125" style="1" customWidth="1"/>
    <col min="8986" max="8986" width="30.33203125" style="1" customWidth="1"/>
    <col min="8987" max="8987" width="5" style="1" customWidth="1"/>
    <col min="8988" max="8988" width="0" style="1" hidden="1" customWidth="1"/>
    <col min="8989" max="8989" width="14.33203125" style="1" customWidth="1"/>
    <col min="8990" max="8990" width="5.6640625" style="1" customWidth="1"/>
    <col min="8991" max="8991" width="0" style="1" hidden="1" customWidth="1"/>
    <col min="8992" max="8992" width="17.33203125" style="1" customWidth="1"/>
    <col min="8993" max="8993" width="12.6640625" style="1" customWidth="1"/>
    <col min="8994" max="8994" width="0" style="1" hidden="1" customWidth="1"/>
    <col min="8995" max="8995" width="5.33203125" style="1" customWidth="1"/>
    <col min="8996" max="8996" width="0" style="1" hidden="1" customWidth="1"/>
    <col min="8997" max="8997" width="17" style="1" customWidth="1"/>
    <col min="8998" max="8998" width="6.33203125" style="1" customWidth="1"/>
    <col min="8999" max="8999" width="0" style="1" hidden="1" customWidth="1"/>
    <col min="9000" max="9000" width="14.33203125" style="1" customWidth="1"/>
    <col min="9001" max="9001" width="7.5546875" style="1" customWidth="1"/>
    <col min="9002" max="9002" width="0" style="1" hidden="1" customWidth="1"/>
    <col min="9003" max="9004" width="14.33203125" style="1" customWidth="1"/>
    <col min="9005" max="9005" width="20.88671875" style="1" customWidth="1"/>
    <col min="9006" max="9006" width="14.44140625" style="1" customWidth="1"/>
    <col min="9007" max="9007" width="15" style="1" customWidth="1"/>
    <col min="9008" max="9008" width="2.6640625" style="1" customWidth="1"/>
    <col min="9009" max="9009" width="11.6640625" style="1" customWidth="1"/>
    <col min="9010" max="9010" width="11.5546875" style="1" customWidth="1"/>
    <col min="9011" max="9011" width="2.33203125" style="1" customWidth="1"/>
    <col min="9012" max="9012" width="41" style="1" customWidth="1"/>
    <col min="9013" max="9013" width="14.33203125" style="1" customWidth="1"/>
    <col min="9014" max="9015" width="11.5546875" style="1" customWidth="1"/>
    <col min="9016" max="9016" width="21.88671875" style="1" customWidth="1"/>
    <col min="9017" max="9208" width="11.5546875" style="1"/>
    <col min="9209" max="9209" width="21.88671875" style="1" customWidth="1"/>
    <col min="9210" max="9210" width="13.88671875" style="1" customWidth="1"/>
    <col min="9211" max="9211" width="38.6640625" style="1" customWidth="1"/>
    <col min="9212" max="9212" width="3" style="1" bestFit="1" customWidth="1"/>
    <col min="9213" max="9213" width="32.33203125" style="1" customWidth="1"/>
    <col min="9214" max="9214" width="46.33203125" style="1" customWidth="1"/>
    <col min="9215" max="9215" width="19" style="1" customWidth="1"/>
    <col min="9216" max="9216" width="0" style="1" hidden="1" customWidth="1"/>
    <col min="9217" max="9217" width="17.6640625" style="1" customWidth="1"/>
    <col min="9218" max="9218" width="0" style="1" hidden="1" customWidth="1"/>
    <col min="9219" max="9219" width="22.33203125" style="1" customWidth="1"/>
    <col min="9220" max="9220" width="5.33203125" style="1" customWidth="1"/>
    <col min="9221" max="9221" width="36.33203125" style="1" customWidth="1"/>
    <col min="9222" max="9222" width="5.6640625" style="1" customWidth="1"/>
    <col min="9223" max="9223" width="0" style="1" hidden="1" customWidth="1"/>
    <col min="9224" max="9224" width="20.6640625" style="1" customWidth="1"/>
    <col min="9225" max="9225" width="4.88671875" style="1" customWidth="1"/>
    <col min="9226" max="9226" width="0" style="1" hidden="1" customWidth="1"/>
    <col min="9227" max="9227" width="24.6640625" style="1" customWidth="1"/>
    <col min="9228" max="9228" width="12.33203125" style="1" customWidth="1"/>
    <col min="9229" max="9229" width="0" style="1" hidden="1" customWidth="1"/>
    <col min="9230" max="9230" width="3.44140625" style="1" customWidth="1"/>
    <col min="9231" max="9231" width="0" style="1" hidden="1" customWidth="1"/>
    <col min="9232" max="9232" width="17.6640625" style="1" customWidth="1"/>
    <col min="9233" max="9233" width="3.44140625" style="1" customWidth="1"/>
    <col min="9234" max="9234" width="0" style="1" hidden="1" customWidth="1"/>
    <col min="9235" max="9235" width="23.6640625" style="1" customWidth="1"/>
    <col min="9236" max="9236" width="10" style="1" customWidth="1"/>
    <col min="9237" max="9237" width="0" style="1" hidden="1" customWidth="1"/>
    <col min="9238" max="9239" width="14.6640625" style="1" customWidth="1"/>
    <col min="9240" max="9240" width="12.88671875" style="1" customWidth="1"/>
    <col min="9241" max="9241" width="3.33203125" style="1" customWidth="1"/>
    <col min="9242" max="9242" width="30.33203125" style="1" customWidth="1"/>
    <col min="9243" max="9243" width="5" style="1" customWidth="1"/>
    <col min="9244" max="9244" width="0" style="1" hidden="1" customWidth="1"/>
    <col min="9245" max="9245" width="14.33203125" style="1" customWidth="1"/>
    <col min="9246" max="9246" width="5.6640625" style="1" customWidth="1"/>
    <col min="9247" max="9247" width="0" style="1" hidden="1" customWidth="1"/>
    <col min="9248" max="9248" width="17.33203125" style="1" customWidth="1"/>
    <col min="9249" max="9249" width="12.6640625" style="1" customWidth="1"/>
    <col min="9250" max="9250" width="0" style="1" hidden="1" customWidth="1"/>
    <col min="9251" max="9251" width="5.33203125" style="1" customWidth="1"/>
    <col min="9252" max="9252" width="0" style="1" hidden="1" customWidth="1"/>
    <col min="9253" max="9253" width="17" style="1" customWidth="1"/>
    <col min="9254" max="9254" width="6.33203125" style="1" customWidth="1"/>
    <col min="9255" max="9255" width="0" style="1" hidden="1" customWidth="1"/>
    <col min="9256" max="9256" width="14.33203125" style="1" customWidth="1"/>
    <col min="9257" max="9257" width="7.5546875" style="1" customWidth="1"/>
    <col min="9258" max="9258" width="0" style="1" hidden="1" customWidth="1"/>
    <col min="9259" max="9260" width="14.33203125" style="1" customWidth="1"/>
    <col min="9261" max="9261" width="20.88671875" style="1" customWidth="1"/>
    <col min="9262" max="9262" width="14.44140625" style="1" customWidth="1"/>
    <col min="9263" max="9263" width="15" style="1" customWidth="1"/>
    <col min="9264" max="9264" width="2.6640625" style="1" customWidth="1"/>
    <col min="9265" max="9265" width="11.6640625" style="1" customWidth="1"/>
    <col min="9266" max="9266" width="11.5546875" style="1" customWidth="1"/>
    <col min="9267" max="9267" width="2.33203125" style="1" customWidth="1"/>
    <col min="9268" max="9268" width="41" style="1" customWidth="1"/>
    <col min="9269" max="9269" width="14.33203125" style="1" customWidth="1"/>
    <col min="9270" max="9271" width="11.5546875" style="1" customWidth="1"/>
    <col min="9272" max="9272" width="21.88671875" style="1" customWidth="1"/>
    <col min="9273" max="9464" width="11.5546875" style="1"/>
    <col min="9465" max="9465" width="21.88671875" style="1" customWidth="1"/>
    <col min="9466" max="9466" width="13.88671875" style="1" customWidth="1"/>
    <col min="9467" max="9467" width="38.6640625" style="1" customWidth="1"/>
    <col min="9468" max="9468" width="3" style="1" bestFit="1" customWidth="1"/>
    <col min="9469" max="9469" width="32.33203125" style="1" customWidth="1"/>
    <col min="9470" max="9470" width="46.33203125" style="1" customWidth="1"/>
    <col min="9471" max="9471" width="19" style="1" customWidth="1"/>
    <col min="9472" max="9472" width="0" style="1" hidden="1" customWidth="1"/>
    <col min="9473" max="9473" width="17.6640625" style="1" customWidth="1"/>
    <col min="9474" max="9474" width="0" style="1" hidden="1" customWidth="1"/>
    <col min="9475" max="9475" width="22.33203125" style="1" customWidth="1"/>
    <col min="9476" max="9476" width="5.33203125" style="1" customWidth="1"/>
    <col min="9477" max="9477" width="36.33203125" style="1" customWidth="1"/>
    <col min="9478" max="9478" width="5.6640625" style="1" customWidth="1"/>
    <col min="9479" max="9479" width="0" style="1" hidden="1" customWidth="1"/>
    <col min="9480" max="9480" width="20.6640625" style="1" customWidth="1"/>
    <col min="9481" max="9481" width="4.88671875" style="1" customWidth="1"/>
    <col min="9482" max="9482" width="0" style="1" hidden="1" customWidth="1"/>
    <col min="9483" max="9483" width="24.6640625" style="1" customWidth="1"/>
    <col min="9484" max="9484" width="12.33203125" style="1" customWidth="1"/>
    <col min="9485" max="9485" width="0" style="1" hidden="1" customWidth="1"/>
    <col min="9486" max="9486" width="3.44140625" style="1" customWidth="1"/>
    <col min="9487" max="9487" width="0" style="1" hidden="1" customWidth="1"/>
    <col min="9488" max="9488" width="17.6640625" style="1" customWidth="1"/>
    <col min="9489" max="9489" width="3.44140625" style="1" customWidth="1"/>
    <col min="9490" max="9490" width="0" style="1" hidden="1" customWidth="1"/>
    <col min="9491" max="9491" width="23.6640625" style="1" customWidth="1"/>
    <col min="9492" max="9492" width="10" style="1" customWidth="1"/>
    <col min="9493" max="9493" width="0" style="1" hidden="1" customWidth="1"/>
    <col min="9494" max="9495" width="14.6640625" style="1" customWidth="1"/>
    <col min="9496" max="9496" width="12.88671875" style="1" customWidth="1"/>
    <col min="9497" max="9497" width="3.33203125" style="1" customWidth="1"/>
    <col min="9498" max="9498" width="30.33203125" style="1" customWidth="1"/>
    <col min="9499" max="9499" width="5" style="1" customWidth="1"/>
    <col min="9500" max="9500" width="0" style="1" hidden="1" customWidth="1"/>
    <col min="9501" max="9501" width="14.33203125" style="1" customWidth="1"/>
    <col min="9502" max="9502" width="5.6640625" style="1" customWidth="1"/>
    <col min="9503" max="9503" width="0" style="1" hidden="1" customWidth="1"/>
    <col min="9504" max="9504" width="17.33203125" style="1" customWidth="1"/>
    <col min="9505" max="9505" width="12.6640625" style="1" customWidth="1"/>
    <col min="9506" max="9506" width="0" style="1" hidden="1" customWidth="1"/>
    <col min="9507" max="9507" width="5.33203125" style="1" customWidth="1"/>
    <col min="9508" max="9508" width="0" style="1" hidden="1" customWidth="1"/>
    <col min="9509" max="9509" width="17" style="1" customWidth="1"/>
    <col min="9510" max="9510" width="6.33203125" style="1" customWidth="1"/>
    <col min="9511" max="9511" width="0" style="1" hidden="1" customWidth="1"/>
    <col min="9512" max="9512" width="14.33203125" style="1" customWidth="1"/>
    <col min="9513" max="9513" width="7.5546875" style="1" customWidth="1"/>
    <col min="9514" max="9514" width="0" style="1" hidden="1" customWidth="1"/>
    <col min="9515" max="9516" width="14.33203125" style="1" customWidth="1"/>
    <col min="9517" max="9517" width="20.88671875" style="1" customWidth="1"/>
    <col min="9518" max="9518" width="14.44140625" style="1" customWidth="1"/>
    <col min="9519" max="9519" width="15" style="1" customWidth="1"/>
    <col min="9520" max="9520" width="2.6640625" style="1" customWidth="1"/>
    <col min="9521" max="9521" width="11.6640625" style="1" customWidth="1"/>
    <col min="9522" max="9522" width="11.5546875" style="1" customWidth="1"/>
    <col min="9523" max="9523" width="2.33203125" style="1" customWidth="1"/>
    <col min="9524" max="9524" width="41" style="1" customWidth="1"/>
    <col min="9525" max="9525" width="14.33203125" style="1" customWidth="1"/>
    <col min="9526" max="9527" width="11.5546875" style="1" customWidth="1"/>
    <col min="9528" max="9528" width="21.88671875" style="1" customWidth="1"/>
    <col min="9529" max="9720" width="11.5546875" style="1"/>
    <col min="9721" max="9721" width="21.88671875" style="1" customWidth="1"/>
    <col min="9722" max="9722" width="13.88671875" style="1" customWidth="1"/>
    <col min="9723" max="9723" width="38.6640625" style="1" customWidth="1"/>
    <col min="9724" max="9724" width="3" style="1" bestFit="1" customWidth="1"/>
    <col min="9725" max="9725" width="32.33203125" style="1" customWidth="1"/>
    <col min="9726" max="9726" width="46.33203125" style="1" customWidth="1"/>
    <col min="9727" max="9727" width="19" style="1" customWidth="1"/>
    <col min="9728" max="9728" width="0" style="1" hidden="1" customWidth="1"/>
    <col min="9729" max="9729" width="17.6640625" style="1" customWidth="1"/>
    <col min="9730" max="9730" width="0" style="1" hidden="1" customWidth="1"/>
    <col min="9731" max="9731" width="22.33203125" style="1" customWidth="1"/>
    <col min="9732" max="9732" width="5.33203125" style="1" customWidth="1"/>
    <col min="9733" max="9733" width="36.33203125" style="1" customWidth="1"/>
    <col min="9734" max="9734" width="5.6640625" style="1" customWidth="1"/>
    <col min="9735" max="9735" width="0" style="1" hidden="1" customWidth="1"/>
    <col min="9736" max="9736" width="20.6640625" style="1" customWidth="1"/>
    <col min="9737" max="9737" width="4.88671875" style="1" customWidth="1"/>
    <col min="9738" max="9738" width="0" style="1" hidden="1" customWidth="1"/>
    <col min="9739" max="9739" width="24.6640625" style="1" customWidth="1"/>
    <col min="9740" max="9740" width="12.33203125" style="1" customWidth="1"/>
    <col min="9741" max="9741" width="0" style="1" hidden="1" customWidth="1"/>
    <col min="9742" max="9742" width="3.44140625" style="1" customWidth="1"/>
    <col min="9743" max="9743" width="0" style="1" hidden="1" customWidth="1"/>
    <col min="9744" max="9744" width="17.6640625" style="1" customWidth="1"/>
    <col min="9745" max="9745" width="3.44140625" style="1" customWidth="1"/>
    <col min="9746" max="9746" width="0" style="1" hidden="1" customWidth="1"/>
    <col min="9747" max="9747" width="23.6640625" style="1" customWidth="1"/>
    <col min="9748" max="9748" width="10" style="1" customWidth="1"/>
    <col min="9749" max="9749" width="0" style="1" hidden="1" customWidth="1"/>
    <col min="9750" max="9751" width="14.6640625" style="1" customWidth="1"/>
    <col min="9752" max="9752" width="12.88671875" style="1" customWidth="1"/>
    <col min="9753" max="9753" width="3.33203125" style="1" customWidth="1"/>
    <col min="9754" max="9754" width="30.33203125" style="1" customWidth="1"/>
    <col min="9755" max="9755" width="5" style="1" customWidth="1"/>
    <col min="9756" max="9756" width="0" style="1" hidden="1" customWidth="1"/>
    <col min="9757" max="9757" width="14.33203125" style="1" customWidth="1"/>
    <col min="9758" max="9758" width="5.6640625" style="1" customWidth="1"/>
    <col min="9759" max="9759" width="0" style="1" hidden="1" customWidth="1"/>
    <col min="9760" max="9760" width="17.33203125" style="1" customWidth="1"/>
    <col min="9761" max="9761" width="12.6640625" style="1" customWidth="1"/>
    <col min="9762" max="9762" width="0" style="1" hidden="1" customWidth="1"/>
    <col min="9763" max="9763" width="5.33203125" style="1" customWidth="1"/>
    <col min="9764" max="9764" width="0" style="1" hidden="1" customWidth="1"/>
    <col min="9765" max="9765" width="17" style="1" customWidth="1"/>
    <col min="9766" max="9766" width="6.33203125" style="1" customWidth="1"/>
    <col min="9767" max="9767" width="0" style="1" hidden="1" customWidth="1"/>
    <col min="9768" max="9768" width="14.33203125" style="1" customWidth="1"/>
    <col min="9769" max="9769" width="7.5546875" style="1" customWidth="1"/>
    <col min="9770" max="9770" width="0" style="1" hidden="1" customWidth="1"/>
    <col min="9771" max="9772" width="14.33203125" style="1" customWidth="1"/>
    <col min="9773" max="9773" width="20.88671875" style="1" customWidth="1"/>
    <col min="9774" max="9774" width="14.44140625" style="1" customWidth="1"/>
    <col min="9775" max="9775" width="15" style="1" customWidth="1"/>
    <col min="9776" max="9776" width="2.6640625" style="1" customWidth="1"/>
    <col min="9777" max="9777" width="11.6640625" style="1" customWidth="1"/>
    <col min="9778" max="9778" width="11.5546875" style="1" customWidth="1"/>
    <col min="9779" max="9779" width="2.33203125" style="1" customWidth="1"/>
    <col min="9780" max="9780" width="41" style="1" customWidth="1"/>
    <col min="9781" max="9781" width="14.33203125" style="1" customWidth="1"/>
    <col min="9782" max="9783" width="11.5546875" style="1" customWidth="1"/>
    <col min="9784" max="9784" width="21.88671875" style="1" customWidth="1"/>
    <col min="9785" max="9976" width="11.5546875" style="1"/>
    <col min="9977" max="9977" width="21.88671875" style="1" customWidth="1"/>
    <col min="9978" max="9978" width="13.88671875" style="1" customWidth="1"/>
    <col min="9979" max="9979" width="38.6640625" style="1" customWidth="1"/>
    <col min="9980" max="9980" width="3" style="1" bestFit="1" customWidth="1"/>
    <col min="9981" max="9981" width="32.33203125" style="1" customWidth="1"/>
    <col min="9982" max="9982" width="46.33203125" style="1" customWidth="1"/>
    <col min="9983" max="9983" width="19" style="1" customWidth="1"/>
    <col min="9984" max="9984" width="0" style="1" hidden="1" customWidth="1"/>
    <col min="9985" max="9985" width="17.6640625" style="1" customWidth="1"/>
    <col min="9986" max="9986" width="0" style="1" hidden="1" customWidth="1"/>
    <col min="9987" max="9987" width="22.33203125" style="1" customWidth="1"/>
    <col min="9988" max="9988" width="5.33203125" style="1" customWidth="1"/>
    <col min="9989" max="9989" width="36.33203125" style="1" customWidth="1"/>
    <col min="9990" max="9990" width="5.6640625" style="1" customWidth="1"/>
    <col min="9991" max="9991" width="0" style="1" hidden="1" customWidth="1"/>
    <col min="9992" max="9992" width="20.6640625" style="1" customWidth="1"/>
    <col min="9993" max="9993" width="4.88671875" style="1" customWidth="1"/>
    <col min="9994" max="9994" width="0" style="1" hidden="1" customWidth="1"/>
    <col min="9995" max="9995" width="24.6640625" style="1" customWidth="1"/>
    <col min="9996" max="9996" width="12.33203125" style="1" customWidth="1"/>
    <col min="9997" max="9997" width="0" style="1" hidden="1" customWidth="1"/>
    <col min="9998" max="9998" width="3.44140625" style="1" customWidth="1"/>
    <col min="9999" max="9999" width="0" style="1" hidden="1" customWidth="1"/>
    <col min="10000" max="10000" width="17.6640625" style="1" customWidth="1"/>
    <col min="10001" max="10001" width="3.44140625" style="1" customWidth="1"/>
    <col min="10002" max="10002" width="0" style="1" hidden="1" customWidth="1"/>
    <col min="10003" max="10003" width="23.6640625" style="1" customWidth="1"/>
    <col min="10004" max="10004" width="10" style="1" customWidth="1"/>
    <col min="10005" max="10005" width="0" style="1" hidden="1" customWidth="1"/>
    <col min="10006" max="10007" width="14.6640625" style="1" customWidth="1"/>
    <col min="10008" max="10008" width="12.88671875" style="1" customWidth="1"/>
    <col min="10009" max="10009" width="3.33203125" style="1" customWidth="1"/>
    <col min="10010" max="10010" width="30.33203125" style="1" customWidth="1"/>
    <col min="10011" max="10011" width="5" style="1" customWidth="1"/>
    <col min="10012" max="10012" width="0" style="1" hidden="1" customWidth="1"/>
    <col min="10013" max="10013" width="14.33203125" style="1" customWidth="1"/>
    <col min="10014" max="10014" width="5.6640625" style="1" customWidth="1"/>
    <col min="10015" max="10015" width="0" style="1" hidden="1" customWidth="1"/>
    <col min="10016" max="10016" width="17.33203125" style="1" customWidth="1"/>
    <col min="10017" max="10017" width="12.6640625" style="1" customWidth="1"/>
    <col min="10018" max="10018" width="0" style="1" hidden="1" customWidth="1"/>
    <col min="10019" max="10019" width="5.33203125" style="1" customWidth="1"/>
    <col min="10020" max="10020" width="0" style="1" hidden="1" customWidth="1"/>
    <col min="10021" max="10021" width="17" style="1" customWidth="1"/>
    <col min="10022" max="10022" width="6.33203125" style="1" customWidth="1"/>
    <col min="10023" max="10023" width="0" style="1" hidden="1" customWidth="1"/>
    <col min="10024" max="10024" width="14.33203125" style="1" customWidth="1"/>
    <col min="10025" max="10025" width="7.5546875" style="1" customWidth="1"/>
    <col min="10026" max="10026" width="0" style="1" hidden="1" customWidth="1"/>
    <col min="10027" max="10028" width="14.33203125" style="1" customWidth="1"/>
    <col min="10029" max="10029" width="20.88671875" style="1" customWidth="1"/>
    <col min="10030" max="10030" width="14.44140625" style="1" customWidth="1"/>
    <col min="10031" max="10031" width="15" style="1" customWidth="1"/>
    <col min="10032" max="10032" width="2.6640625" style="1" customWidth="1"/>
    <col min="10033" max="10033" width="11.6640625" style="1" customWidth="1"/>
    <col min="10034" max="10034" width="11.5546875" style="1" customWidth="1"/>
    <col min="10035" max="10035" width="2.33203125" style="1" customWidth="1"/>
    <col min="10036" max="10036" width="41" style="1" customWidth="1"/>
    <col min="10037" max="10037" width="14.33203125" style="1" customWidth="1"/>
    <col min="10038" max="10039" width="11.5546875" style="1" customWidth="1"/>
    <col min="10040" max="10040" width="21.88671875" style="1" customWidth="1"/>
    <col min="10041" max="10232" width="11.5546875" style="1"/>
    <col min="10233" max="10233" width="21.88671875" style="1" customWidth="1"/>
    <col min="10234" max="10234" width="13.88671875" style="1" customWidth="1"/>
    <col min="10235" max="10235" width="38.6640625" style="1" customWidth="1"/>
    <col min="10236" max="10236" width="3" style="1" bestFit="1" customWidth="1"/>
    <col min="10237" max="10237" width="32.33203125" style="1" customWidth="1"/>
    <col min="10238" max="10238" width="46.33203125" style="1" customWidth="1"/>
    <col min="10239" max="10239" width="19" style="1" customWidth="1"/>
    <col min="10240" max="10240" width="0" style="1" hidden="1" customWidth="1"/>
    <col min="10241" max="10241" width="17.6640625" style="1" customWidth="1"/>
    <col min="10242" max="10242" width="0" style="1" hidden="1" customWidth="1"/>
    <col min="10243" max="10243" width="22.33203125" style="1" customWidth="1"/>
    <col min="10244" max="10244" width="5.33203125" style="1" customWidth="1"/>
    <col min="10245" max="10245" width="36.33203125" style="1" customWidth="1"/>
    <col min="10246" max="10246" width="5.6640625" style="1" customWidth="1"/>
    <col min="10247" max="10247" width="0" style="1" hidden="1" customWidth="1"/>
    <col min="10248" max="10248" width="20.6640625" style="1" customWidth="1"/>
    <col min="10249" max="10249" width="4.88671875" style="1" customWidth="1"/>
    <col min="10250" max="10250" width="0" style="1" hidden="1" customWidth="1"/>
    <col min="10251" max="10251" width="24.6640625" style="1" customWidth="1"/>
    <col min="10252" max="10252" width="12.33203125" style="1" customWidth="1"/>
    <col min="10253" max="10253" width="0" style="1" hidden="1" customWidth="1"/>
    <col min="10254" max="10254" width="3.44140625" style="1" customWidth="1"/>
    <col min="10255" max="10255" width="0" style="1" hidden="1" customWidth="1"/>
    <col min="10256" max="10256" width="17.6640625" style="1" customWidth="1"/>
    <col min="10257" max="10257" width="3.44140625" style="1" customWidth="1"/>
    <col min="10258" max="10258" width="0" style="1" hidden="1" customWidth="1"/>
    <col min="10259" max="10259" width="23.6640625" style="1" customWidth="1"/>
    <col min="10260" max="10260" width="10" style="1" customWidth="1"/>
    <col min="10261" max="10261" width="0" style="1" hidden="1" customWidth="1"/>
    <col min="10262" max="10263" width="14.6640625" style="1" customWidth="1"/>
    <col min="10264" max="10264" width="12.88671875" style="1" customWidth="1"/>
    <col min="10265" max="10265" width="3.33203125" style="1" customWidth="1"/>
    <col min="10266" max="10266" width="30.33203125" style="1" customWidth="1"/>
    <col min="10267" max="10267" width="5" style="1" customWidth="1"/>
    <col min="10268" max="10268" width="0" style="1" hidden="1" customWidth="1"/>
    <col min="10269" max="10269" width="14.33203125" style="1" customWidth="1"/>
    <col min="10270" max="10270" width="5.6640625" style="1" customWidth="1"/>
    <col min="10271" max="10271" width="0" style="1" hidden="1" customWidth="1"/>
    <col min="10272" max="10272" width="17.33203125" style="1" customWidth="1"/>
    <col min="10273" max="10273" width="12.6640625" style="1" customWidth="1"/>
    <col min="10274" max="10274" width="0" style="1" hidden="1" customWidth="1"/>
    <col min="10275" max="10275" width="5.33203125" style="1" customWidth="1"/>
    <col min="10276" max="10276" width="0" style="1" hidden="1" customWidth="1"/>
    <col min="10277" max="10277" width="17" style="1" customWidth="1"/>
    <col min="10278" max="10278" width="6.33203125" style="1" customWidth="1"/>
    <col min="10279" max="10279" width="0" style="1" hidden="1" customWidth="1"/>
    <col min="10280" max="10280" width="14.33203125" style="1" customWidth="1"/>
    <col min="10281" max="10281" width="7.5546875" style="1" customWidth="1"/>
    <col min="10282" max="10282" width="0" style="1" hidden="1" customWidth="1"/>
    <col min="10283" max="10284" width="14.33203125" style="1" customWidth="1"/>
    <col min="10285" max="10285" width="20.88671875" style="1" customWidth="1"/>
    <col min="10286" max="10286" width="14.44140625" style="1" customWidth="1"/>
    <col min="10287" max="10287" width="15" style="1" customWidth="1"/>
    <col min="10288" max="10288" width="2.6640625" style="1" customWidth="1"/>
    <col min="10289" max="10289" width="11.6640625" style="1" customWidth="1"/>
    <col min="10290" max="10290" width="11.5546875" style="1" customWidth="1"/>
    <col min="10291" max="10291" width="2.33203125" style="1" customWidth="1"/>
    <col min="10292" max="10292" width="41" style="1" customWidth="1"/>
    <col min="10293" max="10293" width="14.33203125" style="1" customWidth="1"/>
    <col min="10294" max="10295" width="11.5546875" style="1" customWidth="1"/>
    <col min="10296" max="10296" width="21.88671875" style="1" customWidth="1"/>
    <col min="10297" max="10488" width="11.5546875" style="1"/>
    <col min="10489" max="10489" width="21.88671875" style="1" customWidth="1"/>
    <col min="10490" max="10490" width="13.88671875" style="1" customWidth="1"/>
    <col min="10491" max="10491" width="38.6640625" style="1" customWidth="1"/>
    <col min="10492" max="10492" width="3" style="1" bestFit="1" customWidth="1"/>
    <col min="10493" max="10493" width="32.33203125" style="1" customWidth="1"/>
    <col min="10494" max="10494" width="46.33203125" style="1" customWidth="1"/>
    <col min="10495" max="10495" width="19" style="1" customWidth="1"/>
    <col min="10496" max="10496" width="0" style="1" hidden="1" customWidth="1"/>
    <col min="10497" max="10497" width="17.6640625" style="1" customWidth="1"/>
    <col min="10498" max="10498" width="0" style="1" hidden="1" customWidth="1"/>
    <col min="10499" max="10499" width="22.33203125" style="1" customWidth="1"/>
    <col min="10500" max="10500" width="5.33203125" style="1" customWidth="1"/>
    <col min="10501" max="10501" width="36.33203125" style="1" customWidth="1"/>
    <col min="10502" max="10502" width="5.6640625" style="1" customWidth="1"/>
    <col min="10503" max="10503" width="0" style="1" hidden="1" customWidth="1"/>
    <col min="10504" max="10504" width="20.6640625" style="1" customWidth="1"/>
    <col min="10505" max="10505" width="4.88671875" style="1" customWidth="1"/>
    <col min="10506" max="10506" width="0" style="1" hidden="1" customWidth="1"/>
    <col min="10507" max="10507" width="24.6640625" style="1" customWidth="1"/>
    <col min="10508" max="10508" width="12.33203125" style="1" customWidth="1"/>
    <col min="10509" max="10509" width="0" style="1" hidden="1" customWidth="1"/>
    <col min="10510" max="10510" width="3.44140625" style="1" customWidth="1"/>
    <col min="10511" max="10511" width="0" style="1" hidden="1" customWidth="1"/>
    <col min="10512" max="10512" width="17.6640625" style="1" customWidth="1"/>
    <col min="10513" max="10513" width="3.44140625" style="1" customWidth="1"/>
    <col min="10514" max="10514" width="0" style="1" hidden="1" customWidth="1"/>
    <col min="10515" max="10515" width="23.6640625" style="1" customWidth="1"/>
    <col min="10516" max="10516" width="10" style="1" customWidth="1"/>
    <col min="10517" max="10517" width="0" style="1" hidden="1" customWidth="1"/>
    <col min="10518" max="10519" width="14.6640625" style="1" customWidth="1"/>
    <col min="10520" max="10520" width="12.88671875" style="1" customWidth="1"/>
    <col min="10521" max="10521" width="3.33203125" style="1" customWidth="1"/>
    <col min="10522" max="10522" width="30.33203125" style="1" customWidth="1"/>
    <col min="10523" max="10523" width="5" style="1" customWidth="1"/>
    <col min="10524" max="10524" width="0" style="1" hidden="1" customWidth="1"/>
    <col min="10525" max="10525" width="14.33203125" style="1" customWidth="1"/>
    <col min="10526" max="10526" width="5.6640625" style="1" customWidth="1"/>
    <col min="10527" max="10527" width="0" style="1" hidden="1" customWidth="1"/>
    <col min="10528" max="10528" width="17.33203125" style="1" customWidth="1"/>
    <col min="10529" max="10529" width="12.6640625" style="1" customWidth="1"/>
    <col min="10530" max="10530" width="0" style="1" hidden="1" customWidth="1"/>
    <col min="10531" max="10531" width="5.33203125" style="1" customWidth="1"/>
    <col min="10532" max="10532" width="0" style="1" hidden="1" customWidth="1"/>
    <col min="10533" max="10533" width="17" style="1" customWidth="1"/>
    <col min="10534" max="10534" width="6.33203125" style="1" customWidth="1"/>
    <col min="10535" max="10535" width="0" style="1" hidden="1" customWidth="1"/>
    <col min="10536" max="10536" width="14.33203125" style="1" customWidth="1"/>
    <col min="10537" max="10537" width="7.5546875" style="1" customWidth="1"/>
    <col min="10538" max="10538" width="0" style="1" hidden="1" customWidth="1"/>
    <col min="10539" max="10540" width="14.33203125" style="1" customWidth="1"/>
    <col min="10541" max="10541" width="20.88671875" style="1" customWidth="1"/>
    <col min="10542" max="10542" width="14.44140625" style="1" customWidth="1"/>
    <col min="10543" max="10543" width="15" style="1" customWidth="1"/>
    <col min="10544" max="10544" width="2.6640625" style="1" customWidth="1"/>
    <col min="10545" max="10545" width="11.6640625" style="1" customWidth="1"/>
    <col min="10546" max="10546" width="11.5546875" style="1" customWidth="1"/>
    <col min="10547" max="10547" width="2.33203125" style="1" customWidth="1"/>
    <col min="10548" max="10548" width="41" style="1" customWidth="1"/>
    <col min="10549" max="10549" width="14.33203125" style="1" customWidth="1"/>
    <col min="10550" max="10551" width="11.5546875" style="1" customWidth="1"/>
    <col min="10552" max="10552" width="21.88671875" style="1" customWidth="1"/>
    <col min="10553" max="10744" width="11.5546875" style="1"/>
    <col min="10745" max="10745" width="21.88671875" style="1" customWidth="1"/>
    <col min="10746" max="10746" width="13.88671875" style="1" customWidth="1"/>
    <col min="10747" max="10747" width="38.6640625" style="1" customWidth="1"/>
    <col min="10748" max="10748" width="3" style="1" bestFit="1" customWidth="1"/>
    <col min="10749" max="10749" width="32.33203125" style="1" customWidth="1"/>
    <col min="10750" max="10750" width="46.33203125" style="1" customWidth="1"/>
    <col min="10751" max="10751" width="19" style="1" customWidth="1"/>
    <col min="10752" max="10752" width="0" style="1" hidden="1" customWidth="1"/>
    <col min="10753" max="10753" width="17.6640625" style="1" customWidth="1"/>
    <col min="10754" max="10754" width="0" style="1" hidden="1" customWidth="1"/>
    <col min="10755" max="10755" width="22.33203125" style="1" customWidth="1"/>
    <col min="10756" max="10756" width="5.33203125" style="1" customWidth="1"/>
    <col min="10757" max="10757" width="36.33203125" style="1" customWidth="1"/>
    <col min="10758" max="10758" width="5.6640625" style="1" customWidth="1"/>
    <col min="10759" max="10759" width="0" style="1" hidden="1" customWidth="1"/>
    <col min="10760" max="10760" width="20.6640625" style="1" customWidth="1"/>
    <col min="10761" max="10761" width="4.88671875" style="1" customWidth="1"/>
    <col min="10762" max="10762" width="0" style="1" hidden="1" customWidth="1"/>
    <col min="10763" max="10763" width="24.6640625" style="1" customWidth="1"/>
    <col min="10764" max="10764" width="12.33203125" style="1" customWidth="1"/>
    <col min="10765" max="10765" width="0" style="1" hidden="1" customWidth="1"/>
    <col min="10766" max="10766" width="3.44140625" style="1" customWidth="1"/>
    <col min="10767" max="10767" width="0" style="1" hidden="1" customWidth="1"/>
    <col min="10768" max="10768" width="17.6640625" style="1" customWidth="1"/>
    <col min="10769" max="10769" width="3.44140625" style="1" customWidth="1"/>
    <col min="10770" max="10770" width="0" style="1" hidden="1" customWidth="1"/>
    <col min="10771" max="10771" width="23.6640625" style="1" customWidth="1"/>
    <col min="10772" max="10772" width="10" style="1" customWidth="1"/>
    <col min="10773" max="10773" width="0" style="1" hidden="1" customWidth="1"/>
    <col min="10774" max="10775" width="14.6640625" style="1" customWidth="1"/>
    <col min="10776" max="10776" width="12.88671875" style="1" customWidth="1"/>
    <col min="10777" max="10777" width="3.33203125" style="1" customWidth="1"/>
    <col min="10778" max="10778" width="30.33203125" style="1" customWidth="1"/>
    <col min="10779" max="10779" width="5" style="1" customWidth="1"/>
    <col min="10780" max="10780" width="0" style="1" hidden="1" customWidth="1"/>
    <col min="10781" max="10781" width="14.33203125" style="1" customWidth="1"/>
    <col min="10782" max="10782" width="5.6640625" style="1" customWidth="1"/>
    <col min="10783" max="10783" width="0" style="1" hidden="1" customWidth="1"/>
    <col min="10784" max="10784" width="17.33203125" style="1" customWidth="1"/>
    <col min="10785" max="10785" width="12.6640625" style="1" customWidth="1"/>
    <col min="10786" max="10786" width="0" style="1" hidden="1" customWidth="1"/>
    <col min="10787" max="10787" width="5.33203125" style="1" customWidth="1"/>
    <col min="10788" max="10788" width="0" style="1" hidden="1" customWidth="1"/>
    <col min="10789" max="10789" width="17" style="1" customWidth="1"/>
    <col min="10790" max="10790" width="6.33203125" style="1" customWidth="1"/>
    <col min="10791" max="10791" width="0" style="1" hidden="1" customWidth="1"/>
    <col min="10792" max="10792" width="14.33203125" style="1" customWidth="1"/>
    <col min="10793" max="10793" width="7.5546875" style="1" customWidth="1"/>
    <col min="10794" max="10794" width="0" style="1" hidden="1" customWidth="1"/>
    <col min="10795" max="10796" width="14.33203125" style="1" customWidth="1"/>
    <col min="10797" max="10797" width="20.88671875" style="1" customWidth="1"/>
    <col min="10798" max="10798" width="14.44140625" style="1" customWidth="1"/>
    <col min="10799" max="10799" width="15" style="1" customWidth="1"/>
    <col min="10800" max="10800" width="2.6640625" style="1" customWidth="1"/>
    <col min="10801" max="10801" width="11.6640625" style="1" customWidth="1"/>
    <col min="10802" max="10802" width="11.5546875" style="1" customWidth="1"/>
    <col min="10803" max="10803" width="2.33203125" style="1" customWidth="1"/>
    <col min="10804" max="10804" width="41" style="1" customWidth="1"/>
    <col min="10805" max="10805" width="14.33203125" style="1" customWidth="1"/>
    <col min="10806" max="10807" width="11.5546875" style="1" customWidth="1"/>
    <col min="10808" max="10808" width="21.88671875" style="1" customWidth="1"/>
    <col min="10809" max="11000" width="11.5546875" style="1"/>
    <col min="11001" max="11001" width="21.88671875" style="1" customWidth="1"/>
    <col min="11002" max="11002" width="13.88671875" style="1" customWidth="1"/>
    <col min="11003" max="11003" width="38.6640625" style="1" customWidth="1"/>
    <col min="11004" max="11004" width="3" style="1" bestFit="1" customWidth="1"/>
    <col min="11005" max="11005" width="32.33203125" style="1" customWidth="1"/>
    <col min="11006" max="11006" width="46.33203125" style="1" customWidth="1"/>
    <col min="11007" max="11007" width="19" style="1" customWidth="1"/>
    <col min="11008" max="11008" width="0" style="1" hidden="1" customWidth="1"/>
    <col min="11009" max="11009" width="17.6640625" style="1" customWidth="1"/>
    <col min="11010" max="11010" width="0" style="1" hidden="1" customWidth="1"/>
    <col min="11011" max="11011" width="22.33203125" style="1" customWidth="1"/>
    <col min="11012" max="11012" width="5.33203125" style="1" customWidth="1"/>
    <col min="11013" max="11013" width="36.33203125" style="1" customWidth="1"/>
    <col min="11014" max="11014" width="5.6640625" style="1" customWidth="1"/>
    <col min="11015" max="11015" width="0" style="1" hidden="1" customWidth="1"/>
    <col min="11016" max="11016" width="20.6640625" style="1" customWidth="1"/>
    <col min="11017" max="11017" width="4.88671875" style="1" customWidth="1"/>
    <col min="11018" max="11018" width="0" style="1" hidden="1" customWidth="1"/>
    <col min="11019" max="11019" width="24.6640625" style="1" customWidth="1"/>
    <col min="11020" max="11020" width="12.33203125" style="1" customWidth="1"/>
    <col min="11021" max="11021" width="0" style="1" hidden="1" customWidth="1"/>
    <col min="11022" max="11022" width="3.44140625" style="1" customWidth="1"/>
    <col min="11023" max="11023" width="0" style="1" hidden="1" customWidth="1"/>
    <col min="11024" max="11024" width="17.6640625" style="1" customWidth="1"/>
    <col min="11025" max="11025" width="3.44140625" style="1" customWidth="1"/>
    <col min="11026" max="11026" width="0" style="1" hidden="1" customWidth="1"/>
    <col min="11027" max="11027" width="23.6640625" style="1" customWidth="1"/>
    <col min="11028" max="11028" width="10" style="1" customWidth="1"/>
    <col min="11029" max="11029" width="0" style="1" hidden="1" customWidth="1"/>
    <col min="11030" max="11031" width="14.6640625" style="1" customWidth="1"/>
    <col min="11032" max="11032" width="12.88671875" style="1" customWidth="1"/>
    <col min="11033" max="11033" width="3.33203125" style="1" customWidth="1"/>
    <col min="11034" max="11034" width="30.33203125" style="1" customWidth="1"/>
    <col min="11035" max="11035" width="5" style="1" customWidth="1"/>
    <col min="11036" max="11036" width="0" style="1" hidden="1" customWidth="1"/>
    <col min="11037" max="11037" width="14.33203125" style="1" customWidth="1"/>
    <col min="11038" max="11038" width="5.6640625" style="1" customWidth="1"/>
    <col min="11039" max="11039" width="0" style="1" hidden="1" customWidth="1"/>
    <col min="11040" max="11040" width="17.33203125" style="1" customWidth="1"/>
    <col min="11041" max="11041" width="12.6640625" style="1" customWidth="1"/>
    <col min="11042" max="11042" width="0" style="1" hidden="1" customWidth="1"/>
    <col min="11043" max="11043" width="5.33203125" style="1" customWidth="1"/>
    <col min="11044" max="11044" width="0" style="1" hidden="1" customWidth="1"/>
    <col min="11045" max="11045" width="17" style="1" customWidth="1"/>
    <col min="11046" max="11046" width="6.33203125" style="1" customWidth="1"/>
    <col min="11047" max="11047" width="0" style="1" hidden="1" customWidth="1"/>
    <col min="11048" max="11048" width="14.33203125" style="1" customWidth="1"/>
    <col min="11049" max="11049" width="7.5546875" style="1" customWidth="1"/>
    <col min="11050" max="11050" width="0" style="1" hidden="1" customWidth="1"/>
    <col min="11051" max="11052" width="14.33203125" style="1" customWidth="1"/>
    <col min="11053" max="11053" width="20.88671875" style="1" customWidth="1"/>
    <col min="11054" max="11054" width="14.44140625" style="1" customWidth="1"/>
    <col min="11055" max="11055" width="15" style="1" customWidth="1"/>
    <col min="11056" max="11056" width="2.6640625" style="1" customWidth="1"/>
    <col min="11057" max="11057" width="11.6640625" style="1" customWidth="1"/>
    <col min="11058" max="11058" width="11.5546875" style="1" customWidth="1"/>
    <col min="11059" max="11059" width="2.33203125" style="1" customWidth="1"/>
    <col min="11060" max="11060" width="41" style="1" customWidth="1"/>
    <col min="11061" max="11061" width="14.33203125" style="1" customWidth="1"/>
    <col min="11062" max="11063" width="11.5546875" style="1" customWidth="1"/>
    <col min="11064" max="11064" width="21.88671875" style="1" customWidth="1"/>
    <col min="11065" max="11256" width="11.5546875" style="1"/>
    <col min="11257" max="11257" width="21.88671875" style="1" customWidth="1"/>
    <col min="11258" max="11258" width="13.88671875" style="1" customWidth="1"/>
    <col min="11259" max="11259" width="38.6640625" style="1" customWidth="1"/>
    <col min="11260" max="11260" width="3" style="1" bestFit="1" customWidth="1"/>
    <col min="11261" max="11261" width="32.33203125" style="1" customWidth="1"/>
    <col min="11262" max="11262" width="46.33203125" style="1" customWidth="1"/>
    <col min="11263" max="11263" width="19" style="1" customWidth="1"/>
    <col min="11264" max="11264" width="0" style="1" hidden="1" customWidth="1"/>
    <col min="11265" max="11265" width="17.6640625" style="1" customWidth="1"/>
    <col min="11266" max="11266" width="0" style="1" hidden="1" customWidth="1"/>
    <col min="11267" max="11267" width="22.33203125" style="1" customWidth="1"/>
    <col min="11268" max="11268" width="5.33203125" style="1" customWidth="1"/>
    <col min="11269" max="11269" width="36.33203125" style="1" customWidth="1"/>
    <col min="11270" max="11270" width="5.6640625" style="1" customWidth="1"/>
    <col min="11271" max="11271" width="0" style="1" hidden="1" customWidth="1"/>
    <col min="11272" max="11272" width="20.6640625" style="1" customWidth="1"/>
    <col min="11273" max="11273" width="4.88671875" style="1" customWidth="1"/>
    <col min="11274" max="11274" width="0" style="1" hidden="1" customWidth="1"/>
    <col min="11275" max="11275" width="24.6640625" style="1" customWidth="1"/>
    <col min="11276" max="11276" width="12.33203125" style="1" customWidth="1"/>
    <col min="11277" max="11277" width="0" style="1" hidden="1" customWidth="1"/>
    <col min="11278" max="11278" width="3.44140625" style="1" customWidth="1"/>
    <col min="11279" max="11279" width="0" style="1" hidden="1" customWidth="1"/>
    <col min="11280" max="11280" width="17.6640625" style="1" customWidth="1"/>
    <col min="11281" max="11281" width="3.44140625" style="1" customWidth="1"/>
    <col min="11282" max="11282" width="0" style="1" hidden="1" customWidth="1"/>
    <col min="11283" max="11283" width="23.6640625" style="1" customWidth="1"/>
    <col min="11284" max="11284" width="10" style="1" customWidth="1"/>
    <col min="11285" max="11285" width="0" style="1" hidden="1" customWidth="1"/>
    <col min="11286" max="11287" width="14.6640625" style="1" customWidth="1"/>
    <col min="11288" max="11288" width="12.88671875" style="1" customWidth="1"/>
    <col min="11289" max="11289" width="3.33203125" style="1" customWidth="1"/>
    <col min="11290" max="11290" width="30.33203125" style="1" customWidth="1"/>
    <col min="11291" max="11291" width="5" style="1" customWidth="1"/>
    <col min="11292" max="11292" width="0" style="1" hidden="1" customWidth="1"/>
    <col min="11293" max="11293" width="14.33203125" style="1" customWidth="1"/>
    <col min="11294" max="11294" width="5.6640625" style="1" customWidth="1"/>
    <col min="11295" max="11295" width="0" style="1" hidden="1" customWidth="1"/>
    <col min="11296" max="11296" width="17.33203125" style="1" customWidth="1"/>
    <col min="11297" max="11297" width="12.6640625" style="1" customWidth="1"/>
    <col min="11298" max="11298" width="0" style="1" hidden="1" customWidth="1"/>
    <col min="11299" max="11299" width="5.33203125" style="1" customWidth="1"/>
    <col min="11300" max="11300" width="0" style="1" hidden="1" customWidth="1"/>
    <col min="11301" max="11301" width="17" style="1" customWidth="1"/>
    <col min="11302" max="11302" width="6.33203125" style="1" customWidth="1"/>
    <col min="11303" max="11303" width="0" style="1" hidden="1" customWidth="1"/>
    <col min="11304" max="11304" width="14.33203125" style="1" customWidth="1"/>
    <col min="11305" max="11305" width="7.5546875" style="1" customWidth="1"/>
    <col min="11306" max="11306" width="0" style="1" hidden="1" customWidth="1"/>
    <col min="11307" max="11308" width="14.33203125" style="1" customWidth="1"/>
    <col min="11309" max="11309" width="20.88671875" style="1" customWidth="1"/>
    <col min="11310" max="11310" width="14.44140625" style="1" customWidth="1"/>
    <col min="11311" max="11311" width="15" style="1" customWidth="1"/>
    <col min="11312" max="11312" width="2.6640625" style="1" customWidth="1"/>
    <col min="11313" max="11313" width="11.6640625" style="1" customWidth="1"/>
    <col min="11314" max="11314" width="11.5546875" style="1" customWidth="1"/>
    <col min="11315" max="11315" width="2.33203125" style="1" customWidth="1"/>
    <col min="11316" max="11316" width="41" style="1" customWidth="1"/>
    <col min="11317" max="11317" width="14.33203125" style="1" customWidth="1"/>
    <col min="11318" max="11319" width="11.5546875" style="1" customWidth="1"/>
    <col min="11320" max="11320" width="21.88671875" style="1" customWidth="1"/>
    <col min="11321" max="11512" width="11.5546875" style="1"/>
    <col min="11513" max="11513" width="21.88671875" style="1" customWidth="1"/>
    <col min="11514" max="11514" width="13.88671875" style="1" customWidth="1"/>
    <col min="11515" max="11515" width="38.6640625" style="1" customWidth="1"/>
    <col min="11516" max="11516" width="3" style="1" bestFit="1" customWidth="1"/>
    <col min="11517" max="11517" width="32.33203125" style="1" customWidth="1"/>
    <col min="11518" max="11518" width="46.33203125" style="1" customWidth="1"/>
    <col min="11519" max="11519" width="19" style="1" customWidth="1"/>
    <col min="11520" max="11520" width="0" style="1" hidden="1" customWidth="1"/>
    <col min="11521" max="11521" width="17.6640625" style="1" customWidth="1"/>
    <col min="11522" max="11522" width="0" style="1" hidden="1" customWidth="1"/>
    <col min="11523" max="11523" width="22.33203125" style="1" customWidth="1"/>
    <col min="11524" max="11524" width="5.33203125" style="1" customWidth="1"/>
    <col min="11525" max="11525" width="36.33203125" style="1" customWidth="1"/>
    <col min="11526" max="11526" width="5.6640625" style="1" customWidth="1"/>
    <col min="11527" max="11527" width="0" style="1" hidden="1" customWidth="1"/>
    <col min="11528" max="11528" width="20.6640625" style="1" customWidth="1"/>
    <col min="11529" max="11529" width="4.88671875" style="1" customWidth="1"/>
    <col min="11530" max="11530" width="0" style="1" hidden="1" customWidth="1"/>
    <col min="11531" max="11531" width="24.6640625" style="1" customWidth="1"/>
    <col min="11532" max="11532" width="12.33203125" style="1" customWidth="1"/>
    <col min="11533" max="11533" width="0" style="1" hidden="1" customWidth="1"/>
    <col min="11534" max="11534" width="3.44140625" style="1" customWidth="1"/>
    <col min="11535" max="11535" width="0" style="1" hidden="1" customWidth="1"/>
    <col min="11536" max="11536" width="17.6640625" style="1" customWidth="1"/>
    <col min="11537" max="11537" width="3.44140625" style="1" customWidth="1"/>
    <col min="11538" max="11538" width="0" style="1" hidden="1" customWidth="1"/>
    <col min="11539" max="11539" width="23.6640625" style="1" customWidth="1"/>
    <col min="11540" max="11540" width="10" style="1" customWidth="1"/>
    <col min="11541" max="11541" width="0" style="1" hidden="1" customWidth="1"/>
    <col min="11542" max="11543" width="14.6640625" style="1" customWidth="1"/>
    <col min="11544" max="11544" width="12.88671875" style="1" customWidth="1"/>
    <col min="11545" max="11545" width="3.33203125" style="1" customWidth="1"/>
    <col min="11546" max="11546" width="30.33203125" style="1" customWidth="1"/>
    <col min="11547" max="11547" width="5" style="1" customWidth="1"/>
    <col min="11548" max="11548" width="0" style="1" hidden="1" customWidth="1"/>
    <col min="11549" max="11549" width="14.33203125" style="1" customWidth="1"/>
    <col min="11550" max="11550" width="5.6640625" style="1" customWidth="1"/>
    <col min="11551" max="11551" width="0" style="1" hidden="1" customWidth="1"/>
    <col min="11552" max="11552" width="17.33203125" style="1" customWidth="1"/>
    <col min="11553" max="11553" width="12.6640625" style="1" customWidth="1"/>
    <col min="11554" max="11554" width="0" style="1" hidden="1" customWidth="1"/>
    <col min="11555" max="11555" width="5.33203125" style="1" customWidth="1"/>
    <col min="11556" max="11556" width="0" style="1" hidden="1" customWidth="1"/>
    <col min="11557" max="11557" width="17" style="1" customWidth="1"/>
    <col min="11558" max="11558" width="6.33203125" style="1" customWidth="1"/>
    <col min="11559" max="11559" width="0" style="1" hidden="1" customWidth="1"/>
    <col min="11560" max="11560" width="14.33203125" style="1" customWidth="1"/>
    <col min="11561" max="11561" width="7.5546875" style="1" customWidth="1"/>
    <col min="11562" max="11562" width="0" style="1" hidden="1" customWidth="1"/>
    <col min="11563" max="11564" width="14.33203125" style="1" customWidth="1"/>
    <col min="11565" max="11565" width="20.88671875" style="1" customWidth="1"/>
    <col min="11566" max="11566" width="14.44140625" style="1" customWidth="1"/>
    <col min="11567" max="11567" width="15" style="1" customWidth="1"/>
    <col min="11568" max="11568" width="2.6640625" style="1" customWidth="1"/>
    <col min="11569" max="11569" width="11.6640625" style="1" customWidth="1"/>
    <col min="11570" max="11570" width="11.5546875" style="1" customWidth="1"/>
    <col min="11571" max="11571" width="2.33203125" style="1" customWidth="1"/>
    <col min="11572" max="11572" width="41" style="1" customWidth="1"/>
    <col min="11573" max="11573" width="14.33203125" style="1" customWidth="1"/>
    <col min="11574" max="11575" width="11.5546875" style="1" customWidth="1"/>
    <col min="11576" max="11576" width="21.88671875" style="1" customWidth="1"/>
    <col min="11577" max="11768" width="11.5546875" style="1"/>
    <col min="11769" max="11769" width="21.88671875" style="1" customWidth="1"/>
    <col min="11770" max="11770" width="13.88671875" style="1" customWidth="1"/>
    <col min="11771" max="11771" width="38.6640625" style="1" customWidth="1"/>
    <col min="11772" max="11772" width="3" style="1" bestFit="1" customWidth="1"/>
    <col min="11773" max="11773" width="32.33203125" style="1" customWidth="1"/>
    <col min="11774" max="11774" width="46.33203125" style="1" customWidth="1"/>
    <col min="11775" max="11775" width="19" style="1" customWidth="1"/>
    <col min="11776" max="11776" width="0" style="1" hidden="1" customWidth="1"/>
    <col min="11777" max="11777" width="17.6640625" style="1" customWidth="1"/>
    <col min="11778" max="11778" width="0" style="1" hidden="1" customWidth="1"/>
    <col min="11779" max="11779" width="22.33203125" style="1" customWidth="1"/>
    <col min="11780" max="11780" width="5.33203125" style="1" customWidth="1"/>
    <col min="11781" max="11781" width="36.33203125" style="1" customWidth="1"/>
    <col min="11782" max="11782" width="5.6640625" style="1" customWidth="1"/>
    <col min="11783" max="11783" width="0" style="1" hidden="1" customWidth="1"/>
    <col min="11784" max="11784" width="20.6640625" style="1" customWidth="1"/>
    <col min="11785" max="11785" width="4.88671875" style="1" customWidth="1"/>
    <col min="11786" max="11786" width="0" style="1" hidden="1" customWidth="1"/>
    <col min="11787" max="11787" width="24.6640625" style="1" customWidth="1"/>
    <col min="11788" max="11788" width="12.33203125" style="1" customWidth="1"/>
    <col min="11789" max="11789" width="0" style="1" hidden="1" customWidth="1"/>
    <col min="11790" max="11790" width="3.44140625" style="1" customWidth="1"/>
    <col min="11791" max="11791" width="0" style="1" hidden="1" customWidth="1"/>
    <col min="11792" max="11792" width="17.6640625" style="1" customWidth="1"/>
    <col min="11793" max="11793" width="3.44140625" style="1" customWidth="1"/>
    <col min="11794" max="11794" width="0" style="1" hidden="1" customWidth="1"/>
    <col min="11795" max="11795" width="23.6640625" style="1" customWidth="1"/>
    <col min="11796" max="11796" width="10" style="1" customWidth="1"/>
    <col min="11797" max="11797" width="0" style="1" hidden="1" customWidth="1"/>
    <col min="11798" max="11799" width="14.6640625" style="1" customWidth="1"/>
    <col min="11800" max="11800" width="12.88671875" style="1" customWidth="1"/>
    <col min="11801" max="11801" width="3.33203125" style="1" customWidth="1"/>
    <col min="11802" max="11802" width="30.33203125" style="1" customWidth="1"/>
    <col min="11803" max="11803" width="5" style="1" customWidth="1"/>
    <col min="11804" max="11804" width="0" style="1" hidden="1" customWidth="1"/>
    <col min="11805" max="11805" width="14.33203125" style="1" customWidth="1"/>
    <col min="11806" max="11806" width="5.6640625" style="1" customWidth="1"/>
    <col min="11807" max="11807" width="0" style="1" hidden="1" customWidth="1"/>
    <col min="11808" max="11808" width="17.33203125" style="1" customWidth="1"/>
    <col min="11809" max="11809" width="12.6640625" style="1" customWidth="1"/>
    <col min="11810" max="11810" width="0" style="1" hidden="1" customWidth="1"/>
    <col min="11811" max="11811" width="5.33203125" style="1" customWidth="1"/>
    <col min="11812" max="11812" width="0" style="1" hidden="1" customWidth="1"/>
    <col min="11813" max="11813" width="17" style="1" customWidth="1"/>
    <col min="11814" max="11814" width="6.33203125" style="1" customWidth="1"/>
    <col min="11815" max="11815" width="0" style="1" hidden="1" customWidth="1"/>
    <col min="11816" max="11816" width="14.33203125" style="1" customWidth="1"/>
    <col min="11817" max="11817" width="7.5546875" style="1" customWidth="1"/>
    <col min="11818" max="11818" width="0" style="1" hidden="1" customWidth="1"/>
    <col min="11819" max="11820" width="14.33203125" style="1" customWidth="1"/>
    <col min="11821" max="11821" width="20.88671875" style="1" customWidth="1"/>
    <col min="11822" max="11822" width="14.44140625" style="1" customWidth="1"/>
    <col min="11823" max="11823" width="15" style="1" customWidth="1"/>
    <col min="11824" max="11824" width="2.6640625" style="1" customWidth="1"/>
    <col min="11825" max="11825" width="11.6640625" style="1" customWidth="1"/>
    <col min="11826" max="11826" width="11.5546875" style="1" customWidth="1"/>
    <col min="11827" max="11827" width="2.33203125" style="1" customWidth="1"/>
    <col min="11828" max="11828" width="41" style="1" customWidth="1"/>
    <col min="11829" max="11829" width="14.33203125" style="1" customWidth="1"/>
    <col min="11830" max="11831" width="11.5546875" style="1" customWidth="1"/>
    <col min="11832" max="11832" width="21.88671875" style="1" customWidth="1"/>
    <col min="11833" max="12024" width="11.5546875" style="1"/>
    <col min="12025" max="12025" width="21.88671875" style="1" customWidth="1"/>
    <col min="12026" max="12026" width="13.88671875" style="1" customWidth="1"/>
    <col min="12027" max="12027" width="38.6640625" style="1" customWidth="1"/>
    <col min="12028" max="12028" width="3" style="1" bestFit="1" customWidth="1"/>
    <col min="12029" max="12029" width="32.33203125" style="1" customWidth="1"/>
    <col min="12030" max="12030" width="46.33203125" style="1" customWidth="1"/>
    <col min="12031" max="12031" width="19" style="1" customWidth="1"/>
    <col min="12032" max="12032" width="0" style="1" hidden="1" customWidth="1"/>
    <col min="12033" max="12033" width="17.6640625" style="1" customWidth="1"/>
    <col min="12034" max="12034" width="0" style="1" hidden="1" customWidth="1"/>
    <col min="12035" max="12035" width="22.33203125" style="1" customWidth="1"/>
    <col min="12036" max="12036" width="5.33203125" style="1" customWidth="1"/>
    <col min="12037" max="12037" width="36.33203125" style="1" customWidth="1"/>
    <col min="12038" max="12038" width="5.6640625" style="1" customWidth="1"/>
    <col min="12039" max="12039" width="0" style="1" hidden="1" customWidth="1"/>
    <col min="12040" max="12040" width="20.6640625" style="1" customWidth="1"/>
    <col min="12041" max="12041" width="4.88671875" style="1" customWidth="1"/>
    <col min="12042" max="12042" width="0" style="1" hidden="1" customWidth="1"/>
    <col min="12043" max="12043" width="24.6640625" style="1" customWidth="1"/>
    <col min="12044" max="12044" width="12.33203125" style="1" customWidth="1"/>
    <col min="12045" max="12045" width="0" style="1" hidden="1" customWidth="1"/>
    <col min="12046" max="12046" width="3.44140625" style="1" customWidth="1"/>
    <col min="12047" max="12047" width="0" style="1" hidden="1" customWidth="1"/>
    <col min="12048" max="12048" width="17.6640625" style="1" customWidth="1"/>
    <col min="12049" max="12049" width="3.44140625" style="1" customWidth="1"/>
    <col min="12050" max="12050" width="0" style="1" hidden="1" customWidth="1"/>
    <col min="12051" max="12051" width="23.6640625" style="1" customWidth="1"/>
    <col min="12052" max="12052" width="10" style="1" customWidth="1"/>
    <col min="12053" max="12053" width="0" style="1" hidden="1" customWidth="1"/>
    <col min="12054" max="12055" width="14.6640625" style="1" customWidth="1"/>
    <col min="12056" max="12056" width="12.88671875" style="1" customWidth="1"/>
    <col min="12057" max="12057" width="3.33203125" style="1" customWidth="1"/>
    <col min="12058" max="12058" width="30.33203125" style="1" customWidth="1"/>
    <col min="12059" max="12059" width="5" style="1" customWidth="1"/>
    <col min="12060" max="12060" width="0" style="1" hidden="1" customWidth="1"/>
    <col min="12061" max="12061" width="14.33203125" style="1" customWidth="1"/>
    <col min="12062" max="12062" width="5.6640625" style="1" customWidth="1"/>
    <col min="12063" max="12063" width="0" style="1" hidden="1" customWidth="1"/>
    <col min="12064" max="12064" width="17.33203125" style="1" customWidth="1"/>
    <col min="12065" max="12065" width="12.6640625" style="1" customWidth="1"/>
    <col min="12066" max="12066" width="0" style="1" hidden="1" customWidth="1"/>
    <col min="12067" max="12067" width="5.33203125" style="1" customWidth="1"/>
    <col min="12068" max="12068" width="0" style="1" hidden="1" customWidth="1"/>
    <col min="12069" max="12069" width="17" style="1" customWidth="1"/>
    <col min="12070" max="12070" width="6.33203125" style="1" customWidth="1"/>
    <col min="12071" max="12071" width="0" style="1" hidden="1" customWidth="1"/>
    <col min="12072" max="12072" width="14.33203125" style="1" customWidth="1"/>
    <col min="12073" max="12073" width="7.5546875" style="1" customWidth="1"/>
    <col min="12074" max="12074" width="0" style="1" hidden="1" customWidth="1"/>
    <col min="12075" max="12076" width="14.33203125" style="1" customWidth="1"/>
    <col min="12077" max="12077" width="20.88671875" style="1" customWidth="1"/>
    <col min="12078" max="12078" width="14.44140625" style="1" customWidth="1"/>
    <col min="12079" max="12079" width="15" style="1" customWidth="1"/>
    <col min="12080" max="12080" width="2.6640625" style="1" customWidth="1"/>
    <col min="12081" max="12081" width="11.6640625" style="1" customWidth="1"/>
    <col min="12082" max="12082" width="11.5546875" style="1" customWidth="1"/>
    <col min="12083" max="12083" width="2.33203125" style="1" customWidth="1"/>
    <col min="12084" max="12084" width="41" style="1" customWidth="1"/>
    <col min="12085" max="12085" width="14.33203125" style="1" customWidth="1"/>
    <col min="12086" max="12087" width="11.5546875" style="1" customWidth="1"/>
    <col min="12088" max="12088" width="21.88671875" style="1" customWidth="1"/>
    <col min="12089" max="12280" width="11.5546875" style="1"/>
    <col min="12281" max="12281" width="21.88671875" style="1" customWidth="1"/>
    <col min="12282" max="12282" width="13.88671875" style="1" customWidth="1"/>
    <col min="12283" max="12283" width="38.6640625" style="1" customWidth="1"/>
    <col min="12284" max="12284" width="3" style="1" bestFit="1" customWidth="1"/>
    <col min="12285" max="12285" width="32.33203125" style="1" customWidth="1"/>
    <col min="12286" max="12286" width="46.33203125" style="1" customWidth="1"/>
    <col min="12287" max="12287" width="19" style="1" customWidth="1"/>
    <col min="12288" max="12288" width="0" style="1" hidden="1" customWidth="1"/>
    <col min="12289" max="12289" width="17.6640625" style="1" customWidth="1"/>
    <col min="12290" max="12290" width="0" style="1" hidden="1" customWidth="1"/>
    <col min="12291" max="12291" width="22.33203125" style="1" customWidth="1"/>
    <col min="12292" max="12292" width="5.33203125" style="1" customWidth="1"/>
    <col min="12293" max="12293" width="36.33203125" style="1" customWidth="1"/>
    <col min="12294" max="12294" width="5.6640625" style="1" customWidth="1"/>
    <col min="12295" max="12295" width="0" style="1" hidden="1" customWidth="1"/>
    <col min="12296" max="12296" width="20.6640625" style="1" customWidth="1"/>
    <col min="12297" max="12297" width="4.88671875" style="1" customWidth="1"/>
    <col min="12298" max="12298" width="0" style="1" hidden="1" customWidth="1"/>
    <col min="12299" max="12299" width="24.6640625" style="1" customWidth="1"/>
    <col min="12300" max="12300" width="12.33203125" style="1" customWidth="1"/>
    <col min="12301" max="12301" width="0" style="1" hidden="1" customWidth="1"/>
    <col min="12302" max="12302" width="3.44140625" style="1" customWidth="1"/>
    <col min="12303" max="12303" width="0" style="1" hidden="1" customWidth="1"/>
    <col min="12304" max="12304" width="17.6640625" style="1" customWidth="1"/>
    <col min="12305" max="12305" width="3.44140625" style="1" customWidth="1"/>
    <col min="12306" max="12306" width="0" style="1" hidden="1" customWidth="1"/>
    <col min="12307" max="12307" width="23.6640625" style="1" customWidth="1"/>
    <col min="12308" max="12308" width="10" style="1" customWidth="1"/>
    <col min="12309" max="12309" width="0" style="1" hidden="1" customWidth="1"/>
    <col min="12310" max="12311" width="14.6640625" style="1" customWidth="1"/>
    <col min="12312" max="12312" width="12.88671875" style="1" customWidth="1"/>
    <col min="12313" max="12313" width="3.33203125" style="1" customWidth="1"/>
    <col min="12314" max="12314" width="30.33203125" style="1" customWidth="1"/>
    <col min="12315" max="12315" width="5" style="1" customWidth="1"/>
    <col min="12316" max="12316" width="0" style="1" hidden="1" customWidth="1"/>
    <col min="12317" max="12317" width="14.33203125" style="1" customWidth="1"/>
    <col min="12318" max="12318" width="5.6640625" style="1" customWidth="1"/>
    <col min="12319" max="12319" width="0" style="1" hidden="1" customWidth="1"/>
    <col min="12320" max="12320" width="17.33203125" style="1" customWidth="1"/>
    <col min="12321" max="12321" width="12.6640625" style="1" customWidth="1"/>
    <col min="12322" max="12322" width="0" style="1" hidden="1" customWidth="1"/>
    <col min="12323" max="12323" width="5.33203125" style="1" customWidth="1"/>
    <col min="12324" max="12324" width="0" style="1" hidden="1" customWidth="1"/>
    <col min="12325" max="12325" width="17" style="1" customWidth="1"/>
    <col min="12326" max="12326" width="6.33203125" style="1" customWidth="1"/>
    <col min="12327" max="12327" width="0" style="1" hidden="1" customWidth="1"/>
    <col min="12328" max="12328" width="14.33203125" style="1" customWidth="1"/>
    <col min="12329" max="12329" width="7.5546875" style="1" customWidth="1"/>
    <col min="12330" max="12330" width="0" style="1" hidden="1" customWidth="1"/>
    <col min="12331" max="12332" width="14.33203125" style="1" customWidth="1"/>
    <col min="12333" max="12333" width="20.88671875" style="1" customWidth="1"/>
    <col min="12334" max="12334" width="14.44140625" style="1" customWidth="1"/>
    <col min="12335" max="12335" width="15" style="1" customWidth="1"/>
    <col min="12336" max="12336" width="2.6640625" style="1" customWidth="1"/>
    <col min="12337" max="12337" width="11.6640625" style="1" customWidth="1"/>
    <col min="12338" max="12338" width="11.5546875" style="1" customWidth="1"/>
    <col min="12339" max="12339" width="2.33203125" style="1" customWidth="1"/>
    <col min="12340" max="12340" width="41" style="1" customWidth="1"/>
    <col min="12341" max="12341" width="14.33203125" style="1" customWidth="1"/>
    <col min="12342" max="12343" width="11.5546875" style="1" customWidth="1"/>
    <col min="12344" max="12344" width="21.88671875" style="1" customWidth="1"/>
    <col min="12345" max="12536" width="11.5546875" style="1"/>
    <col min="12537" max="12537" width="21.88671875" style="1" customWidth="1"/>
    <col min="12538" max="12538" width="13.88671875" style="1" customWidth="1"/>
    <col min="12539" max="12539" width="38.6640625" style="1" customWidth="1"/>
    <col min="12540" max="12540" width="3" style="1" bestFit="1" customWidth="1"/>
    <col min="12541" max="12541" width="32.33203125" style="1" customWidth="1"/>
    <col min="12542" max="12542" width="46.33203125" style="1" customWidth="1"/>
    <col min="12543" max="12543" width="19" style="1" customWidth="1"/>
    <col min="12544" max="12544" width="0" style="1" hidden="1" customWidth="1"/>
    <col min="12545" max="12545" width="17.6640625" style="1" customWidth="1"/>
    <col min="12546" max="12546" width="0" style="1" hidden="1" customWidth="1"/>
    <col min="12547" max="12547" width="22.33203125" style="1" customWidth="1"/>
    <col min="12548" max="12548" width="5.33203125" style="1" customWidth="1"/>
    <col min="12549" max="12549" width="36.33203125" style="1" customWidth="1"/>
    <col min="12550" max="12550" width="5.6640625" style="1" customWidth="1"/>
    <col min="12551" max="12551" width="0" style="1" hidden="1" customWidth="1"/>
    <col min="12552" max="12552" width="20.6640625" style="1" customWidth="1"/>
    <col min="12553" max="12553" width="4.88671875" style="1" customWidth="1"/>
    <col min="12554" max="12554" width="0" style="1" hidden="1" customWidth="1"/>
    <col min="12555" max="12555" width="24.6640625" style="1" customWidth="1"/>
    <col min="12556" max="12556" width="12.33203125" style="1" customWidth="1"/>
    <col min="12557" max="12557" width="0" style="1" hidden="1" customWidth="1"/>
    <col min="12558" max="12558" width="3.44140625" style="1" customWidth="1"/>
    <col min="12559" max="12559" width="0" style="1" hidden="1" customWidth="1"/>
    <col min="12560" max="12560" width="17.6640625" style="1" customWidth="1"/>
    <col min="12561" max="12561" width="3.44140625" style="1" customWidth="1"/>
    <col min="12562" max="12562" width="0" style="1" hidden="1" customWidth="1"/>
    <col min="12563" max="12563" width="23.6640625" style="1" customWidth="1"/>
    <col min="12564" max="12564" width="10" style="1" customWidth="1"/>
    <col min="12565" max="12565" width="0" style="1" hidden="1" customWidth="1"/>
    <col min="12566" max="12567" width="14.6640625" style="1" customWidth="1"/>
    <col min="12568" max="12568" width="12.88671875" style="1" customWidth="1"/>
    <col min="12569" max="12569" width="3.33203125" style="1" customWidth="1"/>
    <col min="12570" max="12570" width="30.33203125" style="1" customWidth="1"/>
    <col min="12571" max="12571" width="5" style="1" customWidth="1"/>
    <col min="12572" max="12572" width="0" style="1" hidden="1" customWidth="1"/>
    <col min="12573" max="12573" width="14.33203125" style="1" customWidth="1"/>
    <col min="12574" max="12574" width="5.6640625" style="1" customWidth="1"/>
    <col min="12575" max="12575" width="0" style="1" hidden="1" customWidth="1"/>
    <col min="12576" max="12576" width="17.33203125" style="1" customWidth="1"/>
    <col min="12577" max="12577" width="12.6640625" style="1" customWidth="1"/>
    <col min="12578" max="12578" width="0" style="1" hidden="1" customWidth="1"/>
    <col min="12579" max="12579" width="5.33203125" style="1" customWidth="1"/>
    <col min="12580" max="12580" width="0" style="1" hidden="1" customWidth="1"/>
    <col min="12581" max="12581" width="17" style="1" customWidth="1"/>
    <col min="12582" max="12582" width="6.33203125" style="1" customWidth="1"/>
    <col min="12583" max="12583" width="0" style="1" hidden="1" customWidth="1"/>
    <col min="12584" max="12584" width="14.33203125" style="1" customWidth="1"/>
    <col min="12585" max="12585" width="7.5546875" style="1" customWidth="1"/>
    <col min="12586" max="12586" width="0" style="1" hidden="1" customWidth="1"/>
    <col min="12587" max="12588" width="14.33203125" style="1" customWidth="1"/>
    <col min="12589" max="12589" width="20.88671875" style="1" customWidth="1"/>
    <col min="12590" max="12590" width="14.44140625" style="1" customWidth="1"/>
    <col min="12591" max="12591" width="15" style="1" customWidth="1"/>
    <col min="12592" max="12592" width="2.6640625" style="1" customWidth="1"/>
    <col min="12593" max="12593" width="11.6640625" style="1" customWidth="1"/>
    <col min="12594" max="12594" width="11.5546875" style="1" customWidth="1"/>
    <col min="12595" max="12595" width="2.33203125" style="1" customWidth="1"/>
    <col min="12596" max="12596" width="41" style="1" customWidth="1"/>
    <col min="12597" max="12597" width="14.33203125" style="1" customWidth="1"/>
    <col min="12598" max="12599" width="11.5546875" style="1" customWidth="1"/>
    <col min="12600" max="12600" width="21.88671875" style="1" customWidth="1"/>
    <col min="12601" max="12792" width="11.5546875" style="1"/>
    <col min="12793" max="12793" width="21.88671875" style="1" customWidth="1"/>
    <col min="12794" max="12794" width="13.88671875" style="1" customWidth="1"/>
    <col min="12795" max="12795" width="38.6640625" style="1" customWidth="1"/>
    <col min="12796" max="12796" width="3" style="1" bestFit="1" customWidth="1"/>
    <col min="12797" max="12797" width="32.33203125" style="1" customWidth="1"/>
    <col min="12798" max="12798" width="46.33203125" style="1" customWidth="1"/>
    <col min="12799" max="12799" width="19" style="1" customWidth="1"/>
    <col min="12800" max="12800" width="0" style="1" hidden="1" customWidth="1"/>
    <col min="12801" max="12801" width="17.6640625" style="1" customWidth="1"/>
    <col min="12802" max="12802" width="0" style="1" hidden="1" customWidth="1"/>
    <col min="12803" max="12803" width="22.33203125" style="1" customWidth="1"/>
    <col min="12804" max="12804" width="5.33203125" style="1" customWidth="1"/>
    <col min="12805" max="12805" width="36.33203125" style="1" customWidth="1"/>
    <col min="12806" max="12806" width="5.6640625" style="1" customWidth="1"/>
    <col min="12807" max="12807" width="0" style="1" hidden="1" customWidth="1"/>
    <col min="12808" max="12808" width="20.6640625" style="1" customWidth="1"/>
    <col min="12809" max="12809" width="4.88671875" style="1" customWidth="1"/>
    <col min="12810" max="12810" width="0" style="1" hidden="1" customWidth="1"/>
    <col min="12811" max="12811" width="24.6640625" style="1" customWidth="1"/>
    <col min="12812" max="12812" width="12.33203125" style="1" customWidth="1"/>
    <col min="12813" max="12813" width="0" style="1" hidden="1" customWidth="1"/>
    <col min="12814" max="12814" width="3.44140625" style="1" customWidth="1"/>
    <col min="12815" max="12815" width="0" style="1" hidden="1" customWidth="1"/>
    <col min="12816" max="12816" width="17.6640625" style="1" customWidth="1"/>
    <col min="12817" max="12817" width="3.44140625" style="1" customWidth="1"/>
    <col min="12818" max="12818" width="0" style="1" hidden="1" customWidth="1"/>
    <col min="12819" max="12819" width="23.6640625" style="1" customWidth="1"/>
    <col min="12820" max="12820" width="10" style="1" customWidth="1"/>
    <col min="12821" max="12821" width="0" style="1" hidden="1" customWidth="1"/>
    <col min="12822" max="12823" width="14.6640625" style="1" customWidth="1"/>
    <col min="12824" max="12824" width="12.88671875" style="1" customWidth="1"/>
    <col min="12825" max="12825" width="3.33203125" style="1" customWidth="1"/>
    <col min="12826" max="12826" width="30.33203125" style="1" customWidth="1"/>
    <col min="12827" max="12827" width="5" style="1" customWidth="1"/>
    <col min="12828" max="12828" width="0" style="1" hidden="1" customWidth="1"/>
    <col min="12829" max="12829" width="14.33203125" style="1" customWidth="1"/>
    <col min="12830" max="12830" width="5.6640625" style="1" customWidth="1"/>
    <col min="12831" max="12831" width="0" style="1" hidden="1" customWidth="1"/>
    <col min="12832" max="12832" width="17.33203125" style="1" customWidth="1"/>
    <col min="12833" max="12833" width="12.6640625" style="1" customWidth="1"/>
    <col min="12834" max="12834" width="0" style="1" hidden="1" customWidth="1"/>
    <col min="12835" max="12835" width="5.33203125" style="1" customWidth="1"/>
    <col min="12836" max="12836" width="0" style="1" hidden="1" customWidth="1"/>
    <col min="12837" max="12837" width="17" style="1" customWidth="1"/>
    <col min="12838" max="12838" width="6.33203125" style="1" customWidth="1"/>
    <col min="12839" max="12839" width="0" style="1" hidden="1" customWidth="1"/>
    <col min="12840" max="12840" width="14.33203125" style="1" customWidth="1"/>
    <col min="12841" max="12841" width="7.5546875" style="1" customWidth="1"/>
    <col min="12842" max="12842" width="0" style="1" hidden="1" customWidth="1"/>
    <col min="12843" max="12844" width="14.33203125" style="1" customWidth="1"/>
    <col min="12845" max="12845" width="20.88671875" style="1" customWidth="1"/>
    <col min="12846" max="12846" width="14.44140625" style="1" customWidth="1"/>
    <col min="12847" max="12847" width="15" style="1" customWidth="1"/>
    <col min="12848" max="12848" width="2.6640625" style="1" customWidth="1"/>
    <col min="12849" max="12849" width="11.6640625" style="1" customWidth="1"/>
    <col min="12850" max="12850" width="11.5546875" style="1" customWidth="1"/>
    <col min="12851" max="12851" width="2.33203125" style="1" customWidth="1"/>
    <col min="12852" max="12852" width="41" style="1" customWidth="1"/>
    <col min="12853" max="12853" width="14.33203125" style="1" customWidth="1"/>
    <col min="12854" max="12855" width="11.5546875" style="1" customWidth="1"/>
    <col min="12856" max="12856" width="21.88671875" style="1" customWidth="1"/>
    <col min="12857" max="13048" width="11.5546875" style="1"/>
    <col min="13049" max="13049" width="21.88671875" style="1" customWidth="1"/>
    <col min="13050" max="13050" width="13.88671875" style="1" customWidth="1"/>
    <col min="13051" max="13051" width="38.6640625" style="1" customWidth="1"/>
    <col min="13052" max="13052" width="3" style="1" bestFit="1" customWidth="1"/>
    <col min="13053" max="13053" width="32.33203125" style="1" customWidth="1"/>
    <col min="13054" max="13054" width="46.33203125" style="1" customWidth="1"/>
    <col min="13055" max="13055" width="19" style="1" customWidth="1"/>
    <col min="13056" max="13056" width="0" style="1" hidden="1" customWidth="1"/>
    <col min="13057" max="13057" width="17.6640625" style="1" customWidth="1"/>
    <col min="13058" max="13058" width="0" style="1" hidden="1" customWidth="1"/>
    <col min="13059" max="13059" width="22.33203125" style="1" customWidth="1"/>
    <col min="13060" max="13060" width="5.33203125" style="1" customWidth="1"/>
    <col min="13061" max="13061" width="36.33203125" style="1" customWidth="1"/>
    <col min="13062" max="13062" width="5.6640625" style="1" customWidth="1"/>
    <col min="13063" max="13063" width="0" style="1" hidden="1" customWidth="1"/>
    <col min="13064" max="13064" width="20.6640625" style="1" customWidth="1"/>
    <col min="13065" max="13065" width="4.88671875" style="1" customWidth="1"/>
    <col min="13066" max="13066" width="0" style="1" hidden="1" customWidth="1"/>
    <col min="13067" max="13067" width="24.6640625" style="1" customWidth="1"/>
    <col min="13068" max="13068" width="12.33203125" style="1" customWidth="1"/>
    <col min="13069" max="13069" width="0" style="1" hidden="1" customWidth="1"/>
    <col min="13070" max="13070" width="3.44140625" style="1" customWidth="1"/>
    <col min="13071" max="13071" width="0" style="1" hidden="1" customWidth="1"/>
    <col min="13072" max="13072" width="17.6640625" style="1" customWidth="1"/>
    <col min="13073" max="13073" width="3.44140625" style="1" customWidth="1"/>
    <col min="13074" max="13074" width="0" style="1" hidden="1" customWidth="1"/>
    <col min="13075" max="13075" width="23.6640625" style="1" customWidth="1"/>
    <col min="13076" max="13076" width="10" style="1" customWidth="1"/>
    <col min="13077" max="13077" width="0" style="1" hidden="1" customWidth="1"/>
    <col min="13078" max="13079" width="14.6640625" style="1" customWidth="1"/>
    <col min="13080" max="13080" width="12.88671875" style="1" customWidth="1"/>
    <col min="13081" max="13081" width="3.33203125" style="1" customWidth="1"/>
    <col min="13082" max="13082" width="30.33203125" style="1" customWidth="1"/>
    <col min="13083" max="13083" width="5" style="1" customWidth="1"/>
    <col min="13084" max="13084" width="0" style="1" hidden="1" customWidth="1"/>
    <col min="13085" max="13085" width="14.33203125" style="1" customWidth="1"/>
    <col min="13086" max="13086" width="5.6640625" style="1" customWidth="1"/>
    <col min="13087" max="13087" width="0" style="1" hidden="1" customWidth="1"/>
    <col min="13088" max="13088" width="17.33203125" style="1" customWidth="1"/>
    <col min="13089" max="13089" width="12.6640625" style="1" customWidth="1"/>
    <col min="13090" max="13090" width="0" style="1" hidden="1" customWidth="1"/>
    <col min="13091" max="13091" width="5.33203125" style="1" customWidth="1"/>
    <col min="13092" max="13092" width="0" style="1" hidden="1" customWidth="1"/>
    <col min="13093" max="13093" width="17" style="1" customWidth="1"/>
    <col min="13094" max="13094" width="6.33203125" style="1" customWidth="1"/>
    <col min="13095" max="13095" width="0" style="1" hidden="1" customWidth="1"/>
    <col min="13096" max="13096" width="14.33203125" style="1" customWidth="1"/>
    <col min="13097" max="13097" width="7.5546875" style="1" customWidth="1"/>
    <col min="13098" max="13098" width="0" style="1" hidden="1" customWidth="1"/>
    <col min="13099" max="13100" width="14.33203125" style="1" customWidth="1"/>
    <col min="13101" max="13101" width="20.88671875" style="1" customWidth="1"/>
    <col min="13102" max="13102" width="14.44140625" style="1" customWidth="1"/>
    <col min="13103" max="13103" width="15" style="1" customWidth="1"/>
    <col min="13104" max="13104" width="2.6640625" style="1" customWidth="1"/>
    <col min="13105" max="13105" width="11.6640625" style="1" customWidth="1"/>
    <col min="13106" max="13106" width="11.5546875" style="1" customWidth="1"/>
    <col min="13107" max="13107" width="2.33203125" style="1" customWidth="1"/>
    <col min="13108" max="13108" width="41" style="1" customWidth="1"/>
    <col min="13109" max="13109" width="14.33203125" style="1" customWidth="1"/>
    <col min="13110" max="13111" width="11.5546875" style="1" customWidth="1"/>
    <col min="13112" max="13112" width="21.88671875" style="1" customWidth="1"/>
    <col min="13113" max="13304" width="11.5546875" style="1"/>
    <col min="13305" max="13305" width="21.88671875" style="1" customWidth="1"/>
    <col min="13306" max="13306" width="13.88671875" style="1" customWidth="1"/>
    <col min="13307" max="13307" width="38.6640625" style="1" customWidth="1"/>
    <col min="13308" max="13308" width="3" style="1" bestFit="1" customWidth="1"/>
    <col min="13309" max="13309" width="32.33203125" style="1" customWidth="1"/>
    <col min="13310" max="13310" width="46.33203125" style="1" customWidth="1"/>
    <col min="13311" max="13311" width="19" style="1" customWidth="1"/>
    <col min="13312" max="13312" width="0" style="1" hidden="1" customWidth="1"/>
    <col min="13313" max="13313" width="17.6640625" style="1" customWidth="1"/>
    <col min="13314" max="13314" width="0" style="1" hidden="1" customWidth="1"/>
    <col min="13315" max="13315" width="22.33203125" style="1" customWidth="1"/>
    <col min="13316" max="13316" width="5.33203125" style="1" customWidth="1"/>
    <col min="13317" max="13317" width="36.33203125" style="1" customWidth="1"/>
    <col min="13318" max="13318" width="5.6640625" style="1" customWidth="1"/>
    <col min="13319" max="13319" width="0" style="1" hidden="1" customWidth="1"/>
    <col min="13320" max="13320" width="20.6640625" style="1" customWidth="1"/>
    <col min="13321" max="13321" width="4.88671875" style="1" customWidth="1"/>
    <col min="13322" max="13322" width="0" style="1" hidden="1" customWidth="1"/>
    <col min="13323" max="13323" width="24.6640625" style="1" customWidth="1"/>
    <col min="13324" max="13324" width="12.33203125" style="1" customWidth="1"/>
    <col min="13325" max="13325" width="0" style="1" hidden="1" customWidth="1"/>
    <col min="13326" max="13326" width="3.44140625" style="1" customWidth="1"/>
    <col min="13327" max="13327" width="0" style="1" hidden="1" customWidth="1"/>
    <col min="13328" max="13328" width="17.6640625" style="1" customWidth="1"/>
    <col min="13329" max="13329" width="3.44140625" style="1" customWidth="1"/>
    <col min="13330" max="13330" width="0" style="1" hidden="1" customWidth="1"/>
    <col min="13331" max="13331" width="23.6640625" style="1" customWidth="1"/>
    <col min="13332" max="13332" width="10" style="1" customWidth="1"/>
    <col min="13333" max="13333" width="0" style="1" hidden="1" customWidth="1"/>
    <col min="13334" max="13335" width="14.6640625" style="1" customWidth="1"/>
    <col min="13336" max="13336" width="12.88671875" style="1" customWidth="1"/>
    <col min="13337" max="13337" width="3.33203125" style="1" customWidth="1"/>
    <col min="13338" max="13338" width="30.33203125" style="1" customWidth="1"/>
    <col min="13339" max="13339" width="5" style="1" customWidth="1"/>
    <col min="13340" max="13340" width="0" style="1" hidden="1" customWidth="1"/>
    <col min="13341" max="13341" width="14.33203125" style="1" customWidth="1"/>
    <col min="13342" max="13342" width="5.6640625" style="1" customWidth="1"/>
    <col min="13343" max="13343" width="0" style="1" hidden="1" customWidth="1"/>
    <col min="13344" max="13344" width="17.33203125" style="1" customWidth="1"/>
    <col min="13345" max="13345" width="12.6640625" style="1" customWidth="1"/>
    <col min="13346" max="13346" width="0" style="1" hidden="1" customWidth="1"/>
    <col min="13347" max="13347" width="5.33203125" style="1" customWidth="1"/>
    <col min="13348" max="13348" width="0" style="1" hidden="1" customWidth="1"/>
    <col min="13349" max="13349" width="17" style="1" customWidth="1"/>
    <col min="13350" max="13350" width="6.33203125" style="1" customWidth="1"/>
    <col min="13351" max="13351" width="0" style="1" hidden="1" customWidth="1"/>
    <col min="13352" max="13352" width="14.33203125" style="1" customWidth="1"/>
    <col min="13353" max="13353" width="7.5546875" style="1" customWidth="1"/>
    <col min="13354" max="13354" width="0" style="1" hidden="1" customWidth="1"/>
    <col min="13355" max="13356" width="14.33203125" style="1" customWidth="1"/>
    <col min="13357" max="13357" width="20.88671875" style="1" customWidth="1"/>
    <col min="13358" max="13358" width="14.44140625" style="1" customWidth="1"/>
    <col min="13359" max="13359" width="15" style="1" customWidth="1"/>
    <col min="13360" max="13360" width="2.6640625" style="1" customWidth="1"/>
    <col min="13361" max="13361" width="11.6640625" style="1" customWidth="1"/>
    <col min="13362" max="13362" width="11.5546875" style="1" customWidth="1"/>
    <col min="13363" max="13363" width="2.33203125" style="1" customWidth="1"/>
    <col min="13364" max="13364" width="41" style="1" customWidth="1"/>
    <col min="13365" max="13365" width="14.33203125" style="1" customWidth="1"/>
    <col min="13366" max="13367" width="11.5546875" style="1" customWidth="1"/>
    <col min="13368" max="13368" width="21.88671875" style="1" customWidth="1"/>
    <col min="13369" max="13560" width="11.5546875" style="1"/>
    <col min="13561" max="13561" width="21.88671875" style="1" customWidth="1"/>
    <col min="13562" max="13562" width="13.88671875" style="1" customWidth="1"/>
    <col min="13563" max="13563" width="38.6640625" style="1" customWidth="1"/>
    <col min="13564" max="13564" width="3" style="1" bestFit="1" customWidth="1"/>
    <col min="13565" max="13565" width="32.33203125" style="1" customWidth="1"/>
    <col min="13566" max="13566" width="46.33203125" style="1" customWidth="1"/>
    <col min="13567" max="13567" width="19" style="1" customWidth="1"/>
    <col min="13568" max="13568" width="0" style="1" hidden="1" customWidth="1"/>
    <col min="13569" max="13569" width="17.6640625" style="1" customWidth="1"/>
    <col min="13570" max="13570" width="0" style="1" hidden="1" customWidth="1"/>
    <col min="13571" max="13571" width="22.33203125" style="1" customWidth="1"/>
    <col min="13572" max="13572" width="5.33203125" style="1" customWidth="1"/>
    <col min="13573" max="13573" width="36.33203125" style="1" customWidth="1"/>
    <col min="13574" max="13574" width="5.6640625" style="1" customWidth="1"/>
    <col min="13575" max="13575" width="0" style="1" hidden="1" customWidth="1"/>
    <col min="13576" max="13576" width="20.6640625" style="1" customWidth="1"/>
    <col min="13577" max="13577" width="4.88671875" style="1" customWidth="1"/>
    <col min="13578" max="13578" width="0" style="1" hidden="1" customWidth="1"/>
    <col min="13579" max="13579" width="24.6640625" style="1" customWidth="1"/>
    <col min="13580" max="13580" width="12.33203125" style="1" customWidth="1"/>
    <col min="13581" max="13581" width="0" style="1" hidden="1" customWidth="1"/>
    <col min="13582" max="13582" width="3.44140625" style="1" customWidth="1"/>
    <col min="13583" max="13583" width="0" style="1" hidden="1" customWidth="1"/>
    <col min="13584" max="13584" width="17.6640625" style="1" customWidth="1"/>
    <col min="13585" max="13585" width="3.44140625" style="1" customWidth="1"/>
    <col min="13586" max="13586" width="0" style="1" hidden="1" customWidth="1"/>
    <col min="13587" max="13587" width="23.6640625" style="1" customWidth="1"/>
    <col min="13588" max="13588" width="10" style="1" customWidth="1"/>
    <col min="13589" max="13589" width="0" style="1" hidden="1" customWidth="1"/>
    <col min="13590" max="13591" width="14.6640625" style="1" customWidth="1"/>
    <col min="13592" max="13592" width="12.88671875" style="1" customWidth="1"/>
    <col min="13593" max="13593" width="3.33203125" style="1" customWidth="1"/>
    <col min="13594" max="13594" width="30.33203125" style="1" customWidth="1"/>
    <col min="13595" max="13595" width="5" style="1" customWidth="1"/>
    <col min="13596" max="13596" width="0" style="1" hidden="1" customWidth="1"/>
    <col min="13597" max="13597" width="14.33203125" style="1" customWidth="1"/>
    <col min="13598" max="13598" width="5.6640625" style="1" customWidth="1"/>
    <col min="13599" max="13599" width="0" style="1" hidden="1" customWidth="1"/>
    <col min="13600" max="13600" width="17.33203125" style="1" customWidth="1"/>
    <col min="13601" max="13601" width="12.6640625" style="1" customWidth="1"/>
    <col min="13602" max="13602" width="0" style="1" hidden="1" customWidth="1"/>
    <col min="13603" max="13603" width="5.33203125" style="1" customWidth="1"/>
    <col min="13604" max="13604" width="0" style="1" hidden="1" customWidth="1"/>
    <col min="13605" max="13605" width="17" style="1" customWidth="1"/>
    <col min="13606" max="13606" width="6.33203125" style="1" customWidth="1"/>
    <col min="13607" max="13607" width="0" style="1" hidden="1" customWidth="1"/>
    <col min="13608" max="13608" width="14.33203125" style="1" customWidth="1"/>
    <col min="13609" max="13609" width="7.5546875" style="1" customWidth="1"/>
    <col min="13610" max="13610" width="0" style="1" hidden="1" customWidth="1"/>
    <col min="13611" max="13612" width="14.33203125" style="1" customWidth="1"/>
    <col min="13613" max="13613" width="20.88671875" style="1" customWidth="1"/>
    <col min="13614" max="13614" width="14.44140625" style="1" customWidth="1"/>
    <col min="13615" max="13615" width="15" style="1" customWidth="1"/>
    <col min="13616" max="13616" width="2.6640625" style="1" customWidth="1"/>
    <col min="13617" max="13617" width="11.6640625" style="1" customWidth="1"/>
    <col min="13618" max="13618" width="11.5546875" style="1" customWidth="1"/>
    <col min="13619" max="13619" width="2.33203125" style="1" customWidth="1"/>
    <col min="13620" max="13620" width="41" style="1" customWidth="1"/>
    <col min="13621" max="13621" width="14.33203125" style="1" customWidth="1"/>
    <col min="13622" max="13623" width="11.5546875" style="1" customWidth="1"/>
    <col min="13624" max="13624" width="21.88671875" style="1" customWidth="1"/>
    <col min="13625" max="13816" width="11.5546875" style="1"/>
    <col min="13817" max="13817" width="21.88671875" style="1" customWidth="1"/>
    <col min="13818" max="13818" width="13.88671875" style="1" customWidth="1"/>
    <col min="13819" max="13819" width="38.6640625" style="1" customWidth="1"/>
    <col min="13820" max="13820" width="3" style="1" bestFit="1" customWidth="1"/>
    <col min="13821" max="13821" width="32.33203125" style="1" customWidth="1"/>
    <col min="13822" max="13822" width="46.33203125" style="1" customWidth="1"/>
    <col min="13823" max="13823" width="19" style="1" customWidth="1"/>
    <col min="13824" max="13824" width="0" style="1" hidden="1" customWidth="1"/>
    <col min="13825" max="13825" width="17.6640625" style="1" customWidth="1"/>
    <col min="13826" max="13826" width="0" style="1" hidden="1" customWidth="1"/>
    <col min="13827" max="13827" width="22.33203125" style="1" customWidth="1"/>
    <col min="13828" max="13828" width="5.33203125" style="1" customWidth="1"/>
    <col min="13829" max="13829" width="36.33203125" style="1" customWidth="1"/>
    <col min="13830" max="13830" width="5.6640625" style="1" customWidth="1"/>
    <col min="13831" max="13831" width="0" style="1" hidden="1" customWidth="1"/>
    <col min="13832" max="13832" width="20.6640625" style="1" customWidth="1"/>
    <col min="13833" max="13833" width="4.88671875" style="1" customWidth="1"/>
    <col min="13834" max="13834" width="0" style="1" hidden="1" customWidth="1"/>
    <col min="13835" max="13835" width="24.6640625" style="1" customWidth="1"/>
    <col min="13836" max="13836" width="12.33203125" style="1" customWidth="1"/>
    <col min="13837" max="13837" width="0" style="1" hidden="1" customWidth="1"/>
    <col min="13838" max="13838" width="3.44140625" style="1" customWidth="1"/>
    <col min="13839" max="13839" width="0" style="1" hidden="1" customWidth="1"/>
    <col min="13840" max="13840" width="17.6640625" style="1" customWidth="1"/>
    <col min="13841" max="13841" width="3.44140625" style="1" customWidth="1"/>
    <col min="13842" max="13842" width="0" style="1" hidden="1" customWidth="1"/>
    <col min="13843" max="13843" width="23.6640625" style="1" customWidth="1"/>
    <col min="13844" max="13844" width="10" style="1" customWidth="1"/>
    <col min="13845" max="13845" width="0" style="1" hidden="1" customWidth="1"/>
    <col min="13846" max="13847" width="14.6640625" style="1" customWidth="1"/>
    <col min="13848" max="13848" width="12.88671875" style="1" customWidth="1"/>
    <col min="13849" max="13849" width="3.33203125" style="1" customWidth="1"/>
    <col min="13850" max="13850" width="30.33203125" style="1" customWidth="1"/>
    <col min="13851" max="13851" width="5" style="1" customWidth="1"/>
    <col min="13852" max="13852" width="0" style="1" hidden="1" customWidth="1"/>
    <col min="13853" max="13853" width="14.33203125" style="1" customWidth="1"/>
    <col min="13854" max="13854" width="5.6640625" style="1" customWidth="1"/>
    <col min="13855" max="13855" width="0" style="1" hidden="1" customWidth="1"/>
    <col min="13856" max="13856" width="17.33203125" style="1" customWidth="1"/>
    <col min="13857" max="13857" width="12.6640625" style="1" customWidth="1"/>
    <col min="13858" max="13858" width="0" style="1" hidden="1" customWidth="1"/>
    <col min="13859" max="13859" width="5.33203125" style="1" customWidth="1"/>
    <col min="13860" max="13860" width="0" style="1" hidden="1" customWidth="1"/>
    <col min="13861" max="13861" width="17" style="1" customWidth="1"/>
    <col min="13862" max="13862" width="6.33203125" style="1" customWidth="1"/>
    <col min="13863" max="13863" width="0" style="1" hidden="1" customWidth="1"/>
    <col min="13864" max="13864" width="14.33203125" style="1" customWidth="1"/>
    <col min="13865" max="13865" width="7.5546875" style="1" customWidth="1"/>
    <col min="13866" max="13866" width="0" style="1" hidden="1" customWidth="1"/>
    <col min="13867" max="13868" width="14.33203125" style="1" customWidth="1"/>
    <col min="13869" max="13869" width="20.88671875" style="1" customWidth="1"/>
    <col min="13870" max="13870" width="14.44140625" style="1" customWidth="1"/>
    <col min="13871" max="13871" width="15" style="1" customWidth="1"/>
    <col min="13872" max="13872" width="2.6640625" style="1" customWidth="1"/>
    <col min="13873" max="13873" width="11.6640625" style="1" customWidth="1"/>
    <col min="13874" max="13874" width="11.5546875" style="1" customWidth="1"/>
    <col min="13875" max="13875" width="2.33203125" style="1" customWidth="1"/>
    <col min="13876" max="13876" width="41" style="1" customWidth="1"/>
    <col min="13877" max="13877" width="14.33203125" style="1" customWidth="1"/>
    <col min="13878" max="13879" width="11.5546875" style="1" customWidth="1"/>
    <col min="13880" max="13880" width="21.88671875" style="1" customWidth="1"/>
    <col min="13881" max="14072" width="11.5546875" style="1"/>
    <col min="14073" max="14073" width="21.88671875" style="1" customWidth="1"/>
    <col min="14074" max="14074" width="13.88671875" style="1" customWidth="1"/>
    <col min="14075" max="14075" width="38.6640625" style="1" customWidth="1"/>
    <col min="14076" max="14076" width="3" style="1" bestFit="1" customWidth="1"/>
    <col min="14077" max="14077" width="32.33203125" style="1" customWidth="1"/>
    <col min="14078" max="14078" width="46.33203125" style="1" customWidth="1"/>
    <col min="14079" max="14079" width="19" style="1" customWidth="1"/>
    <col min="14080" max="14080" width="0" style="1" hidden="1" customWidth="1"/>
    <col min="14081" max="14081" width="17.6640625" style="1" customWidth="1"/>
    <col min="14082" max="14082" width="0" style="1" hidden="1" customWidth="1"/>
    <col min="14083" max="14083" width="22.33203125" style="1" customWidth="1"/>
    <col min="14084" max="14084" width="5.33203125" style="1" customWidth="1"/>
    <col min="14085" max="14085" width="36.33203125" style="1" customWidth="1"/>
    <col min="14086" max="14086" width="5.6640625" style="1" customWidth="1"/>
    <col min="14087" max="14087" width="0" style="1" hidden="1" customWidth="1"/>
    <col min="14088" max="14088" width="20.6640625" style="1" customWidth="1"/>
    <col min="14089" max="14089" width="4.88671875" style="1" customWidth="1"/>
    <col min="14090" max="14090" width="0" style="1" hidden="1" customWidth="1"/>
    <col min="14091" max="14091" width="24.6640625" style="1" customWidth="1"/>
    <col min="14092" max="14092" width="12.33203125" style="1" customWidth="1"/>
    <col min="14093" max="14093" width="0" style="1" hidden="1" customWidth="1"/>
    <col min="14094" max="14094" width="3.44140625" style="1" customWidth="1"/>
    <col min="14095" max="14095" width="0" style="1" hidden="1" customWidth="1"/>
    <col min="14096" max="14096" width="17.6640625" style="1" customWidth="1"/>
    <col min="14097" max="14097" width="3.44140625" style="1" customWidth="1"/>
    <col min="14098" max="14098" width="0" style="1" hidden="1" customWidth="1"/>
    <col min="14099" max="14099" width="23.6640625" style="1" customWidth="1"/>
    <col min="14100" max="14100" width="10" style="1" customWidth="1"/>
    <col min="14101" max="14101" width="0" style="1" hidden="1" customWidth="1"/>
    <col min="14102" max="14103" width="14.6640625" style="1" customWidth="1"/>
    <col min="14104" max="14104" width="12.88671875" style="1" customWidth="1"/>
    <col min="14105" max="14105" width="3.33203125" style="1" customWidth="1"/>
    <col min="14106" max="14106" width="30.33203125" style="1" customWidth="1"/>
    <col min="14107" max="14107" width="5" style="1" customWidth="1"/>
    <col min="14108" max="14108" width="0" style="1" hidden="1" customWidth="1"/>
    <col min="14109" max="14109" width="14.33203125" style="1" customWidth="1"/>
    <col min="14110" max="14110" width="5.6640625" style="1" customWidth="1"/>
    <col min="14111" max="14111" width="0" style="1" hidden="1" customWidth="1"/>
    <col min="14112" max="14112" width="17.33203125" style="1" customWidth="1"/>
    <col min="14113" max="14113" width="12.6640625" style="1" customWidth="1"/>
    <col min="14114" max="14114" width="0" style="1" hidden="1" customWidth="1"/>
    <col min="14115" max="14115" width="5.33203125" style="1" customWidth="1"/>
    <col min="14116" max="14116" width="0" style="1" hidden="1" customWidth="1"/>
    <col min="14117" max="14117" width="17" style="1" customWidth="1"/>
    <col min="14118" max="14118" width="6.33203125" style="1" customWidth="1"/>
    <col min="14119" max="14119" width="0" style="1" hidden="1" customWidth="1"/>
    <col min="14120" max="14120" width="14.33203125" style="1" customWidth="1"/>
    <col min="14121" max="14121" width="7.5546875" style="1" customWidth="1"/>
    <col min="14122" max="14122" width="0" style="1" hidden="1" customWidth="1"/>
    <col min="14123" max="14124" width="14.33203125" style="1" customWidth="1"/>
    <col min="14125" max="14125" width="20.88671875" style="1" customWidth="1"/>
    <col min="14126" max="14126" width="14.44140625" style="1" customWidth="1"/>
    <col min="14127" max="14127" width="15" style="1" customWidth="1"/>
    <col min="14128" max="14128" width="2.6640625" style="1" customWidth="1"/>
    <col min="14129" max="14129" width="11.6640625" style="1" customWidth="1"/>
    <col min="14130" max="14130" width="11.5546875" style="1" customWidth="1"/>
    <col min="14131" max="14131" width="2.33203125" style="1" customWidth="1"/>
    <col min="14132" max="14132" width="41" style="1" customWidth="1"/>
    <col min="14133" max="14133" width="14.33203125" style="1" customWidth="1"/>
    <col min="14134" max="14135" width="11.5546875" style="1" customWidth="1"/>
    <col min="14136" max="14136" width="21.88671875" style="1" customWidth="1"/>
    <col min="14137" max="14328" width="11.5546875" style="1"/>
    <col min="14329" max="14329" width="21.88671875" style="1" customWidth="1"/>
    <col min="14330" max="14330" width="13.88671875" style="1" customWidth="1"/>
    <col min="14331" max="14331" width="38.6640625" style="1" customWidth="1"/>
    <col min="14332" max="14332" width="3" style="1" bestFit="1" customWidth="1"/>
    <col min="14333" max="14333" width="32.33203125" style="1" customWidth="1"/>
    <col min="14334" max="14334" width="46.33203125" style="1" customWidth="1"/>
    <col min="14335" max="14335" width="19" style="1" customWidth="1"/>
    <col min="14336" max="14336" width="0" style="1" hidden="1" customWidth="1"/>
    <col min="14337" max="14337" width="17.6640625" style="1" customWidth="1"/>
    <col min="14338" max="14338" width="0" style="1" hidden="1" customWidth="1"/>
    <col min="14339" max="14339" width="22.33203125" style="1" customWidth="1"/>
    <col min="14340" max="14340" width="5.33203125" style="1" customWidth="1"/>
    <col min="14341" max="14341" width="36.33203125" style="1" customWidth="1"/>
    <col min="14342" max="14342" width="5.6640625" style="1" customWidth="1"/>
    <col min="14343" max="14343" width="0" style="1" hidden="1" customWidth="1"/>
    <col min="14344" max="14344" width="20.6640625" style="1" customWidth="1"/>
    <col min="14345" max="14345" width="4.88671875" style="1" customWidth="1"/>
    <col min="14346" max="14346" width="0" style="1" hidden="1" customWidth="1"/>
    <col min="14347" max="14347" width="24.6640625" style="1" customWidth="1"/>
    <col min="14348" max="14348" width="12.33203125" style="1" customWidth="1"/>
    <col min="14349" max="14349" width="0" style="1" hidden="1" customWidth="1"/>
    <col min="14350" max="14350" width="3.44140625" style="1" customWidth="1"/>
    <col min="14351" max="14351" width="0" style="1" hidden="1" customWidth="1"/>
    <col min="14352" max="14352" width="17.6640625" style="1" customWidth="1"/>
    <col min="14353" max="14353" width="3.44140625" style="1" customWidth="1"/>
    <col min="14354" max="14354" width="0" style="1" hidden="1" customWidth="1"/>
    <col min="14355" max="14355" width="23.6640625" style="1" customWidth="1"/>
    <col min="14356" max="14356" width="10" style="1" customWidth="1"/>
    <col min="14357" max="14357" width="0" style="1" hidden="1" customWidth="1"/>
    <col min="14358" max="14359" width="14.6640625" style="1" customWidth="1"/>
    <col min="14360" max="14360" width="12.88671875" style="1" customWidth="1"/>
    <col min="14361" max="14361" width="3.33203125" style="1" customWidth="1"/>
    <col min="14362" max="14362" width="30.33203125" style="1" customWidth="1"/>
    <col min="14363" max="14363" width="5" style="1" customWidth="1"/>
    <col min="14364" max="14364" width="0" style="1" hidden="1" customWidth="1"/>
    <col min="14365" max="14365" width="14.33203125" style="1" customWidth="1"/>
    <col min="14366" max="14366" width="5.6640625" style="1" customWidth="1"/>
    <col min="14367" max="14367" width="0" style="1" hidden="1" customWidth="1"/>
    <col min="14368" max="14368" width="17.33203125" style="1" customWidth="1"/>
    <col min="14369" max="14369" width="12.6640625" style="1" customWidth="1"/>
    <col min="14370" max="14370" width="0" style="1" hidden="1" customWidth="1"/>
    <col min="14371" max="14371" width="5.33203125" style="1" customWidth="1"/>
    <col min="14372" max="14372" width="0" style="1" hidden="1" customWidth="1"/>
    <col min="14373" max="14373" width="17" style="1" customWidth="1"/>
    <col min="14374" max="14374" width="6.33203125" style="1" customWidth="1"/>
    <col min="14375" max="14375" width="0" style="1" hidden="1" customWidth="1"/>
    <col min="14376" max="14376" width="14.33203125" style="1" customWidth="1"/>
    <col min="14377" max="14377" width="7.5546875" style="1" customWidth="1"/>
    <col min="14378" max="14378" width="0" style="1" hidden="1" customWidth="1"/>
    <col min="14379" max="14380" width="14.33203125" style="1" customWidth="1"/>
    <col min="14381" max="14381" width="20.88671875" style="1" customWidth="1"/>
    <col min="14382" max="14382" width="14.44140625" style="1" customWidth="1"/>
    <col min="14383" max="14383" width="15" style="1" customWidth="1"/>
    <col min="14384" max="14384" width="2.6640625" style="1" customWidth="1"/>
    <col min="14385" max="14385" width="11.6640625" style="1" customWidth="1"/>
    <col min="14386" max="14386" width="11.5546875" style="1" customWidth="1"/>
    <col min="14387" max="14387" width="2.33203125" style="1" customWidth="1"/>
    <col min="14388" max="14388" width="41" style="1" customWidth="1"/>
    <col min="14389" max="14389" width="14.33203125" style="1" customWidth="1"/>
    <col min="14390" max="14391" width="11.5546875" style="1" customWidth="1"/>
    <col min="14392" max="14392" width="21.88671875" style="1" customWidth="1"/>
    <col min="14393" max="14584" width="11.5546875" style="1"/>
    <col min="14585" max="14585" width="21.88671875" style="1" customWidth="1"/>
    <col min="14586" max="14586" width="13.88671875" style="1" customWidth="1"/>
    <col min="14587" max="14587" width="38.6640625" style="1" customWidth="1"/>
    <col min="14588" max="14588" width="3" style="1" bestFit="1" customWidth="1"/>
    <col min="14589" max="14589" width="32.33203125" style="1" customWidth="1"/>
    <col min="14590" max="14590" width="46.33203125" style="1" customWidth="1"/>
    <col min="14591" max="14591" width="19" style="1" customWidth="1"/>
    <col min="14592" max="14592" width="0" style="1" hidden="1" customWidth="1"/>
    <col min="14593" max="14593" width="17.6640625" style="1" customWidth="1"/>
    <col min="14594" max="14594" width="0" style="1" hidden="1" customWidth="1"/>
    <col min="14595" max="14595" width="22.33203125" style="1" customWidth="1"/>
    <col min="14596" max="14596" width="5.33203125" style="1" customWidth="1"/>
    <col min="14597" max="14597" width="36.33203125" style="1" customWidth="1"/>
    <col min="14598" max="14598" width="5.6640625" style="1" customWidth="1"/>
    <col min="14599" max="14599" width="0" style="1" hidden="1" customWidth="1"/>
    <col min="14600" max="14600" width="20.6640625" style="1" customWidth="1"/>
    <col min="14601" max="14601" width="4.88671875" style="1" customWidth="1"/>
    <col min="14602" max="14602" width="0" style="1" hidden="1" customWidth="1"/>
    <col min="14603" max="14603" width="24.6640625" style="1" customWidth="1"/>
    <col min="14604" max="14604" width="12.33203125" style="1" customWidth="1"/>
    <col min="14605" max="14605" width="0" style="1" hidden="1" customWidth="1"/>
    <col min="14606" max="14606" width="3.44140625" style="1" customWidth="1"/>
    <col min="14607" max="14607" width="0" style="1" hidden="1" customWidth="1"/>
    <col min="14608" max="14608" width="17.6640625" style="1" customWidth="1"/>
    <col min="14609" max="14609" width="3.44140625" style="1" customWidth="1"/>
    <col min="14610" max="14610" width="0" style="1" hidden="1" customWidth="1"/>
    <col min="14611" max="14611" width="23.6640625" style="1" customWidth="1"/>
    <col min="14612" max="14612" width="10" style="1" customWidth="1"/>
    <col min="14613" max="14613" width="0" style="1" hidden="1" customWidth="1"/>
    <col min="14614" max="14615" width="14.6640625" style="1" customWidth="1"/>
    <col min="14616" max="14616" width="12.88671875" style="1" customWidth="1"/>
    <col min="14617" max="14617" width="3.33203125" style="1" customWidth="1"/>
    <col min="14618" max="14618" width="30.33203125" style="1" customWidth="1"/>
    <col min="14619" max="14619" width="5" style="1" customWidth="1"/>
    <col min="14620" max="14620" width="0" style="1" hidden="1" customWidth="1"/>
    <col min="14621" max="14621" width="14.33203125" style="1" customWidth="1"/>
    <col min="14622" max="14622" width="5.6640625" style="1" customWidth="1"/>
    <col min="14623" max="14623" width="0" style="1" hidden="1" customWidth="1"/>
    <col min="14624" max="14624" width="17.33203125" style="1" customWidth="1"/>
    <col min="14625" max="14625" width="12.6640625" style="1" customWidth="1"/>
    <col min="14626" max="14626" width="0" style="1" hidden="1" customWidth="1"/>
    <col min="14627" max="14627" width="5.33203125" style="1" customWidth="1"/>
    <col min="14628" max="14628" width="0" style="1" hidden="1" customWidth="1"/>
    <col min="14629" max="14629" width="17" style="1" customWidth="1"/>
    <col min="14630" max="14630" width="6.33203125" style="1" customWidth="1"/>
    <col min="14631" max="14631" width="0" style="1" hidden="1" customWidth="1"/>
    <col min="14632" max="14632" width="14.33203125" style="1" customWidth="1"/>
    <col min="14633" max="14633" width="7.5546875" style="1" customWidth="1"/>
    <col min="14634" max="14634" width="0" style="1" hidden="1" customWidth="1"/>
    <col min="14635" max="14636" width="14.33203125" style="1" customWidth="1"/>
    <col min="14637" max="14637" width="20.88671875" style="1" customWidth="1"/>
    <col min="14638" max="14638" width="14.44140625" style="1" customWidth="1"/>
    <col min="14639" max="14639" width="15" style="1" customWidth="1"/>
    <col min="14640" max="14640" width="2.6640625" style="1" customWidth="1"/>
    <col min="14641" max="14641" width="11.6640625" style="1" customWidth="1"/>
    <col min="14642" max="14642" width="11.5546875" style="1" customWidth="1"/>
    <col min="14643" max="14643" width="2.33203125" style="1" customWidth="1"/>
    <col min="14644" max="14644" width="41" style="1" customWidth="1"/>
    <col min="14645" max="14645" width="14.33203125" style="1" customWidth="1"/>
    <col min="14646" max="14647" width="11.5546875" style="1" customWidth="1"/>
    <col min="14648" max="14648" width="21.88671875" style="1" customWidth="1"/>
    <col min="14649" max="14840" width="11.5546875" style="1"/>
    <col min="14841" max="14841" width="21.88671875" style="1" customWidth="1"/>
    <col min="14842" max="14842" width="13.88671875" style="1" customWidth="1"/>
    <col min="14843" max="14843" width="38.6640625" style="1" customWidth="1"/>
    <col min="14844" max="14844" width="3" style="1" bestFit="1" customWidth="1"/>
    <col min="14845" max="14845" width="32.33203125" style="1" customWidth="1"/>
    <col min="14846" max="14846" width="46.33203125" style="1" customWidth="1"/>
    <col min="14847" max="14847" width="19" style="1" customWidth="1"/>
    <col min="14848" max="14848" width="0" style="1" hidden="1" customWidth="1"/>
    <col min="14849" max="14849" width="17.6640625" style="1" customWidth="1"/>
    <col min="14850" max="14850" width="0" style="1" hidden="1" customWidth="1"/>
    <col min="14851" max="14851" width="22.33203125" style="1" customWidth="1"/>
    <col min="14852" max="14852" width="5.33203125" style="1" customWidth="1"/>
    <col min="14853" max="14853" width="36.33203125" style="1" customWidth="1"/>
    <col min="14854" max="14854" width="5.6640625" style="1" customWidth="1"/>
    <col min="14855" max="14855" width="0" style="1" hidden="1" customWidth="1"/>
    <col min="14856" max="14856" width="20.6640625" style="1" customWidth="1"/>
    <col min="14857" max="14857" width="4.88671875" style="1" customWidth="1"/>
    <col min="14858" max="14858" width="0" style="1" hidden="1" customWidth="1"/>
    <col min="14859" max="14859" width="24.6640625" style="1" customWidth="1"/>
    <col min="14860" max="14860" width="12.33203125" style="1" customWidth="1"/>
    <col min="14861" max="14861" width="0" style="1" hidden="1" customWidth="1"/>
    <col min="14862" max="14862" width="3.44140625" style="1" customWidth="1"/>
    <col min="14863" max="14863" width="0" style="1" hidden="1" customWidth="1"/>
    <col min="14864" max="14864" width="17.6640625" style="1" customWidth="1"/>
    <col min="14865" max="14865" width="3.44140625" style="1" customWidth="1"/>
    <col min="14866" max="14866" width="0" style="1" hidden="1" customWidth="1"/>
    <col min="14867" max="14867" width="23.6640625" style="1" customWidth="1"/>
    <col min="14868" max="14868" width="10" style="1" customWidth="1"/>
    <col min="14869" max="14869" width="0" style="1" hidden="1" customWidth="1"/>
    <col min="14870" max="14871" width="14.6640625" style="1" customWidth="1"/>
    <col min="14872" max="14872" width="12.88671875" style="1" customWidth="1"/>
    <col min="14873" max="14873" width="3.33203125" style="1" customWidth="1"/>
    <col min="14874" max="14874" width="30.33203125" style="1" customWidth="1"/>
    <col min="14875" max="14875" width="5" style="1" customWidth="1"/>
    <col min="14876" max="14876" width="0" style="1" hidden="1" customWidth="1"/>
    <col min="14877" max="14877" width="14.33203125" style="1" customWidth="1"/>
    <col min="14878" max="14878" width="5.6640625" style="1" customWidth="1"/>
    <col min="14879" max="14879" width="0" style="1" hidden="1" customWidth="1"/>
    <col min="14880" max="14880" width="17.33203125" style="1" customWidth="1"/>
    <col min="14881" max="14881" width="12.6640625" style="1" customWidth="1"/>
    <col min="14882" max="14882" width="0" style="1" hidden="1" customWidth="1"/>
    <col min="14883" max="14883" width="5.33203125" style="1" customWidth="1"/>
    <col min="14884" max="14884" width="0" style="1" hidden="1" customWidth="1"/>
    <col min="14885" max="14885" width="17" style="1" customWidth="1"/>
    <col min="14886" max="14886" width="6.33203125" style="1" customWidth="1"/>
    <col min="14887" max="14887" width="0" style="1" hidden="1" customWidth="1"/>
    <col min="14888" max="14888" width="14.33203125" style="1" customWidth="1"/>
    <col min="14889" max="14889" width="7.5546875" style="1" customWidth="1"/>
    <col min="14890" max="14890" width="0" style="1" hidden="1" customWidth="1"/>
    <col min="14891" max="14892" width="14.33203125" style="1" customWidth="1"/>
    <col min="14893" max="14893" width="20.88671875" style="1" customWidth="1"/>
    <col min="14894" max="14894" width="14.44140625" style="1" customWidth="1"/>
    <col min="14895" max="14895" width="15" style="1" customWidth="1"/>
    <col min="14896" max="14896" width="2.6640625" style="1" customWidth="1"/>
    <col min="14897" max="14897" width="11.6640625" style="1" customWidth="1"/>
    <col min="14898" max="14898" width="11.5546875" style="1" customWidth="1"/>
    <col min="14899" max="14899" width="2.33203125" style="1" customWidth="1"/>
    <col min="14900" max="14900" width="41" style="1" customWidth="1"/>
    <col min="14901" max="14901" width="14.33203125" style="1" customWidth="1"/>
    <col min="14902" max="14903" width="11.5546875" style="1" customWidth="1"/>
    <col min="14904" max="14904" width="21.88671875" style="1" customWidth="1"/>
    <col min="14905" max="15096" width="11.5546875" style="1"/>
    <col min="15097" max="15097" width="21.88671875" style="1" customWidth="1"/>
    <col min="15098" max="15098" width="13.88671875" style="1" customWidth="1"/>
    <col min="15099" max="15099" width="38.6640625" style="1" customWidth="1"/>
    <col min="15100" max="15100" width="3" style="1" bestFit="1" customWidth="1"/>
    <col min="15101" max="15101" width="32.33203125" style="1" customWidth="1"/>
    <col min="15102" max="15102" width="46.33203125" style="1" customWidth="1"/>
    <col min="15103" max="15103" width="19" style="1" customWidth="1"/>
    <col min="15104" max="15104" width="0" style="1" hidden="1" customWidth="1"/>
    <col min="15105" max="15105" width="17.6640625" style="1" customWidth="1"/>
    <col min="15106" max="15106" width="0" style="1" hidden="1" customWidth="1"/>
    <col min="15107" max="15107" width="22.33203125" style="1" customWidth="1"/>
    <col min="15108" max="15108" width="5.33203125" style="1" customWidth="1"/>
    <col min="15109" max="15109" width="36.33203125" style="1" customWidth="1"/>
    <col min="15110" max="15110" width="5.6640625" style="1" customWidth="1"/>
    <col min="15111" max="15111" width="0" style="1" hidden="1" customWidth="1"/>
    <col min="15112" max="15112" width="20.6640625" style="1" customWidth="1"/>
    <col min="15113" max="15113" width="4.88671875" style="1" customWidth="1"/>
    <col min="15114" max="15114" width="0" style="1" hidden="1" customWidth="1"/>
    <col min="15115" max="15115" width="24.6640625" style="1" customWidth="1"/>
    <col min="15116" max="15116" width="12.33203125" style="1" customWidth="1"/>
    <col min="15117" max="15117" width="0" style="1" hidden="1" customWidth="1"/>
    <col min="15118" max="15118" width="3.44140625" style="1" customWidth="1"/>
    <col min="15119" max="15119" width="0" style="1" hidden="1" customWidth="1"/>
    <col min="15120" max="15120" width="17.6640625" style="1" customWidth="1"/>
    <col min="15121" max="15121" width="3.44140625" style="1" customWidth="1"/>
    <col min="15122" max="15122" width="0" style="1" hidden="1" customWidth="1"/>
    <col min="15123" max="15123" width="23.6640625" style="1" customWidth="1"/>
    <col min="15124" max="15124" width="10" style="1" customWidth="1"/>
    <col min="15125" max="15125" width="0" style="1" hidden="1" customWidth="1"/>
    <col min="15126" max="15127" width="14.6640625" style="1" customWidth="1"/>
    <col min="15128" max="15128" width="12.88671875" style="1" customWidth="1"/>
    <col min="15129" max="15129" width="3.33203125" style="1" customWidth="1"/>
    <col min="15130" max="15130" width="30.33203125" style="1" customWidth="1"/>
    <col min="15131" max="15131" width="5" style="1" customWidth="1"/>
    <col min="15132" max="15132" width="0" style="1" hidden="1" customWidth="1"/>
    <col min="15133" max="15133" width="14.33203125" style="1" customWidth="1"/>
    <col min="15134" max="15134" width="5.6640625" style="1" customWidth="1"/>
    <col min="15135" max="15135" width="0" style="1" hidden="1" customWidth="1"/>
    <col min="15136" max="15136" width="17.33203125" style="1" customWidth="1"/>
    <col min="15137" max="15137" width="12.6640625" style="1" customWidth="1"/>
    <col min="15138" max="15138" width="0" style="1" hidden="1" customWidth="1"/>
    <col min="15139" max="15139" width="5.33203125" style="1" customWidth="1"/>
    <col min="15140" max="15140" width="0" style="1" hidden="1" customWidth="1"/>
    <col min="15141" max="15141" width="17" style="1" customWidth="1"/>
    <col min="15142" max="15142" width="6.33203125" style="1" customWidth="1"/>
    <col min="15143" max="15143" width="0" style="1" hidden="1" customWidth="1"/>
    <col min="15144" max="15144" width="14.33203125" style="1" customWidth="1"/>
    <col min="15145" max="15145" width="7.5546875" style="1" customWidth="1"/>
    <col min="15146" max="15146" width="0" style="1" hidden="1" customWidth="1"/>
    <col min="15147" max="15148" width="14.33203125" style="1" customWidth="1"/>
    <col min="15149" max="15149" width="20.88671875" style="1" customWidth="1"/>
    <col min="15150" max="15150" width="14.44140625" style="1" customWidth="1"/>
    <col min="15151" max="15151" width="15" style="1" customWidth="1"/>
    <col min="15152" max="15152" width="2.6640625" style="1" customWidth="1"/>
    <col min="15153" max="15153" width="11.6640625" style="1" customWidth="1"/>
    <col min="15154" max="15154" width="11.5546875" style="1" customWidth="1"/>
    <col min="15155" max="15155" width="2.33203125" style="1" customWidth="1"/>
    <col min="15156" max="15156" width="41" style="1" customWidth="1"/>
    <col min="15157" max="15157" width="14.33203125" style="1" customWidth="1"/>
    <col min="15158" max="15159" width="11.5546875" style="1" customWidth="1"/>
    <col min="15160" max="15160" width="21.88671875" style="1" customWidth="1"/>
    <col min="15161" max="15352" width="11.5546875" style="1"/>
    <col min="15353" max="15353" width="21.88671875" style="1" customWidth="1"/>
    <col min="15354" max="15354" width="13.88671875" style="1" customWidth="1"/>
    <col min="15355" max="15355" width="38.6640625" style="1" customWidth="1"/>
    <col min="15356" max="15356" width="3" style="1" bestFit="1" customWidth="1"/>
    <col min="15357" max="15357" width="32.33203125" style="1" customWidth="1"/>
    <col min="15358" max="15358" width="46.33203125" style="1" customWidth="1"/>
    <col min="15359" max="15359" width="19" style="1" customWidth="1"/>
    <col min="15360" max="15360" width="0" style="1" hidden="1" customWidth="1"/>
    <col min="15361" max="15361" width="17.6640625" style="1" customWidth="1"/>
    <col min="15362" max="15362" width="0" style="1" hidden="1" customWidth="1"/>
    <col min="15363" max="15363" width="22.33203125" style="1" customWidth="1"/>
    <col min="15364" max="15364" width="5.33203125" style="1" customWidth="1"/>
    <col min="15365" max="15365" width="36.33203125" style="1" customWidth="1"/>
    <col min="15366" max="15366" width="5.6640625" style="1" customWidth="1"/>
    <col min="15367" max="15367" width="0" style="1" hidden="1" customWidth="1"/>
    <col min="15368" max="15368" width="20.6640625" style="1" customWidth="1"/>
    <col min="15369" max="15369" width="4.88671875" style="1" customWidth="1"/>
    <col min="15370" max="15370" width="0" style="1" hidden="1" customWidth="1"/>
    <col min="15371" max="15371" width="24.6640625" style="1" customWidth="1"/>
    <col min="15372" max="15372" width="12.33203125" style="1" customWidth="1"/>
    <col min="15373" max="15373" width="0" style="1" hidden="1" customWidth="1"/>
    <col min="15374" max="15374" width="3.44140625" style="1" customWidth="1"/>
    <col min="15375" max="15375" width="0" style="1" hidden="1" customWidth="1"/>
    <col min="15376" max="15376" width="17.6640625" style="1" customWidth="1"/>
    <col min="15377" max="15377" width="3.44140625" style="1" customWidth="1"/>
    <col min="15378" max="15378" width="0" style="1" hidden="1" customWidth="1"/>
    <col min="15379" max="15379" width="23.6640625" style="1" customWidth="1"/>
    <col min="15380" max="15380" width="10" style="1" customWidth="1"/>
    <col min="15381" max="15381" width="0" style="1" hidden="1" customWidth="1"/>
    <col min="15382" max="15383" width="14.6640625" style="1" customWidth="1"/>
    <col min="15384" max="15384" width="12.88671875" style="1" customWidth="1"/>
    <col min="15385" max="15385" width="3.33203125" style="1" customWidth="1"/>
    <col min="15386" max="15386" width="30.33203125" style="1" customWidth="1"/>
    <col min="15387" max="15387" width="5" style="1" customWidth="1"/>
    <col min="15388" max="15388" width="0" style="1" hidden="1" customWidth="1"/>
    <col min="15389" max="15389" width="14.33203125" style="1" customWidth="1"/>
    <col min="15390" max="15390" width="5.6640625" style="1" customWidth="1"/>
    <col min="15391" max="15391" width="0" style="1" hidden="1" customWidth="1"/>
    <col min="15392" max="15392" width="17.33203125" style="1" customWidth="1"/>
    <col min="15393" max="15393" width="12.6640625" style="1" customWidth="1"/>
    <col min="15394" max="15394" width="0" style="1" hidden="1" customWidth="1"/>
    <col min="15395" max="15395" width="5.33203125" style="1" customWidth="1"/>
    <col min="15396" max="15396" width="0" style="1" hidden="1" customWidth="1"/>
    <col min="15397" max="15397" width="17" style="1" customWidth="1"/>
    <col min="15398" max="15398" width="6.33203125" style="1" customWidth="1"/>
    <col min="15399" max="15399" width="0" style="1" hidden="1" customWidth="1"/>
    <col min="15400" max="15400" width="14.33203125" style="1" customWidth="1"/>
    <col min="15401" max="15401" width="7.5546875" style="1" customWidth="1"/>
    <col min="15402" max="15402" width="0" style="1" hidden="1" customWidth="1"/>
    <col min="15403" max="15404" width="14.33203125" style="1" customWidth="1"/>
    <col min="15405" max="15405" width="20.88671875" style="1" customWidth="1"/>
    <col min="15406" max="15406" width="14.44140625" style="1" customWidth="1"/>
    <col min="15407" max="15407" width="15" style="1" customWidth="1"/>
    <col min="15408" max="15408" width="2.6640625" style="1" customWidth="1"/>
    <col min="15409" max="15409" width="11.6640625" style="1" customWidth="1"/>
    <col min="15410" max="15410" width="11.5546875" style="1" customWidth="1"/>
    <col min="15411" max="15411" width="2.33203125" style="1" customWidth="1"/>
    <col min="15412" max="15412" width="41" style="1" customWidth="1"/>
    <col min="15413" max="15413" width="14.33203125" style="1" customWidth="1"/>
    <col min="15414" max="15415" width="11.5546875" style="1" customWidth="1"/>
    <col min="15416" max="15416" width="21.88671875" style="1" customWidth="1"/>
    <col min="15417" max="15608" width="11.5546875" style="1"/>
    <col min="15609" max="15609" width="21.88671875" style="1" customWidth="1"/>
    <col min="15610" max="15610" width="13.88671875" style="1" customWidth="1"/>
    <col min="15611" max="15611" width="38.6640625" style="1" customWidth="1"/>
    <col min="15612" max="15612" width="3" style="1" bestFit="1" customWidth="1"/>
    <col min="15613" max="15613" width="32.33203125" style="1" customWidth="1"/>
    <col min="15614" max="15614" width="46.33203125" style="1" customWidth="1"/>
    <col min="15615" max="15615" width="19" style="1" customWidth="1"/>
    <col min="15616" max="15616" width="0" style="1" hidden="1" customWidth="1"/>
    <col min="15617" max="15617" width="17.6640625" style="1" customWidth="1"/>
    <col min="15618" max="15618" width="0" style="1" hidden="1" customWidth="1"/>
    <col min="15619" max="15619" width="22.33203125" style="1" customWidth="1"/>
    <col min="15620" max="15620" width="5.33203125" style="1" customWidth="1"/>
    <col min="15621" max="15621" width="36.33203125" style="1" customWidth="1"/>
    <col min="15622" max="15622" width="5.6640625" style="1" customWidth="1"/>
    <col min="15623" max="15623" width="0" style="1" hidden="1" customWidth="1"/>
    <col min="15624" max="15624" width="20.6640625" style="1" customWidth="1"/>
    <col min="15625" max="15625" width="4.88671875" style="1" customWidth="1"/>
    <col min="15626" max="15626" width="0" style="1" hidden="1" customWidth="1"/>
    <col min="15627" max="15627" width="24.6640625" style="1" customWidth="1"/>
    <col min="15628" max="15628" width="12.33203125" style="1" customWidth="1"/>
    <col min="15629" max="15629" width="0" style="1" hidden="1" customWidth="1"/>
    <col min="15630" max="15630" width="3.44140625" style="1" customWidth="1"/>
    <col min="15631" max="15631" width="0" style="1" hidden="1" customWidth="1"/>
    <col min="15632" max="15632" width="17.6640625" style="1" customWidth="1"/>
    <col min="15633" max="15633" width="3.44140625" style="1" customWidth="1"/>
    <col min="15634" max="15634" width="0" style="1" hidden="1" customWidth="1"/>
    <col min="15635" max="15635" width="23.6640625" style="1" customWidth="1"/>
    <col min="15636" max="15636" width="10" style="1" customWidth="1"/>
    <col min="15637" max="15637" width="0" style="1" hidden="1" customWidth="1"/>
    <col min="15638" max="15639" width="14.6640625" style="1" customWidth="1"/>
    <col min="15640" max="15640" width="12.88671875" style="1" customWidth="1"/>
    <col min="15641" max="15641" width="3.33203125" style="1" customWidth="1"/>
    <col min="15642" max="15642" width="30.33203125" style="1" customWidth="1"/>
    <col min="15643" max="15643" width="5" style="1" customWidth="1"/>
    <col min="15644" max="15644" width="0" style="1" hidden="1" customWidth="1"/>
    <col min="15645" max="15645" width="14.33203125" style="1" customWidth="1"/>
    <col min="15646" max="15646" width="5.6640625" style="1" customWidth="1"/>
    <col min="15647" max="15647" width="0" style="1" hidden="1" customWidth="1"/>
    <col min="15648" max="15648" width="17.33203125" style="1" customWidth="1"/>
    <col min="15649" max="15649" width="12.6640625" style="1" customWidth="1"/>
    <col min="15650" max="15650" width="0" style="1" hidden="1" customWidth="1"/>
    <col min="15651" max="15651" width="5.33203125" style="1" customWidth="1"/>
    <col min="15652" max="15652" width="0" style="1" hidden="1" customWidth="1"/>
    <col min="15653" max="15653" width="17" style="1" customWidth="1"/>
    <col min="15654" max="15654" width="6.33203125" style="1" customWidth="1"/>
    <col min="15655" max="15655" width="0" style="1" hidden="1" customWidth="1"/>
    <col min="15656" max="15656" width="14.33203125" style="1" customWidth="1"/>
    <col min="15657" max="15657" width="7.5546875" style="1" customWidth="1"/>
    <col min="15658" max="15658" width="0" style="1" hidden="1" customWidth="1"/>
    <col min="15659" max="15660" width="14.33203125" style="1" customWidth="1"/>
    <col min="15661" max="15661" width="20.88671875" style="1" customWidth="1"/>
    <col min="15662" max="15662" width="14.44140625" style="1" customWidth="1"/>
    <col min="15663" max="15663" width="15" style="1" customWidth="1"/>
    <col min="15664" max="15664" width="2.6640625" style="1" customWidth="1"/>
    <col min="15665" max="15665" width="11.6640625" style="1" customWidth="1"/>
    <col min="15666" max="15666" width="11.5546875" style="1" customWidth="1"/>
    <col min="15667" max="15667" width="2.33203125" style="1" customWidth="1"/>
    <col min="15668" max="15668" width="41" style="1" customWidth="1"/>
    <col min="15669" max="15669" width="14.33203125" style="1" customWidth="1"/>
    <col min="15670" max="15671" width="11.5546875" style="1" customWidth="1"/>
    <col min="15672" max="15672" width="21.88671875" style="1" customWidth="1"/>
    <col min="15673" max="15864" width="11.5546875" style="1"/>
    <col min="15865" max="15865" width="21.88671875" style="1" customWidth="1"/>
    <col min="15866" max="15866" width="13.88671875" style="1" customWidth="1"/>
    <col min="15867" max="15867" width="38.6640625" style="1" customWidth="1"/>
    <col min="15868" max="15868" width="3" style="1" bestFit="1" customWidth="1"/>
    <col min="15869" max="15869" width="32.33203125" style="1" customWidth="1"/>
    <col min="15870" max="15870" width="46.33203125" style="1" customWidth="1"/>
    <col min="15871" max="15871" width="19" style="1" customWidth="1"/>
    <col min="15872" max="15872" width="0" style="1" hidden="1" customWidth="1"/>
    <col min="15873" max="15873" width="17.6640625" style="1" customWidth="1"/>
    <col min="15874" max="15874" width="0" style="1" hidden="1" customWidth="1"/>
    <col min="15875" max="15875" width="22.33203125" style="1" customWidth="1"/>
    <col min="15876" max="15876" width="5.33203125" style="1" customWidth="1"/>
    <col min="15877" max="15877" width="36.33203125" style="1" customWidth="1"/>
    <col min="15878" max="15878" width="5.6640625" style="1" customWidth="1"/>
    <col min="15879" max="15879" width="0" style="1" hidden="1" customWidth="1"/>
    <col min="15880" max="15880" width="20.6640625" style="1" customWidth="1"/>
    <col min="15881" max="15881" width="4.88671875" style="1" customWidth="1"/>
    <col min="15882" max="15882" width="0" style="1" hidden="1" customWidth="1"/>
    <col min="15883" max="15883" width="24.6640625" style="1" customWidth="1"/>
    <col min="15884" max="15884" width="12.33203125" style="1" customWidth="1"/>
    <col min="15885" max="15885" width="0" style="1" hidden="1" customWidth="1"/>
    <col min="15886" max="15886" width="3.44140625" style="1" customWidth="1"/>
    <col min="15887" max="15887" width="0" style="1" hidden="1" customWidth="1"/>
    <col min="15888" max="15888" width="17.6640625" style="1" customWidth="1"/>
    <col min="15889" max="15889" width="3.44140625" style="1" customWidth="1"/>
    <col min="15890" max="15890" width="0" style="1" hidden="1" customWidth="1"/>
    <col min="15891" max="15891" width="23.6640625" style="1" customWidth="1"/>
    <col min="15892" max="15892" width="10" style="1" customWidth="1"/>
    <col min="15893" max="15893" width="0" style="1" hidden="1" customWidth="1"/>
    <col min="15894" max="15895" width="14.6640625" style="1" customWidth="1"/>
    <col min="15896" max="15896" width="12.88671875" style="1" customWidth="1"/>
    <col min="15897" max="15897" width="3.33203125" style="1" customWidth="1"/>
    <col min="15898" max="15898" width="30.33203125" style="1" customWidth="1"/>
    <col min="15899" max="15899" width="5" style="1" customWidth="1"/>
    <col min="15900" max="15900" width="0" style="1" hidden="1" customWidth="1"/>
    <col min="15901" max="15901" width="14.33203125" style="1" customWidth="1"/>
    <col min="15902" max="15902" width="5.6640625" style="1" customWidth="1"/>
    <col min="15903" max="15903" width="0" style="1" hidden="1" customWidth="1"/>
    <col min="15904" max="15904" width="17.33203125" style="1" customWidth="1"/>
    <col min="15905" max="15905" width="12.6640625" style="1" customWidth="1"/>
    <col min="15906" max="15906" width="0" style="1" hidden="1" customWidth="1"/>
    <col min="15907" max="15907" width="5.33203125" style="1" customWidth="1"/>
    <col min="15908" max="15908" width="0" style="1" hidden="1" customWidth="1"/>
    <col min="15909" max="15909" width="17" style="1" customWidth="1"/>
    <col min="15910" max="15910" width="6.33203125" style="1" customWidth="1"/>
    <col min="15911" max="15911" width="0" style="1" hidden="1" customWidth="1"/>
    <col min="15912" max="15912" width="14.33203125" style="1" customWidth="1"/>
    <col min="15913" max="15913" width="7.5546875" style="1" customWidth="1"/>
    <col min="15914" max="15914" width="0" style="1" hidden="1" customWidth="1"/>
    <col min="15915" max="15916" width="14.33203125" style="1" customWidth="1"/>
    <col min="15917" max="15917" width="20.88671875" style="1" customWidth="1"/>
    <col min="15918" max="15918" width="14.44140625" style="1" customWidth="1"/>
    <col min="15919" max="15919" width="15" style="1" customWidth="1"/>
    <col min="15920" max="15920" width="2.6640625" style="1" customWidth="1"/>
    <col min="15921" max="15921" width="11.6640625" style="1" customWidth="1"/>
    <col min="15922" max="15922" width="11.5546875" style="1" customWidth="1"/>
    <col min="15923" max="15923" width="2.33203125" style="1" customWidth="1"/>
    <col min="15924" max="15924" width="41" style="1" customWidth="1"/>
    <col min="15925" max="15925" width="14.33203125" style="1" customWidth="1"/>
    <col min="15926" max="15927" width="11.5546875" style="1" customWidth="1"/>
    <col min="15928" max="15928" width="21.88671875" style="1" customWidth="1"/>
    <col min="15929" max="16120" width="11.5546875" style="1"/>
    <col min="16121" max="16121" width="21.88671875" style="1" customWidth="1"/>
    <col min="16122" max="16122" width="13.88671875" style="1" customWidth="1"/>
    <col min="16123" max="16123" width="38.6640625" style="1" customWidth="1"/>
    <col min="16124" max="16124" width="3" style="1" bestFit="1" customWidth="1"/>
    <col min="16125" max="16125" width="32.33203125" style="1" customWidth="1"/>
    <col min="16126" max="16126" width="46.33203125" style="1" customWidth="1"/>
    <col min="16127" max="16127" width="19" style="1" customWidth="1"/>
    <col min="16128" max="16128" width="0" style="1" hidden="1" customWidth="1"/>
    <col min="16129" max="16129" width="17.6640625" style="1" customWidth="1"/>
    <col min="16130" max="16130" width="0" style="1" hidden="1" customWidth="1"/>
    <col min="16131" max="16131" width="22.33203125" style="1" customWidth="1"/>
    <col min="16132" max="16132" width="5.33203125" style="1" customWidth="1"/>
    <col min="16133" max="16133" width="36.33203125" style="1" customWidth="1"/>
    <col min="16134" max="16134" width="5.6640625" style="1" customWidth="1"/>
    <col min="16135" max="16135" width="0" style="1" hidden="1" customWidth="1"/>
    <col min="16136" max="16136" width="20.6640625" style="1" customWidth="1"/>
    <col min="16137" max="16137" width="4.88671875" style="1" customWidth="1"/>
    <col min="16138" max="16138" width="0" style="1" hidden="1" customWidth="1"/>
    <col min="16139" max="16139" width="24.6640625" style="1" customWidth="1"/>
    <col min="16140" max="16140" width="12.33203125" style="1" customWidth="1"/>
    <col min="16141" max="16141" width="0" style="1" hidden="1" customWidth="1"/>
    <col min="16142" max="16142" width="3.44140625" style="1" customWidth="1"/>
    <col min="16143" max="16143" width="0" style="1" hidden="1" customWidth="1"/>
    <col min="16144" max="16144" width="17.6640625" style="1" customWidth="1"/>
    <col min="16145" max="16145" width="3.44140625" style="1" customWidth="1"/>
    <col min="16146" max="16146" width="0" style="1" hidden="1" customWidth="1"/>
    <col min="16147" max="16147" width="23.6640625" style="1" customWidth="1"/>
    <col min="16148" max="16148" width="10" style="1" customWidth="1"/>
    <col min="16149" max="16149" width="0" style="1" hidden="1" customWidth="1"/>
    <col min="16150" max="16151" width="14.6640625" style="1" customWidth="1"/>
    <col min="16152" max="16152" width="12.88671875" style="1" customWidth="1"/>
    <col min="16153" max="16153" width="3.33203125" style="1" customWidth="1"/>
    <col min="16154" max="16154" width="30.33203125" style="1" customWidth="1"/>
    <col min="16155" max="16155" width="5" style="1" customWidth="1"/>
    <col min="16156" max="16156" width="0" style="1" hidden="1" customWidth="1"/>
    <col min="16157" max="16157" width="14.33203125" style="1" customWidth="1"/>
    <col min="16158" max="16158" width="5.6640625" style="1" customWidth="1"/>
    <col min="16159" max="16159" width="0" style="1" hidden="1" customWidth="1"/>
    <col min="16160" max="16160" width="17.33203125" style="1" customWidth="1"/>
    <col min="16161" max="16161" width="12.6640625" style="1" customWidth="1"/>
    <col min="16162" max="16162" width="0" style="1" hidden="1" customWidth="1"/>
    <col min="16163" max="16163" width="5.33203125" style="1" customWidth="1"/>
    <col min="16164" max="16164" width="0" style="1" hidden="1" customWidth="1"/>
    <col min="16165" max="16165" width="17" style="1" customWidth="1"/>
    <col min="16166" max="16166" width="6.33203125" style="1" customWidth="1"/>
    <col min="16167" max="16167" width="0" style="1" hidden="1" customWidth="1"/>
    <col min="16168" max="16168" width="14.33203125" style="1" customWidth="1"/>
    <col min="16169" max="16169" width="7.5546875" style="1" customWidth="1"/>
    <col min="16170" max="16170" width="0" style="1" hidden="1" customWidth="1"/>
    <col min="16171" max="16172" width="14.33203125" style="1" customWidth="1"/>
    <col min="16173" max="16173" width="20.88671875" style="1" customWidth="1"/>
    <col min="16174" max="16174" width="14.44140625" style="1" customWidth="1"/>
    <col min="16175" max="16175" width="15" style="1" customWidth="1"/>
    <col min="16176" max="16176" width="2.6640625" style="1" customWidth="1"/>
    <col min="16177" max="16177" width="11.6640625" style="1" customWidth="1"/>
    <col min="16178" max="16178" width="11.5546875" style="1" customWidth="1"/>
    <col min="16179" max="16179" width="2.33203125" style="1" customWidth="1"/>
    <col min="16180" max="16180" width="41" style="1" customWidth="1"/>
    <col min="16181" max="16181" width="14.33203125" style="1" customWidth="1"/>
    <col min="16182" max="16183" width="11.5546875" style="1" customWidth="1"/>
    <col min="16184" max="16184" width="21.88671875" style="1" customWidth="1"/>
    <col min="16185" max="16378" width="11.5546875" style="1"/>
    <col min="16379" max="16384" width="11.5546875" style="1" customWidth="1"/>
  </cols>
  <sheetData>
    <row r="1" spans="1:69" ht="18.75" customHeight="1" x14ac:dyDescent="0.3">
      <c r="A1" s="394" t="s">
        <v>154</v>
      </c>
      <c r="B1" s="395"/>
      <c r="C1" s="395"/>
      <c r="D1" s="395"/>
      <c r="E1" s="395"/>
      <c r="F1" s="395"/>
      <c r="G1" s="395"/>
      <c r="H1" s="395"/>
      <c r="I1" s="395"/>
      <c r="J1" s="395"/>
      <c r="K1" s="395"/>
      <c r="L1" s="395"/>
      <c r="M1" s="395"/>
      <c r="N1" s="395"/>
      <c r="O1" s="395"/>
      <c r="P1" s="395"/>
      <c r="Q1" s="395"/>
      <c r="R1" s="395"/>
      <c r="S1" s="395"/>
      <c r="T1" s="395"/>
      <c r="U1" s="398" t="s">
        <v>155</v>
      </c>
      <c r="V1" s="398"/>
      <c r="W1" s="398"/>
      <c r="X1" s="398"/>
      <c r="Y1" s="398"/>
      <c r="Z1" s="398"/>
      <c r="AA1" s="398"/>
      <c r="AB1" s="398"/>
      <c r="AC1" s="406" t="s">
        <v>156</v>
      </c>
      <c r="AD1" s="406"/>
      <c r="AE1" s="406"/>
      <c r="AF1" s="406"/>
      <c r="AG1" s="406"/>
      <c r="AH1" s="406"/>
      <c r="AI1" s="406"/>
      <c r="AJ1" s="406"/>
      <c r="AK1" s="406"/>
      <c r="AL1" s="406"/>
      <c r="AM1" s="406"/>
      <c r="AN1" s="406"/>
      <c r="AO1" s="406"/>
      <c r="AP1" s="406"/>
      <c r="AQ1" s="406"/>
      <c r="AR1" s="406"/>
      <c r="AS1" s="406"/>
      <c r="AT1" s="406"/>
      <c r="AU1" s="124"/>
      <c r="AV1" s="407" t="s">
        <v>157</v>
      </c>
      <c r="AW1" s="407"/>
      <c r="AX1" s="407"/>
      <c r="AY1" s="431" t="s">
        <v>158</v>
      </c>
      <c r="AZ1" s="432"/>
      <c r="BA1" s="432"/>
      <c r="BB1" s="432"/>
      <c r="BC1" s="432"/>
      <c r="BD1" s="432"/>
      <c r="BE1" s="432"/>
      <c r="BF1" s="432"/>
      <c r="BG1" s="432"/>
      <c r="BH1" s="432"/>
      <c r="BI1" s="432"/>
      <c r="BJ1" s="432"/>
      <c r="BK1" s="432"/>
      <c r="BL1" s="432"/>
      <c r="BM1" s="432"/>
      <c r="BN1" s="432"/>
      <c r="BO1" s="432"/>
      <c r="BP1" s="432"/>
      <c r="BQ1" s="432"/>
    </row>
    <row r="2" spans="1:69" ht="18" customHeight="1" x14ac:dyDescent="0.3">
      <c r="A2" s="396"/>
      <c r="B2" s="397"/>
      <c r="C2" s="397"/>
      <c r="D2" s="397"/>
      <c r="E2" s="397"/>
      <c r="F2" s="397"/>
      <c r="G2" s="397"/>
      <c r="H2" s="397"/>
      <c r="I2" s="397"/>
      <c r="J2" s="397"/>
      <c r="K2" s="397"/>
      <c r="L2" s="397"/>
      <c r="M2" s="397"/>
      <c r="N2" s="397"/>
      <c r="O2" s="397"/>
      <c r="P2" s="397"/>
      <c r="Q2" s="397"/>
      <c r="R2" s="397"/>
      <c r="S2" s="397"/>
      <c r="T2" s="397"/>
      <c r="U2" s="399"/>
      <c r="V2" s="399"/>
      <c r="W2" s="399"/>
      <c r="X2" s="399"/>
      <c r="Y2" s="399"/>
      <c r="Z2" s="399"/>
      <c r="AA2" s="399"/>
      <c r="AB2" s="399"/>
      <c r="AC2" s="393" t="s">
        <v>159</v>
      </c>
      <c r="AD2" s="393" t="s">
        <v>160</v>
      </c>
      <c r="AE2" s="393" t="s">
        <v>161</v>
      </c>
      <c r="AF2" s="393"/>
      <c r="AG2" s="393"/>
      <c r="AH2" s="393"/>
      <c r="AI2" s="393" t="s">
        <v>162</v>
      </c>
      <c r="AJ2" s="393" t="s">
        <v>163</v>
      </c>
      <c r="AK2" s="393"/>
      <c r="AL2" s="393"/>
      <c r="AM2" s="393"/>
      <c r="AN2" s="393"/>
      <c r="AO2" s="393"/>
      <c r="AP2" s="393"/>
      <c r="AQ2" s="393"/>
      <c r="AR2" s="393"/>
      <c r="AS2" s="393"/>
      <c r="AT2" s="393"/>
      <c r="AU2" s="393" t="s">
        <v>164</v>
      </c>
      <c r="AV2" s="393"/>
      <c r="AW2" s="393"/>
      <c r="AX2" s="393" t="s">
        <v>9</v>
      </c>
      <c r="AY2" s="404" t="s">
        <v>165</v>
      </c>
      <c r="AZ2" s="404"/>
      <c r="BA2" s="404" t="s">
        <v>127</v>
      </c>
      <c r="BB2" s="404" t="s">
        <v>166</v>
      </c>
      <c r="BC2" s="404" t="s">
        <v>167</v>
      </c>
      <c r="BD2" s="404" t="s">
        <v>168</v>
      </c>
      <c r="BE2" s="404" t="s">
        <v>169</v>
      </c>
      <c r="BF2" s="404"/>
      <c r="BG2" s="404"/>
      <c r="BH2" s="404"/>
      <c r="BI2" s="404"/>
      <c r="BJ2" s="404"/>
      <c r="BK2" s="404"/>
      <c r="BL2" s="404"/>
      <c r="BM2" s="404"/>
      <c r="BN2" s="404"/>
      <c r="BO2" s="404"/>
      <c r="BP2" s="404"/>
      <c r="BQ2" s="404"/>
    </row>
    <row r="3" spans="1:69" s="19" customFormat="1" ht="51" customHeight="1" x14ac:dyDescent="0.3">
      <c r="A3" s="45" t="s">
        <v>170</v>
      </c>
      <c r="B3" s="132" t="s">
        <v>125</v>
      </c>
      <c r="C3" s="132" t="s">
        <v>6</v>
      </c>
      <c r="D3" s="132" t="s">
        <v>1</v>
      </c>
      <c r="E3" s="132" t="s">
        <v>2</v>
      </c>
      <c r="F3" s="132" t="s">
        <v>171</v>
      </c>
      <c r="G3" s="391" t="s">
        <v>172</v>
      </c>
      <c r="H3" s="391"/>
      <c r="I3" s="132" t="s">
        <v>173</v>
      </c>
      <c r="J3" s="132" t="s">
        <v>16</v>
      </c>
      <c r="K3" s="132" t="s">
        <v>174</v>
      </c>
      <c r="L3" s="132" t="s">
        <v>175</v>
      </c>
      <c r="M3" s="132" t="s">
        <v>13</v>
      </c>
      <c r="N3" s="132" t="s">
        <v>150</v>
      </c>
      <c r="O3" s="132" t="s">
        <v>14</v>
      </c>
      <c r="P3" s="132" t="s">
        <v>150</v>
      </c>
      <c r="Q3" s="132" t="s">
        <v>15</v>
      </c>
      <c r="R3" s="132" t="s">
        <v>150</v>
      </c>
      <c r="S3" s="132" t="s">
        <v>176</v>
      </c>
      <c r="T3" s="132" t="s">
        <v>11</v>
      </c>
      <c r="U3" s="24" t="s">
        <v>177</v>
      </c>
      <c r="V3" s="18" t="s">
        <v>178</v>
      </c>
      <c r="W3" s="24" t="s">
        <v>150</v>
      </c>
      <c r="X3" s="18" t="s">
        <v>179</v>
      </c>
      <c r="Y3" s="24" t="s">
        <v>150</v>
      </c>
      <c r="Z3" s="18" t="s">
        <v>180</v>
      </c>
      <c r="AA3" s="18" t="s">
        <v>150</v>
      </c>
      <c r="AB3" s="18" t="s">
        <v>181</v>
      </c>
      <c r="AC3" s="392"/>
      <c r="AD3" s="392"/>
      <c r="AE3" s="125" t="s">
        <v>5</v>
      </c>
      <c r="AF3" s="27" t="s">
        <v>182</v>
      </c>
      <c r="AG3" s="125" t="s">
        <v>183</v>
      </c>
      <c r="AH3" s="125" t="s">
        <v>182</v>
      </c>
      <c r="AI3" s="392"/>
      <c r="AJ3" s="125" t="s">
        <v>184</v>
      </c>
      <c r="AK3" s="392" t="s">
        <v>185</v>
      </c>
      <c r="AL3" s="392"/>
      <c r="AM3" s="392" t="s">
        <v>7</v>
      </c>
      <c r="AN3" s="392"/>
      <c r="AO3" s="392" t="s">
        <v>8</v>
      </c>
      <c r="AP3" s="392"/>
      <c r="AQ3" s="125" t="s">
        <v>186</v>
      </c>
      <c r="AR3" s="392" t="s">
        <v>127</v>
      </c>
      <c r="AS3" s="392"/>
      <c r="AT3" s="125" t="s">
        <v>187</v>
      </c>
      <c r="AU3" s="392"/>
      <c r="AV3" s="392"/>
      <c r="AW3" s="392"/>
      <c r="AX3" s="392"/>
      <c r="AY3" s="405"/>
      <c r="AZ3" s="405"/>
      <c r="BA3" s="405"/>
      <c r="BB3" s="405"/>
      <c r="BC3" s="405"/>
      <c r="BD3" s="405"/>
      <c r="BE3" s="247" t="s">
        <v>188</v>
      </c>
      <c r="BF3" s="247" t="s">
        <v>189</v>
      </c>
      <c r="BG3" s="247" t="s">
        <v>188</v>
      </c>
      <c r="BH3" s="247" t="s">
        <v>189</v>
      </c>
      <c r="BI3" s="247" t="s">
        <v>190</v>
      </c>
      <c r="BJ3" s="247" t="s">
        <v>188</v>
      </c>
      <c r="BK3" s="247" t="s">
        <v>189</v>
      </c>
      <c r="BL3" s="247" t="s">
        <v>188</v>
      </c>
      <c r="BM3" s="247" t="s">
        <v>189</v>
      </c>
      <c r="BN3" s="247" t="s">
        <v>188</v>
      </c>
      <c r="BO3" s="247" t="s">
        <v>189</v>
      </c>
      <c r="BP3" s="247" t="s">
        <v>188</v>
      </c>
      <c r="BQ3" s="247" t="s">
        <v>189</v>
      </c>
    </row>
    <row r="4" spans="1:69" ht="158.4" x14ac:dyDescent="0.3">
      <c r="A4" s="384" t="s">
        <v>239</v>
      </c>
      <c r="B4" s="380" t="s">
        <v>99</v>
      </c>
      <c r="C4" s="380" t="s">
        <v>55</v>
      </c>
      <c r="D4" s="380" t="s">
        <v>76</v>
      </c>
      <c r="E4" s="380" t="s">
        <v>77</v>
      </c>
      <c r="F4" s="386" t="s">
        <v>1371</v>
      </c>
      <c r="G4" s="490" t="s">
        <v>1372</v>
      </c>
      <c r="H4" s="380" t="s">
        <v>1373</v>
      </c>
      <c r="I4" s="380" t="s">
        <v>1374</v>
      </c>
      <c r="J4" s="380" t="s">
        <v>32</v>
      </c>
      <c r="K4" s="380">
        <v>72</v>
      </c>
      <c r="L4" s="382">
        <f>IF(J4="Diaria",+(K4/360),IF(J4="Mensual",+(K4/12),IF(J4="Bimestral",+(K4/6),IF(J4="Trimestral",+(K4/4),IF(J4="Semestral",+(K4/2),IF(J4="Anual",+(K4/1),""))))))</f>
        <v>0.2</v>
      </c>
      <c r="M4" s="380" t="s">
        <v>70</v>
      </c>
      <c r="N4" s="380">
        <f>IF(M4="Menor al 1% del patrimonio de la Lotería de Bogotá",20%,IF(M4="Entre el 1% y el 3% del patrimonio de la Lotería de Bogotá",40%,IF(M4="Entre el 3% y el 6% del patrimonio de la Lotería de Bogotá",60%,IF(M4="Entre el 6% y el 10% del patrimonio de la Lotería de Bogotá",80%,IF(M4="Mayor al 10% del patrimonio de la Lotería de Bogotá",100%,IF(M4="NA",0%,""))))))</f>
        <v>0</v>
      </c>
      <c r="O4" s="380" t="s">
        <v>61</v>
      </c>
      <c r="P4" s="380">
        <f>IF(O4="El riesgo afecta la imagen de algún área de la organización",20%,IF(O4="El riesgo afecta la imagen de la entidad internamente, de conocimiento general nivel interno, de junta directiva y accionistas y/o de proveedores",40%,IF(O4="El riesgo afecta la imagen de la entidad con algunos usuarios de relevancia frente al logro de los objetivos",60%,IF(O4="El riesgo afecta la imagen de la entidad con efecto publicitario sistenido a nivel de sector administrativo, nivel departamental o municipal",80%,IF(O4="El riesgo afecta la imagen de la entidad a nivel nacional, con efecto publicitario sistenido a nivel país",100%,IF(O4="NA",0%,""))))))</f>
        <v>0.6</v>
      </c>
      <c r="Q4" s="380" t="s">
        <v>70</v>
      </c>
      <c r="R4" s="380">
        <f>IF(Q4="Interrupción de la operación por menos de un día",20%,IF(Q4="Interrupción de la operación por un día completo",40%,IF(Q4="Interrupción de la operación mayor a 1 día y menor a 2 días",60%,IF(Q4="Interrupción de la operación por dos días completos",80%,IF(Q4="Interrupción de la operación por más de dos días",100%,IF(Q4="NA",0%,""))))))</f>
        <v>0</v>
      </c>
      <c r="S4" s="374" t="s">
        <v>69</v>
      </c>
      <c r="T4" s="374" t="s">
        <v>81</v>
      </c>
      <c r="U4" s="374">
        <f>+MAX(N4,P4,R4)</f>
        <v>0.6</v>
      </c>
      <c r="V4" s="376" t="str">
        <f>IF(L4&lt;=20%,"Muy baja",IF(L4&lt;=40%,"Baja",IF(L4&lt;=60%,"Media",IF(L4&lt;=80%,"Alta",IF(L4&lt;=100%,"Muy alta",IF(L4&gt;=100%,"Muy alta",""))))))</f>
        <v>Muy baja</v>
      </c>
      <c r="W4" s="378">
        <v>0.2</v>
      </c>
      <c r="X4" s="376" t="str">
        <f>IF(U4=20%,"Leve",IF(U4=40%,"Menor",IF(U4=60%,"Moderado",IF(U4=80%,"Mayor",IF(U4=100%,"Catastrófico","")))))</f>
        <v>Moderado</v>
      </c>
      <c r="Y4" s="378">
        <v>0.6</v>
      </c>
      <c r="Z4" s="374" t="s">
        <v>53</v>
      </c>
      <c r="AA4" s="378">
        <f>IF(Z4="Bajo",25%,IF(Z4="Moderado",50%,IF(Z4="Alto",75%,IF(Z4="Extremo",100%,""))))</f>
        <v>0.5</v>
      </c>
      <c r="AB4" s="495" t="s">
        <v>1375</v>
      </c>
      <c r="AC4" s="67" t="s">
        <v>1376</v>
      </c>
      <c r="AD4" s="67" t="s">
        <v>1377</v>
      </c>
      <c r="AE4" s="67" t="s">
        <v>54</v>
      </c>
      <c r="AF4" s="28">
        <f>IF(AE4="Preventivo",25%,IF(AE4="Detectivo",15%,IF(AE4="Correctivo",10%,"")))</f>
        <v>0.25</v>
      </c>
      <c r="AG4" s="121" t="s">
        <v>199</v>
      </c>
      <c r="AH4" s="28">
        <f t="shared" ref="AH4:AH11" si="0">IF(AG4="Manual",15%,IF(AG4="Automático",25%,""))</f>
        <v>0.15</v>
      </c>
      <c r="AI4" s="28">
        <f t="shared" ref="AI4:AI11" si="1">+AH4+AF4</f>
        <v>0.4</v>
      </c>
      <c r="AJ4" s="121" t="s">
        <v>200</v>
      </c>
      <c r="AK4" s="118" t="s">
        <v>191</v>
      </c>
      <c r="AL4" s="67" t="s">
        <v>1378</v>
      </c>
      <c r="AM4" s="118" t="s">
        <v>39</v>
      </c>
      <c r="AN4" s="121" t="s">
        <v>1379</v>
      </c>
      <c r="AO4" s="121" t="s">
        <v>40</v>
      </c>
      <c r="AP4" s="121" t="s">
        <v>1380</v>
      </c>
      <c r="AQ4" s="121" t="s">
        <v>1381</v>
      </c>
      <c r="AR4" s="121" t="s">
        <v>204</v>
      </c>
      <c r="AS4" s="121" t="s">
        <v>1382</v>
      </c>
      <c r="AT4" s="121" t="s">
        <v>206</v>
      </c>
      <c r="AU4" s="121">
        <f>+AI4*AA4</f>
        <v>0.2</v>
      </c>
      <c r="AV4" s="138">
        <f>+AA4-AU4</f>
        <v>0.3</v>
      </c>
      <c r="AW4" s="374" t="str">
        <f>+IF(C4="Corrupción","Moderado",IF(AV8&lt;=25%,"Bajo",IF(AV8&lt;=50%,"Moderado",IF(AV8&lt;=75%,"Alto",IF(AV8&gt;75%,"Extremo","")))))</f>
        <v>Moderado</v>
      </c>
      <c r="AX4" s="374" t="s">
        <v>41</v>
      </c>
      <c r="AY4" s="15">
        <v>1</v>
      </c>
      <c r="AZ4" s="16" t="s">
        <v>1383</v>
      </c>
      <c r="BA4" s="141" t="s">
        <v>147</v>
      </c>
      <c r="BB4" s="144">
        <v>44562</v>
      </c>
      <c r="BC4" s="144">
        <v>44925</v>
      </c>
      <c r="BD4" s="141" t="s">
        <v>1384</v>
      </c>
      <c r="BE4" s="196">
        <v>44620</v>
      </c>
      <c r="BF4" s="198" t="s">
        <v>1385</v>
      </c>
      <c r="BG4" s="41">
        <v>44681</v>
      </c>
      <c r="BH4" s="198"/>
      <c r="BI4" s="198"/>
      <c r="BJ4" s="41">
        <v>44742</v>
      </c>
      <c r="BK4" s="246"/>
      <c r="BL4" s="41">
        <v>44804</v>
      </c>
      <c r="BM4" s="246"/>
      <c r="BN4" s="41">
        <v>44865</v>
      </c>
      <c r="BO4" s="246"/>
      <c r="BP4" s="41">
        <v>44926</v>
      </c>
      <c r="BQ4" s="246"/>
    </row>
    <row r="5" spans="1:69" ht="96.6" x14ac:dyDescent="0.3">
      <c r="A5" s="410"/>
      <c r="B5" s="388"/>
      <c r="C5" s="388"/>
      <c r="D5" s="388"/>
      <c r="E5" s="388"/>
      <c r="F5" s="403"/>
      <c r="G5" s="412"/>
      <c r="H5" s="388"/>
      <c r="I5" s="388"/>
      <c r="J5" s="388"/>
      <c r="K5" s="388"/>
      <c r="L5" s="390"/>
      <c r="M5" s="388"/>
      <c r="N5" s="388"/>
      <c r="O5" s="388"/>
      <c r="P5" s="388"/>
      <c r="Q5" s="388"/>
      <c r="R5" s="388"/>
      <c r="S5" s="389"/>
      <c r="T5" s="389"/>
      <c r="U5" s="389"/>
      <c r="V5" s="402"/>
      <c r="W5" s="400"/>
      <c r="X5" s="402"/>
      <c r="Y5" s="400"/>
      <c r="Z5" s="389"/>
      <c r="AA5" s="400"/>
      <c r="AB5" s="496"/>
      <c r="AC5" s="66" t="s">
        <v>1386</v>
      </c>
      <c r="AD5" s="66" t="s">
        <v>1387</v>
      </c>
      <c r="AE5" s="66" t="s">
        <v>37</v>
      </c>
      <c r="AF5" s="38">
        <f t="shared" ref="AF5:AF8" si="2">IF(AE5="Preventivo",25%,IF(AE5="Detectivo",15%,IF(AE5="Correctivo",10%,"")))</f>
        <v>0.15</v>
      </c>
      <c r="AG5" s="122" t="s">
        <v>199</v>
      </c>
      <c r="AH5" s="38">
        <f t="shared" si="0"/>
        <v>0.15</v>
      </c>
      <c r="AI5" s="38">
        <f t="shared" si="1"/>
        <v>0.3</v>
      </c>
      <c r="AJ5" s="122" t="s">
        <v>200</v>
      </c>
      <c r="AK5" s="119" t="s">
        <v>191</v>
      </c>
      <c r="AL5" s="66" t="s">
        <v>1388</v>
      </c>
      <c r="AM5" s="119" t="s">
        <v>39</v>
      </c>
      <c r="AN5" s="83" t="s">
        <v>1389</v>
      </c>
      <c r="AO5" s="122" t="s">
        <v>40</v>
      </c>
      <c r="AP5" s="122" t="s">
        <v>1390</v>
      </c>
      <c r="AQ5" s="122" t="s">
        <v>1381</v>
      </c>
      <c r="AR5" s="122" t="s">
        <v>204</v>
      </c>
      <c r="AS5" s="122" t="s">
        <v>1382</v>
      </c>
      <c r="AT5" s="122" t="s">
        <v>206</v>
      </c>
      <c r="AU5" s="122">
        <f>+AV4*AI5</f>
        <v>0.09</v>
      </c>
      <c r="AV5" s="39">
        <f>+AV4-AU5</f>
        <v>0.21</v>
      </c>
      <c r="AW5" s="389"/>
      <c r="AX5" s="389"/>
      <c r="AY5" s="486">
        <v>2</v>
      </c>
      <c r="AZ5" s="496" t="s">
        <v>1391</v>
      </c>
      <c r="BA5" s="498" t="s">
        <v>147</v>
      </c>
      <c r="BB5" s="494">
        <v>44562</v>
      </c>
      <c r="BC5" s="494">
        <v>44925</v>
      </c>
      <c r="BD5" s="491" t="s">
        <v>1392</v>
      </c>
      <c r="BE5" s="196">
        <v>44620</v>
      </c>
      <c r="BF5" s="198" t="s">
        <v>1393</v>
      </c>
      <c r="BG5" s="41">
        <v>44681</v>
      </c>
      <c r="BH5" s="198"/>
      <c r="BI5" s="198"/>
      <c r="BJ5" s="41">
        <v>44742</v>
      </c>
      <c r="BK5" s="246"/>
      <c r="BL5" s="41">
        <v>44804</v>
      </c>
      <c r="BM5" s="246"/>
      <c r="BN5" s="41">
        <v>44865</v>
      </c>
      <c r="BO5" s="246"/>
      <c r="BP5" s="41">
        <v>44926</v>
      </c>
      <c r="BQ5" s="246"/>
    </row>
    <row r="6" spans="1:69" ht="96.6" x14ac:dyDescent="0.3">
      <c r="A6" s="410"/>
      <c r="B6" s="388"/>
      <c r="C6" s="388"/>
      <c r="D6" s="388"/>
      <c r="E6" s="388"/>
      <c r="F6" s="403"/>
      <c r="G6" s="412"/>
      <c r="H6" s="388"/>
      <c r="I6" s="388"/>
      <c r="J6" s="388"/>
      <c r="K6" s="388"/>
      <c r="L6" s="390"/>
      <c r="M6" s="388"/>
      <c r="N6" s="388"/>
      <c r="O6" s="388"/>
      <c r="P6" s="388"/>
      <c r="Q6" s="388"/>
      <c r="R6" s="388"/>
      <c r="S6" s="389"/>
      <c r="T6" s="389"/>
      <c r="U6" s="389"/>
      <c r="V6" s="402"/>
      <c r="W6" s="400"/>
      <c r="X6" s="402"/>
      <c r="Y6" s="400"/>
      <c r="Z6" s="389"/>
      <c r="AA6" s="400"/>
      <c r="AB6" s="496"/>
      <c r="AC6" s="66" t="s">
        <v>1394</v>
      </c>
      <c r="AD6" s="66" t="s">
        <v>1395</v>
      </c>
      <c r="AE6" s="66" t="s">
        <v>37</v>
      </c>
      <c r="AF6" s="38">
        <f t="shared" si="2"/>
        <v>0.15</v>
      </c>
      <c r="AG6" s="122" t="s">
        <v>199</v>
      </c>
      <c r="AH6" s="38">
        <f t="shared" si="0"/>
        <v>0.15</v>
      </c>
      <c r="AI6" s="38">
        <f t="shared" si="1"/>
        <v>0.3</v>
      </c>
      <c r="AJ6" s="122" t="s">
        <v>200</v>
      </c>
      <c r="AK6" s="119" t="s">
        <v>191</v>
      </c>
      <c r="AL6" s="82" t="s">
        <v>1396</v>
      </c>
      <c r="AM6" s="119" t="s">
        <v>39</v>
      </c>
      <c r="AN6" s="122" t="s">
        <v>1397</v>
      </c>
      <c r="AO6" s="122" t="s">
        <v>40</v>
      </c>
      <c r="AP6" s="122" t="s">
        <v>1398</v>
      </c>
      <c r="AQ6" s="122" t="s">
        <v>1381</v>
      </c>
      <c r="AR6" s="122" t="s">
        <v>204</v>
      </c>
      <c r="AS6" s="122" t="s">
        <v>1382</v>
      </c>
      <c r="AT6" s="122" t="s">
        <v>206</v>
      </c>
      <c r="AU6" s="122">
        <f>+AV5*AI6</f>
        <v>6.3E-2</v>
      </c>
      <c r="AV6" s="39">
        <f>+AV5-AU6</f>
        <v>0.14699999999999999</v>
      </c>
      <c r="AW6" s="389"/>
      <c r="AX6" s="389"/>
      <c r="AY6" s="486"/>
      <c r="AZ6" s="496"/>
      <c r="BA6" s="498"/>
      <c r="BB6" s="494"/>
      <c r="BC6" s="494"/>
      <c r="BD6" s="491"/>
      <c r="BE6" s="196">
        <v>44620</v>
      </c>
      <c r="BF6" s="198" t="s">
        <v>1399</v>
      </c>
      <c r="BG6" s="41">
        <v>44681</v>
      </c>
      <c r="BH6" s="199"/>
      <c r="BI6" s="199"/>
      <c r="BJ6" s="41">
        <v>44742</v>
      </c>
      <c r="BK6" s="199"/>
      <c r="BL6" s="41">
        <v>44804</v>
      </c>
      <c r="BM6" s="199"/>
      <c r="BN6" s="41">
        <v>44865</v>
      </c>
      <c r="BO6" s="199"/>
      <c r="BP6" s="41">
        <v>44926</v>
      </c>
      <c r="BQ6" s="199"/>
    </row>
    <row r="7" spans="1:69" ht="145.5" customHeight="1" x14ac:dyDescent="0.3">
      <c r="A7" s="410"/>
      <c r="B7" s="388"/>
      <c r="C7" s="388"/>
      <c r="D7" s="388"/>
      <c r="E7" s="388"/>
      <c r="F7" s="403"/>
      <c r="G7" s="412"/>
      <c r="H7" s="388"/>
      <c r="I7" s="388"/>
      <c r="J7" s="388"/>
      <c r="K7" s="388"/>
      <c r="L7" s="390"/>
      <c r="M7" s="388"/>
      <c r="N7" s="388"/>
      <c r="O7" s="388"/>
      <c r="P7" s="388"/>
      <c r="Q7" s="388"/>
      <c r="R7" s="388"/>
      <c r="S7" s="389"/>
      <c r="T7" s="389"/>
      <c r="U7" s="389"/>
      <c r="V7" s="402"/>
      <c r="W7" s="400"/>
      <c r="X7" s="402"/>
      <c r="Y7" s="400"/>
      <c r="Z7" s="389"/>
      <c r="AA7" s="400"/>
      <c r="AB7" s="496"/>
      <c r="AC7" s="66" t="s">
        <v>1400</v>
      </c>
      <c r="AD7" s="66" t="s">
        <v>1401</v>
      </c>
      <c r="AE7" s="66" t="s">
        <v>54</v>
      </c>
      <c r="AF7" s="38">
        <f t="shared" si="2"/>
        <v>0.25</v>
      </c>
      <c r="AG7" s="122" t="s">
        <v>199</v>
      </c>
      <c r="AH7" s="38">
        <f t="shared" si="0"/>
        <v>0.15</v>
      </c>
      <c r="AI7" s="38">
        <f t="shared" si="1"/>
        <v>0.4</v>
      </c>
      <c r="AJ7" s="122" t="s">
        <v>200</v>
      </c>
      <c r="AK7" s="119" t="s">
        <v>191</v>
      </c>
      <c r="AL7" s="66" t="s">
        <v>1402</v>
      </c>
      <c r="AM7" s="119" t="s">
        <v>39</v>
      </c>
      <c r="AN7" s="122" t="s">
        <v>1403</v>
      </c>
      <c r="AO7" s="122" t="s">
        <v>24</v>
      </c>
      <c r="AP7" s="122" t="s">
        <v>1404</v>
      </c>
      <c r="AQ7" s="122" t="s">
        <v>1405</v>
      </c>
      <c r="AR7" s="122" t="s">
        <v>204</v>
      </c>
      <c r="AS7" s="122" t="s">
        <v>1406</v>
      </c>
      <c r="AT7" s="122" t="s">
        <v>206</v>
      </c>
      <c r="AU7" s="122">
        <f>+AV6*AI7</f>
        <v>5.8799999999999998E-2</v>
      </c>
      <c r="AV7" s="39">
        <f>+AV6-AU7</f>
        <v>8.8200000000000001E-2</v>
      </c>
      <c r="AW7" s="389"/>
      <c r="AX7" s="389"/>
      <c r="AY7" s="136">
        <v>3</v>
      </c>
      <c r="AZ7" s="40" t="s">
        <v>1407</v>
      </c>
      <c r="BA7" s="112" t="s">
        <v>147</v>
      </c>
      <c r="BB7" s="142">
        <v>44562</v>
      </c>
      <c r="BC7" s="142">
        <v>44925</v>
      </c>
      <c r="BD7" s="112" t="s">
        <v>1408</v>
      </c>
      <c r="BE7" s="196">
        <v>44620</v>
      </c>
      <c r="BF7" s="198" t="s">
        <v>1409</v>
      </c>
      <c r="BG7" s="41">
        <v>44681</v>
      </c>
      <c r="BH7" s="198"/>
      <c r="BI7" s="198"/>
      <c r="BJ7" s="41">
        <v>44742</v>
      </c>
      <c r="BK7" s="198"/>
      <c r="BL7" s="41">
        <v>44804</v>
      </c>
      <c r="BM7" s="198"/>
      <c r="BN7" s="41">
        <v>44865</v>
      </c>
      <c r="BO7" s="198"/>
      <c r="BP7" s="41">
        <v>44926</v>
      </c>
      <c r="BQ7" s="198"/>
    </row>
    <row r="8" spans="1:69" ht="164.25" customHeight="1" x14ac:dyDescent="0.3">
      <c r="A8" s="385"/>
      <c r="B8" s="381"/>
      <c r="C8" s="381"/>
      <c r="D8" s="381"/>
      <c r="E8" s="381"/>
      <c r="F8" s="387"/>
      <c r="G8" s="446"/>
      <c r="H8" s="381"/>
      <c r="I8" s="381"/>
      <c r="J8" s="381"/>
      <c r="K8" s="381"/>
      <c r="L8" s="383"/>
      <c r="M8" s="381"/>
      <c r="N8" s="381"/>
      <c r="O8" s="381"/>
      <c r="P8" s="381"/>
      <c r="Q8" s="381"/>
      <c r="R8" s="381"/>
      <c r="S8" s="375"/>
      <c r="T8" s="375"/>
      <c r="U8" s="375"/>
      <c r="V8" s="377"/>
      <c r="W8" s="127"/>
      <c r="X8" s="377"/>
      <c r="Y8" s="127"/>
      <c r="Z8" s="375"/>
      <c r="AA8" s="127"/>
      <c r="AB8" s="497"/>
      <c r="AC8" s="35" t="s">
        <v>1410</v>
      </c>
      <c r="AD8" s="35" t="s">
        <v>1411</v>
      </c>
      <c r="AE8" s="35" t="s">
        <v>54</v>
      </c>
      <c r="AF8" s="44">
        <f t="shared" si="2"/>
        <v>0.25</v>
      </c>
      <c r="AG8" s="123" t="s">
        <v>199</v>
      </c>
      <c r="AH8" s="44">
        <f t="shared" si="0"/>
        <v>0.15</v>
      </c>
      <c r="AI8" s="44">
        <f t="shared" si="1"/>
        <v>0.4</v>
      </c>
      <c r="AJ8" s="123" t="s">
        <v>200</v>
      </c>
      <c r="AK8" s="120" t="s">
        <v>191</v>
      </c>
      <c r="AL8" s="35" t="s">
        <v>1412</v>
      </c>
      <c r="AM8" s="120" t="s">
        <v>39</v>
      </c>
      <c r="AN8" s="123" t="s">
        <v>1413</v>
      </c>
      <c r="AO8" s="123" t="s">
        <v>24</v>
      </c>
      <c r="AP8" s="123" t="s">
        <v>545</v>
      </c>
      <c r="AQ8" s="123" t="s">
        <v>1414</v>
      </c>
      <c r="AR8" s="123" t="s">
        <v>204</v>
      </c>
      <c r="AS8" s="123" t="s">
        <v>1382</v>
      </c>
      <c r="AT8" s="123" t="s">
        <v>206</v>
      </c>
      <c r="AU8" s="123">
        <f>+AV7*AI8</f>
        <v>3.5279999999999999E-2</v>
      </c>
      <c r="AV8" s="139">
        <f>+AV7-AU8</f>
        <v>5.2920000000000002E-2</v>
      </c>
      <c r="AW8" s="375"/>
      <c r="AX8" s="375"/>
      <c r="AY8" s="137">
        <v>4</v>
      </c>
      <c r="AZ8" s="14" t="s">
        <v>1415</v>
      </c>
      <c r="BA8" s="53" t="s">
        <v>147</v>
      </c>
      <c r="BB8" s="145">
        <v>44562</v>
      </c>
      <c r="BC8" s="145">
        <v>44925</v>
      </c>
      <c r="BD8" s="53" t="s">
        <v>1416</v>
      </c>
      <c r="BE8" s="196">
        <v>44620</v>
      </c>
      <c r="BF8" s="198" t="s">
        <v>1417</v>
      </c>
      <c r="BG8" s="41">
        <v>44681</v>
      </c>
      <c r="BH8" s="209"/>
      <c r="BI8" s="209"/>
      <c r="BJ8" s="41">
        <v>44742</v>
      </c>
      <c r="BK8" s="209"/>
      <c r="BL8" s="41">
        <v>44804</v>
      </c>
      <c r="BM8" s="209"/>
      <c r="BN8" s="41">
        <v>44865</v>
      </c>
      <c r="BO8" s="209"/>
      <c r="BP8" s="41">
        <v>44926</v>
      </c>
      <c r="BQ8" s="209"/>
    </row>
    <row r="9" spans="1:69" ht="93.75" customHeight="1" x14ac:dyDescent="0.3">
      <c r="A9" s="384" t="s">
        <v>239</v>
      </c>
      <c r="B9" s="380" t="s">
        <v>99</v>
      </c>
      <c r="C9" s="380" t="s">
        <v>89</v>
      </c>
      <c r="D9" s="380" t="s">
        <v>12</v>
      </c>
      <c r="E9" s="380" t="s">
        <v>34</v>
      </c>
      <c r="F9" s="492" t="s">
        <v>1418</v>
      </c>
      <c r="G9" s="490" t="s">
        <v>1419</v>
      </c>
      <c r="H9" s="380" t="s">
        <v>1420</v>
      </c>
      <c r="I9" s="386" t="s">
        <v>1421</v>
      </c>
      <c r="J9" s="380" t="s">
        <v>32</v>
      </c>
      <c r="K9" s="380">
        <v>72</v>
      </c>
      <c r="L9" s="382">
        <f>IF(J9="Diaria",+(K9/360),IF(J9="Mensual",+(K9/12),IF(J9="Bimestral",+(K9/6),IF(J9="Trimestral",+(K9/4),IF(J9="Semestral",+(K9/2),IF(J9="Anual",+(K9/1),""))))))</f>
        <v>0.2</v>
      </c>
      <c r="M9" s="380" t="s">
        <v>70</v>
      </c>
      <c r="N9" s="380">
        <f>IF(M9="Menor al 1% del patrimonio de la Lotería de Bogotá",20%,IF(M9="Entre el 1% y el 3% del patrimonio de la Lotería de Bogotá",40%,IF(M9="Entre el 3% y el 6% del patrimonio de la Lotería de Bogotá",60%,IF(M9="Entre el 6% y el 10% del patrimonio de la Lotería de Bogotá",80%,IF(M9="Mayor al 10% del patrimonio de la Lotería de Bogotá",100%,IF(M9="NA",0%,""))))))</f>
        <v>0</v>
      </c>
      <c r="O9" s="380" t="s">
        <v>61</v>
      </c>
      <c r="P9" s="380">
        <f>IF(O9="El riesgo afecta la imagen de algún área de la organización",20%,IF(O9="El riesgo afecta la imagen de la entidad internamente, de conocimiento general nivel interno, de junta directiva y accionistas y/o de proveedores",40%,IF(O9="El riesgo afecta la imagen de la entidad con algunos usuarios de relevancia frente al logro de los objetivos",60%,IF(O9="El riesgo afecta la imagen de la entidad con efecto publicitario sistenido a nivel de sector administrativo, nivel departamental o municipal",80%,IF(O9="El riesgo afecta la imagen de la entidad a nivel nacional, con efecto publicitario sistenido a nivel país",100%,IF(O9="NA",0%,""))))))</f>
        <v>0.6</v>
      </c>
      <c r="Q9" s="380" t="s">
        <v>70</v>
      </c>
      <c r="R9" s="380">
        <f>IF(Q9="Interrupción de la operación por menos de un día",20%,IF(Q9="Interrupción de la operación por un día completo",40%,IF(Q9="Interrupción de la operación mayor a 1 día y menor a 2 días",60%,IF(Q9="Interrupción de la operación por dos días completos",80%,IF(Q9="Interrupción de la operación por más de dos días",100%,IF(Q9="NA",0%,""))))))</f>
        <v>0</v>
      </c>
      <c r="S9" s="374" t="s">
        <v>69</v>
      </c>
      <c r="T9" s="374" t="s">
        <v>43</v>
      </c>
      <c r="U9" s="374">
        <f>+MAX(N9,P9,R9)</f>
        <v>0.6</v>
      </c>
      <c r="V9" s="376" t="str">
        <f>IF(L9&lt;=20%,"Muy baja",IF(L9&lt;=40%,"Baja",IF(L9&lt;=60%,"Media",IF(L9&lt;=80%,"Alta",IF(L9&lt;=100%,"Muy alta",IF(L9&gt;=100%,"Muy alta",""))))))</f>
        <v>Muy baja</v>
      </c>
      <c r="W9" s="378">
        <v>0.2</v>
      </c>
      <c r="X9" s="376" t="str">
        <f>IF(U4=20%,"Leve",IF(U9=40%,"Menor",IF(U9=60%,"Moderado",IF(U9=80%,"Mayor",IF(U9=100%,"Catastrófico","")))))</f>
        <v>Moderado</v>
      </c>
      <c r="Y9" s="378">
        <v>0.6</v>
      </c>
      <c r="Z9" s="374" t="s">
        <v>53</v>
      </c>
      <c r="AA9" s="378">
        <f>IF(Z9="Bajo",25%,IF(Z9="Moderado",50%,IF(Z9="Alto",75%,IF(Z9="Extremo",100%,""))))</f>
        <v>0.5</v>
      </c>
      <c r="AB9" s="502" t="s">
        <v>1422</v>
      </c>
      <c r="AC9" s="67" t="s">
        <v>1423</v>
      </c>
      <c r="AD9" s="67" t="s">
        <v>1424</v>
      </c>
      <c r="AE9" s="67" t="s">
        <v>54</v>
      </c>
      <c r="AF9" s="28">
        <f>IF(AE9="Preventivo",25%,IF(AE9="Detectivo",15%,IF(AE9="Correctivo",10%,"")))</f>
        <v>0.25</v>
      </c>
      <c r="AG9" s="121" t="s">
        <v>199</v>
      </c>
      <c r="AH9" s="28">
        <f t="shared" si="0"/>
        <v>0.15</v>
      </c>
      <c r="AI9" s="28">
        <f t="shared" si="1"/>
        <v>0.4</v>
      </c>
      <c r="AJ9" s="121" t="s">
        <v>200</v>
      </c>
      <c r="AK9" s="118" t="s">
        <v>191</v>
      </c>
      <c r="AL9" s="67" t="s">
        <v>1425</v>
      </c>
      <c r="AM9" s="118" t="s">
        <v>23</v>
      </c>
      <c r="AN9" s="121" t="s">
        <v>1426</v>
      </c>
      <c r="AO9" s="121" t="s">
        <v>24</v>
      </c>
      <c r="AP9" s="121" t="s">
        <v>96</v>
      </c>
      <c r="AQ9" s="121" t="s">
        <v>1427</v>
      </c>
      <c r="AR9" s="121" t="s">
        <v>204</v>
      </c>
      <c r="AS9" s="121" t="s">
        <v>1428</v>
      </c>
      <c r="AT9" s="121" t="s">
        <v>206</v>
      </c>
      <c r="AU9" s="121">
        <f>+AI9*AA9</f>
        <v>0.2</v>
      </c>
      <c r="AV9" s="138">
        <f>+AA9-AU9</f>
        <v>0.3</v>
      </c>
      <c r="AW9" s="374" t="str">
        <f>+IF(C9="Corrupción","Moderado",IF(AV10&lt;=25%,"Bajo",IF(AV10&lt;=50%,"Moderado",IF(AV10&lt;=75%,"Alto",IF(AV10&gt;75%,"Extremo","")))))</f>
        <v>Bajo</v>
      </c>
      <c r="AX9" s="374" t="s">
        <v>41</v>
      </c>
      <c r="AY9" s="15">
        <v>1</v>
      </c>
      <c r="AZ9" s="16" t="s">
        <v>1429</v>
      </c>
      <c r="BA9" s="141" t="s">
        <v>1430</v>
      </c>
      <c r="BB9" s="144">
        <v>44562</v>
      </c>
      <c r="BC9" s="144">
        <v>44742</v>
      </c>
      <c r="BD9" s="141" t="s">
        <v>1431</v>
      </c>
      <c r="BE9" s="196">
        <v>44620</v>
      </c>
      <c r="BF9" s="198" t="s">
        <v>1432</v>
      </c>
      <c r="BG9" s="41">
        <v>44681</v>
      </c>
      <c r="BH9" s="198"/>
      <c r="BI9" s="198"/>
      <c r="BJ9" s="41">
        <v>44742</v>
      </c>
      <c r="BK9" s="41"/>
      <c r="BL9" s="41">
        <v>44804</v>
      </c>
      <c r="BM9" s="41"/>
      <c r="BN9" s="41">
        <v>44865</v>
      </c>
      <c r="BO9" s="41"/>
      <c r="BP9" s="41">
        <v>44926</v>
      </c>
      <c r="BQ9" s="41"/>
    </row>
    <row r="10" spans="1:69" ht="100.8" x14ac:dyDescent="0.3">
      <c r="A10" s="385"/>
      <c r="B10" s="381"/>
      <c r="C10" s="381"/>
      <c r="D10" s="381"/>
      <c r="E10" s="381"/>
      <c r="F10" s="493"/>
      <c r="G10" s="446"/>
      <c r="H10" s="381"/>
      <c r="I10" s="387"/>
      <c r="J10" s="381"/>
      <c r="K10" s="381"/>
      <c r="L10" s="383"/>
      <c r="M10" s="381"/>
      <c r="N10" s="381"/>
      <c r="O10" s="381"/>
      <c r="P10" s="381"/>
      <c r="Q10" s="381"/>
      <c r="R10" s="381"/>
      <c r="S10" s="375"/>
      <c r="T10" s="375"/>
      <c r="U10" s="375"/>
      <c r="V10" s="377"/>
      <c r="W10" s="379"/>
      <c r="X10" s="377"/>
      <c r="Y10" s="379"/>
      <c r="Z10" s="375"/>
      <c r="AA10" s="379"/>
      <c r="AB10" s="503"/>
      <c r="AC10" s="35" t="s">
        <v>1433</v>
      </c>
      <c r="AD10" s="35" t="s">
        <v>1434</v>
      </c>
      <c r="AE10" s="35" t="s">
        <v>54</v>
      </c>
      <c r="AF10" s="44">
        <f t="shared" ref="AF10:AF11" si="3">IF(AE10="Preventivo",25%,IF(AE10="Detectivo",15%,IF(AE10="Correctivo",10%,"")))</f>
        <v>0.25</v>
      </c>
      <c r="AG10" s="123" t="s">
        <v>199</v>
      </c>
      <c r="AH10" s="44">
        <f t="shared" si="0"/>
        <v>0.15</v>
      </c>
      <c r="AI10" s="44">
        <f t="shared" si="1"/>
        <v>0.4</v>
      </c>
      <c r="AJ10" s="123" t="s">
        <v>200</v>
      </c>
      <c r="AK10" s="120" t="s">
        <v>239</v>
      </c>
      <c r="AL10" s="35"/>
      <c r="AM10" s="120" t="s">
        <v>23</v>
      </c>
      <c r="AN10" s="123" t="s">
        <v>1435</v>
      </c>
      <c r="AO10" s="123" t="s">
        <v>24</v>
      </c>
      <c r="AP10" s="123" t="s">
        <v>1436</v>
      </c>
      <c r="AQ10" s="123" t="s">
        <v>1437</v>
      </c>
      <c r="AR10" s="123" t="s">
        <v>204</v>
      </c>
      <c r="AS10" s="123" t="s">
        <v>1438</v>
      </c>
      <c r="AT10" s="123" t="s">
        <v>206</v>
      </c>
      <c r="AU10" s="123">
        <f>+AV9*AI10</f>
        <v>0.12</v>
      </c>
      <c r="AV10" s="139">
        <f>+AV9-AU10</f>
        <v>0.18</v>
      </c>
      <c r="AW10" s="375"/>
      <c r="AX10" s="375"/>
      <c r="AY10" s="137">
        <v>2</v>
      </c>
      <c r="AZ10" s="14" t="s">
        <v>1439</v>
      </c>
      <c r="BA10" s="53" t="s">
        <v>1430</v>
      </c>
      <c r="BB10" s="145">
        <v>44562</v>
      </c>
      <c r="BC10" s="145">
        <v>44925</v>
      </c>
      <c r="BD10" s="53" t="s">
        <v>1440</v>
      </c>
      <c r="BE10" s="196">
        <v>44620</v>
      </c>
      <c r="BF10" s="198" t="s">
        <v>1441</v>
      </c>
      <c r="BG10" s="41">
        <v>44681</v>
      </c>
      <c r="BH10" s="198"/>
      <c r="BI10" s="198"/>
      <c r="BJ10" s="41">
        <v>44742</v>
      </c>
      <c r="BK10" s="41"/>
      <c r="BL10" s="41">
        <v>44804</v>
      </c>
      <c r="BM10" s="41"/>
      <c r="BN10" s="41">
        <v>44865</v>
      </c>
      <c r="BO10" s="41"/>
      <c r="BP10" s="41">
        <v>44926</v>
      </c>
      <c r="BQ10" s="41"/>
    </row>
    <row r="11" spans="1:69" ht="70.95" customHeight="1" x14ac:dyDescent="0.3">
      <c r="A11" s="384" t="s">
        <v>239</v>
      </c>
      <c r="B11" s="380" t="s">
        <v>99</v>
      </c>
      <c r="C11" s="380" t="s">
        <v>89</v>
      </c>
      <c r="D11" s="380" t="s">
        <v>12</v>
      </c>
      <c r="E11" s="380" t="s">
        <v>34</v>
      </c>
      <c r="F11" s="499" t="s">
        <v>1442</v>
      </c>
      <c r="G11" s="490" t="s">
        <v>1443</v>
      </c>
      <c r="H11" s="380" t="s">
        <v>1444</v>
      </c>
      <c r="I11" s="386" t="s">
        <v>1445</v>
      </c>
      <c r="J11" s="380" t="s">
        <v>32</v>
      </c>
      <c r="K11" s="380">
        <v>72</v>
      </c>
      <c r="L11" s="382">
        <f>IF(J11="Diaria",+(K11/360),IF(J11="Mensual",+(K11/12),IF(J11="Bimestral",+(K11/6),IF(J11="Trimestral",+(K11/4),IF(J11="Semestral",+(K11/2),IF(J11="Anual",+(K11/1),""))))))</f>
        <v>0.2</v>
      </c>
      <c r="M11" s="380" t="s">
        <v>70</v>
      </c>
      <c r="N11" s="380">
        <f>IF(M11="Menor al 1% del patrimonio de la Lotería de Bogotá",20%,IF(M11="Entre el 1% y el 3% del patrimonio de la Lotería de Bogotá",40%,IF(M11="Entre el 3% y el 6% del patrimonio de la Lotería de Bogotá",60%,IF(M11="Entre el 6% y el 10% del patrimonio de la Lotería de Bogotá",80%,IF(M11="Mayor al 10% del patrimonio de la Lotería de Bogotá",100%,IF(M11="NA",0%,""))))))</f>
        <v>0</v>
      </c>
      <c r="O11" s="380" t="s">
        <v>61</v>
      </c>
      <c r="P11" s="380">
        <f>IF(O11="El riesgo afecta la imagen de algún área de la organización",20%,IF(O11="El riesgo afecta la imagen de la entidad internamente, de conocimiento general nivel interno, de junta directiva y accionistas y/o de proveedores",40%,IF(O11="El riesgo afecta la imagen de la entidad con algunos usuarios de relevancia frente al logro de los objetivos",60%,IF(O11="El riesgo afecta la imagen de la entidad con efecto publicitario sistenido a nivel de sector administrativo, nivel departamental o municipal",80%,IF(O11="El riesgo afecta la imagen de la entidad a nivel nacional, con efecto publicitario sistenido a nivel país",100%,IF(O11="NA",0%,""))))))</f>
        <v>0.6</v>
      </c>
      <c r="Q11" s="380" t="s">
        <v>70</v>
      </c>
      <c r="R11" s="380">
        <f>IF(Q11="Interrupción de la operación por menos de un día",20%,IF(Q11="Interrupción de la operación por un día completo",40%,IF(Q11="Interrupción de la operación mayor a 1 día y menor a 2 días",60%,IF(Q11="Interrupción de la operación por dos días completos",80%,IF(Q11="Interrupción de la operación por más de dos días",100%,IF(Q11="NA",0%,""))))))</f>
        <v>0</v>
      </c>
      <c r="S11" s="374" t="s">
        <v>69</v>
      </c>
      <c r="T11" s="374" t="s">
        <v>43</v>
      </c>
      <c r="U11" s="374">
        <f>+MAX(N11,P11,R11)</f>
        <v>0.6</v>
      </c>
      <c r="V11" s="376" t="str">
        <f>IF(L11&lt;=20%,"Muy baja",IF(L11&lt;=40%,"Baja",IF(L11&lt;=60%,"Media",IF(L11&lt;=80%,"Alta",IF(L11&lt;=100%,"Muy alta",IF(L11&gt;=100%,"Muy alta",""))))))</f>
        <v>Muy baja</v>
      </c>
      <c r="W11" s="378">
        <v>0.2</v>
      </c>
      <c r="X11" s="376" t="str">
        <f>IF(U6=20%,"Leve",IF(U11=40%,"Menor",IF(U11=60%,"Moderado",IF(U11=80%,"Mayor",IF(U11=100%,"Catastrófico","")))))</f>
        <v>Moderado</v>
      </c>
      <c r="Y11" s="378">
        <v>0.6</v>
      </c>
      <c r="Z11" s="374" t="s">
        <v>53</v>
      </c>
      <c r="AA11" s="378">
        <f>IF(Z11="Bajo",25%,IF(Z11="Moderado",50%,IF(Z11="Alto",75%,IF(Z11="Extremo",100%,""))))</f>
        <v>0.5</v>
      </c>
      <c r="AB11" s="502" t="s">
        <v>1422</v>
      </c>
      <c r="AC11" s="386" t="s">
        <v>1446</v>
      </c>
      <c r="AD11" s="504" t="s">
        <v>1447</v>
      </c>
      <c r="AE11" s="380" t="s">
        <v>54</v>
      </c>
      <c r="AF11" s="506">
        <f t="shared" si="3"/>
        <v>0.25</v>
      </c>
      <c r="AG11" s="386" t="s">
        <v>199</v>
      </c>
      <c r="AH11" s="506">
        <f t="shared" si="0"/>
        <v>0.15</v>
      </c>
      <c r="AI11" s="506">
        <f t="shared" si="1"/>
        <v>0.4</v>
      </c>
      <c r="AJ11" s="386" t="s">
        <v>200</v>
      </c>
      <c r="AK11" s="380" t="s">
        <v>239</v>
      </c>
      <c r="AL11" s="380"/>
      <c r="AM11" s="380" t="s">
        <v>23</v>
      </c>
      <c r="AN11" s="386" t="s">
        <v>1448</v>
      </c>
      <c r="AO11" s="380" t="s">
        <v>24</v>
      </c>
      <c r="AP11" s="380" t="s">
        <v>92</v>
      </c>
      <c r="AQ11" s="501" t="s">
        <v>1449</v>
      </c>
      <c r="AR11" s="501" t="s">
        <v>204</v>
      </c>
      <c r="AS11" s="380" t="s">
        <v>1438</v>
      </c>
      <c r="AT11" s="380" t="s">
        <v>206</v>
      </c>
      <c r="AU11" s="121">
        <f>+AI11*AA11</f>
        <v>0.2</v>
      </c>
      <c r="AV11" s="138">
        <f>+AA11-AU11</f>
        <v>0.3</v>
      </c>
      <c r="AW11" s="374" t="str">
        <f>+IF(C11="Corrupción","Moderado",IF(AV12&lt;=25%,"Bajo",IF(AV12&lt;=50%,"Moderado",IF(AV12&lt;=75%,"Alto",IF(AV12&gt;75%,"Extremo","")))))</f>
        <v>Bajo</v>
      </c>
      <c r="AX11" s="374" t="s">
        <v>41</v>
      </c>
      <c r="AY11" s="501">
        <v>1</v>
      </c>
      <c r="AZ11" s="501" t="s">
        <v>1450</v>
      </c>
      <c r="BA11" s="508" t="s">
        <v>1430</v>
      </c>
      <c r="BB11" s="510">
        <v>44562</v>
      </c>
      <c r="BC11" s="510">
        <v>44925</v>
      </c>
      <c r="BD11" s="501" t="s">
        <v>1449</v>
      </c>
      <c r="BE11" s="196">
        <v>44620</v>
      </c>
      <c r="BF11" s="198" t="s">
        <v>1451</v>
      </c>
      <c r="BG11" s="41">
        <v>44681</v>
      </c>
      <c r="BH11" s="198"/>
      <c r="BI11" s="198"/>
      <c r="BJ11" s="41">
        <v>44742</v>
      </c>
      <c r="BK11" s="41"/>
      <c r="BL11" s="41">
        <v>44804</v>
      </c>
      <c r="BM11" s="41"/>
      <c r="BN11" s="41">
        <v>44865</v>
      </c>
      <c r="BO11" s="41"/>
      <c r="BP11" s="41">
        <v>44926</v>
      </c>
      <c r="BQ11" s="41"/>
    </row>
    <row r="12" spans="1:69" ht="75" customHeight="1" thickBot="1" x14ac:dyDescent="0.35">
      <c r="A12" s="385"/>
      <c r="B12" s="381"/>
      <c r="C12" s="381"/>
      <c r="D12" s="381"/>
      <c r="E12" s="381"/>
      <c r="F12" s="500"/>
      <c r="G12" s="446"/>
      <c r="H12" s="381"/>
      <c r="I12" s="387"/>
      <c r="J12" s="381"/>
      <c r="K12" s="381"/>
      <c r="L12" s="383"/>
      <c r="M12" s="381"/>
      <c r="N12" s="381"/>
      <c r="O12" s="381"/>
      <c r="P12" s="381"/>
      <c r="Q12" s="381"/>
      <c r="R12" s="381"/>
      <c r="S12" s="375"/>
      <c r="T12" s="375"/>
      <c r="U12" s="375"/>
      <c r="V12" s="377"/>
      <c r="W12" s="379"/>
      <c r="X12" s="377"/>
      <c r="Y12" s="379"/>
      <c r="Z12" s="375"/>
      <c r="AA12" s="379"/>
      <c r="AB12" s="503"/>
      <c r="AC12" s="387"/>
      <c r="AD12" s="505"/>
      <c r="AE12" s="381"/>
      <c r="AF12" s="507"/>
      <c r="AG12" s="387"/>
      <c r="AH12" s="507"/>
      <c r="AI12" s="507"/>
      <c r="AJ12" s="387"/>
      <c r="AK12" s="381"/>
      <c r="AL12" s="381"/>
      <c r="AM12" s="381"/>
      <c r="AN12" s="387"/>
      <c r="AO12" s="381"/>
      <c r="AP12" s="381"/>
      <c r="AQ12" s="485"/>
      <c r="AR12" s="485"/>
      <c r="AS12" s="381"/>
      <c r="AT12" s="381"/>
      <c r="AU12" s="123">
        <f>+AV11*AI11</f>
        <v>0.12</v>
      </c>
      <c r="AV12" s="139">
        <v>0.18</v>
      </c>
      <c r="AW12" s="375"/>
      <c r="AX12" s="375"/>
      <c r="AY12" s="485"/>
      <c r="AZ12" s="485"/>
      <c r="BA12" s="509"/>
      <c r="BB12" s="511"/>
      <c r="BC12" s="511"/>
      <c r="BD12" s="485"/>
      <c r="BE12" s="196">
        <v>44620</v>
      </c>
      <c r="BF12" s="198"/>
      <c r="BG12" s="41">
        <v>44681</v>
      </c>
      <c r="BH12" s="198"/>
      <c r="BI12" s="198"/>
      <c r="BJ12" s="41">
        <v>44742</v>
      </c>
      <c r="BK12" s="41"/>
      <c r="BL12" s="41">
        <v>44804</v>
      </c>
      <c r="BM12" s="41"/>
      <c r="BN12" s="41">
        <v>44865</v>
      </c>
      <c r="BO12" s="41"/>
      <c r="BP12" s="41">
        <v>44926</v>
      </c>
      <c r="BQ12" s="41"/>
    </row>
    <row r="13" spans="1:69" x14ac:dyDescent="0.3">
      <c r="W13" s="25"/>
      <c r="Y13" s="25"/>
      <c r="AF13" s="25"/>
      <c r="AG13" s="25"/>
      <c r="AH13" s="25"/>
      <c r="AI13" s="25"/>
      <c r="AV13" s="29"/>
    </row>
    <row r="14" spans="1:69" x14ac:dyDescent="0.3">
      <c r="W14" s="25"/>
      <c r="Y14" s="25"/>
      <c r="AF14" s="25"/>
      <c r="AG14" s="25"/>
      <c r="AH14" s="25"/>
      <c r="AI14" s="25"/>
      <c r="AV14" s="29"/>
    </row>
    <row r="15" spans="1:69" x14ac:dyDescent="0.3">
      <c r="W15" s="25"/>
      <c r="Y15" s="25"/>
      <c r="AF15" s="25"/>
      <c r="AG15" s="25"/>
      <c r="AH15" s="25"/>
      <c r="AI15" s="25"/>
      <c r="AV15" s="29"/>
    </row>
    <row r="16" spans="1:69" x14ac:dyDescent="0.3">
      <c r="W16" s="25"/>
      <c r="Y16" s="25"/>
      <c r="AF16" s="25"/>
      <c r="AG16" s="25"/>
      <c r="AH16" s="25"/>
      <c r="AI16" s="25"/>
      <c r="AV16" s="29"/>
    </row>
    <row r="17" spans="23:48" x14ac:dyDescent="0.3">
      <c r="W17" s="25"/>
      <c r="Y17" s="25"/>
      <c r="AF17" s="25"/>
      <c r="AG17" s="25"/>
      <c r="AH17" s="25"/>
      <c r="AI17" s="25"/>
      <c r="AV17" s="29"/>
    </row>
    <row r="18" spans="23:48" x14ac:dyDescent="0.3">
      <c r="W18" s="25"/>
      <c r="Y18" s="25"/>
      <c r="AF18" s="25"/>
      <c r="AG18" s="25"/>
      <c r="AH18" s="25"/>
      <c r="AI18" s="25"/>
      <c r="AV18" s="29"/>
    </row>
    <row r="19" spans="23:48" x14ac:dyDescent="0.3">
      <c r="W19" s="25"/>
      <c r="Y19" s="25"/>
      <c r="AF19" s="25"/>
      <c r="AG19" s="25"/>
      <c r="AH19" s="25"/>
      <c r="AI19" s="25"/>
      <c r="AV19" s="29"/>
    </row>
    <row r="20" spans="23:48" x14ac:dyDescent="0.3">
      <c r="W20" s="25"/>
      <c r="Y20" s="25"/>
      <c r="AF20" s="25"/>
      <c r="AG20" s="25"/>
      <c r="AH20" s="25"/>
      <c r="AI20" s="25"/>
      <c r="AV20" s="29"/>
    </row>
    <row r="21" spans="23:48" x14ac:dyDescent="0.3">
      <c r="W21" s="25"/>
      <c r="Y21" s="25"/>
      <c r="AF21" s="25"/>
      <c r="AG21" s="25"/>
      <c r="AH21" s="25"/>
      <c r="AI21" s="25"/>
      <c r="AV21" s="29"/>
    </row>
    <row r="22" spans="23:48" x14ac:dyDescent="0.3">
      <c r="W22" s="25"/>
      <c r="Y22" s="25"/>
      <c r="AF22" s="25"/>
      <c r="AG22" s="25"/>
      <c r="AH22" s="25"/>
      <c r="AI22" s="25"/>
      <c r="AV22" s="29"/>
    </row>
    <row r="23" spans="23:48" x14ac:dyDescent="0.3">
      <c r="W23" s="25"/>
      <c r="Y23" s="25"/>
      <c r="AF23" s="25"/>
      <c r="AG23" s="25"/>
      <c r="AH23" s="25"/>
      <c r="AI23" s="25"/>
      <c r="AV23" s="29"/>
    </row>
    <row r="24" spans="23:48" x14ac:dyDescent="0.3">
      <c r="W24" s="25"/>
      <c r="Y24" s="25"/>
      <c r="AF24" s="25"/>
      <c r="AG24" s="25"/>
      <c r="AH24" s="25"/>
      <c r="AI24" s="25"/>
      <c r="AV24" s="29"/>
    </row>
    <row r="25" spans="23:48" x14ac:dyDescent="0.3">
      <c r="W25" s="25"/>
      <c r="Y25" s="25"/>
      <c r="AF25" s="25"/>
      <c r="AG25" s="25"/>
      <c r="AH25" s="25"/>
      <c r="AI25" s="25"/>
      <c r="AV25" s="29"/>
    </row>
    <row r="26" spans="23:48" x14ac:dyDescent="0.3">
      <c r="W26" s="25"/>
      <c r="Y26" s="25"/>
      <c r="AF26" s="25"/>
      <c r="AG26" s="25"/>
      <c r="AH26" s="25"/>
      <c r="AI26" s="25"/>
      <c r="AV26" s="29"/>
    </row>
    <row r="27" spans="23:48" x14ac:dyDescent="0.3">
      <c r="W27" s="25"/>
      <c r="Y27" s="25"/>
      <c r="AF27" s="25"/>
      <c r="AG27" s="25"/>
      <c r="AH27" s="25"/>
      <c r="AI27" s="25"/>
      <c r="AV27" s="29"/>
    </row>
    <row r="28" spans="23:48" x14ac:dyDescent="0.3">
      <c r="W28" s="25"/>
      <c r="Y28" s="25"/>
      <c r="AF28" s="25"/>
      <c r="AG28" s="25"/>
      <c r="AH28" s="25"/>
      <c r="AI28" s="25"/>
      <c r="AV28" s="29"/>
    </row>
    <row r="29" spans="23:48" x14ac:dyDescent="0.3">
      <c r="W29" s="25"/>
      <c r="Y29" s="25"/>
      <c r="AF29" s="25"/>
      <c r="AG29" s="25"/>
      <c r="AH29" s="25"/>
      <c r="AI29" s="25"/>
      <c r="AV29" s="29"/>
    </row>
    <row r="30" spans="23:48" x14ac:dyDescent="0.3">
      <c r="W30" s="25"/>
      <c r="Y30" s="25"/>
      <c r="AF30" s="25"/>
      <c r="AG30" s="25"/>
      <c r="AH30" s="25"/>
      <c r="AI30" s="25"/>
      <c r="AV30" s="29"/>
    </row>
    <row r="31" spans="23:48" x14ac:dyDescent="0.3">
      <c r="W31" s="25"/>
      <c r="Y31" s="25"/>
      <c r="AF31" s="25"/>
      <c r="AG31" s="25"/>
      <c r="AH31" s="25"/>
      <c r="AI31" s="25"/>
      <c r="AV31" s="29"/>
    </row>
    <row r="32" spans="23:48" x14ac:dyDescent="0.3">
      <c r="W32" s="25"/>
      <c r="Y32" s="25"/>
      <c r="AF32" s="25"/>
      <c r="AG32" s="25"/>
      <c r="AH32" s="25"/>
      <c r="AI32" s="25"/>
      <c r="AV32" s="29"/>
    </row>
    <row r="33" spans="23:48" x14ac:dyDescent="0.3">
      <c r="W33" s="25"/>
      <c r="Y33" s="25"/>
      <c r="AF33" s="25"/>
      <c r="AG33" s="25"/>
      <c r="AH33" s="25"/>
      <c r="AI33" s="25"/>
      <c r="AV33" s="29"/>
    </row>
    <row r="34" spans="23:48" x14ac:dyDescent="0.3">
      <c r="W34" s="25"/>
      <c r="Y34" s="25"/>
      <c r="AF34" s="25"/>
      <c r="AG34" s="25"/>
      <c r="AH34" s="25"/>
      <c r="AI34" s="25"/>
      <c r="AV34" s="29"/>
    </row>
    <row r="35" spans="23:48" x14ac:dyDescent="0.3">
      <c r="W35" s="25"/>
      <c r="Y35" s="25"/>
      <c r="AF35" s="25"/>
      <c r="AG35" s="25"/>
      <c r="AH35" s="25"/>
      <c r="AI35" s="25"/>
      <c r="AV35" s="29"/>
    </row>
    <row r="36" spans="23:48" x14ac:dyDescent="0.3">
      <c r="W36" s="25"/>
      <c r="Y36" s="25"/>
      <c r="AF36" s="25"/>
      <c r="AG36" s="25"/>
      <c r="AH36" s="25"/>
      <c r="AI36" s="25"/>
      <c r="AV36" s="29"/>
    </row>
    <row r="37" spans="23:48" x14ac:dyDescent="0.3">
      <c r="W37" s="25"/>
      <c r="Y37" s="25"/>
      <c r="AF37" s="25"/>
      <c r="AG37" s="25"/>
      <c r="AH37" s="25"/>
      <c r="AI37" s="25"/>
      <c r="AV37" s="29"/>
    </row>
    <row r="38" spans="23:48" x14ac:dyDescent="0.3">
      <c r="W38" s="25"/>
      <c r="Y38" s="25"/>
      <c r="AF38" s="25"/>
      <c r="AG38" s="25"/>
      <c r="AH38" s="25"/>
      <c r="AI38" s="25"/>
      <c r="AV38" s="29"/>
    </row>
    <row r="39" spans="23:48" x14ac:dyDescent="0.3">
      <c r="W39" s="25"/>
      <c r="Y39" s="25"/>
      <c r="AF39" s="25"/>
      <c r="AG39" s="25"/>
      <c r="AH39" s="25"/>
      <c r="AI39" s="25"/>
      <c r="AV39" s="29"/>
    </row>
    <row r="40" spans="23:48" x14ac:dyDescent="0.3">
      <c r="W40" s="25"/>
      <c r="Y40" s="25"/>
      <c r="AF40" s="25"/>
      <c r="AG40" s="25"/>
      <c r="AH40" s="25"/>
      <c r="AI40" s="25"/>
      <c r="AV40" s="29"/>
    </row>
    <row r="41" spans="23:48" x14ac:dyDescent="0.3">
      <c r="W41" s="25"/>
      <c r="Y41" s="25"/>
      <c r="AF41" s="25"/>
      <c r="AG41" s="25"/>
      <c r="AH41" s="25"/>
      <c r="AI41" s="25"/>
      <c r="AV41" s="29"/>
    </row>
    <row r="42" spans="23:48" x14ac:dyDescent="0.3">
      <c r="W42" s="25"/>
      <c r="Y42" s="25"/>
      <c r="AF42" s="25"/>
      <c r="AG42" s="25"/>
      <c r="AH42" s="25"/>
      <c r="AI42" s="25"/>
      <c r="AV42" s="29"/>
    </row>
    <row r="43" spans="23:48" x14ac:dyDescent="0.3">
      <c r="W43" s="25"/>
      <c r="Y43" s="25"/>
      <c r="AF43" s="25"/>
      <c r="AG43" s="25"/>
      <c r="AH43" s="25"/>
      <c r="AI43" s="25"/>
      <c r="AV43" s="29"/>
    </row>
    <row r="44" spans="23:48" x14ac:dyDescent="0.3">
      <c r="W44" s="25"/>
      <c r="Y44" s="25"/>
      <c r="AF44" s="25"/>
      <c r="AG44" s="25"/>
      <c r="AH44" s="25"/>
      <c r="AI44" s="25"/>
      <c r="AV44" s="29"/>
    </row>
    <row r="45" spans="23:48" x14ac:dyDescent="0.3">
      <c r="W45" s="25"/>
      <c r="Y45" s="25"/>
      <c r="AF45" s="25"/>
      <c r="AG45" s="25"/>
      <c r="AH45" s="25"/>
      <c r="AI45" s="25"/>
      <c r="AV45" s="29"/>
    </row>
    <row r="46" spans="23:48" x14ac:dyDescent="0.3">
      <c r="W46" s="25"/>
      <c r="Y46" s="25"/>
      <c r="AF46" s="25"/>
      <c r="AG46" s="25"/>
      <c r="AH46" s="25"/>
      <c r="AI46" s="25"/>
      <c r="AV46" s="29"/>
    </row>
    <row r="47" spans="23:48" x14ac:dyDescent="0.3">
      <c r="W47" s="25"/>
      <c r="Y47" s="25"/>
      <c r="AF47" s="25"/>
      <c r="AG47" s="25"/>
      <c r="AH47" s="25"/>
      <c r="AI47" s="25"/>
      <c r="AV47" s="29"/>
    </row>
    <row r="48" spans="23:48" x14ac:dyDescent="0.3">
      <c r="W48" s="25"/>
      <c r="Y48" s="25"/>
      <c r="AF48" s="25"/>
      <c r="AG48" s="25"/>
      <c r="AH48" s="25"/>
      <c r="AI48" s="25"/>
      <c r="AV48" s="29"/>
    </row>
    <row r="49" spans="23:48" x14ac:dyDescent="0.3">
      <c r="W49" s="25"/>
      <c r="Y49" s="25"/>
      <c r="AF49" s="25"/>
      <c r="AG49" s="25"/>
      <c r="AH49" s="25"/>
      <c r="AI49" s="25"/>
      <c r="AV49" s="29"/>
    </row>
    <row r="50" spans="23:48" x14ac:dyDescent="0.3">
      <c r="W50" s="25"/>
      <c r="Y50" s="25"/>
      <c r="AF50" s="25"/>
      <c r="AG50" s="25"/>
      <c r="AH50" s="25"/>
      <c r="AI50" s="25"/>
      <c r="AV50" s="29"/>
    </row>
    <row r="51" spans="23:48" x14ac:dyDescent="0.3">
      <c r="W51" s="25"/>
      <c r="Y51" s="25"/>
      <c r="AF51" s="25"/>
      <c r="AG51" s="25"/>
      <c r="AH51" s="25"/>
      <c r="AI51" s="25"/>
      <c r="AV51" s="29"/>
    </row>
    <row r="52" spans="23:48" x14ac:dyDescent="0.3">
      <c r="W52" s="25"/>
      <c r="Y52" s="25"/>
      <c r="AF52" s="25"/>
      <c r="AG52" s="25"/>
      <c r="AH52" s="25"/>
      <c r="AI52" s="25"/>
      <c r="AV52" s="29"/>
    </row>
    <row r="53" spans="23:48" x14ac:dyDescent="0.3">
      <c r="W53" s="25"/>
      <c r="Y53" s="25"/>
      <c r="AF53" s="25"/>
      <c r="AG53" s="25"/>
      <c r="AH53" s="25"/>
      <c r="AI53" s="25"/>
      <c r="AV53" s="29"/>
    </row>
    <row r="54" spans="23:48" x14ac:dyDescent="0.3">
      <c r="W54" s="25"/>
      <c r="Y54" s="25"/>
      <c r="AF54" s="25"/>
      <c r="AG54" s="25"/>
      <c r="AH54" s="25"/>
      <c r="AI54" s="25"/>
      <c r="AV54" s="29"/>
    </row>
    <row r="55" spans="23:48" x14ac:dyDescent="0.3">
      <c r="W55" s="25"/>
      <c r="Y55" s="25"/>
      <c r="AF55" s="25"/>
      <c r="AG55" s="25"/>
      <c r="AH55" s="25"/>
      <c r="AI55" s="25"/>
      <c r="AV55" s="29"/>
    </row>
    <row r="56" spans="23:48" x14ac:dyDescent="0.3">
      <c r="W56" s="25"/>
      <c r="Y56" s="25"/>
      <c r="AF56" s="25"/>
      <c r="AG56" s="25"/>
      <c r="AH56" s="25"/>
      <c r="AI56" s="25"/>
      <c r="AV56" s="29"/>
    </row>
    <row r="57" spans="23:48" x14ac:dyDescent="0.3">
      <c r="W57" s="25"/>
      <c r="Y57" s="25"/>
      <c r="AF57" s="25"/>
      <c r="AG57" s="25"/>
      <c r="AH57" s="25"/>
      <c r="AI57" s="25"/>
      <c r="AV57" s="29"/>
    </row>
    <row r="58" spans="23:48" x14ac:dyDescent="0.3">
      <c r="W58" s="25"/>
      <c r="Y58" s="25"/>
      <c r="AF58" s="25"/>
      <c r="AG58" s="25"/>
      <c r="AH58" s="25"/>
      <c r="AI58" s="25"/>
      <c r="AV58" s="29"/>
    </row>
    <row r="59" spans="23:48" x14ac:dyDescent="0.3">
      <c r="W59" s="25"/>
      <c r="Y59" s="25"/>
      <c r="AF59" s="25"/>
      <c r="AG59" s="25"/>
      <c r="AH59" s="25"/>
      <c r="AI59" s="25"/>
      <c r="AV59" s="29"/>
    </row>
    <row r="60" spans="23:48" x14ac:dyDescent="0.3">
      <c r="W60" s="25"/>
      <c r="Y60" s="25"/>
      <c r="AF60" s="25"/>
      <c r="AG60" s="25"/>
      <c r="AH60" s="25"/>
      <c r="AI60" s="25"/>
      <c r="AV60" s="29"/>
    </row>
    <row r="61" spans="23:48" x14ac:dyDescent="0.3">
      <c r="W61" s="25"/>
      <c r="Y61" s="25"/>
      <c r="AF61" s="25"/>
      <c r="AG61" s="25"/>
      <c r="AH61" s="25"/>
      <c r="AI61" s="25"/>
      <c r="AV61" s="29"/>
    </row>
    <row r="62" spans="23:48" x14ac:dyDescent="0.3">
      <c r="W62" s="25"/>
      <c r="Y62" s="25"/>
      <c r="AF62" s="25"/>
      <c r="AG62" s="25"/>
      <c r="AH62" s="25"/>
      <c r="AI62" s="25"/>
      <c r="AV62" s="29"/>
    </row>
    <row r="63" spans="23:48" x14ac:dyDescent="0.3">
      <c r="W63" s="25"/>
      <c r="Y63" s="25"/>
      <c r="AF63" s="25"/>
      <c r="AG63" s="25"/>
      <c r="AH63" s="25"/>
      <c r="AI63" s="25"/>
      <c r="AV63" s="29"/>
    </row>
    <row r="64" spans="23:48" x14ac:dyDescent="0.3">
      <c r="W64" s="25"/>
      <c r="Y64" s="25"/>
      <c r="AF64" s="25"/>
      <c r="AG64" s="25"/>
      <c r="AH64" s="25"/>
      <c r="AI64" s="25"/>
      <c r="AV64" s="29"/>
    </row>
    <row r="65" spans="23:48" x14ac:dyDescent="0.3">
      <c r="W65" s="25"/>
      <c r="Y65" s="25"/>
      <c r="AF65" s="25"/>
      <c r="AG65" s="25"/>
      <c r="AH65" s="25"/>
      <c r="AI65" s="25"/>
      <c r="AV65" s="29"/>
    </row>
    <row r="66" spans="23:48" x14ac:dyDescent="0.3">
      <c r="W66" s="25"/>
      <c r="Y66" s="25"/>
      <c r="AF66" s="25"/>
      <c r="AG66" s="25"/>
      <c r="AH66" s="25"/>
      <c r="AI66" s="25"/>
      <c r="AV66" s="29"/>
    </row>
    <row r="67" spans="23:48" x14ac:dyDescent="0.3">
      <c r="W67" s="25"/>
      <c r="Y67" s="25"/>
      <c r="AF67" s="25"/>
      <c r="AG67" s="25"/>
      <c r="AH67" s="25"/>
      <c r="AI67" s="25"/>
      <c r="AV67" s="29"/>
    </row>
    <row r="68" spans="23:48" x14ac:dyDescent="0.3">
      <c r="W68" s="25"/>
      <c r="Y68" s="25"/>
      <c r="AF68" s="25"/>
      <c r="AG68" s="25"/>
      <c r="AH68" s="25"/>
      <c r="AI68" s="25"/>
      <c r="AV68" s="29"/>
    </row>
    <row r="69" spans="23:48" x14ac:dyDescent="0.3">
      <c r="W69" s="25"/>
      <c r="Y69" s="25"/>
      <c r="AF69" s="25"/>
      <c r="AG69" s="25"/>
      <c r="AH69" s="25"/>
      <c r="AI69" s="25"/>
      <c r="AV69" s="29"/>
    </row>
    <row r="70" spans="23:48" x14ac:dyDescent="0.3">
      <c r="W70" s="25"/>
      <c r="Y70" s="25"/>
      <c r="AF70" s="25"/>
      <c r="AG70" s="25"/>
      <c r="AH70" s="25"/>
      <c r="AI70" s="25"/>
      <c r="AV70" s="29"/>
    </row>
    <row r="71" spans="23:48" x14ac:dyDescent="0.3">
      <c r="W71" s="25"/>
      <c r="Y71" s="25"/>
      <c r="AF71" s="25"/>
      <c r="AG71" s="25"/>
      <c r="AH71" s="25"/>
      <c r="AI71" s="25"/>
      <c r="AV71" s="29"/>
    </row>
    <row r="72" spans="23:48" x14ac:dyDescent="0.3">
      <c r="W72" s="25"/>
      <c r="Y72" s="25"/>
      <c r="AF72" s="25"/>
      <c r="AG72" s="25"/>
      <c r="AH72" s="25"/>
      <c r="AI72" s="25"/>
      <c r="AV72" s="29"/>
    </row>
    <row r="73" spans="23:48" x14ac:dyDescent="0.3">
      <c r="W73" s="25"/>
      <c r="Y73" s="25"/>
      <c r="AF73" s="25"/>
      <c r="AG73" s="25"/>
      <c r="AH73" s="25"/>
      <c r="AI73" s="25"/>
      <c r="AV73" s="29"/>
    </row>
    <row r="74" spans="23:48" x14ac:dyDescent="0.3">
      <c r="W74" s="25"/>
      <c r="Y74" s="25"/>
      <c r="AF74" s="25"/>
      <c r="AG74" s="25"/>
      <c r="AH74" s="25"/>
      <c r="AI74" s="25"/>
      <c r="AV74" s="29"/>
    </row>
    <row r="75" spans="23:48" x14ac:dyDescent="0.3">
      <c r="W75" s="25"/>
      <c r="Y75" s="25"/>
      <c r="AF75" s="25"/>
      <c r="AG75" s="25"/>
      <c r="AH75" s="25"/>
      <c r="AI75" s="25"/>
      <c r="AV75" s="29"/>
    </row>
    <row r="76" spans="23:48" x14ac:dyDescent="0.3">
      <c r="W76" s="25"/>
      <c r="Y76" s="25"/>
      <c r="AF76" s="25"/>
      <c r="AG76" s="25"/>
      <c r="AH76" s="25"/>
      <c r="AI76" s="25"/>
      <c r="AV76" s="29"/>
    </row>
    <row r="77" spans="23:48" x14ac:dyDescent="0.3">
      <c r="W77" s="25"/>
      <c r="Y77" s="25"/>
      <c r="AF77" s="25"/>
      <c r="AG77" s="25"/>
      <c r="AH77" s="25"/>
      <c r="AI77" s="25"/>
      <c r="AV77" s="29"/>
    </row>
    <row r="78" spans="23:48" x14ac:dyDescent="0.3">
      <c r="W78" s="25"/>
      <c r="Y78" s="25"/>
      <c r="AF78" s="25"/>
      <c r="AG78" s="25"/>
      <c r="AH78" s="25"/>
      <c r="AI78" s="25"/>
      <c r="AV78" s="29"/>
    </row>
    <row r="79" spans="23:48" x14ac:dyDescent="0.3">
      <c r="W79" s="25"/>
      <c r="Y79" s="25"/>
      <c r="AF79" s="25"/>
      <c r="AG79" s="25"/>
      <c r="AH79" s="25"/>
      <c r="AI79" s="25"/>
      <c r="AV79" s="29"/>
    </row>
    <row r="80" spans="23:48" x14ac:dyDescent="0.3">
      <c r="W80" s="25"/>
      <c r="Y80" s="25"/>
      <c r="AF80" s="25"/>
      <c r="AG80" s="25"/>
      <c r="AH80" s="25"/>
      <c r="AI80" s="25"/>
      <c r="AV80" s="29"/>
    </row>
    <row r="81" spans="23:48" x14ac:dyDescent="0.3">
      <c r="W81" s="25"/>
      <c r="Y81" s="25"/>
      <c r="AF81" s="25"/>
      <c r="AG81" s="25"/>
      <c r="AH81" s="25"/>
      <c r="AI81" s="25"/>
      <c r="AV81" s="29"/>
    </row>
    <row r="82" spans="23:48" x14ac:dyDescent="0.3">
      <c r="W82" s="25"/>
      <c r="Y82" s="25"/>
      <c r="AF82" s="25"/>
      <c r="AG82" s="25"/>
      <c r="AH82" s="25"/>
      <c r="AI82" s="25"/>
      <c r="AV82" s="29"/>
    </row>
    <row r="83" spans="23:48" x14ac:dyDescent="0.3">
      <c r="W83" s="25"/>
      <c r="Y83" s="25"/>
      <c r="AF83" s="25"/>
      <c r="AG83" s="25"/>
      <c r="AH83" s="25"/>
      <c r="AI83" s="25"/>
      <c r="AV83" s="29"/>
    </row>
    <row r="84" spans="23:48" x14ac:dyDescent="0.3">
      <c r="W84" s="25"/>
      <c r="Y84" s="25"/>
      <c r="AF84" s="25"/>
      <c r="AG84" s="25"/>
      <c r="AH84" s="25"/>
      <c r="AI84" s="25"/>
      <c r="AV84" s="29"/>
    </row>
    <row r="85" spans="23:48" x14ac:dyDescent="0.3">
      <c r="W85" s="25"/>
      <c r="Y85" s="25"/>
      <c r="AF85" s="25"/>
      <c r="AG85" s="25"/>
      <c r="AH85" s="25"/>
      <c r="AI85" s="25"/>
      <c r="AV85" s="29"/>
    </row>
    <row r="86" spans="23:48" x14ac:dyDescent="0.3">
      <c r="W86" s="25"/>
      <c r="Y86" s="25"/>
      <c r="AF86" s="25"/>
      <c r="AG86" s="25"/>
      <c r="AH86" s="25"/>
      <c r="AI86" s="25"/>
      <c r="AV86" s="29"/>
    </row>
    <row r="87" spans="23:48" x14ac:dyDescent="0.3">
      <c r="W87" s="25"/>
      <c r="Y87" s="25"/>
      <c r="AF87" s="25"/>
      <c r="AG87" s="25"/>
      <c r="AH87" s="25"/>
      <c r="AI87" s="25"/>
      <c r="AV87" s="29"/>
    </row>
    <row r="88" spans="23:48" x14ac:dyDescent="0.3">
      <c r="W88" s="25"/>
      <c r="Y88" s="25"/>
      <c r="AF88" s="25"/>
      <c r="AG88" s="25"/>
      <c r="AH88" s="25"/>
      <c r="AI88" s="25"/>
      <c r="AV88" s="29"/>
    </row>
    <row r="89" spans="23:48" x14ac:dyDescent="0.3">
      <c r="W89" s="25"/>
      <c r="Y89" s="25"/>
      <c r="AF89" s="25"/>
      <c r="AG89" s="25"/>
      <c r="AH89" s="25"/>
      <c r="AI89" s="25"/>
      <c r="AV89" s="29"/>
    </row>
    <row r="90" spans="23:48" x14ac:dyDescent="0.3">
      <c r="W90" s="25"/>
      <c r="Y90" s="25"/>
      <c r="AF90" s="25"/>
      <c r="AG90" s="25"/>
      <c r="AH90" s="25"/>
      <c r="AI90" s="25"/>
      <c r="AV90" s="29"/>
    </row>
    <row r="91" spans="23:48" x14ac:dyDescent="0.3">
      <c r="W91" s="25"/>
      <c r="Y91" s="25"/>
      <c r="AF91" s="25"/>
      <c r="AG91" s="25"/>
      <c r="AH91" s="25"/>
      <c r="AI91" s="25"/>
      <c r="AV91" s="29"/>
    </row>
    <row r="92" spans="23:48" x14ac:dyDescent="0.3">
      <c r="W92" s="25"/>
      <c r="Y92" s="25"/>
      <c r="AF92" s="25"/>
      <c r="AG92" s="25"/>
      <c r="AH92" s="25"/>
      <c r="AI92" s="25"/>
      <c r="AV92" s="29"/>
    </row>
    <row r="93" spans="23:48" x14ac:dyDescent="0.3">
      <c r="W93" s="25"/>
      <c r="Y93" s="25"/>
      <c r="AF93" s="25"/>
      <c r="AG93" s="25"/>
      <c r="AH93" s="25"/>
      <c r="AI93" s="25"/>
      <c r="AV93" s="29"/>
    </row>
    <row r="94" spans="23:48" x14ac:dyDescent="0.3">
      <c r="W94" s="25"/>
      <c r="Y94" s="25"/>
      <c r="AF94" s="25"/>
      <c r="AG94" s="25"/>
      <c r="AH94" s="25"/>
      <c r="AI94" s="25"/>
      <c r="AV94" s="29"/>
    </row>
    <row r="95" spans="23:48" x14ac:dyDescent="0.3">
      <c r="W95" s="25"/>
      <c r="Y95" s="25"/>
      <c r="AF95" s="25"/>
      <c r="AG95" s="25"/>
      <c r="AH95" s="25"/>
      <c r="AI95" s="25"/>
      <c r="AV95" s="29"/>
    </row>
    <row r="96" spans="23:48" x14ac:dyDescent="0.3">
      <c r="W96" s="25"/>
      <c r="Y96" s="25"/>
      <c r="AF96" s="25"/>
      <c r="AG96" s="25"/>
      <c r="AH96" s="25"/>
      <c r="AI96" s="25"/>
      <c r="AV96" s="29"/>
    </row>
    <row r="97" spans="23:48" x14ac:dyDescent="0.3">
      <c r="W97" s="25"/>
      <c r="Y97" s="25"/>
      <c r="AF97" s="25"/>
      <c r="AG97" s="25"/>
      <c r="AH97" s="25"/>
      <c r="AI97" s="25"/>
      <c r="AV97" s="29"/>
    </row>
    <row r="98" spans="23:48" x14ac:dyDescent="0.3">
      <c r="W98" s="25"/>
      <c r="Y98" s="25"/>
      <c r="AF98" s="25"/>
      <c r="AG98" s="25"/>
      <c r="AH98" s="25"/>
      <c r="AI98" s="25"/>
      <c r="AV98" s="29"/>
    </row>
    <row r="99" spans="23:48" x14ac:dyDescent="0.3">
      <c r="W99" s="25"/>
      <c r="Y99" s="25"/>
      <c r="AF99" s="25"/>
      <c r="AG99" s="25"/>
      <c r="AH99" s="25"/>
      <c r="AI99" s="25"/>
      <c r="AV99" s="29"/>
    </row>
    <row r="100" spans="23:48" x14ac:dyDescent="0.3">
      <c r="W100" s="25"/>
      <c r="Y100" s="25"/>
      <c r="AF100" s="25"/>
      <c r="AG100" s="25"/>
      <c r="AH100" s="25"/>
      <c r="AI100" s="25"/>
      <c r="AV100" s="29"/>
    </row>
    <row r="101" spans="23:48" x14ac:dyDescent="0.3">
      <c r="W101" s="25"/>
      <c r="Y101" s="25"/>
      <c r="AF101" s="25"/>
      <c r="AG101" s="25"/>
      <c r="AH101" s="25"/>
      <c r="AI101" s="25"/>
      <c r="AV101" s="29"/>
    </row>
    <row r="102" spans="23:48" x14ac:dyDescent="0.3">
      <c r="W102" s="25"/>
      <c r="Y102" s="25"/>
      <c r="AF102" s="25"/>
      <c r="AG102" s="25"/>
      <c r="AH102" s="25"/>
      <c r="AI102" s="25"/>
      <c r="AV102" s="29"/>
    </row>
    <row r="103" spans="23:48" x14ac:dyDescent="0.3">
      <c r="W103" s="25"/>
      <c r="Y103" s="25"/>
      <c r="AF103" s="25"/>
      <c r="AG103" s="25"/>
      <c r="AH103" s="25"/>
      <c r="AI103" s="25"/>
      <c r="AV103" s="29"/>
    </row>
    <row r="104" spans="23:48" x14ac:dyDescent="0.3">
      <c r="W104" s="25"/>
      <c r="Y104" s="25"/>
      <c r="AF104" s="25"/>
      <c r="AG104" s="25"/>
      <c r="AH104" s="25"/>
      <c r="AI104" s="25"/>
      <c r="AV104" s="29"/>
    </row>
    <row r="105" spans="23:48" x14ac:dyDescent="0.3">
      <c r="W105" s="25"/>
      <c r="Y105" s="25"/>
      <c r="AF105" s="25"/>
      <c r="AG105" s="25"/>
      <c r="AH105" s="25"/>
      <c r="AI105" s="25"/>
      <c r="AV105" s="29"/>
    </row>
    <row r="106" spans="23:48" x14ac:dyDescent="0.3">
      <c r="W106" s="25"/>
      <c r="Y106" s="25"/>
      <c r="AF106" s="25"/>
      <c r="AG106" s="25"/>
      <c r="AH106" s="25"/>
      <c r="AI106" s="25"/>
      <c r="AV106" s="29"/>
    </row>
    <row r="107" spans="23:48" x14ac:dyDescent="0.3">
      <c r="W107" s="25"/>
      <c r="Y107" s="25"/>
      <c r="AF107" s="25"/>
      <c r="AG107" s="25"/>
      <c r="AH107" s="25"/>
      <c r="AI107" s="25"/>
      <c r="AV107" s="29"/>
    </row>
    <row r="108" spans="23:48" x14ac:dyDescent="0.3">
      <c r="W108" s="25"/>
      <c r="Y108" s="25"/>
      <c r="AF108" s="25"/>
      <c r="AG108" s="25"/>
      <c r="AH108" s="25"/>
      <c r="AI108" s="25"/>
      <c r="AV108" s="29"/>
    </row>
    <row r="109" spans="23:48" x14ac:dyDescent="0.3">
      <c r="W109" s="25"/>
      <c r="Y109" s="25"/>
      <c r="AF109" s="25"/>
      <c r="AG109" s="25"/>
      <c r="AH109" s="25"/>
      <c r="AI109" s="25"/>
      <c r="AV109" s="29"/>
    </row>
    <row r="110" spans="23:48" x14ac:dyDescent="0.3">
      <c r="W110" s="25"/>
      <c r="Y110" s="25"/>
      <c r="AF110" s="25"/>
      <c r="AG110" s="25"/>
      <c r="AH110" s="25"/>
      <c r="AI110" s="25"/>
      <c r="AV110" s="29"/>
    </row>
    <row r="111" spans="23:48" x14ac:dyDescent="0.3">
      <c r="W111" s="25"/>
      <c r="Y111" s="25"/>
      <c r="AF111" s="25"/>
      <c r="AG111" s="25"/>
      <c r="AH111" s="25"/>
      <c r="AI111" s="25"/>
      <c r="AV111" s="29"/>
    </row>
    <row r="112" spans="23:48" x14ac:dyDescent="0.3">
      <c r="W112" s="25"/>
      <c r="Y112" s="25"/>
      <c r="AF112" s="25"/>
      <c r="AG112" s="25"/>
      <c r="AH112" s="25"/>
      <c r="AI112" s="25"/>
      <c r="AV112" s="29"/>
    </row>
    <row r="113" spans="23:48" x14ac:dyDescent="0.3">
      <c r="W113" s="25"/>
      <c r="Y113" s="25"/>
      <c r="AF113" s="25"/>
      <c r="AG113" s="25"/>
      <c r="AH113" s="25"/>
      <c r="AI113" s="25"/>
      <c r="AV113" s="29"/>
    </row>
    <row r="114" spans="23:48" x14ac:dyDescent="0.3">
      <c r="W114" s="25"/>
      <c r="Y114" s="25"/>
      <c r="AF114" s="25"/>
      <c r="AG114" s="25"/>
      <c r="AH114" s="25"/>
      <c r="AI114" s="25"/>
      <c r="AV114" s="29"/>
    </row>
    <row r="115" spans="23:48" x14ac:dyDescent="0.3">
      <c r="W115" s="25"/>
      <c r="Y115" s="25"/>
      <c r="AF115" s="25"/>
      <c r="AG115" s="25"/>
      <c r="AH115" s="25"/>
      <c r="AI115" s="25"/>
      <c r="AV115" s="29"/>
    </row>
    <row r="116" spans="23:48" x14ac:dyDescent="0.3">
      <c r="W116" s="25"/>
      <c r="Y116" s="25"/>
      <c r="AF116" s="25"/>
      <c r="AG116" s="25"/>
      <c r="AH116" s="25"/>
      <c r="AI116" s="25"/>
      <c r="AV116" s="29"/>
    </row>
    <row r="117" spans="23:48" x14ac:dyDescent="0.3">
      <c r="W117" s="25"/>
      <c r="Y117" s="25"/>
      <c r="AF117" s="25"/>
      <c r="AG117" s="25"/>
      <c r="AH117" s="25"/>
      <c r="AI117" s="25"/>
      <c r="AV117" s="29"/>
    </row>
    <row r="118" spans="23:48" x14ac:dyDescent="0.3">
      <c r="W118" s="25"/>
      <c r="Y118" s="25"/>
      <c r="AF118" s="25"/>
      <c r="AG118" s="25"/>
      <c r="AH118" s="25"/>
      <c r="AI118" s="25"/>
      <c r="AV118" s="29"/>
    </row>
    <row r="119" spans="23:48" x14ac:dyDescent="0.3">
      <c r="W119" s="25"/>
      <c r="Y119" s="25"/>
      <c r="AF119" s="25"/>
      <c r="AG119" s="25"/>
      <c r="AH119" s="25"/>
      <c r="AI119" s="25"/>
      <c r="AV119" s="29"/>
    </row>
    <row r="120" spans="23:48" x14ac:dyDescent="0.3">
      <c r="W120" s="25"/>
      <c r="Y120" s="25"/>
      <c r="AF120" s="25"/>
      <c r="AG120" s="25"/>
      <c r="AH120" s="25"/>
      <c r="AI120" s="25"/>
      <c r="AV120" s="29"/>
    </row>
    <row r="121" spans="23:48" x14ac:dyDescent="0.3">
      <c r="W121" s="25"/>
      <c r="Y121" s="25"/>
      <c r="AF121" s="25"/>
      <c r="AG121" s="25"/>
      <c r="AH121" s="25"/>
      <c r="AI121" s="25"/>
      <c r="AV121" s="29"/>
    </row>
    <row r="122" spans="23:48" x14ac:dyDescent="0.3">
      <c r="W122" s="25"/>
      <c r="Y122" s="25"/>
      <c r="AF122" s="25"/>
      <c r="AG122" s="25"/>
      <c r="AH122" s="25"/>
      <c r="AI122" s="25"/>
      <c r="AV122" s="29"/>
    </row>
    <row r="123" spans="23:48" x14ac:dyDescent="0.3">
      <c r="W123" s="25"/>
      <c r="Y123" s="25"/>
      <c r="AF123" s="25"/>
      <c r="AG123" s="25"/>
      <c r="AH123" s="25"/>
      <c r="AI123" s="25"/>
      <c r="AV123" s="29"/>
    </row>
    <row r="124" spans="23:48" x14ac:dyDescent="0.3">
      <c r="W124" s="25"/>
      <c r="Y124" s="25"/>
      <c r="AF124" s="25"/>
      <c r="AG124" s="25"/>
      <c r="AH124" s="25"/>
      <c r="AI124" s="25"/>
      <c r="AV124" s="29"/>
    </row>
    <row r="125" spans="23:48" x14ac:dyDescent="0.3">
      <c r="W125" s="25"/>
      <c r="Y125" s="25"/>
      <c r="AF125" s="25"/>
      <c r="AG125" s="25"/>
      <c r="AH125" s="25"/>
      <c r="AI125" s="25"/>
      <c r="AV125" s="29"/>
    </row>
    <row r="126" spans="23:48" x14ac:dyDescent="0.3">
      <c r="W126" s="25"/>
      <c r="Y126" s="25"/>
      <c r="AF126" s="25"/>
      <c r="AG126" s="25"/>
      <c r="AH126" s="25"/>
      <c r="AI126" s="25"/>
      <c r="AV126" s="29"/>
    </row>
    <row r="127" spans="23:48" x14ac:dyDescent="0.3">
      <c r="W127" s="25"/>
      <c r="Y127" s="25"/>
      <c r="AF127" s="25"/>
      <c r="AG127" s="25"/>
      <c r="AH127" s="25"/>
      <c r="AI127" s="25"/>
      <c r="AV127" s="29"/>
    </row>
    <row r="128" spans="23:48" x14ac:dyDescent="0.3">
      <c r="W128" s="25"/>
      <c r="Y128" s="25"/>
      <c r="AF128" s="25"/>
      <c r="AG128" s="25"/>
      <c r="AH128" s="25"/>
      <c r="AI128" s="25"/>
      <c r="AV128" s="29"/>
    </row>
    <row r="129" spans="23:48" x14ac:dyDescent="0.3">
      <c r="W129" s="25"/>
      <c r="Y129" s="25"/>
      <c r="AF129" s="25"/>
      <c r="AG129" s="25"/>
      <c r="AH129" s="25"/>
      <c r="AI129" s="25"/>
      <c r="AV129" s="29"/>
    </row>
    <row r="130" spans="23:48" x14ac:dyDescent="0.3">
      <c r="W130" s="25"/>
      <c r="Y130" s="25"/>
      <c r="AF130" s="25"/>
      <c r="AG130" s="25"/>
      <c r="AH130" s="25"/>
      <c r="AI130" s="25"/>
      <c r="AV130" s="29"/>
    </row>
    <row r="131" spans="23:48" x14ac:dyDescent="0.3">
      <c r="W131" s="25"/>
      <c r="Y131" s="25"/>
      <c r="AF131" s="25"/>
      <c r="AG131" s="25"/>
      <c r="AH131" s="25"/>
      <c r="AI131" s="25"/>
      <c r="AV131" s="29"/>
    </row>
    <row r="132" spans="23:48" x14ac:dyDescent="0.3">
      <c r="W132" s="25"/>
      <c r="Y132" s="25"/>
      <c r="AF132" s="25"/>
      <c r="AG132" s="25"/>
      <c r="AH132" s="25"/>
      <c r="AI132" s="25"/>
      <c r="AV132" s="29"/>
    </row>
    <row r="133" spans="23:48" x14ac:dyDescent="0.3">
      <c r="W133" s="25"/>
      <c r="Y133" s="25"/>
      <c r="AF133" s="25"/>
      <c r="AG133" s="25"/>
      <c r="AH133" s="25"/>
      <c r="AI133" s="25"/>
      <c r="AV133" s="29"/>
    </row>
    <row r="134" spans="23:48" x14ac:dyDescent="0.3">
      <c r="W134" s="25"/>
      <c r="Y134" s="25"/>
      <c r="AF134" s="25"/>
      <c r="AG134" s="25"/>
      <c r="AH134" s="25"/>
      <c r="AI134" s="25"/>
      <c r="AV134" s="29"/>
    </row>
    <row r="135" spans="23:48" x14ac:dyDescent="0.3">
      <c r="W135" s="25"/>
      <c r="Y135" s="25"/>
      <c r="AF135" s="25"/>
      <c r="AG135" s="25"/>
      <c r="AH135" s="25"/>
      <c r="AI135" s="25"/>
      <c r="AV135" s="29"/>
    </row>
    <row r="136" spans="23:48" x14ac:dyDescent="0.3">
      <c r="W136" s="25"/>
      <c r="Y136" s="25"/>
      <c r="AF136" s="25"/>
      <c r="AG136" s="25"/>
      <c r="AH136" s="25"/>
      <c r="AI136" s="25"/>
      <c r="AV136" s="29"/>
    </row>
    <row r="137" spans="23:48" x14ac:dyDescent="0.3">
      <c r="W137" s="25"/>
      <c r="Y137" s="25"/>
      <c r="AF137" s="25"/>
      <c r="AG137" s="25"/>
      <c r="AH137" s="25"/>
      <c r="AI137" s="25"/>
      <c r="AV137" s="29"/>
    </row>
    <row r="138" spans="23:48" x14ac:dyDescent="0.3">
      <c r="W138" s="25"/>
      <c r="Y138" s="25"/>
      <c r="AF138" s="25"/>
      <c r="AG138" s="25"/>
      <c r="AH138" s="25"/>
      <c r="AI138" s="25"/>
      <c r="AV138" s="29"/>
    </row>
    <row r="139" spans="23:48" x14ac:dyDescent="0.3">
      <c r="W139" s="25"/>
      <c r="Y139" s="25"/>
      <c r="AF139" s="25"/>
      <c r="AG139" s="25"/>
      <c r="AH139" s="25"/>
      <c r="AI139" s="25"/>
      <c r="AV139" s="29"/>
    </row>
    <row r="140" spans="23:48" x14ac:dyDescent="0.3">
      <c r="W140" s="25"/>
      <c r="Y140" s="25"/>
      <c r="AF140" s="25"/>
      <c r="AG140" s="25"/>
      <c r="AH140" s="25"/>
      <c r="AI140" s="25"/>
      <c r="AV140" s="29"/>
    </row>
    <row r="141" spans="23:48" x14ac:dyDescent="0.3">
      <c r="W141" s="25"/>
      <c r="Y141" s="25"/>
      <c r="AF141" s="25"/>
      <c r="AG141" s="25"/>
      <c r="AH141" s="25"/>
      <c r="AI141" s="25"/>
      <c r="AV141" s="29"/>
    </row>
    <row r="142" spans="23:48" x14ac:dyDescent="0.3">
      <c r="W142" s="25"/>
      <c r="Y142" s="25"/>
      <c r="AF142" s="25"/>
      <c r="AG142" s="25"/>
      <c r="AH142" s="25"/>
      <c r="AI142" s="25"/>
      <c r="AV142" s="29"/>
    </row>
    <row r="143" spans="23:48" x14ac:dyDescent="0.3">
      <c r="W143" s="25"/>
      <c r="Y143" s="25"/>
      <c r="AF143" s="25"/>
      <c r="AG143" s="25"/>
      <c r="AH143" s="25"/>
      <c r="AI143" s="25"/>
      <c r="AV143" s="29"/>
    </row>
    <row r="144" spans="23:48" x14ac:dyDescent="0.3">
      <c r="W144" s="25"/>
      <c r="Y144" s="25"/>
      <c r="AF144" s="25"/>
      <c r="AG144" s="25"/>
      <c r="AH144" s="25"/>
      <c r="AI144" s="25"/>
      <c r="AV144" s="29"/>
    </row>
    <row r="145" spans="23:48" x14ac:dyDescent="0.3">
      <c r="W145" s="25"/>
      <c r="Y145" s="25"/>
      <c r="AF145" s="25"/>
      <c r="AG145" s="25"/>
      <c r="AH145" s="25"/>
      <c r="AI145" s="25"/>
      <c r="AV145" s="29"/>
    </row>
    <row r="146" spans="23:48" x14ac:dyDescent="0.3">
      <c r="W146" s="25"/>
      <c r="Y146" s="25"/>
      <c r="AF146" s="25"/>
      <c r="AG146" s="25"/>
      <c r="AH146" s="25"/>
      <c r="AI146" s="25"/>
      <c r="AV146" s="29"/>
    </row>
    <row r="147" spans="23:48" x14ac:dyDescent="0.3">
      <c r="W147" s="25"/>
      <c r="Y147" s="25"/>
      <c r="AF147" s="25"/>
      <c r="AG147" s="25"/>
      <c r="AH147" s="25"/>
      <c r="AI147" s="25"/>
      <c r="AV147" s="29"/>
    </row>
    <row r="148" spans="23:48" x14ac:dyDescent="0.3">
      <c r="W148" s="25"/>
      <c r="Y148" s="25"/>
      <c r="AF148" s="25"/>
      <c r="AG148" s="25"/>
      <c r="AH148" s="25"/>
      <c r="AI148" s="25"/>
      <c r="AV148" s="29"/>
    </row>
    <row r="149" spans="23:48" x14ac:dyDescent="0.3">
      <c r="W149" s="25"/>
      <c r="Y149" s="25"/>
      <c r="AF149" s="25"/>
      <c r="AG149" s="25"/>
      <c r="AH149" s="25"/>
      <c r="AI149" s="25"/>
      <c r="AV149" s="29"/>
    </row>
    <row r="150" spans="23:48" x14ac:dyDescent="0.3">
      <c r="W150" s="25"/>
      <c r="Y150" s="25"/>
      <c r="AF150" s="25"/>
      <c r="AG150" s="25"/>
      <c r="AH150" s="25"/>
      <c r="AI150" s="25"/>
      <c r="AV150" s="29"/>
    </row>
    <row r="151" spans="23:48" x14ac:dyDescent="0.3">
      <c r="W151" s="25"/>
      <c r="Y151" s="25"/>
      <c r="AF151" s="25"/>
      <c r="AG151" s="25"/>
      <c r="AH151" s="25"/>
      <c r="AI151" s="25"/>
      <c r="AV151" s="29"/>
    </row>
    <row r="152" spans="23:48" x14ac:dyDescent="0.3">
      <c r="W152" s="25"/>
      <c r="Y152" s="25"/>
      <c r="AF152" s="25"/>
      <c r="AG152" s="25"/>
      <c r="AH152" s="25"/>
      <c r="AI152" s="25"/>
      <c r="AV152" s="29"/>
    </row>
    <row r="153" spans="23:48" x14ac:dyDescent="0.3">
      <c r="W153" s="25"/>
      <c r="Y153" s="25"/>
      <c r="AF153" s="25"/>
      <c r="AG153" s="25"/>
      <c r="AH153" s="25"/>
      <c r="AI153" s="25"/>
      <c r="AV153" s="29"/>
    </row>
    <row r="154" spans="23:48" x14ac:dyDescent="0.3">
      <c r="W154" s="25"/>
      <c r="Y154" s="25"/>
      <c r="AF154" s="25"/>
      <c r="AG154" s="25"/>
      <c r="AH154" s="25"/>
      <c r="AI154" s="25"/>
      <c r="AV154" s="29"/>
    </row>
    <row r="155" spans="23:48" x14ac:dyDescent="0.3">
      <c r="W155" s="25"/>
      <c r="Y155" s="25"/>
      <c r="AF155" s="25"/>
      <c r="AG155" s="25"/>
      <c r="AH155" s="25"/>
      <c r="AI155" s="25"/>
      <c r="AV155" s="29"/>
    </row>
    <row r="156" spans="23:48" x14ac:dyDescent="0.3">
      <c r="W156" s="25"/>
      <c r="Y156" s="25"/>
      <c r="AF156" s="25"/>
      <c r="AG156" s="25"/>
      <c r="AH156" s="25"/>
      <c r="AI156" s="25"/>
      <c r="AV156" s="29"/>
    </row>
    <row r="157" spans="23:48" x14ac:dyDescent="0.3">
      <c r="W157" s="25"/>
      <c r="Y157" s="25"/>
      <c r="AF157" s="25"/>
      <c r="AG157" s="25"/>
      <c r="AH157" s="25"/>
      <c r="AI157" s="25"/>
      <c r="AV157" s="29"/>
    </row>
    <row r="158" spans="23:48" x14ac:dyDescent="0.3">
      <c r="W158" s="25"/>
      <c r="Y158" s="25"/>
      <c r="AF158" s="25"/>
      <c r="AG158" s="25"/>
      <c r="AH158" s="25"/>
      <c r="AI158" s="25"/>
      <c r="AV158" s="29"/>
    </row>
    <row r="159" spans="23:48" x14ac:dyDescent="0.3">
      <c r="W159" s="25"/>
      <c r="Y159" s="25"/>
      <c r="AF159" s="25"/>
      <c r="AG159" s="25"/>
      <c r="AH159" s="25"/>
      <c r="AI159" s="25"/>
      <c r="AV159" s="29"/>
    </row>
    <row r="160" spans="23:48" x14ac:dyDescent="0.3">
      <c r="W160" s="25"/>
      <c r="Y160" s="25"/>
      <c r="AF160" s="25"/>
      <c r="AG160" s="25"/>
      <c r="AH160" s="25"/>
      <c r="AI160" s="25"/>
      <c r="AV160" s="29"/>
    </row>
    <row r="161" spans="23:48" x14ac:dyDescent="0.3">
      <c r="W161" s="25"/>
      <c r="Y161" s="25"/>
      <c r="AF161" s="25"/>
      <c r="AG161" s="25"/>
      <c r="AH161" s="25"/>
      <c r="AI161" s="25"/>
      <c r="AV161" s="29"/>
    </row>
    <row r="162" spans="23:48" x14ac:dyDescent="0.3">
      <c r="W162" s="25"/>
      <c r="Y162" s="25"/>
      <c r="AF162" s="25"/>
      <c r="AG162" s="25"/>
      <c r="AH162" s="25"/>
      <c r="AI162" s="25"/>
      <c r="AV162" s="29"/>
    </row>
    <row r="163" spans="23:48" x14ac:dyDescent="0.3">
      <c r="W163" s="25"/>
      <c r="Y163" s="25"/>
      <c r="AF163" s="25"/>
      <c r="AG163" s="25"/>
      <c r="AH163" s="25"/>
      <c r="AI163" s="25"/>
      <c r="AV163" s="29"/>
    </row>
    <row r="164" spans="23:48" x14ac:dyDescent="0.3">
      <c r="W164" s="25"/>
      <c r="Y164" s="25"/>
      <c r="AF164" s="25"/>
      <c r="AG164" s="25"/>
      <c r="AH164" s="25"/>
      <c r="AI164" s="25"/>
      <c r="AV164" s="29"/>
    </row>
    <row r="165" spans="23:48" x14ac:dyDescent="0.3">
      <c r="W165" s="25"/>
      <c r="Y165" s="25"/>
      <c r="AF165" s="25"/>
      <c r="AG165" s="25"/>
      <c r="AH165" s="25"/>
      <c r="AI165" s="25"/>
      <c r="AV165" s="29"/>
    </row>
    <row r="166" spans="23:48" x14ac:dyDescent="0.3">
      <c r="W166" s="25"/>
      <c r="Y166" s="25"/>
      <c r="AF166" s="25"/>
      <c r="AG166" s="25"/>
      <c r="AH166" s="25"/>
      <c r="AI166" s="25"/>
      <c r="AV166" s="29"/>
    </row>
    <row r="167" spans="23:48" x14ac:dyDescent="0.3">
      <c r="W167" s="25"/>
      <c r="Y167" s="25"/>
      <c r="AF167" s="25"/>
      <c r="AG167" s="25"/>
      <c r="AH167" s="25"/>
      <c r="AI167" s="25"/>
      <c r="AV167" s="29"/>
    </row>
    <row r="168" spans="23:48" x14ac:dyDescent="0.3">
      <c r="W168" s="25"/>
      <c r="Y168" s="25"/>
      <c r="AF168" s="25"/>
      <c r="AG168" s="25"/>
      <c r="AH168" s="25"/>
      <c r="AI168" s="25"/>
      <c r="AV168" s="29"/>
    </row>
    <row r="169" spans="23:48" x14ac:dyDescent="0.3">
      <c r="W169" s="25"/>
      <c r="Y169" s="25"/>
      <c r="AF169" s="25"/>
      <c r="AG169" s="25"/>
      <c r="AH169" s="25"/>
      <c r="AI169" s="25"/>
      <c r="AV169" s="29"/>
    </row>
    <row r="170" spans="23:48" x14ac:dyDescent="0.3">
      <c r="W170" s="25"/>
      <c r="Y170" s="25"/>
      <c r="AF170" s="25"/>
      <c r="AG170" s="25"/>
      <c r="AH170" s="25"/>
      <c r="AI170" s="25"/>
      <c r="AV170" s="29"/>
    </row>
    <row r="171" spans="23:48" x14ac:dyDescent="0.3">
      <c r="W171" s="25"/>
      <c r="Y171" s="25"/>
      <c r="AF171" s="25"/>
      <c r="AG171" s="25"/>
      <c r="AH171" s="25"/>
      <c r="AI171" s="25"/>
      <c r="AV171" s="29"/>
    </row>
    <row r="172" spans="23:48" x14ac:dyDescent="0.3">
      <c r="W172" s="25"/>
      <c r="Y172" s="25"/>
      <c r="AF172" s="25"/>
      <c r="AG172" s="25"/>
      <c r="AH172" s="25"/>
      <c r="AI172" s="25"/>
      <c r="AV172" s="29"/>
    </row>
    <row r="173" spans="23:48" x14ac:dyDescent="0.3">
      <c r="W173" s="25"/>
      <c r="Y173" s="25"/>
      <c r="AF173" s="25"/>
      <c r="AG173" s="25"/>
      <c r="AH173" s="25"/>
      <c r="AI173" s="25"/>
      <c r="AV173" s="29"/>
    </row>
    <row r="174" spans="23:48" x14ac:dyDescent="0.3">
      <c r="W174" s="25"/>
      <c r="Y174" s="25"/>
      <c r="AF174" s="25"/>
      <c r="AG174" s="25"/>
      <c r="AH174" s="25"/>
      <c r="AI174" s="25"/>
      <c r="AV174" s="29"/>
    </row>
    <row r="175" spans="23:48" x14ac:dyDescent="0.3">
      <c r="W175" s="25"/>
      <c r="Y175" s="25"/>
      <c r="AF175" s="25"/>
      <c r="AG175" s="25"/>
      <c r="AH175" s="25"/>
      <c r="AI175" s="25"/>
      <c r="AV175" s="29"/>
    </row>
    <row r="176" spans="23:48" x14ac:dyDescent="0.3">
      <c r="W176" s="25"/>
      <c r="Y176" s="25"/>
      <c r="AF176" s="25"/>
      <c r="AG176" s="25"/>
      <c r="AH176" s="25"/>
      <c r="AI176" s="25"/>
      <c r="AV176" s="29"/>
    </row>
    <row r="177" spans="23:48" x14ac:dyDescent="0.3">
      <c r="W177" s="25"/>
      <c r="Y177" s="25"/>
      <c r="AF177" s="25"/>
      <c r="AG177" s="25"/>
      <c r="AH177" s="25"/>
      <c r="AI177" s="25"/>
      <c r="AV177" s="29"/>
    </row>
    <row r="178" spans="23:48" x14ac:dyDescent="0.3">
      <c r="W178" s="25"/>
      <c r="Y178" s="25"/>
      <c r="AF178" s="25"/>
      <c r="AG178" s="25"/>
      <c r="AH178" s="25"/>
      <c r="AI178" s="25"/>
      <c r="AV178" s="29"/>
    </row>
    <row r="179" spans="23:48" x14ac:dyDescent="0.3">
      <c r="W179" s="25"/>
      <c r="Y179" s="25"/>
      <c r="AF179" s="25"/>
      <c r="AG179" s="25"/>
      <c r="AH179" s="25"/>
      <c r="AI179" s="25"/>
      <c r="AV179" s="29"/>
    </row>
    <row r="180" spans="23:48" x14ac:dyDescent="0.3">
      <c r="W180" s="25"/>
      <c r="Y180" s="25"/>
      <c r="AF180" s="25"/>
      <c r="AG180" s="25"/>
      <c r="AH180" s="25"/>
      <c r="AI180" s="25"/>
      <c r="AV180" s="29"/>
    </row>
    <row r="181" spans="23:48" x14ac:dyDescent="0.3">
      <c r="W181" s="25"/>
      <c r="Y181" s="25"/>
      <c r="AF181" s="25"/>
      <c r="AG181" s="25"/>
      <c r="AH181" s="25"/>
      <c r="AI181" s="25"/>
      <c r="AV181" s="29"/>
    </row>
    <row r="182" spans="23:48" x14ac:dyDescent="0.3">
      <c r="W182" s="25"/>
      <c r="Y182" s="25"/>
      <c r="AF182" s="25"/>
      <c r="AG182" s="25"/>
      <c r="AH182" s="25"/>
      <c r="AI182" s="25"/>
      <c r="AV182" s="29"/>
    </row>
    <row r="183" spans="23:48" x14ac:dyDescent="0.3">
      <c r="W183" s="25"/>
      <c r="Y183" s="25"/>
      <c r="AF183" s="25"/>
      <c r="AG183" s="25"/>
      <c r="AH183" s="25"/>
      <c r="AI183" s="25"/>
      <c r="AV183" s="29"/>
    </row>
    <row r="184" spans="23:48" x14ac:dyDescent="0.3">
      <c r="W184" s="25"/>
      <c r="Y184" s="25"/>
      <c r="AF184" s="25"/>
      <c r="AG184" s="25"/>
      <c r="AH184" s="25"/>
      <c r="AI184" s="25"/>
      <c r="AV184" s="29"/>
    </row>
    <row r="185" spans="23:48" x14ac:dyDescent="0.3">
      <c r="W185" s="25"/>
      <c r="Y185" s="25"/>
      <c r="AF185" s="25"/>
      <c r="AG185" s="25"/>
      <c r="AH185" s="25"/>
      <c r="AI185" s="25"/>
      <c r="AV185" s="29"/>
    </row>
    <row r="186" spans="23:48" x14ac:dyDescent="0.3">
      <c r="W186" s="25"/>
      <c r="Y186" s="25"/>
      <c r="AF186" s="25"/>
      <c r="AG186" s="25"/>
      <c r="AH186" s="25"/>
      <c r="AI186" s="25"/>
      <c r="AV186" s="29"/>
    </row>
    <row r="187" spans="23:48" x14ac:dyDescent="0.3">
      <c r="W187" s="25"/>
      <c r="Y187" s="25"/>
      <c r="AF187" s="25"/>
      <c r="AG187" s="25"/>
      <c r="AH187" s="25"/>
      <c r="AI187" s="25"/>
      <c r="AV187" s="29"/>
    </row>
    <row r="188" spans="23:48" x14ac:dyDescent="0.3">
      <c r="W188" s="25"/>
      <c r="Y188" s="25"/>
      <c r="AF188" s="25"/>
      <c r="AG188" s="25"/>
      <c r="AH188" s="25"/>
      <c r="AI188" s="25"/>
      <c r="AV188" s="29"/>
    </row>
    <row r="189" spans="23:48" x14ac:dyDescent="0.3">
      <c r="W189" s="25"/>
      <c r="Y189" s="25"/>
      <c r="AF189" s="25"/>
      <c r="AG189" s="25"/>
      <c r="AH189" s="25"/>
      <c r="AI189" s="25"/>
      <c r="AV189" s="29"/>
    </row>
    <row r="190" spans="23:48" x14ac:dyDescent="0.3">
      <c r="W190" s="25"/>
      <c r="Y190" s="25"/>
      <c r="AF190" s="25"/>
      <c r="AG190" s="25"/>
      <c r="AH190" s="25"/>
      <c r="AI190" s="25"/>
      <c r="AV190" s="29"/>
    </row>
    <row r="191" spans="23:48" x14ac:dyDescent="0.3">
      <c r="W191" s="25"/>
      <c r="Y191" s="25"/>
      <c r="AF191" s="25"/>
      <c r="AG191" s="25"/>
      <c r="AH191" s="25"/>
      <c r="AI191" s="25"/>
      <c r="AV191" s="29"/>
    </row>
    <row r="192" spans="23:48" x14ac:dyDescent="0.3">
      <c r="W192" s="25"/>
      <c r="Y192" s="25"/>
      <c r="AF192" s="25"/>
      <c r="AG192" s="25"/>
      <c r="AH192" s="25"/>
      <c r="AI192" s="25"/>
      <c r="AV192" s="29"/>
    </row>
    <row r="193" spans="23:48" x14ac:dyDescent="0.3">
      <c r="W193" s="25"/>
      <c r="Y193" s="25"/>
      <c r="AF193" s="25"/>
      <c r="AG193" s="25"/>
      <c r="AH193" s="25"/>
      <c r="AI193" s="25"/>
      <c r="AV193" s="29"/>
    </row>
    <row r="194" spans="23:48" x14ac:dyDescent="0.3">
      <c r="W194" s="25"/>
      <c r="Y194" s="25"/>
      <c r="AF194" s="25"/>
      <c r="AG194" s="25"/>
      <c r="AH194" s="25"/>
      <c r="AI194" s="25"/>
      <c r="AV194" s="29"/>
    </row>
    <row r="195" spans="23:48" x14ac:dyDescent="0.3">
      <c r="W195" s="25"/>
      <c r="Y195" s="25"/>
      <c r="AF195" s="25"/>
      <c r="AG195" s="25"/>
      <c r="AH195" s="25"/>
      <c r="AI195" s="25"/>
      <c r="AV195" s="29"/>
    </row>
    <row r="196" spans="23:48" x14ac:dyDescent="0.3">
      <c r="W196" s="25"/>
      <c r="Y196" s="25"/>
      <c r="AF196" s="25"/>
      <c r="AG196" s="25"/>
      <c r="AH196" s="25"/>
      <c r="AI196" s="25"/>
      <c r="AV196" s="29"/>
    </row>
    <row r="197" spans="23:48" x14ac:dyDescent="0.3">
      <c r="W197" s="25"/>
      <c r="Y197" s="25"/>
      <c r="AF197" s="25"/>
      <c r="AG197" s="25"/>
      <c r="AH197" s="25"/>
      <c r="AI197" s="25"/>
      <c r="AV197" s="29"/>
    </row>
    <row r="198" spans="23:48" x14ac:dyDescent="0.3">
      <c r="W198" s="25"/>
      <c r="Y198" s="25"/>
      <c r="AF198" s="25"/>
      <c r="AG198" s="25"/>
      <c r="AH198" s="25"/>
      <c r="AI198" s="25"/>
      <c r="AV198" s="29"/>
    </row>
    <row r="199" spans="23:48" x14ac:dyDescent="0.3">
      <c r="W199" s="25"/>
      <c r="Y199" s="25"/>
      <c r="AF199" s="25"/>
      <c r="AG199" s="25"/>
      <c r="AH199" s="25"/>
      <c r="AI199" s="25"/>
      <c r="AV199" s="29"/>
    </row>
    <row r="200" spans="23:48" x14ac:dyDescent="0.3">
      <c r="W200" s="25"/>
      <c r="Y200" s="25"/>
      <c r="AF200" s="25"/>
      <c r="AG200" s="25"/>
      <c r="AH200" s="25"/>
      <c r="AI200" s="25"/>
      <c r="AV200" s="29"/>
    </row>
    <row r="201" spans="23:48" x14ac:dyDescent="0.3">
      <c r="W201" s="25"/>
      <c r="Y201" s="25"/>
      <c r="AF201" s="25"/>
      <c r="AG201" s="25"/>
      <c r="AH201" s="25"/>
      <c r="AI201" s="25"/>
      <c r="AV201" s="29"/>
    </row>
    <row r="202" spans="23:48" x14ac:dyDescent="0.3">
      <c r="W202" s="25"/>
      <c r="Y202" s="25"/>
      <c r="AF202" s="25"/>
      <c r="AG202" s="25"/>
      <c r="AH202" s="25"/>
      <c r="AI202" s="25"/>
      <c r="AV202" s="29"/>
    </row>
    <row r="203" spans="23:48" x14ac:dyDescent="0.3">
      <c r="W203" s="25"/>
      <c r="Y203" s="25"/>
      <c r="AF203" s="25"/>
      <c r="AG203" s="25"/>
      <c r="AH203" s="25"/>
      <c r="AI203" s="25"/>
      <c r="AV203" s="29"/>
    </row>
    <row r="204" spans="23:48" x14ac:dyDescent="0.3">
      <c r="W204" s="25"/>
      <c r="Y204" s="25"/>
      <c r="AF204" s="25"/>
      <c r="AG204" s="25"/>
      <c r="AH204" s="25"/>
      <c r="AI204" s="25"/>
      <c r="AV204" s="29"/>
    </row>
    <row r="205" spans="23:48" x14ac:dyDescent="0.3">
      <c r="W205" s="25"/>
      <c r="Y205" s="25"/>
      <c r="AF205" s="25"/>
      <c r="AG205" s="25"/>
      <c r="AH205" s="25"/>
      <c r="AI205" s="25"/>
      <c r="AV205" s="29"/>
    </row>
    <row r="206" spans="23:48" x14ac:dyDescent="0.3">
      <c r="W206" s="25"/>
      <c r="Y206" s="25"/>
      <c r="AF206" s="25"/>
      <c r="AG206" s="25"/>
      <c r="AH206" s="25"/>
      <c r="AI206" s="25"/>
      <c r="AV206" s="29"/>
    </row>
    <row r="207" spans="23:48" x14ac:dyDescent="0.3">
      <c r="W207" s="25"/>
      <c r="Y207" s="25"/>
      <c r="AF207" s="25"/>
      <c r="AG207" s="25"/>
      <c r="AH207" s="25"/>
      <c r="AI207" s="25"/>
      <c r="AV207" s="29"/>
    </row>
    <row r="208" spans="23:48" x14ac:dyDescent="0.3">
      <c r="W208" s="25"/>
      <c r="Y208" s="25"/>
      <c r="AF208" s="25"/>
      <c r="AG208" s="25"/>
      <c r="AH208" s="25"/>
      <c r="AI208" s="25"/>
      <c r="AV208" s="29"/>
    </row>
    <row r="209" spans="23:48" x14ac:dyDescent="0.3">
      <c r="W209" s="25"/>
      <c r="Y209" s="25"/>
      <c r="AF209" s="25"/>
      <c r="AG209" s="25"/>
      <c r="AH209" s="25"/>
      <c r="AI209" s="25"/>
      <c r="AV209" s="29"/>
    </row>
    <row r="210" spans="23:48" x14ac:dyDescent="0.3">
      <c r="W210" s="25"/>
      <c r="Y210" s="25"/>
      <c r="AF210" s="25"/>
      <c r="AG210" s="25"/>
      <c r="AH210" s="25"/>
      <c r="AI210" s="25"/>
      <c r="AV210" s="29"/>
    </row>
    <row r="211" spans="23:48" x14ac:dyDescent="0.3">
      <c r="W211" s="25"/>
      <c r="Y211" s="25"/>
      <c r="AF211" s="25"/>
      <c r="AG211" s="25"/>
      <c r="AH211" s="25"/>
      <c r="AI211" s="25"/>
      <c r="AV211" s="29"/>
    </row>
    <row r="212" spans="23:48" x14ac:dyDescent="0.3">
      <c r="W212" s="25"/>
      <c r="Y212" s="25"/>
      <c r="AF212" s="25"/>
      <c r="AG212" s="25"/>
      <c r="AH212" s="25"/>
      <c r="AI212" s="25"/>
      <c r="AV212" s="29"/>
    </row>
    <row r="213" spans="23:48" x14ac:dyDescent="0.3">
      <c r="W213" s="25"/>
      <c r="Y213" s="25"/>
      <c r="AF213" s="25"/>
      <c r="AG213" s="25"/>
      <c r="AH213" s="25"/>
      <c r="AI213" s="25"/>
      <c r="AV213" s="29"/>
    </row>
    <row r="214" spans="23:48" x14ac:dyDescent="0.3">
      <c r="W214" s="25"/>
      <c r="Y214" s="25"/>
      <c r="AF214" s="25"/>
      <c r="AG214" s="25"/>
      <c r="AH214" s="25"/>
      <c r="AI214" s="25"/>
      <c r="AV214" s="29"/>
    </row>
    <row r="215" spans="23:48" x14ac:dyDescent="0.3">
      <c r="W215" s="25"/>
      <c r="Y215" s="25"/>
      <c r="AF215" s="25"/>
      <c r="AG215" s="25"/>
      <c r="AH215" s="25"/>
      <c r="AI215" s="25"/>
      <c r="AV215" s="29"/>
    </row>
    <row r="216" spans="23:48" x14ac:dyDescent="0.3">
      <c r="W216" s="25"/>
      <c r="Y216" s="25"/>
      <c r="AF216" s="25"/>
      <c r="AG216" s="25"/>
      <c r="AH216" s="25"/>
      <c r="AI216" s="25"/>
      <c r="AV216" s="29"/>
    </row>
    <row r="217" spans="23:48" x14ac:dyDescent="0.3">
      <c r="W217" s="25"/>
      <c r="Y217" s="25"/>
      <c r="AF217" s="25"/>
      <c r="AG217" s="25"/>
      <c r="AH217" s="25"/>
      <c r="AI217" s="25"/>
      <c r="AV217" s="29"/>
    </row>
    <row r="218" spans="23:48" x14ac:dyDescent="0.3">
      <c r="W218" s="25"/>
      <c r="Y218" s="25"/>
      <c r="AF218" s="25"/>
      <c r="AG218" s="25"/>
      <c r="AH218" s="25"/>
      <c r="AI218" s="25"/>
      <c r="AV218" s="29"/>
    </row>
    <row r="219" spans="23:48" x14ac:dyDescent="0.3">
      <c r="W219" s="25"/>
      <c r="Y219" s="25"/>
      <c r="AF219" s="25"/>
      <c r="AG219" s="25"/>
      <c r="AH219" s="25"/>
      <c r="AI219" s="25"/>
      <c r="AV219" s="29"/>
    </row>
    <row r="220" spans="23:48" x14ac:dyDescent="0.3">
      <c r="W220" s="25"/>
      <c r="Y220" s="25"/>
      <c r="AF220" s="25"/>
      <c r="AG220" s="25"/>
      <c r="AH220" s="25"/>
      <c r="AI220" s="25"/>
      <c r="AV220" s="29"/>
    </row>
    <row r="221" spans="23:48" x14ac:dyDescent="0.3">
      <c r="W221" s="25"/>
      <c r="Y221" s="25"/>
      <c r="AF221" s="25"/>
      <c r="AG221" s="25"/>
      <c r="AH221" s="25"/>
      <c r="AI221" s="25"/>
      <c r="AV221" s="29"/>
    </row>
    <row r="222" spans="23:48" x14ac:dyDescent="0.3">
      <c r="W222" s="25"/>
      <c r="Y222" s="25"/>
      <c r="AF222" s="25"/>
      <c r="AG222" s="25"/>
      <c r="AH222" s="25"/>
      <c r="AI222" s="25"/>
      <c r="AV222" s="29"/>
    </row>
    <row r="223" spans="23:48" x14ac:dyDescent="0.3">
      <c r="W223" s="25"/>
      <c r="Y223" s="25"/>
      <c r="AF223" s="25"/>
      <c r="AG223" s="25"/>
      <c r="AH223" s="25"/>
      <c r="AI223" s="25"/>
      <c r="AV223" s="29"/>
    </row>
    <row r="224" spans="23:48" x14ac:dyDescent="0.3">
      <c r="W224" s="25"/>
      <c r="Y224" s="25"/>
      <c r="AF224" s="25"/>
      <c r="AG224" s="25"/>
      <c r="AH224" s="25"/>
      <c r="AI224" s="25"/>
      <c r="AV224" s="29"/>
    </row>
    <row r="225" spans="23:48" x14ac:dyDescent="0.3">
      <c r="W225" s="25"/>
      <c r="Y225" s="25"/>
      <c r="AF225" s="25"/>
      <c r="AG225" s="25"/>
      <c r="AH225" s="25"/>
      <c r="AI225" s="25"/>
      <c r="AV225" s="29"/>
    </row>
    <row r="226" spans="23:48" x14ac:dyDescent="0.3">
      <c r="W226" s="25"/>
      <c r="Y226" s="25"/>
      <c r="AF226" s="25"/>
      <c r="AG226" s="25"/>
      <c r="AH226" s="25"/>
      <c r="AI226" s="25"/>
      <c r="AV226" s="29"/>
    </row>
    <row r="227" spans="23:48" x14ac:dyDescent="0.3">
      <c r="W227" s="25"/>
      <c r="Y227" s="25"/>
      <c r="AF227" s="25"/>
      <c r="AG227" s="25"/>
      <c r="AH227" s="25"/>
      <c r="AI227" s="25"/>
      <c r="AV227" s="29"/>
    </row>
    <row r="228" spans="23:48" x14ac:dyDescent="0.3">
      <c r="W228" s="25"/>
      <c r="Y228" s="25"/>
      <c r="AF228" s="25"/>
      <c r="AG228" s="25"/>
      <c r="AH228" s="25"/>
      <c r="AI228" s="25"/>
      <c r="AV228" s="29"/>
    </row>
    <row r="229" spans="23:48" x14ac:dyDescent="0.3">
      <c r="W229" s="25"/>
      <c r="Y229" s="25"/>
      <c r="AF229" s="25"/>
      <c r="AG229" s="25"/>
      <c r="AH229" s="25"/>
      <c r="AI229" s="25"/>
      <c r="AV229" s="29"/>
    </row>
    <row r="230" spans="23:48" x14ac:dyDescent="0.3">
      <c r="W230" s="25"/>
      <c r="Y230" s="25"/>
      <c r="AF230" s="25"/>
      <c r="AG230" s="25"/>
      <c r="AH230" s="25"/>
      <c r="AI230" s="25"/>
      <c r="AV230" s="29"/>
    </row>
    <row r="231" spans="23:48" x14ac:dyDescent="0.3">
      <c r="W231" s="25"/>
      <c r="Y231" s="25"/>
      <c r="AF231" s="25"/>
      <c r="AG231" s="25"/>
      <c r="AH231" s="25"/>
      <c r="AI231" s="25"/>
      <c r="AV231" s="29"/>
    </row>
    <row r="232" spans="23:48" x14ac:dyDescent="0.3">
      <c r="W232" s="25"/>
      <c r="Y232" s="25"/>
      <c r="AF232" s="25"/>
      <c r="AG232" s="25"/>
      <c r="AH232" s="25"/>
      <c r="AI232" s="25"/>
      <c r="AV232" s="29"/>
    </row>
    <row r="233" spans="23:48" x14ac:dyDescent="0.3">
      <c r="W233" s="25"/>
      <c r="Y233" s="25"/>
      <c r="AF233" s="25"/>
      <c r="AG233" s="25"/>
      <c r="AH233" s="25"/>
      <c r="AI233" s="25"/>
      <c r="AV233" s="29"/>
    </row>
    <row r="234" spans="23:48" x14ac:dyDescent="0.3">
      <c r="W234" s="25"/>
      <c r="Y234" s="25"/>
      <c r="AF234" s="25"/>
      <c r="AG234" s="25"/>
      <c r="AH234" s="25"/>
      <c r="AI234" s="25"/>
      <c r="AV234" s="29"/>
    </row>
    <row r="235" spans="23:48" x14ac:dyDescent="0.3">
      <c r="W235" s="25"/>
      <c r="Y235" s="25"/>
      <c r="AF235" s="25"/>
      <c r="AG235" s="25"/>
      <c r="AH235" s="25"/>
      <c r="AI235" s="25"/>
      <c r="AV235" s="29"/>
    </row>
    <row r="236" spans="23:48" x14ac:dyDescent="0.3">
      <c r="W236" s="25"/>
      <c r="Y236" s="25"/>
      <c r="AF236" s="25"/>
      <c r="AG236" s="25"/>
      <c r="AH236" s="25"/>
      <c r="AI236" s="25"/>
      <c r="AV236" s="29"/>
    </row>
    <row r="237" spans="23:48" x14ac:dyDescent="0.3">
      <c r="W237" s="25"/>
      <c r="Y237" s="25"/>
      <c r="AF237" s="25"/>
      <c r="AG237" s="25"/>
      <c r="AH237" s="25"/>
      <c r="AI237" s="25"/>
      <c r="AV237" s="29"/>
    </row>
    <row r="238" spans="23:48" x14ac:dyDescent="0.3">
      <c r="W238" s="25"/>
      <c r="Y238" s="25"/>
      <c r="AF238" s="25"/>
      <c r="AG238" s="25"/>
      <c r="AH238" s="25"/>
      <c r="AI238" s="25"/>
      <c r="AV238" s="29"/>
    </row>
    <row r="239" spans="23:48" x14ac:dyDescent="0.3">
      <c r="W239" s="25"/>
      <c r="Y239" s="25"/>
      <c r="AF239" s="25"/>
      <c r="AG239" s="25"/>
      <c r="AH239" s="25"/>
      <c r="AI239" s="25"/>
      <c r="AV239" s="29"/>
    </row>
    <row r="240" spans="23:48" x14ac:dyDescent="0.3">
      <c r="W240" s="25"/>
      <c r="Y240" s="25"/>
      <c r="AF240" s="25"/>
      <c r="AG240" s="25"/>
      <c r="AH240" s="25"/>
      <c r="AI240" s="25"/>
      <c r="AV240" s="29"/>
    </row>
    <row r="241" spans="23:48" x14ac:dyDescent="0.3">
      <c r="W241" s="25"/>
      <c r="Y241" s="25"/>
      <c r="AF241" s="25"/>
      <c r="AG241" s="25"/>
      <c r="AH241" s="25"/>
      <c r="AI241" s="25"/>
      <c r="AV241" s="29"/>
    </row>
    <row r="242" spans="23:48" x14ac:dyDescent="0.3">
      <c r="W242" s="25"/>
      <c r="Y242" s="25"/>
      <c r="AF242" s="25"/>
      <c r="AG242" s="25"/>
      <c r="AH242" s="25"/>
      <c r="AI242" s="25"/>
      <c r="AV242" s="29"/>
    </row>
    <row r="243" spans="23:48" x14ac:dyDescent="0.3">
      <c r="W243" s="25"/>
      <c r="Y243" s="25"/>
      <c r="AF243" s="25"/>
      <c r="AG243" s="25"/>
      <c r="AH243" s="25"/>
      <c r="AI243" s="25"/>
      <c r="AV243" s="29"/>
    </row>
    <row r="244" spans="23:48" x14ac:dyDescent="0.3">
      <c r="W244" s="25"/>
      <c r="Y244" s="25"/>
      <c r="AF244" s="25"/>
      <c r="AG244" s="25"/>
      <c r="AH244" s="25"/>
      <c r="AI244" s="25"/>
      <c r="AV244" s="29"/>
    </row>
    <row r="245" spans="23:48" x14ac:dyDescent="0.3">
      <c r="W245" s="25"/>
      <c r="Y245" s="25"/>
      <c r="AF245" s="25"/>
      <c r="AG245" s="25"/>
      <c r="AH245" s="25"/>
      <c r="AI245" s="25"/>
      <c r="AV245" s="29"/>
    </row>
    <row r="246" spans="23:48" x14ac:dyDescent="0.3">
      <c r="W246" s="25"/>
      <c r="Y246" s="25"/>
      <c r="AF246" s="25"/>
      <c r="AG246" s="25"/>
      <c r="AH246" s="25"/>
      <c r="AI246" s="25"/>
      <c r="AV246" s="29"/>
    </row>
    <row r="247" spans="23:48" x14ac:dyDescent="0.3">
      <c r="W247" s="25"/>
      <c r="Y247" s="25"/>
      <c r="AF247" s="25"/>
      <c r="AG247" s="25"/>
      <c r="AH247" s="25"/>
      <c r="AI247" s="25"/>
      <c r="AV247" s="29"/>
    </row>
    <row r="248" spans="23:48" x14ac:dyDescent="0.3">
      <c r="W248" s="25"/>
      <c r="Y248" s="25"/>
      <c r="AF248" s="25"/>
      <c r="AG248" s="25"/>
      <c r="AH248" s="25"/>
      <c r="AI248" s="25"/>
      <c r="AV248" s="29"/>
    </row>
    <row r="249" spans="23:48" x14ac:dyDescent="0.3">
      <c r="W249" s="25"/>
      <c r="Y249" s="25"/>
      <c r="AF249" s="25"/>
      <c r="AG249" s="25"/>
      <c r="AH249" s="25"/>
      <c r="AI249" s="25"/>
      <c r="AV249" s="29"/>
    </row>
    <row r="250" spans="23:48" x14ac:dyDescent="0.3">
      <c r="W250" s="25"/>
      <c r="Y250" s="25"/>
      <c r="AF250" s="25"/>
      <c r="AG250" s="25"/>
      <c r="AH250" s="25"/>
      <c r="AI250" s="25"/>
      <c r="AV250" s="29"/>
    </row>
    <row r="251" spans="23:48" x14ac:dyDescent="0.3">
      <c r="W251" s="25"/>
      <c r="Y251" s="25"/>
      <c r="AF251" s="25"/>
      <c r="AG251" s="25"/>
      <c r="AH251" s="25"/>
      <c r="AI251" s="25"/>
      <c r="AV251" s="29"/>
    </row>
    <row r="252" spans="23:48" x14ac:dyDescent="0.3">
      <c r="W252" s="25"/>
      <c r="Y252" s="25"/>
      <c r="AF252" s="25"/>
      <c r="AG252" s="25"/>
      <c r="AH252" s="25"/>
      <c r="AI252" s="25"/>
      <c r="AV252" s="29"/>
    </row>
    <row r="253" spans="23:48" x14ac:dyDescent="0.3">
      <c r="W253" s="25"/>
      <c r="Y253" s="25"/>
      <c r="AF253" s="25"/>
      <c r="AG253" s="25"/>
      <c r="AH253" s="25"/>
      <c r="AI253" s="25"/>
      <c r="AV253" s="29"/>
    </row>
    <row r="254" spans="23:48" x14ac:dyDescent="0.3">
      <c r="W254" s="25"/>
      <c r="Y254" s="25"/>
      <c r="AF254" s="25"/>
      <c r="AG254" s="25"/>
      <c r="AH254" s="25"/>
      <c r="AI254" s="25"/>
      <c r="AV254" s="29"/>
    </row>
    <row r="255" spans="23:48" x14ac:dyDescent="0.3">
      <c r="W255" s="25"/>
      <c r="Y255" s="25"/>
      <c r="AF255" s="25"/>
      <c r="AG255" s="25"/>
      <c r="AH255" s="25"/>
      <c r="AI255" s="25"/>
      <c r="AV255" s="29"/>
    </row>
    <row r="256" spans="23:48" x14ac:dyDescent="0.3">
      <c r="W256" s="25"/>
      <c r="Y256" s="25"/>
      <c r="AF256" s="25"/>
      <c r="AG256" s="25"/>
      <c r="AH256" s="25"/>
      <c r="AI256" s="25"/>
      <c r="AV256" s="29"/>
    </row>
    <row r="257" spans="23:48" x14ac:dyDescent="0.3">
      <c r="W257" s="25"/>
      <c r="Y257" s="25"/>
      <c r="AF257" s="25"/>
      <c r="AG257" s="25"/>
      <c r="AH257" s="25"/>
      <c r="AI257" s="25"/>
      <c r="AV257" s="29"/>
    </row>
    <row r="258" spans="23:48" x14ac:dyDescent="0.3">
      <c r="W258" s="25"/>
      <c r="Y258" s="25"/>
      <c r="AF258" s="25"/>
      <c r="AG258" s="25"/>
      <c r="AH258" s="25"/>
      <c r="AI258" s="25"/>
      <c r="AV258" s="29"/>
    </row>
    <row r="259" spans="23:48" x14ac:dyDescent="0.3">
      <c r="W259" s="25"/>
      <c r="Y259" s="25"/>
      <c r="AF259" s="25"/>
      <c r="AG259" s="25"/>
      <c r="AH259" s="25"/>
      <c r="AI259" s="25"/>
      <c r="AV259" s="29"/>
    </row>
    <row r="260" spans="23:48" x14ac:dyDescent="0.3">
      <c r="W260" s="25"/>
      <c r="Y260" s="25"/>
      <c r="AF260" s="25"/>
      <c r="AG260" s="25"/>
      <c r="AH260" s="25"/>
      <c r="AI260" s="25"/>
      <c r="AV260" s="29"/>
    </row>
    <row r="261" spans="23:48" x14ac:dyDescent="0.3">
      <c r="W261" s="25"/>
      <c r="Y261" s="25"/>
      <c r="AF261" s="25"/>
      <c r="AG261" s="25"/>
      <c r="AH261" s="25"/>
      <c r="AI261" s="25"/>
      <c r="AV261" s="29"/>
    </row>
    <row r="262" spans="23:48" x14ac:dyDescent="0.3">
      <c r="W262" s="25"/>
      <c r="Y262" s="25"/>
      <c r="AF262" s="25"/>
      <c r="AG262" s="25"/>
      <c r="AH262" s="25"/>
      <c r="AI262" s="25"/>
      <c r="AV262" s="29"/>
    </row>
    <row r="263" spans="23:48" x14ac:dyDescent="0.3">
      <c r="W263" s="25"/>
      <c r="Y263" s="25"/>
      <c r="AF263" s="25"/>
      <c r="AG263" s="25"/>
      <c r="AH263" s="25"/>
      <c r="AI263" s="25"/>
      <c r="AV263" s="29"/>
    </row>
    <row r="264" spans="23:48" x14ac:dyDescent="0.3">
      <c r="W264" s="25"/>
      <c r="Y264" s="25"/>
      <c r="AF264" s="25"/>
      <c r="AG264" s="25"/>
      <c r="AH264" s="25"/>
      <c r="AI264" s="25"/>
      <c r="AV264" s="29"/>
    </row>
    <row r="265" spans="23:48" x14ac:dyDescent="0.3">
      <c r="W265" s="25"/>
      <c r="Y265" s="25"/>
      <c r="AF265" s="25"/>
      <c r="AG265" s="25"/>
      <c r="AH265" s="25"/>
      <c r="AI265" s="25"/>
      <c r="AV265" s="29"/>
    </row>
    <row r="266" spans="23:48" x14ac:dyDescent="0.3">
      <c r="W266" s="25"/>
      <c r="Y266" s="25"/>
      <c r="AF266" s="25"/>
      <c r="AG266" s="25"/>
      <c r="AH266" s="25"/>
      <c r="AI266" s="25"/>
      <c r="AV266" s="29"/>
    </row>
    <row r="267" spans="23:48" x14ac:dyDescent="0.3">
      <c r="W267" s="25"/>
      <c r="Y267" s="25"/>
      <c r="AF267" s="25"/>
      <c r="AG267" s="25"/>
      <c r="AH267" s="25"/>
      <c r="AI267" s="25"/>
      <c r="AV267" s="29"/>
    </row>
    <row r="268" spans="23:48" x14ac:dyDescent="0.3">
      <c r="W268" s="25"/>
      <c r="Y268" s="25"/>
      <c r="AF268" s="25"/>
      <c r="AG268" s="25"/>
      <c r="AH268" s="25"/>
      <c r="AI268" s="25"/>
      <c r="AV268" s="29"/>
    </row>
    <row r="269" spans="23:48" x14ac:dyDescent="0.3">
      <c r="W269" s="25"/>
      <c r="Y269" s="25"/>
      <c r="AF269" s="25"/>
      <c r="AG269" s="25"/>
      <c r="AH269" s="25"/>
      <c r="AI269" s="25"/>
      <c r="AV269" s="29"/>
    </row>
    <row r="270" spans="23:48" x14ac:dyDescent="0.3">
      <c r="W270" s="25"/>
      <c r="Y270" s="25"/>
      <c r="AF270" s="25"/>
      <c r="AG270" s="25"/>
      <c r="AH270" s="25"/>
      <c r="AI270" s="25"/>
      <c r="AV270" s="29"/>
    </row>
    <row r="271" spans="23:48" x14ac:dyDescent="0.3">
      <c r="W271" s="25"/>
      <c r="Y271" s="25"/>
      <c r="AF271" s="25"/>
      <c r="AG271" s="25"/>
      <c r="AH271" s="25"/>
      <c r="AI271" s="25"/>
      <c r="AV271" s="29"/>
    </row>
    <row r="272" spans="23:48" x14ac:dyDescent="0.3">
      <c r="W272" s="25"/>
      <c r="Y272" s="25"/>
      <c r="AF272" s="25"/>
      <c r="AG272" s="25"/>
      <c r="AH272" s="25"/>
      <c r="AI272" s="25"/>
      <c r="AV272" s="29"/>
    </row>
    <row r="273" spans="23:48" x14ac:dyDescent="0.3">
      <c r="W273" s="25"/>
      <c r="Y273" s="25"/>
      <c r="AF273" s="25"/>
      <c r="AG273" s="25"/>
      <c r="AH273" s="25"/>
      <c r="AI273" s="25"/>
      <c r="AV273" s="29"/>
    </row>
    <row r="274" spans="23:48" x14ac:dyDescent="0.3">
      <c r="W274" s="25"/>
      <c r="Y274" s="25"/>
      <c r="AF274" s="25"/>
      <c r="AG274" s="25"/>
      <c r="AH274" s="25"/>
      <c r="AI274" s="25"/>
      <c r="AV274" s="29"/>
    </row>
    <row r="275" spans="23:48" x14ac:dyDescent="0.3">
      <c r="W275" s="25"/>
      <c r="Y275" s="25"/>
      <c r="AF275" s="25"/>
      <c r="AG275" s="25"/>
      <c r="AH275" s="25"/>
      <c r="AI275" s="25"/>
      <c r="AV275" s="29"/>
    </row>
    <row r="276" spans="23:48" x14ac:dyDescent="0.3">
      <c r="W276" s="25"/>
      <c r="Y276" s="25"/>
      <c r="AF276" s="25"/>
      <c r="AG276" s="25"/>
      <c r="AH276" s="25"/>
      <c r="AI276" s="25"/>
      <c r="AV276" s="29"/>
    </row>
    <row r="277" spans="23:48" x14ac:dyDescent="0.3">
      <c r="W277" s="25"/>
      <c r="Y277" s="25"/>
      <c r="AF277" s="25"/>
      <c r="AG277" s="25"/>
      <c r="AH277" s="25"/>
      <c r="AI277" s="25"/>
      <c r="AV277" s="29"/>
    </row>
    <row r="278" spans="23:48" x14ac:dyDescent="0.3">
      <c r="W278" s="25"/>
      <c r="Y278" s="25"/>
      <c r="AF278" s="25"/>
      <c r="AG278" s="25"/>
      <c r="AH278" s="25"/>
      <c r="AI278" s="25"/>
      <c r="AV278" s="29"/>
    </row>
    <row r="279" spans="23:48" x14ac:dyDescent="0.3">
      <c r="W279" s="25"/>
      <c r="Y279" s="25"/>
      <c r="AF279" s="25"/>
      <c r="AG279" s="25"/>
      <c r="AH279" s="25"/>
      <c r="AI279" s="25"/>
      <c r="AV279" s="29"/>
    </row>
    <row r="280" spans="23:48" x14ac:dyDescent="0.3">
      <c r="W280" s="25"/>
      <c r="Y280" s="25"/>
      <c r="AF280" s="25"/>
      <c r="AG280" s="25"/>
      <c r="AH280" s="25"/>
      <c r="AI280" s="25"/>
      <c r="AV280" s="29"/>
    </row>
    <row r="281" spans="23:48" x14ac:dyDescent="0.3">
      <c r="W281" s="25"/>
      <c r="Y281" s="25"/>
      <c r="AF281" s="25"/>
      <c r="AG281" s="25"/>
      <c r="AH281" s="25"/>
      <c r="AI281" s="25"/>
      <c r="AV281" s="29"/>
    </row>
    <row r="282" spans="23:48" x14ac:dyDescent="0.3">
      <c r="W282" s="25"/>
      <c r="Y282" s="25"/>
      <c r="AF282" s="25"/>
      <c r="AG282" s="25"/>
      <c r="AH282" s="25"/>
      <c r="AI282" s="25"/>
      <c r="AV282" s="29"/>
    </row>
    <row r="283" spans="23:48" x14ac:dyDescent="0.3">
      <c r="W283" s="25"/>
      <c r="Y283" s="25"/>
      <c r="AF283" s="25"/>
      <c r="AG283" s="25"/>
      <c r="AH283" s="25"/>
      <c r="AI283" s="25"/>
      <c r="AV283" s="29"/>
    </row>
    <row r="284" spans="23:48" x14ac:dyDescent="0.3">
      <c r="W284" s="25"/>
      <c r="Y284" s="25"/>
      <c r="AF284" s="25"/>
      <c r="AG284" s="25"/>
      <c r="AH284" s="25"/>
      <c r="AI284" s="25"/>
      <c r="AV284" s="29"/>
    </row>
    <row r="285" spans="23:48" x14ac:dyDescent="0.3">
      <c r="W285" s="25"/>
      <c r="Y285" s="25"/>
      <c r="AF285" s="25"/>
      <c r="AG285" s="25"/>
      <c r="AH285" s="25"/>
      <c r="AI285" s="25"/>
      <c r="AV285" s="29"/>
    </row>
    <row r="286" spans="23:48" x14ac:dyDescent="0.3">
      <c r="W286" s="25"/>
      <c r="Y286" s="25"/>
      <c r="AF286" s="25"/>
      <c r="AG286" s="25"/>
      <c r="AH286" s="25"/>
      <c r="AI286" s="25"/>
      <c r="AV286" s="29"/>
    </row>
    <row r="287" spans="23:48" x14ac:dyDescent="0.3">
      <c r="W287" s="25"/>
      <c r="Y287" s="25"/>
      <c r="AF287" s="25"/>
      <c r="AG287" s="25"/>
      <c r="AH287" s="25"/>
      <c r="AI287" s="25"/>
      <c r="AV287" s="29"/>
    </row>
    <row r="288" spans="23:48" x14ac:dyDescent="0.3">
      <c r="W288" s="25"/>
      <c r="Y288" s="25"/>
      <c r="AF288" s="25"/>
      <c r="AG288" s="25"/>
      <c r="AH288" s="25"/>
      <c r="AI288" s="25"/>
      <c r="AV288" s="29"/>
    </row>
    <row r="289" spans="23:48" x14ac:dyDescent="0.3">
      <c r="W289" s="25"/>
      <c r="Y289" s="25"/>
      <c r="AF289" s="25"/>
      <c r="AG289" s="25"/>
      <c r="AH289" s="25"/>
      <c r="AI289" s="25"/>
      <c r="AV289" s="29"/>
    </row>
    <row r="290" spans="23:48" x14ac:dyDescent="0.3">
      <c r="W290" s="25"/>
      <c r="Y290" s="25"/>
      <c r="AF290" s="25"/>
      <c r="AG290" s="25"/>
      <c r="AH290" s="25"/>
      <c r="AI290" s="25"/>
      <c r="AV290" s="29"/>
    </row>
    <row r="291" spans="23:48" x14ac:dyDescent="0.3">
      <c r="W291" s="25"/>
      <c r="Y291" s="25"/>
      <c r="AF291" s="25"/>
      <c r="AG291" s="25"/>
      <c r="AH291" s="25"/>
      <c r="AI291" s="25"/>
      <c r="AV291" s="29"/>
    </row>
    <row r="292" spans="23:48" x14ac:dyDescent="0.3">
      <c r="W292" s="25"/>
      <c r="Y292" s="25"/>
      <c r="AF292" s="25"/>
      <c r="AG292" s="25"/>
      <c r="AH292" s="25"/>
      <c r="AI292" s="25"/>
      <c r="AV292" s="29"/>
    </row>
    <row r="293" spans="23:48" x14ac:dyDescent="0.3">
      <c r="W293" s="25"/>
      <c r="Y293" s="25"/>
      <c r="AF293" s="25"/>
      <c r="AG293" s="25"/>
      <c r="AH293" s="25"/>
      <c r="AI293" s="25"/>
      <c r="AV293" s="29"/>
    </row>
    <row r="294" spans="23:48" x14ac:dyDescent="0.3">
      <c r="W294" s="25"/>
      <c r="Y294" s="25"/>
      <c r="AF294" s="25"/>
      <c r="AG294" s="25"/>
      <c r="AH294" s="25"/>
      <c r="AI294" s="25"/>
      <c r="AV294" s="29"/>
    </row>
    <row r="295" spans="23:48" x14ac:dyDescent="0.3">
      <c r="W295" s="25"/>
      <c r="Y295" s="25"/>
      <c r="AF295" s="25"/>
      <c r="AG295" s="25"/>
      <c r="AH295" s="25"/>
      <c r="AI295" s="25"/>
      <c r="AV295" s="29"/>
    </row>
    <row r="296" spans="23:48" x14ac:dyDescent="0.3">
      <c r="W296" s="25"/>
      <c r="Y296" s="25"/>
      <c r="AF296" s="25"/>
      <c r="AG296" s="25"/>
      <c r="AH296" s="25"/>
      <c r="AI296" s="25"/>
      <c r="AV296" s="29"/>
    </row>
    <row r="297" spans="23:48" x14ac:dyDescent="0.3">
      <c r="W297" s="25"/>
      <c r="Y297" s="25"/>
      <c r="AF297" s="25"/>
      <c r="AG297" s="25"/>
      <c r="AH297" s="25"/>
      <c r="AI297" s="25"/>
      <c r="AV297" s="29"/>
    </row>
    <row r="298" spans="23:48" x14ac:dyDescent="0.3">
      <c r="W298" s="25"/>
      <c r="Y298" s="25"/>
      <c r="AF298" s="25"/>
      <c r="AG298" s="25"/>
      <c r="AH298" s="25"/>
      <c r="AI298" s="25"/>
      <c r="AV298" s="29"/>
    </row>
    <row r="299" spans="23:48" x14ac:dyDescent="0.3">
      <c r="W299" s="25"/>
      <c r="Y299" s="25"/>
      <c r="AF299" s="25"/>
      <c r="AG299" s="25"/>
      <c r="AH299" s="25"/>
      <c r="AI299" s="25"/>
      <c r="AV299" s="29"/>
    </row>
    <row r="300" spans="23:48" x14ac:dyDescent="0.3">
      <c r="W300" s="25"/>
      <c r="Y300" s="25"/>
      <c r="AF300" s="25"/>
      <c r="AG300" s="25"/>
      <c r="AH300" s="25"/>
      <c r="AI300" s="25"/>
      <c r="AV300" s="29"/>
    </row>
    <row r="301" spans="23:48" x14ac:dyDescent="0.3">
      <c r="W301" s="25"/>
      <c r="Y301" s="25"/>
      <c r="AF301" s="25"/>
      <c r="AG301" s="25"/>
      <c r="AH301" s="25"/>
      <c r="AI301" s="25"/>
      <c r="AV301" s="29"/>
    </row>
    <row r="302" spans="23:48" x14ac:dyDescent="0.3">
      <c r="W302" s="25"/>
      <c r="Y302" s="25"/>
      <c r="AF302" s="25"/>
      <c r="AG302" s="25"/>
      <c r="AH302" s="25"/>
      <c r="AI302" s="25"/>
      <c r="AV302" s="29"/>
    </row>
  </sheetData>
  <sheetProtection formatCells="0" formatColumns="0" formatRows="0"/>
  <mergeCells count="143">
    <mergeCell ref="BA11:BA12"/>
    <mergeCell ref="BD11:BD12"/>
    <mergeCell ref="J11:J12"/>
    <mergeCell ref="K11:K12"/>
    <mergeCell ref="L11:L12"/>
    <mergeCell ref="M11:M12"/>
    <mergeCell ref="O11:O12"/>
    <mergeCell ref="Q11:Q12"/>
    <mergeCell ref="BB11:BB12"/>
    <mergeCell ref="BC11:BC12"/>
    <mergeCell ref="AY11:AY12"/>
    <mergeCell ref="AN11:AN12"/>
    <mergeCell ref="AO11:AO12"/>
    <mergeCell ref="N11:N12"/>
    <mergeCell ref="P11:P12"/>
    <mergeCell ref="AF11:AF12"/>
    <mergeCell ref="AG11:AG12"/>
    <mergeCell ref="AH11:AH12"/>
    <mergeCell ref="X11:X12"/>
    <mergeCell ref="Y11:Y12"/>
    <mergeCell ref="Z11:Z12"/>
    <mergeCell ref="AB11:AB12"/>
    <mergeCell ref="AC11:AC12"/>
    <mergeCell ref="R11:R12"/>
    <mergeCell ref="AB9:AB10"/>
    <mergeCell ref="AD11:AD12"/>
    <mergeCell ref="AE11:AE12"/>
    <mergeCell ref="AI11:AI12"/>
    <mergeCell ref="S11:S12"/>
    <mergeCell ref="T11:T12"/>
    <mergeCell ref="V11:V12"/>
    <mergeCell ref="W11:W12"/>
    <mergeCell ref="U11:U12"/>
    <mergeCell ref="AA11:AA12"/>
    <mergeCell ref="AW9:AW10"/>
    <mergeCell ref="AX9:AX10"/>
    <mergeCell ref="AW11:AW12"/>
    <mergeCell ref="AX11:AX12"/>
    <mergeCell ref="AZ11:AZ12"/>
    <mergeCell ref="AJ11:AJ12"/>
    <mergeCell ref="AK11:AK12"/>
    <mergeCell ref="AL11:AL12"/>
    <mergeCell ref="AM11:AM12"/>
    <mergeCell ref="AP11:AP12"/>
    <mergeCell ref="AQ11:AQ12"/>
    <mergeCell ref="AR11:AR12"/>
    <mergeCell ref="AS11:AS12"/>
    <mergeCell ref="AT11:AT12"/>
    <mergeCell ref="A11:A12"/>
    <mergeCell ref="B11:B12"/>
    <mergeCell ref="C11:C12"/>
    <mergeCell ref="D11:D12"/>
    <mergeCell ref="E11:E12"/>
    <mergeCell ref="F11:F12"/>
    <mergeCell ref="G11:G12"/>
    <mergeCell ref="H11:H12"/>
    <mergeCell ref="I11:I12"/>
    <mergeCell ref="BB5:BB6"/>
    <mergeCell ref="BC5:BC6"/>
    <mergeCell ref="M4:M8"/>
    <mergeCell ref="O4:O8"/>
    <mergeCell ref="Q4:Q8"/>
    <mergeCell ref="S4:S8"/>
    <mergeCell ref="T4:T8"/>
    <mergeCell ref="H4:H8"/>
    <mergeCell ref="I4:I8"/>
    <mergeCell ref="J4:J8"/>
    <mergeCell ref="K4:K8"/>
    <mergeCell ref="L4:L8"/>
    <mergeCell ref="AX4:AX8"/>
    <mergeCell ref="AB4:AB8"/>
    <mergeCell ref="Y4:Y7"/>
    <mergeCell ref="AY5:AY6"/>
    <mergeCell ref="AZ5:AZ6"/>
    <mergeCell ref="BA5:BA6"/>
    <mergeCell ref="M9:M10"/>
    <mergeCell ref="N9:N10"/>
    <mergeCell ref="O9:O10"/>
    <mergeCell ref="P9:P10"/>
    <mergeCell ref="Q9:Q10"/>
    <mergeCell ref="Y9:Y10"/>
    <mergeCell ref="R9:R10"/>
    <mergeCell ref="U9:U10"/>
    <mergeCell ref="AA9:AA10"/>
    <mergeCell ref="W9:W10"/>
    <mergeCell ref="X9:X10"/>
    <mergeCell ref="Z9:Z10"/>
    <mergeCell ref="S9:S10"/>
    <mergeCell ref="T9:T10"/>
    <mergeCell ref="V9:V10"/>
    <mergeCell ref="A9:A10"/>
    <mergeCell ref="B9:B10"/>
    <mergeCell ref="C9:C10"/>
    <mergeCell ref="D9:D10"/>
    <mergeCell ref="E9:E10"/>
    <mergeCell ref="J9:J10"/>
    <mergeCell ref="K9:K10"/>
    <mergeCell ref="L9:L10"/>
    <mergeCell ref="F9:F10"/>
    <mergeCell ref="G9:G10"/>
    <mergeCell ref="H9:H10"/>
    <mergeCell ref="I9:I10"/>
    <mergeCell ref="G3:H3"/>
    <mergeCell ref="AK3:AL3"/>
    <mergeCell ref="AM3:AN3"/>
    <mergeCell ref="AO3:AP3"/>
    <mergeCell ref="AR3:AS3"/>
    <mergeCell ref="A1:T2"/>
    <mergeCell ref="BD2:BD3"/>
    <mergeCell ref="AU2:AW3"/>
    <mergeCell ref="AX2:AX3"/>
    <mergeCell ref="AY2:AZ3"/>
    <mergeCell ref="BA2:BA3"/>
    <mergeCell ref="BB2:BB3"/>
    <mergeCell ref="AC1:AT1"/>
    <mergeCell ref="BC2:BC3"/>
    <mergeCell ref="AE2:AH2"/>
    <mergeCell ref="AI2:AI3"/>
    <mergeCell ref="AJ2:AT2"/>
    <mergeCell ref="BE2:BQ2"/>
    <mergeCell ref="AY1:BQ1"/>
    <mergeCell ref="A4:A8"/>
    <mergeCell ref="B4:B8"/>
    <mergeCell ref="C4:C8"/>
    <mergeCell ref="D4:D8"/>
    <mergeCell ref="E4:E8"/>
    <mergeCell ref="U4:U8"/>
    <mergeCell ref="R4:R8"/>
    <mergeCell ref="P4:P8"/>
    <mergeCell ref="N4:N8"/>
    <mergeCell ref="F4:F8"/>
    <mergeCell ref="G4:G8"/>
    <mergeCell ref="V4:V8"/>
    <mergeCell ref="X4:X8"/>
    <mergeCell ref="Z4:Z8"/>
    <mergeCell ref="U1:AB2"/>
    <mergeCell ref="W4:W7"/>
    <mergeCell ref="AV1:AX1"/>
    <mergeCell ref="AC2:AC3"/>
    <mergeCell ref="AD2:AD3"/>
    <mergeCell ref="BD5:BD6"/>
    <mergeCell ref="AA4:AA7"/>
    <mergeCell ref="AW4:AW8"/>
  </mergeCells>
  <conditionalFormatting sqref="AC5">
    <cfRule type="containsText" dxfId="2877" priority="558" operator="containsText" text="BAJA">
      <formula>NOT(ISERROR(SEARCH("BAJA",AC5)))</formula>
    </cfRule>
    <cfRule type="containsText" dxfId="2876" priority="559" operator="containsText" text="MEDIA">
      <formula>NOT(ISERROR(SEARCH("MEDIA",AC5)))</formula>
    </cfRule>
    <cfRule type="containsText" dxfId="2875" priority="560" operator="containsText" text="ALTA">
      <formula>NOT(ISERROR(SEARCH("ALTA",AC5)))</formula>
    </cfRule>
  </conditionalFormatting>
  <conditionalFormatting sqref="AS4">
    <cfRule type="containsText" dxfId="2874" priority="555" operator="containsText" text="BAJA">
      <formula>NOT(ISERROR(SEARCH("BAJA",AS4)))</formula>
    </cfRule>
    <cfRule type="containsText" dxfId="2873" priority="556" operator="containsText" text="MEDIA">
      <formula>NOT(ISERROR(SEARCH("MEDIA",AS4)))</formula>
    </cfRule>
    <cfRule type="containsText" dxfId="2872" priority="557" operator="containsText" text="ALTA">
      <formula>NOT(ISERROR(SEARCH("ALTA",AS4)))</formula>
    </cfRule>
  </conditionalFormatting>
  <conditionalFormatting sqref="AS5">
    <cfRule type="containsText" dxfId="2871" priority="552" operator="containsText" text="BAJA">
      <formula>NOT(ISERROR(SEARCH("BAJA",AS5)))</formula>
    </cfRule>
    <cfRule type="containsText" dxfId="2870" priority="553" operator="containsText" text="MEDIA">
      <formula>NOT(ISERROR(SEARCH("MEDIA",AS5)))</formula>
    </cfRule>
    <cfRule type="containsText" dxfId="2869" priority="554" operator="containsText" text="ALTA">
      <formula>NOT(ISERROR(SEARCH("ALTA",AS5)))</formula>
    </cfRule>
  </conditionalFormatting>
  <conditionalFormatting sqref="AS6">
    <cfRule type="containsText" dxfId="2868" priority="549" operator="containsText" text="BAJA">
      <formula>NOT(ISERROR(SEARCH("BAJA",AS6)))</formula>
    </cfRule>
    <cfRule type="containsText" dxfId="2867" priority="550" operator="containsText" text="MEDIA">
      <formula>NOT(ISERROR(SEARCH("MEDIA",AS6)))</formula>
    </cfRule>
    <cfRule type="containsText" dxfId="2866" priority="551" operator="containsText" text="ALTA">
      <formula>NOT(ISERROR(SEARCH("ALTA",AS6)))</formula>
    </cfRule>
  </conditionalFormatting>
  <conditionalFormatting sqref="AS7">
    <cfRule type="containsText" dxfId="2865" priority="546" operator="containsText" text="BAJA">
      <formula>NOT(ISERROR(SEARCH("BAJA",AS7)))</formula>
    </cfRule>
    <cfRule type="containsText" dxfId="2864" priority="547" operator="containsText" text="MEDIA">
      <formula>NOT(ISERROR(SEARCH("MEDIA",AS7)))</formula>
    </cfRule>
    <cfRule type="containsText" dxfId="2863" priority="548" operator="containsText" text="ALTA">
      <formula>NOT(ISERROR(SEARCH("ALTA",AS7)))</formula>
    </cfRule>
  </conditionalFormatting>
  <conditionalFormatting sqref="AR9">
    <cfRule type="containsText" dxfId="2862" priority="543" operator="containsText" text="BAJA">
      <formula>NOT(ISERROR(SEARCH("BAJA",AR9)))</formula>
    </cfRule>
    <cfRule type="containsText" dxfId="2861" priority="544" operator="containsText" text="MEDIA">
      <formula>NOT(ISERROR(SEARCH("MEDIA",AR9)))</formula>
    </cfRule>
    <cfRule type="containsText" dxfId="2860" priority="545" operator="containsText" text="ALTA">
      <formula>NOT(ISERROR(SEARCH("ALTA",AR9)))</formula>
    </cfRule>
  </conditionalFormatting>
  <conditionalFormatting sqref="AJ4:AK7">
    <cfRule type="containsText" dxfId="2859" priority="737" operator="containsText" text="BAJA">
      <formula>NOT(ISERROR(SEARCH("BAJA",AJ4)))</formula>
    </cfRule>
    <cfRule type="containsText" dxfId="2858" priority="738" operator="containsText" text="MEDIA">
      <formula>NOT(ISERROR(SEARCH("MEDIA",AJ4)))</formula>
    </cfRule>
    <cfRule type="containsText" dxfId="2857" priority="739" operator="containsText" text="ALTA">
      <formula>NOT(ISERROR(SEARCH("ALTA",AJ4)))</formula>
    </cfRule>
  </conditionalFormatting>
  <conditionalFormatting sqref="AR4">
    <cfRule type="containsText" dxfId="2856" priority="740" operator="containsText" text="BAJA">
      <formula>NOT(ISERROR(SEARCH("BAJA",AR4)))</formula>
    </cfRule>
    <cfRule type="containsText" dxfId="2855" priority="741" operator="containsText" text="MEDIA">
      <formula>NOT(ISERROR(SEARCH("MEDIA",AR4)))</formula>
    </cfRule>
    <cfRule type="containsText" dxfId="2854" priority="742" operator="containsText" text="ALTA">
      <formula>NOT(ISERROR(SEARCH("ALTA",AR4)))</formula>
    </cfRule>
  </conditionalFormatting>
  <conditionalFormatting sqref="AX4">
    <cfRule type="cellIs" dxfId="2853" priority="691" operator="equal">
      <formula>100%</formula>
    </cfRule>
    <cfRule type="cellIs" dxfId="2852" priority="692" operator="equal">
      <formula>80%</formula>
    </cfRule>
    <cfRule type="cellIs" dxfId="2851" priority="693" operator="equal">
      <formula>60%</formula>
    </cfRule>
    <cfRule type="cellIs" dxfId="2850" priority="694" operator="equal">
      <formula>40%</formula>
    </cfRule>
    <cfRule type="cellIs" dxfId="2849" priority="695" operator="equal">
      <formula>0.2</formula>
    </cfRule>
    <cfRule type="containsText" dxfId="2848" priority="709" operator="containsText" text="Extremo">
      <formula>NOT(ISERROR(SEARCH("Extremo",AX4)))</formula>
    </cfRule>
    <cfRule type="containsText" dxfId="2847" priority="710" operator="containsText" text="Alto">
      <formula>NOT(ISERROR(SEARCH("Alto",AX4)))</formula>
    </cfRule>
    <cfRule type="containsText" dxfId="2846" priority="711" operator="containsText" text="Bajo">
      <formula>NOT(ISERROR(SEARCH("Bajo",AX4)))</formula>
    </cfRule>
    <cfRule type="containsText" dxfId="2845" priority="722" operator="containsText" text="Catastrófico">
      <formula>NOT(ISERROR(SEARCH("Catastrófico",AX4)))</formula>
    </cfRule>
    <cfRule type="containsText" dxfId="2844" priority="723" operator="containsText" text="Mayor">
      <formula>NOT(ISERROR(SEARCH("Mayor",AX4)))</formula>
    </cfRule>
    <cfRule type="containsText" dxfId="2843" priority="724" operator="containsText" text="Moderado">
      <formula>NOT(ISERROR(SEARCH("Moderado",AX4)))</formula>
    </cfRule>
    <cfRule type="containsText" dxfId="2842" priority="725" operator="containsText" text="Menor">
      <formula>NOT(ISERROR(SEARCH("Menor",AX4)))</formula>
    </cfRule>
    <cfRule type="containsText" dxfId="2841" priority="726" operator="containsText" text="Leve">
      <formula>NOT(ISERROR(SEARCH("Leve",AX4)))</formula>
    </cfRule>
    <cfRule type="containsText" dxfId="2840" priority="732" operator="containsText" text="Muy a">
      <formula>NOT(ISERROR(SEARCH("Muy a",AX4)))</formula>
    </cfRule>
    <cfRule type="containsText" dxfId="2839" priority="733" operator="containsText" text="Muy b">
      <formula>NOT(ISERROR(SEARCH("Muy b",AX4)))</formula>
    </cfRule>
    <cfRule type="containsText" dxfId="2838" priority="734" operator="containsText" text="Baja">
      <formula>NOT(ISERROR(SEARCH("Baja",AX4)))</formula>
    </cfRule>
    <cfRule type="containsText" dxfId="2837" priority="735" operator="containsText" text="Media">
      <formula>NOT(ISERROR(SEARCH("Media",AX4)))</formula>
    </cfRule>
    <cfRule type="containsText" dxfId="2836" priority="736" operator="containsText" text="Alta">
      <formula>NOT(ISERROR(SEARCH("Alta",AX4)))</formula>
    </cfRule>
  </conditionalFormatting>
  <conditionalFormatting sqref="V4">
    <cfRule type="containsText" dxfId="2835" priority="727" operator="containsText" text="Muy a">
      <formula>NOT(ISERROR(SEARCH("Muy a",V4)))</formula>
    </cfRule>
    <cfRule type="containsText" dxfId="2834" priority="728" operator="containsText" text="Muy b">
      <formula>NOT(ISERROR(SEARCH("Muy b",V4)))</formula>
    </cfRule>
    <cfRule type="containsText" dxfId="2833" priority="729" operator="containsText" text="Baja">
      <formula>NOT(ISERROR(SEARCH("Baja",V4)))</formula>
    </cfRule>
    <cfRule type="containsText" dxfId="2832" priority="730" operator="containsText" text="Media">
      <formula>NOT(ISERROR(SEARCH("Media",V4)))</formula>
    </cfRule>
    <cfRule type="containsText" dxfId="2831" priority="731" operator="containsText" text="Alta">
      <formula>NOT(ISERROR(SEARCH("Alta",V4)))</formula>
    </cfRule>
  </conditionalFormatting>
  <conditionalFormatting sqref="X4">
    <cfRule type="containsText" dxfId="2830" priority="712" operator="containsText" text="Catastrófico">
      <formula>NOT(ISERROR(SEARCH("Catastrófico",X4)))</formula>
    </cfRule>
    <cfRule type="containsText" dxfId="2829" priority="713" operator="containsText" text="Mayor">
      <formula>NOT(ISERROR(SEARCH("Mayor",X4)))</formula>
    </cfRule>
    <cfRule type="containsText" dxfId="2828" priority="714" operator="containsText" text="Moderado">
      <formula>NOT(ISERROR(SEARCH("Moderado",X4)))</formula>
    </cfRule>
    <cfRule type="containsText" dxfId="2827" priority="715" operator="containsText" text="Menor">
      <formula>NOT(ISERROR(SEARCH("Menor",X4)))</formula>
    </cfRule>
    <cfRule type="containsText" dxfId="2826" priority="716" operator="containsText" text="Leve">
      <formula>NOT(ISERROR(SEARCH("Leve",X4)))</formula>
    </cfRule>
    <cfRule type="containsText" dxfId="2825" priority="717" operator="containsText" text="Muy a">
      <formula>NOT(ISERROR(SEARCH("Muy a",X4)))</formula>
    </cfRule>
    <cfRule type="containsText" dxfId="2824" priority="718" operator="containsText" text="Muy b">
      <formula>NOT(ISERROR(SEARCH("Muy b",X4)))</formula>
    </cfRule>
    <cfRule type="containsText" dxfId="2823" priority="719" operator="containsText" text="Baja">
      <formula>NOT(ISERROR(SEARCH("Baja",X4)))</formula>
    </cfRule>
    <cfRule type="containsText" dxfId="2822" priority="720" operator="containsText" text="Media">
      <formula>NOT(ISERROR(SEARCH("Media",X4)))</formula>
    </cfRule>
    <cfRule type="containsText" dxfId="2821" priority="721" operator="containsText" text="Alta">
      <formula>NOT(ISERROR(SEARCH("Alta",X4)))</formula>
    </cfRule>
  </conditionalFormatting>
  <conditionalFormatting sqref="Z4">
    <cfRule type="containsText" dxfId="2820" priority="696" operator="containsText" text="Extremo">
      <formula>NOT(ISERROR(SEARCH("Extremo",Z4)))</formula>
    </cfRule>
    <cfRule type="containsText" dxfId="2819" priority="697" operator="containsText" text="Alto">
      <formula>NOT(ISERROR(SEARCH("Alto",Z4)))</formula>
    </cfRule>
    <cfRule type="containsText" dxfId="2818" priority="698" operator="containsText" text="Bajo">
      <formula>NOT(ISERROR(SEARCH("Bajo",Z4)))</formula>
    </cfRule>
    <cfRule type="containsText" dxfId="2817" priority="699" operator="containsText" text="Catastrófico">
      <formula>NOT(ISERROR(SEARCH("Catastrófico",Z4)))</formula>
    </cfRule>
    <cfRule type="containsText" dxfId="2816" priority="700" operator="containsText" text="Mayor">
      <formula>NOT(ISERROR(SEARCH("Mayor",Z4)))</formula>
    </cfRule>
    <cfRule type="containsText" dxfId="2815" priority="701" operator="containsText" text="Moderado">
      <formula>NOT(ISERROR(SEARCH("Moderado",Z4)))</formula>
    </cfRule>
    <cfRule type="containsText" dxfId="2814" priority="702" operator="containsText" text="Menor">
      <formula>NOT(ISERROR(SEARCH("Menor",Z4)))</formula>
    </cfRule>
    <cfRule type="containsText" dxfId="2813" priority="703" operator="containsText" text="Leve">
      <formula>NOT(ISERROR(SEARCH("Leve",Z4)))</formula>
    </cfRule>
    <cfRule type="containsText" dxfId="2812" priority="704" operator="containsText" text="Muy a">
      <formula>NOT(ISERROR(SEARCH("Muy a",Z4)))</formula>
    </cfRule>
    <cfRule type="containsText" dxfId="2811" priority="705" operator="containsText" text="Muy b">
      <formula>NOT(ISERROR(SEARCH("Muy b",Z4)))</formula>
    </cfRule>
    <cfRule type="containsText" dxfId="2810" priority="706" operator="containsText" text="Baja">
      <formula>NOT(ISERROR(SEARCH("Baja",Z4)))</formula>
    </cfRule>
    <cfRule type="containsText" dxfId="2809" priority="707" operator="containsText" text="Media">
      <formula>NOT(ISERROR(SEARCH("Media",Z4)))</formula>
    </cfRule>
    <cfRule type="containsText" dxfId="2808" priority="708" operator="containsText" text="Alta">
      <formula>NOT(ISERROR(SEARCH("Alta",Z4)))</formula>
    </cfRule>
  </conditionalFormatting>
  <conditionalFormatting sqref="Y4">
    <cfRule type="cellIs" dxfId="2807" priority="673" operator="equal">
      <formula>100%</formula>
    </cfRule>
    <cfRule type="cellIs" dxfId="2806" priority="674" operator="equal">
      <formula>80%</formula>
    </cfRule>
    <cfRule type="cellIs" dxfId="2805" priority="675" operator="equal">
      <formula>60%</formula>
    </cfRule>
    <cfRule type="cellIs" dxfId="2804" priority="676" operator="equal">
      <formula>40%</formula>
    </cfRule>
    <cfRule type="cellIs" dxfId="2803" priority="677" operator="equal">
      <formula>0.2</formula>
    </cfRule>
    <cfRule type="containsText" dxfId="2802" priority="678" operator="containsText" text="Extremo">
      <formula>NOT(ISERROR(SEARCH("Extremo",Y4)))</formula>
    </cfRule>
    <cfRule type="containsText" dxfId="2801" priority="679" operator="containsText" text="Alto">
      <formula>NOT(ISERROR(SEARCH("Alto",Y4)))</formula>
    </cfRule>
    <cfRule type="containsText" dxfId="2800" priority="680" operator="containsText" text="Bajo">
      <formula>NOT(ISERROR(SEARCH("Bajo",Y4)))</formula>
    </cfRule>
    <cfRule type="containsText" dxfId="2799" priority="681" operator="containsText" text="Catastrófico">
      <formula>NOT(ISERROR(SEARCH("Catastrófico",Y4)))</formula>
    </cfRule>
    <cfRule type="containsText" dxfId="2798" priority="682" operator="containsText" text="Mayor">
      <formula>NOT(ISERROR(SEARCH("Mayor",Y4)))</formula>
    </cfRule>
    <cfRule type="containsText" dxfId="2797" priority="683" operator="containsText" text="Moderado">
      <formula>NOT(ISERROR(SEARCH("Moderado",Y4)))</formula>
    </cfRule>
    <cfRule type="containsText" dxfId="2796" priority="684" operator="containsText" text="Menor">
      <formula>NOT(ISERROR(SEARCH("Menor",Y4)))</formula>
    </cfRule>
    <cfRule type="containsText" dxfId="2795" priority="685" operator="containsText" text="Leve">
      <formula>NOT(ISERROR(SEARCH("Leve",Y4)))</formula>
    </cfRule>
    <cfRule type="containsText" dxfId="2794" priority="686" operator="containsText" text="Muy a">
      <formula>NOT(ISERROR(SEARCH("Muy a",Y4)))</formula>
    </cfRule>
    <cfRule type="containsText" dxfId="2793" priority="687" operator="containsText" text="Muy b">
      <formula>NOT(ISERROR(SEARCH("Muy b",Y4)))</formula>
    </cfRule>
    <cfRule type="containsText" dxfId="2792" priority="688" operator="containsText" text="Baja">
      <formula>NOT(ISERROR(SEARCH("Baja",Y4)))</formula>
    </cfRule>
    <cfRule type="containsText" dxfId="2791" priority="689" operator="containsText" text="Media">
      <formula>NOT(ISERROR(SEARCH("Media",Y4)))</formula>
    </cfRule>
    <cfRule type="containsText" dxfId="2790" priority="690" operator="containsText" text="Alta">
      <formula>NOT(ISERROR(SEARCH("Alta",Y4)))</formula>
    </cfRule>
  </conditionalFormatting>
  <conditionalFormatting sqref="W4">
    <cfRule type="cellIs" dxfId="2789" priority="655" operator="equal">
      <formula>100%</formula>
    </cfRule>
    <cfRule type="cellIs" dxfId="2788" priority="656" operator="equal">
      <formula>80%</formula>
    </cfRule>
    <cfRule type="cellIs" dxfId="2787" priority="657" operator="equal">
      <formula>60%</formula>
    </cfRule>
    <cfRule type="cellIs" dxfId="2786" priority="658" operator="equal">
      <formula>40%</formula>
    </cfRule>
    <cfRule type="cellIs" dxfId="2785" priority="659" operator="equal">
      <formula>0.2</formula>
    </cfRule>
    <cfRule type="containsText" dxfId="2784" priority="660" operator="containsText" text="Extremo">
      <formula>NOT(ISERROR(SEARCH("Extremo",W4)))</formula>
    </cfRule>
    <cfRule type="containsText" dxfId="2783" priority="661" operator="containsText" text="Alto">
      <formula>NOT(ISERROR(SEARCH("Alto",W4)))</formula>
    </cfRule>
    <cfRule type="containsText" dxfId="2782" priority="662" operator="containsText" text="Bajo">
      <formula>NOT(ISERROR(SEARCH("Bajo",W4)))</formula>
    </cfRule>
    <cfRule type="containsText" dxfId="2781" priority="663" operator="containsText" text="Catastrófico">
      <formula>NOT(ISERROR(SEARCH("Catastrófico",W4)))</formula>
    </cfRule>
    <cfRule type="containsText" dxfId="2780" priority="664" operator="containsText" text="Mayor">
      <formula>NOT(ISERROR(SEARCH("Mayor",W4)))</formula>
    </cfRule>
    <cfRule type="containsText" dxfId="2779" priority="665" operator="containsText" text="Moderado">
      <formula>NOT(ISERROR(SEARCH("Moderado",W4)))</formula>
    </cfRule>
    <cfRule type="containsText" dxfId="2778" priority="666" operator="containsText" text="Menor">
      <formula>NOT(ISERROR(SEARCH("Menor",W4)))</formula>
    </cfRule>
    <cfRule type="containsText" dxfId="2777" priority="667" operator="containsText" text="Leve">
      <formula>NOT(ISERROR(SEARCH("Leve",W4)))</formula>
    </cfRule>
    <cfRule type="containsText" dxfId="2776" priority="668" operator="containsText" text="Muy a">
      <formula>NOT(ISERROR(SEARCH("Muy a",W4)))</formula>
    </cfRule>
    <cfRule type="containsText" dxfId="2775" priority="669" operator="containsText" text="Muy b">
      <formula>NOT(ISERROR(SEARCH("Muy b",W4)))</formula>
    </cfRule>
    <cfRule type="containsText" dxfId="2774" priority="670" operator="containsText" text="Baja">
      <formula>NOT(ISERROR(SEARCH("Baja",W4)))</formula>
    </cfRule>
    <cfRule type="containsText" dxfId="2773" priority="671" operator="containsText" text="Media">
      <formula>NOT(ISERROR(SEARCH("Media",W4)))</formula>
    </cfRule>
    <cfRule type="containsText" dxfId="2772" priority="672" operator="containsText" text="Alta">
      <formula>NOT(ISERROR(SEARCH("Alta",W4)))</formula>
    </cfRule>
  </conditionalFormatting>
  <conditionalFormatting sqref="AA4">
    <cfRule type="cellIs" dxfId="2771" priority="638" operator="equal">
      <formula>100%</formula>
    </cfRule>
    <cfRule type="cellIs" dxfId="2770" priority="639" operator="equal">
      <formula>75%</formula>
    </cfRule>
    <cfRule type="cellIs" dxfId="2769" priority="640" operator="equal">
      <formula>50%</formula>
    </cfRule>
    <cfRule type="cellIs" dxfId="2768" priority="641" operator="equal">
      <formula>25%</formula>
    </cfRule>
    <cfRule type="containsText" dxfId="2767" priority="642" operator="containsText" text="Extremo">
      <formula>NOT(ISERROR(SEARCH("Extremo",AA4)))</formula>
    </cfRule>
    <cfRule type="containsText" dxfId="2766" priority="643" operator="containsText" text="Alto">
      <formula>NOT(ISERROR(SEARCH("Alto",AA4)))</formula>
    </cfRule>
    <cfRule type="containsText" dxfId="2765" priority="644" operator="containsText" text="Bajo">
      <formula>NOT(ISERROR(SEARCH("Bajo",AA4)))</formula>
    </cfRule>
    <cfRule type="containsText" dxfId="2764" priority="645" operator="containsText" text="Catastrófico">
      <formula>NOT(ISERROR(SEARCH("Catastrófico",AA4)))</formula>
    </cfRule>
    <cfRule type="containsText" dxfId="2763" priority="646" operator="containsText" text="Mayor">
      <formula>NOT(ISERROR(SEARCH("Mayor",AA4)))</formula>
    </cfRule>
    <cfRule type="containsText" dxfId="2762" priority="647" operator="containsText" text="Moderado">
      <formula>NOT(ISERROR(SEARCH("Moderado",AA4)))</formula>
    </cfRule>
    <cfRule type="containsText" dxfId="2761" priority="648" operator="containsText" text="Menor">
      <formula>NOT(ISERROR(SEARCH("Menor",AA4)))</formula>
    </cfRule>
    <cfRule type="containsText" dxfId="2760" priority="649" operator="containsText" text="Leve">
      <formula>NOT(ISERROR(SEARCH("Leve",AA4)))</formula>
    </cfRule>
    <cfRule type="containsText" dxfId="2759" priority="650" operator="containsText" text="Muy a">
      <formula>NOT(ISERROR(SEARCH("Muy a",AA4)))</formula>
    </cfRule>
    <cfRule type="containsText" dxfId="2758" priority="651" operator="containsText" text="Muy b">
      <formula>NOT(ISERROR(SEARCH("Muy b",AA4)))</formula>
    </cfRule>
    <cfRule type="containsText" dxfId="2757" priority="652" operator="containsText" text="Baja">
      <formula>NOT(ISERROR(SEARCH("Baja",AA4)))</formula>
    </cfRule>
    <cfRule type="containsText" dxfId="2756" priority="653" operator="containsText" text="Media">
      <formula>NOT(ISERROR(SEARCH("Media",AA4)))</formula>
    </cfRule>
    <cfRule type="containsText" dxfId="2755" priority="654" operator="containsText" text="Alta">
      <formula>NOT(ISERROR(SEARCH("Alta",AA4)))</formula>
    </cfRule>
  </conditionalFormatting>
  <conditionalFormatting sqref="AU4">
    <cfRule type="containsText" dxfId="2754" priority="635" operator="containsText" text="BAJA">
      <formula>NOT(ISERROR(SEARCH("BAJA",AU4)))</formula>
    </cfRule>
    <cfRule type="containsText" dxfId="2753" priority="636" operator="containsText" text="MEDIA">
      <formula>NOT(ISERROR(SEARCH("MEDIA",AU4)))</formula>
    </cfRule>
    <cfRule type="containsText" dxfId="2752" priority="637" operator="containsText" text="ALTA">
      <formula>NOT(ISERROR(SEARCH("ALTA",AU4)))</formula>
    </cfRule>
  </conditionalFormatting>
  <conditionalFormatting sqref="AU5:AU7">
    <cfRule type="containsText" dxfId="2751" priority="632" operator="containsText" text="BAJA">
      <formula>NOT(ISERROR(SEARCH("BAJA",AU5)))</formula>
    </cfRule>
    <cfRule type="containsText" dxfId="2750" priority="633" operator="containsText" text="MEDIA">
      <formula>NOT(ISERROR(SEARCH("MEDIA",AU5)))</formula>
    </cfRule>
    <cfRule type="containsText" dxfId="2749" priority="634" operator="containsText" text="ALTA">
      <formula>NOT(ISERROR(SEARCH("ALTA",AU5)))</formula>
    </cfRule>
  </conditionalFormatting>
  <conditionalFormatting sqref="AW4">
    <cfRule type="cellIs" dxfId="2748" priority="614" operator="equal">
      <formula>100%</formula>
    </cfRule>
    <cfRule type="cellIs" dxfId="2747" priority="615" operator="equal">
      <formula>80%</formula>
    </cfRule>
    <cfRule type="cellIs" dxfId="2746" priority="616" operator="equal">
      <formula>60%</formula>
    </cfRule>
    <cfRule type="cellIs" dxfId="2745" priority="617" operator="equal">
      <formula>40%</formula>
    </cfRule>
    <cfRule type="cellIs" dxfId="2744" priority="618" operator="equal">
      <formula>0.2</formula>
    </cfRule>
    <cfRule type="containsText" dxfId="2743" priority="619" operator="containsText" text="Extremo">
      <formula>NOT(ISERROR(SEARCH("Extremo",AW4)))</formula>
    </cfRule>
    <cfRule type="containsText" dxfId="2742" priority="620" operator="containsText" text="Alto">
      <formula>NOT(ISERROR(SEARCH("Alto",AW4)))</formula>
    </cfRule>
    <cfRule type="containsText" dxfId="2741" priority="621" operator="containsText" text="Bajo">
      <formula>NOT(ISERROR(SEARCH("Bajo",AW4)))</formula>
    </cfRule>
    <cfRule type="containsText" dxfId="2740" priority="622" operator="containsText" text="Catastrófico">
      <formula>NOT(ISERROR(SEARCH("Catastrófico",AW4)))</formula>
    </cfRule>
    <cfRule type="containsText" dxfId="2739" priority="623" operator="containsText" text="Mayor">
      <formula>NOT(ISERROR(SEARCH("Mayor",AW4)))</formula>
    </cfRule>
    <cfRule type="containsText" dxfId="2738" priority="624" operator="containsText" text="Moderado">
      <formula>NOT(ISERROR(SEARCH("Moderado",AW4)))</formula>
    </cfRule>
    <cfRule type="containsText" dxfId="2737" priority="625" operator="containsText" text="Menor">
      <formula>NOT(ISERROR(SEARCH("Menor",AW4)))</formula>
    </cfRule>
    <cfRule type="containsText" dxfId="2736" priority="626" operator="containsText" text="Leve">
      <formula>NOT(ISERROR(SEARCH("Leve",AW4)))</formula>
    </cfRule>
    <cfRule type="containsText" dxfId="2735" priority="627" operator="containsText" text="Muy a">
      <formula>NOT(ISERROR(SEARCH("Muy a",AW4)))</formula>
    </cfRule>
    <cfRule type="containsText" dxfId="2734" priority="628" operator="containsText" text="Muy b">
      <formula>NOT(ISERROR(SEARCH("Muy b",AW4)))</formula>
    </cfRule>
    <cfRule type="containsText" dxfId="2733" priority="629" operator="containsText" text="Baja">
      <formula>NOT(ISERROR(SEARCH("Baja",AW4)))</formula>
    </cfRule>
    <cfRule type="containsText" dxfId="2732" priority="630" operator="containsText" text="Media">
      <formula>NOT(ISERROR(SEARCH("Media",AW4)))</formula>
    </cfRule>
    <cfRule type="containsText" dxfId="2731" priority="631" operator="containsText" text="Alta">
      <formula>NOT(ISERROR(SEARCH("Alta",AW4)))</formula>
    </cfRule>
  </conditionalFormatting>
  <conditionalFormatting sqref="AV4">
    <cfRule type="cellIs" dxfId="2730" priority="607" operator="greaterThan">
      <formula>75%</formula>
    </cfRule>
    <cfRule type="cellIs" dxfId="2729" priority="608" operator="between">
      <formula>51%</formula>
      <formula>75%</formula>
    </cfRule>
    <cfRule type="cellIs" dxfId="2728" priority="609" operator="between">
      <formula>26%</formula>
      <formula>50%</formula>
    </cfRule>
    <cfRule type="cellIs" dxfId="2727" priority="610" operator="between">
      <formula>0%</formula>
      <formula>25%</formula>
    </cfRule>
    <cfRule type="containsText" dxfId="2726" priority="611" operator="containsText" text="BAJA">
      <formula>NOT(ISERROR(SEARCH("BAJA",AV4)))</formula>
    </cfRule>
    <cfRule type="containsText" dxfId="2725" priority="612" operator="containsText" text="MEDIA">
      <formula>NOT(ISERROR(SEARCH("MEDIA",AV4)))</formula>
    </cfRule>
    <cfRule type="containsText" dxfId="2724" priority="613" operator="containsText" text="ALTA">
      <formula>NOT(ISERROR(SEARCH("ALTA",AV4)))</formula>
    </cfRule>
  </conditionalFormatting>
  <conditionalFormatting sqref="AV5:AV7">
    <cfRule type="cellIs" dxfId="2723" priority="600" operator="greaterThan">
      <formula>75%</formula>
    </cfRule>
    <cfRule type="cellIs" dxfId="2722" priority="601" operator="between">
      <formula>51%</formula>
      <formula>75%</formula>
    </cfRule>
    <cfRule type="cellIs" dxfId="2721" priority="602" operator="between">
      <formula>26%</formula>
      <formula>50%</formula>
    </cfRule>
    <cfRule type="cellIs" dxfId="2720" priority="603" operator="between">
      <formula>0%</formula>
      <formula>25%</formula>
    </cfRule>
    <cfRule type="containsText" dxfId="2719" priority="604" operator="containsText" text="BAJA">
      <formula>NOT(ISERROR(SEARCH("BAJA",AV5)))</formula>
    </cfRule>
    <cfRule type="containsText" dxfId="2718" priority="605" operator="containsText" text="MEDIA">
      <formula>NOT(ISERROR(SEARCH("MEDIA",AV5)))</formula>
    </cfRule>
    <cfRule type="containsText" dxfId="2717" priority="606" operator="containsText" text="ALTA">
      <formula>NOT(ISERROR(SEARCH("ALTA",AV5)))</formula>
    </cfRule>
  </conditionalFormatting>
  <conditionalFormatting sqref="S4">
    <cfRule type="cellIs" dxfId="2716" priority="582" operator="equal">
      <formula>100%</formula>
    </cfRule>
    <cfRule type="cellIs" dxfId="2715" priority="583" operator="equal">
      <formula>80%</formula>
    </cfRule>
    <cfRule type="cellIs" dxfId="2714" priority="584" operator="equal">
      <formula>60%</formula>
    </cfRule>
    <cfRule type="cellIs" dxfId="2713" priority="585" operator="equal">
      <formula>40%</formula>
    </cfRule>
    <cfRule type="cellIs" dxfId="2712" priority="586" operator="equal">
      <formula>0.2</formula>
    </cfRule>
    <cfRule type="containsText" dxfId="2711" priority="587" operator="containsText" text="Extremo">
      <formula>NOT(ISERROR(SEARCH("Extremo",S4)))</formula>
    </cfRule>
    <cfRule type="containsText" dxfId="2710" priority="588" operator="containsText" text="Alto">
      <formula>NOT(ISERROR(SEARCH("Alto",S4)))</formula>
    </cfRule>
    <cfRule type="containsText" dxfId="2709" priority="589" operator="containsText" text="Bajo">
      <formula>NOT(ISERROR(SEARCH("Bajo",S4)))</formula>
    </cfRule>
    <cfRule type="containsText" dxfId="2708" priority="590" operator="containsText" text="Catastrófico">
      <formula>NOT(ISERROR(SEARCH("Catastrófico",S4)))</formula>
    </cfRule>
    <cfRule type="containsText" dxfId="2707" priority="591" operator="containsText" text="Mayor">
      <formula>NOT(ISERROR(SEARCH("Mayor",S4)))</formula>
    </cfRule>
    <cfRule type="containsText" dxfId="2706" priority="592" operator="containsText" text="Moderado">
      <formula>NOT(ISERROR(SEARCH("Moderado",S4)))</formula>
    </cfRule>
    <cfRule type="containsText" dxfId="2705" priority="593" operator="containsText" text="Menor">
      <formula>NOT(ISERROR(SEARCH("Menor",S4)))</formula>
    </cfRule>
    <cfRule type="containsText" dxfId="2704" priority="594" operator="containsText" text="Leve">
      <formula>NOT(ISERROR(SEARCH("Leve",S4)))</formula>
    </cfRule>
    <cfRule type="containsText" dxfId="2703" priority="595" operator="containsText" text="Muy a">
      <formula>NOT(ISERROR(SEARCH("Muy a",S4)))</formula>
    </cfRule>
    <cfRule type="containsText" dxfId="2702" priority="596" operator="containsText" text="Muy b">
      <formula>NOT(ISERROR(SEARCH("Muy b",S4)))</formula>
    </cfRule>
    <cfRule type="containsText" dxfId="2701" priority="597" operator="containsText" text="Baja">
      <formula>NOT(ISERROR(SEARCH("Baja",S4)))</formula>
    </cfRule>
    <cfRule type="containsText" dxfId="2700" priority="598" operator="containsText" text="Media">
      <formula>NOT(ISERROR(SEARCH("Media",S4)))</formula>
    </cfRule>
    <cfRule type="containsText" dxfId="2699" priority="599" operator="containsText" text="Alta">
      <formula>NOT(ISERROR(SEARCH("Alta",S4)))</formula>
    </cfRule>
  </conditionalFormatting>
  <conditionalFormatting sqref="T4">
    <cfRule type="cellIs" dxfId="2698" priority="564" operator="equal">
      <formula>100%</formula>
    </cfRule>
    <cfRule type="cellIs" dxfId="2697" priority="565" operator="equal">
      <formula>80%</formula>
    </cfRule>
    <cfRule type="cellIs" dxfId="2696" priority="566" operator="equal">
      <formula>60%</formula>
    </cfRule>
    <cfRule type="cellIs" dxfId="2695" priority="567" operator="equal">
      <formula>40%</formula>
    </cfRule>
    <cfRule type="cellIs" dxfId="2694" priority="568" operator="equal">
      <formula>0.2</formula>
    </cfRule>
    <cfRule type="containsText" dxfId="2693" priority="569" operator="containsText" text="Extremo">
      <formula>NOT(ISERROR(SEARCH("Extremo",T4)))</formula>
    </cfRule>
    <cfRule type="containsText" dxfId="2692" priority="570" operator="containsText" text="Alto">
      <formula>NOT(ISERROR(SEARCH("Alto",T4)))</formula>
    </cfRule>
    <cfRule type="containsText" dxfId="2691" priority="571" operator="containsText" text="Bajo">
      <formula>NOT(ISERROR(SEARCH("Bajo",T4)))</formula>
    </cfRule>
    <cfRule type="containsText" dxfId="2690" priority="572" operator="containsText" text="Catastrófico">
      <formula>NOT(ISERROR(SEARCH("Catastrófico",T4)))</formula>
    </cfRule>
    <cfRule type="containsText" dxfId="2689" priority="573" operator="containsText" text="Mayor">
      <formula>NOT(ISERROR(SEARCH("Mayor",T4)))</formula>
    </cfRule>
    <cfRule type="containsText" dxfId="2688" priority="574" operator="containsText" text="Moderado">
      <formula>NOT(ISERROR(SEARCH("Moderado",T4)))</formula>
    </cfRule>
    <cfRule type="containsText" dxfId="2687" priority="575" operator="containsText" text="Menor">
      <formula>NOT(ISERROR(SEARCH("Menor",T4)))</formula>
    </cfRule>
    <cfRule type="containsText" dxfId="2686" priority="576" operator="containsText" text="Leve">
      <formula>NOT(ISERROR(SEARCH("Leve",T4)))</formula>
    </cfRule>
    <cfRule type="containsText" dxfId="2685" priority="577" operator="containsText" text="Muy a">
      <formula>NOT(ISERROR(SEARCH("Muy a",T4)))</formula>
    </cfRule>
    <cfRule type="containsText" dxfId="2684" priority="578" operator="containsText" text="Muy b">
      <formula>NOT(ISERROR(SEARCH("Muy b",T4)))</formula>
    </cfRule>
    <cfRule type="containsText" dxfId="2683" priority="579" operator="containsText" text="Baja">
      <formula>NOT(ISERROR(SEARCH("Baja",T4)))</formula>
    </cfRule>
    <cfRule type="containsText" dxfId="2682" priority="580" operator="containsText" text="Media">
      <formula>NOT(ISERROR(SEARCH("Media",T4)))</formula>
    </cfRule>
    <cfRule type="containsText" dxfId="2681" priority="581" operator="containsText" text="Alta">
      <formula>NOT(ISERROR(SEARCH("Alta",T4)))</formula>
    </cfRule>
  </conditionalFormatting>
  <conditionalFormatting sqref="AD9">
    <cfRule type="containsText" dxfId="2680" priority="379" operator="containsText" text="BAJA">
      <formula>NOT(ISERROR(SEARCH("BAJA",AD9)))</formula>
    </cfRule>
    <cfRule type="containsText" dxfId="2679" priority="380" operator="containsText" text="MEDIA">
      <formula>NOT(ISERROR(SEARCH("MEDIA",AD9)))</formula>
    </cfRule>
    <cfRule type="containsText" dxfId="2678" priority="381" operator="containsText" text="ALTA">
      <formula>NOT(ISERROR(SEARCH("ALTA",AD9)))</formula>
    </cfRule>
  </conditionalFormatting>
  <conditionalFormatting sqref="AL9">
    <cfRule type="containsText" dxfId="2677" priority="376" operator="containsText" text="BAJA">
      <formula>NOT(ISERROR(SEARCH("BAJA",AL9)))</formula>
    </cfRule>
    <cfRule type="containsText" dxfId="2676" priority="377" operator="containsText" text="MEDIA">
      <formula>NOT(ISERROR(SEARCH("MEDIA",AL9)))</formula>
    </cfRule>
    <cfRule type="containsText" dxfId="2675" priority="378" operator="containsText" text="ALTA">
      <formula>NOT(ISERROR(SEARCH("ALTA",AL9)))</formula>
    </cfRule>
  </conditionalFormatting>
  <conditionalFormatting sqref="AN9">
    <cfRule type="containsText" dxfId="2674" priority="373" operator="containsText" text="BAJA">
      <formula>NOT(ISERROR(SEARCH("BAJA",AN9)))</formula>
    </cfRule>
    <cfRule type="containsText" dxfId="2673" priority="374" operator="containsText" text="MEDIA">
      <formula>NOT(ISERROR(SEARCH("MEDIA",AN9)))</formula>
    </cfRule>
    <cfRule type="containsText" dxfId="2672" priority="375" operator="containsText" text="ALTA">
      <formula>NOT(ISERROR(SEARCH("ALTA",AN9)))</formula>
    </cfRule>
  </conditionalFormatting>
  <conditionalFormatting sqref="AS9:AS10">
    <cfRule type="containsText" dxfId="2671" priority="370" operator="containsText" text="BAJA">
      <formula>NOT(ISERROR(SEARCH("BAJA",AS9)))</formula>
    </cfRule>
    <cfRule type="containsText" dxfId="2670" priority="371" operator="containsText" text="MEDIA">
      <formula>NOT(ISERROR(SEARCH("MEDIA",AS9)))</formula>
    </cfRule>
    <cfRule type="containsText" dxfId="2669" priority="372" operator="containsText" text="ALTA">
      <formula>NOT(ISERROR(SEARCH("ALTA",AS9)))</formula>
    </cfRule>
  </conditionalFormatting>
  <conditionalFormatting sqref="AS10">
    <cfRule type="containsText" dxfId="2668" priority="367" operator="containsText" text="BAJA">
      <formula>NOT(ISERROR(SEARCH("BAJA",AS10)))</formula>
    </cfRule>
    <cfRule type="containsText" dxfId="2667" priority="368" operator="containsText" text="MEDIA">
      <formula>NOT(ISERROR(SEARCH("MEDIA",AS10)))</formula>
    </cfRule>
    <cfRule type="containsText" dxfId="2666" priority="369" operator="containsText" text="ALTA">
      <formula>NOT(ISERROR(SEARCH("ALTA",AS10)))</formula>
    </cfRule>
  </conditionalFormatting>
  <conditionalFormatting sqref="AC4">
    <cfRule type="containsText" dxfId="2665" priority="561" operator="containsText" text="BAJA">
      <formula>NOT(ISERROR(SEARCH("BAJA",AC4)))</formula>
    </cfRule>
    <cfRule type="containsText" dxfId="2664" priority="562" operator="containsText" text="MEDIA">
      <formula>NOT(ISERROR(SEARCH("MEDIA",AC4)))</formula>
    </cfRule>
    <cfRule type="containsText" dxfId="2663" priority="563" operator="containsText" text="ALTA">
      <formula>NOT(ISERROR(SEARCH("ALTA",AC4)))</formula>
    </cfRule>
  </conditionalFormatting>
  <conditionalFormatting sqref="S9">
    <cfRule type="cellIs" dxfId="2662" priority="403" operator="equal">
      <formula>100%</formula>
    </cfRule>
    <cfRule type="cellIs" dxfId="2661" priority="404" operator="equal">
      <formula>80%</formula>
    </cfRule>
    <cfRule type="cellIs" dxfId="2660" priority="405" operator="equal">
      <formula>60%</formula>
    </cfRule>
    <cfRule type="cellIs" dxfId="2659" priority="406" operator="equal">
      <formula>40%</formula>
    </cfRule>
    <cfRule type="cellIs" dxfId="2658" priority="407" operator="equal">
      <formula>0.2</formula>
    </cfRule>
    <cfRule type="containsText" dxfId="2657" priority="408" operator="containsText" text="Extremo">
      <formula>NOT(ISERROR(SEARCH("Extremo",S9)))</formula>
    </cfRule>
    <cfRule type="containsText" dxfId="2656" priority="409" operator="containsText" text="Alto">
      <formula>NOT(ISERROR(SEARCH("Alto",S9)))</formula>
    </cfRule>
    <cfRule type="containsText" dxfId="2655" priority="410" operator="containsText" text="Bajo">
      <formula>NOT(ISERROR(SEARCH("Bajo",S9)))</formula>
    </cfRule>
    <cfRule type="containsText" dxfId="2654" priority="411" operator="containsText" text="Catastrófico">
      <formula>NOT(ISERROR(SEARCH("Catastrófico",S9)))</formula>
    </cfRule>
    <cfRule type="containsText" dxfId="2653" priority="412" operator="containsText" text="Mayor">
      <formula>NOT(ISERROR(SEARCH("Mayor",S9)))</formula>
    </cfRule>
    <cfRule type="containsText" dxfId="2652" priority="413" operator="containsText" text="Moderado">
      <formula>NOT(ISERROR(SEARCH("Moderado",S9)))</formula>
    </cfRule>
    <cfRule type="containsText" dxfId="2651" priority="414" operator="containsText" text="Menor">
      <formula>NOT(ISERROR(SEARCH("Menor",S9)))</formula>
    </cfRule>
    <cfRule type="containsText" dxfId="2650" priority="415" operator="containsText" text="Leve">
      <formula>NOT(ISERROR(SEARCH("Leve",S9)))</formula>
    </cfRule>
    <cfRule type="containsText" dxfId="2649" priority="416" operator="containsText" text="Muy a">
      <formula>NOT(ISERROR(SEARCH("Muy a",S9)))</formula>
    </cfRule>
    <cfRule type="containsText" dxfId="2648" priority="417" operator="containsText" text="Muy b">
      <formula>NOT(ISERROR(SEARCH("Muy b",S9)))</formula>
    </cfRule>
    <cfRule type="containsText" dxfId="2647" priority="418" operator="containsText" text="Baja">
      <formula>NOT(ISERROR(SEARCH("Baja",S9)))</formula>
    </cfRule>
    <cfRule type="containsText" dxfId="2646" priority="419" operator="containsText" text="Media">
      <formula>NOT(ISERROR(SEARCH("Media",S9)))</formula>
    </cfRule>
    <cfRule type="containsText" dxfId="2645" priority="420" operator="containsText" text="Alta">
      <formula>NOT(ISERROR(SEARCH("Alta",S9)))</formula>
    </cfRule>
  </conditionalFormatting>
  <conditionalFormatting sqref="AJ9:AK10">
    <cfRule type="containsText" dxfId="2644" priority="540" operator="containsText" text="BAJA">
      <formula>NOT(ISERROR(SEARCH("BAJA",AJ9)))</formula>
    </cfRule>
    <cfRule type="containsText" dxfId="2643" priority="541" operator="containsText" text="MEDIA">
      <formula>NOT(ISERROR(SEARCH("MEDIA",AJ9)))</formula>
    </cfRule>
    <cfRule type="containsText" dxfId="2642" priority="542" operator="containsText" text="ALTA">
      <formula>NOT(ISERROR(SEARCH("ALTA",AJ9)))</formula>
    </cfRule>
  </conditionalFormatting>
  <conditionalFormatting sqref="AX9 Y9">
    <cfRule type="cellIs" dxfId="2641" priority="494" operator="equal">
      <formula>100%</formula>
    </cfRule>
    <cfRule type="cellIs" dxfId="2640" priority="495" operator="equal">
      <formula>80%</formula>
    </cfRule>
    <cfRule type="cellIs" dxfId="2639" priority="496" operator="equal">
      <formula>60%</formula>
    </cfRule>
    <cfRule type="cellIs" dxfId="2638" priority="497" operator="equal">
      <formula>40%</formula>
    </cfRule>
    <cfRule type="cellIs" dxfId="2637" priority="498" operator="equal">
      <formula>0.2</formula>
    </cfRule>
    <cfRule type="containsText" dxfId="2636" priority="512" operator="containsText" text="Extremo">
      <formula>NOT(ISERROR(SEARCH("Extremo",Y9)))</formula>
    </cfRule>
    <cfRule type="containsText" dxfId="2635" priority="513" operator="containsText" text="Alto">
      <formula>NOT(ISERROR(SEARCH("Alto",Y9)))</formula>
    </cfRule>
    <cfRule type="containsText" dxfId="2634" priority="514" operator="containsText" text="Bajo">
      <formula>NOT(ISERROR(SEARCH("Bajo",Y9)))</formula>
    </cfRule>
    <cfRule type="containsText" dxfId="2633" priority="525" operator="containsText" text="Catastrófico">
      <formula>NOT(ISERROR(SEARCH("Catastrófico",Y9)))</formula>
    </cfRule>
    <cfRule type="containsText" dxfId="2632" priority="526" operator="containsText" text="Mayor">
      <formula>NOT(ISERROR(SEARCH("Mayor",Y9)))</formula>
    </cfRule>
    <cfRule type="containsText" dxfId="2631" priority="527" operator="containsText" text="Moderado">
      <formula>NOT(ISERROR(SEARCH("Moderado",Y9)))</formula>
    </cfRule>
    <cfRule type="containsText" dxfId="2630" priority="528" operator="containsText" text="Menor">
      <formula>NOT(ISERROR(SEARCH("Menor",Y9)))</formula>
    </cfRule>
    <cfRule type="containsText" dxfId="2629" priority="529" operator="containsText" text="Leve">
      <formula>NOT(ISERROR(SEARCH("Leve",Y9)))</formula>
    </cfRule>
    <cfRule type="containsText" dxfId="2628" priority="535" operator="containsText" text="Muy a">
      <formula>NOT(ISERROR(SEARCH("Muy a",Y9)))</formula>
    </cfRule>
    <cfRule type="containsText" dxfId="2627" priority="536" operator="containsText" text="Muy b">
      <formula>NOT(ISERROR(SEARCH("Muy b",Y9)))</formula>
    </cfRule>
    <cfRule type="containsText" dxfId="2626" priority="537" operator="containsText" text="Baja">
      <formula>NOT(ISERROR(SEARCH("Baja",Y9)))</formula>
    </cfRule>
    <cfRule type="containsText" dxfId="2625" priority="538" operator="containsText" text="Media">
      <formula>NOT(ISERROR(SEARCH("Media",Y9)))</formula>
    </cfRule>
    <cfRule type="containsText" dxfId="2624" priority="539" operator="containsText" text="Alta">
      <formula>NOT(ISERROR(SEARCH("Alta",Y9)))</formula>
    </cfRule>
  </conditionalFormatting>
  <conditionalFormatting sqref="V9">
    <cfRule type="containsText" dxfId="2623" priority="530" operator="containsText" text="Muy a">
      <formula>NOT(ISERROR(SEARCH("Muy a",V9)))</formula>
    </cfRule>
    <cfRule type="containsText" dxfId="2622" priority="531" operator="containsText" text="Muy b">
      <formula>NOT(ISERROR(SEARCH("Muy b",V9)))</formula>
    </cfRule>
    <cfRule type="containsText" dxfId="2621" priority="532" operator="containsText" text="Baja">
      <formula>NOT(ISERROR(SEARCH("Baja",V9)))</formula>
    </cfRule>
    <cfRule type="containsText" dxfId="2620" priority="533" operator="containsText" text="Media">
      <formula>NOT(ISERROR(SEARCH("Media",V9)))</formula>
    </cfRule>
    <cfRule type="containsText" dxfId="2619" priority="534" operator="containsText" text="Alta">
      <formula>NOT(ISERROR(SEARCH("Alta",V9)))</formula>
    </cfRule>
  </conditionalFormatting>
  <conditionalFormatting sqref="X9">
    <cfRule type="containsText" dxfId="2618" priority="515" operator="containsText" text="Catastrófico">
      <formula>NOT(ISERROR(SEARCH("Catastrófico",X9)))</formula>
    </cfRule>
    <cfRule type="containsText" dxfId="2617" priority="516" operator="containsText" text="Mayor">
      <formula>NOT(ISERROR(SEARCH("Mayor",X9)))</formula>
    </cfRule>
    <cfRule type="containsText" dxfId="2616" priority="517" operator="containsText" text="Moderado">
      <formula>NOT(ISERROR(SEARCH("Moderado",X9)))</formula>
    </cfRule>
    <cfRule type="containsText" dxfId="2615" priority="518" operator="containsText" text="Menor">
      <formula>NOT(ISERROR(SEARCH("Menor",X9)))</formula>
    </cfRule>
    <cfRule type="containsText" dxfId="2614" priority="519" operator="containsText" text="Leve">
      <formula>NOT(ISERROR(SEARCH("Leve",X9)))</formula>
    </cfRule>
    <cfRule type="containsText" dxfId="2613" priority="520" operator="containsText" text="Muy a">
      <formula>NOT(ISERROR(SEARCH("Muy a",X9)))</formula>
    </cfRule>
    <cfRule type="containsText" dxfId="2612" priority="521" operator="containsText" text="Muy b">
      <formula>NOT(ISERROR(SEARCH("Muy b",X9)))</formula>
    </cfRule>
    <cfRule type="containsText" dxfId="2611" priority="522" operator="containsText" text="Baja">
      <formula>NOT(ISERROR(SEARCH("Baja",X9)))</formula>
    </cfRule>
    <cfRule type="containsText" dxfId="2610" priority="523" operator="containsText" text="Media">
      <formula>NOT(ISERROR(SEARCH("Media",X9)))</formula>
    </cfRule>
    <cfRule type="containsText" dxfId="2609" priority="524" operator="containsText" text="Alta">
      <formula>NOT(ISERROR(SEARCH("Alta",X9)))</formula>
    </cfRule>
  </conditionalFormatting>
  <conditionalFormatting sqref="Z9">
    <cfRule type="containsText" dxfId="2608" priority="499" operator="containsText" text="Extremo">
      <formula>NOT(ISERROR(SEARCH("Extremo",Z9)))</formula>
    </cfRule>
    <cfRule type="containsText" dxfId="2607" priority="500" operator="containsText" text="Alto">
      <formula>NOT(ISERROR(SEARCH("Alto",Z9)))</formula>
    </cfRule>
    <cfRule type="containsText" dxfId="2606" priority="501" operator="containsText" text="Bajo">
      <formula>NOT(ISERROR(SEARCH("Bajo",Z9)))</formula>
    </cfRule>
    <cfRule type="containsText" dxfId="2605" priority="502" operator="containsText" text="Catastrófico">
      <formula>NOT(ISERROR(SEARCH("Catastrófico",Z9)))</formula>
    </cfRule>
    <cfRule type="containsText" dxfId="2604" priority="503" operator="containsText" text="Mayor">
      <formula>NOT(ISERROR(SEARCH("Mayor",Z9)))</formula>
    </cfRule>
    <cfRule type="containsText" dxfId="2603" priority="504" operator="containsText" text="Moderado">
      <formula>NOT(ISERROR(SEARCH("Moderado",Z9)))</formula>
    </cfRule>
    <cfRule type="containsText" dxfId="2602" priority="505" operator="containsText" text="Menor">
      <formula>NOT(ISERROR(SEARCH("Menor",Z9)))</formula>
    </cfRule>
    <cfRule type="containsText" dxfId="2601" priority="506" operator="containsText" text="Leve">
      <formula>NOT(ISERROR(SEARCH("Leve",Z9)))</formula>
    </cfRule>
    <cfRule type="containsText" dxfId="2600" priority="507" operator="containsText" text="Muy a">
      <formula>NOT(ISERROR(SEARCH("Muy a",Z9)))</formula>
    </cfRule>
    <cfRule type="containsText" dxfId="2599" priority="508" operator="containsText" text="Muy b">
      <formula>NOT(ISERROR(SEARCH("Muy b",Z9)))</formula>
    </cfRule>
    <cfRule type="containsText" dxfId="2598" priority="509" operator="containsText" text="Baja">
      <formula>NOT(ISERROR(SEARCH("Baja",Z9)))</formula>
    </cfRule>
    <cfRule type="containsText" dxfId="2597" priority="510" operator="containsText" text="Media">
      <formula>NOT(ISERROR(SEARCH("Media",Z9)))</formula>
    </cfRule>
    <cfRule type="containsText" dxfId="2596" priority="511" operator="containsText" text="Alta">
      <formula>NOT(ISERROR(SEARCH("Alta",Z9)))</formula>
    </cfRule>
  </conditionalFormatting>
  <conditionalFormatting sqref="W9">
    <cfRule type="cellIs" dxfId="2595" priority="476" operator="equal">
      <formula>100%</formula>
    </cfRule>
    <cfRule type="cellIs" dxfId="2594" priority="477" operator="equal">
      <formula>80%</formula>
    </cfRule>
    <cfRule type="cellIs" dxfId="2593" priority="478" operator="equal">
      <formula>60%</formula>
    </cfRule>
    <cfRule type="cellIs" dxfId="2592" priority="479" operator="equal">
      <formula>40%</formula>
    </cfRule>
    <cfRule type="cellIs" dxfId="2591" priority="480" operator="equal">
      <formula>0.2</formula>
    </cfRule>
    <cfRule type="containsText" dxfId="2590" priority="481" operator="containsText" text="Extremo">
      <formula>NOT(ISERROR(SEARCH("Extremo",W9)))</formula>
    </cfRule>
    <cfRule type="containsText" dxfId="2589" priority="482" operator="containsText" text="Alto">
      <formula>NOT(ISERROR(SEARCH("Alto",W9)))</formula>
    </cfRule>
    <cfRule type="containsText" dxfId="2588" priority="483" operator="containsText" text="Bajo">
      <formula>NOT(ISERROR(SEARCH("Bajo",W9)))</formula>
    </cfRule>
    <cfRule type="containsText" dxfId="2587" priority="484" operator="containsText" text="Catastrófico">
      <formula>NOT(ISERROR(SEARCH("Catastrófico",W9)))</formula>
    </cfRule>
    <cfRule type="containsText" dxfId="2586" priority="485" operator="containsText" text="Mayor">
      <formula>NOT(ISERROR(SEARCH("Mayor",W9)))</formula>
    </cfRule>
    <cfRule type="containsText" dxfId="2585" priority="486" operator="containsText" text="Moderado">
      <formula>NOT(ISERROR(SEARCH("Moderado",W9)))</formula>
    </cfRule>
    <cfRule type="containsText" dxfId="2584" priority="487" operator="containsText" text="Menor">
      <formula>NOT(ISERROR(SEARCH("Menor",W9)))</formula>
    </cfRule>
    <cfRule type="containsText" dxfId="2583" priority="488" operator="containsText" text="Leve">
      <formula>NOT(ISERROR(SEARCH("Leve",W9)))</formula>
    </cfRule>
    <cfRule type="containsText" dxfId="2582" priority="489" operator="containsText" text="Muy a">
      <formula>NOT(ISERROR(SEARCH("Muy a",W9)))</formula>
    </cfRule>
    <cfRule type="containsText" dxfId="2581" priority="490" operator="containsText" text="Muy b">
      <formula>NOT(ISERROR(SEARCH("Muy b",W9)))</formula>
    </cfRule>
    <cfRule type="containsText" dxfId="2580" priority="491" operator="containsText" text="Baja">
      <formula>NOT(ISERROR(SEARCH("Baja",W9)))</formula>
    </cfRule>
    <cfRule type="containsText" dxfId="2579" priority="492" operator="containsText" text="Media">
      <formula>NOT(ISERROR(SEARCH("Media",W9)))</formula>
    </cfRule>
    <cfRule type="containsText" dxfId="2578" priority="493" operator="containsText" text="Alta">
      <formula>NOT(ISERROR(SEARCH("Alta",W9)))</formula>
    </cfRule>
  </conditionalFormatting>
  <conditionalFormatting sqref="AA9">
    <cfRule type="cellIs" dxfId="2577" priority="459" operator="equal">
      <formula>100%</formula>
    </cfRule>
    <cfRule type="cellIs" dxfId="2576" priority="460" operator="equal">
      <formula>75%</formula>
    </cfRule>
    <cfRule type="cellIs" dxfId="2575" priority="461" operator="equal">
      <formula>50%</formula>
    </cfRule>
    <cfRule type="cellIs" dxfId="2574" priority="462" operator="equal">
      <formula>25%</formula>
    </cfRule>
    <cfRule type="containsText" dxfId="2573" priority="463" operator="containsText" text="Extremo">
      <formula>NOT(ISERROR(SEARCH("Extremo",AA9)))</formula>
    </cfRule>
    <cfRule type="containsText" dxfId="2572" priority="464" operator="containsText" text="Alto">
      <formula>NOT(ISERROR(SEARCH("Alto",AA9)))</formula>
    </cfRule>
    <cfRule type="containsText" dxfId="2571" priority="465" operator="containsText" text="Bajo">
      <formula>NOT(ISERROR(SEARCH("Bajo",AA9)))</formula>
    </cfRule>
    <cfRule type="containsText" dxfId="2570" priority="466" operator="containsText" text="Catastrófico">
      <formula>NOT(ISERROR(SEARCH("Catastrófico",AA9)))</formula>
    </cfRule>
    <cfRule type="containsText" dxfId="2569" priority="467" operator="containsText" text="Mayor">
      <formula>NOT(ISERROR(SEARCH("Mayor",AA9)))</formula>
    </cfRule>
    <cfRule type="containsText" dxfId="2568" priority="468" operator="containsText" text="Moderado">
      <formula>NOT(ISERROR(SEARCH("Moderado",AA9)))</formula>
    </cfRule>
    <cfRule type="containsText" dxfId="2567" priority="469" operator="containsText" text="Menor">
      <formula>NOT(ISERROR(SEARCH("Menor",AA9)))</formula>
    </cfRule>
    <cfRule type="containsText" dxfId="2566" priority="470" operator="containsText" text="Leve">
      <formula>NOT(ISERROR(SEARCH("Leve",AA9)))</formula>
    </cfRule>
    <cfRule type="containsText" dxfId="2565" priority="471" operator="containsText" text="Muy a">
      <formula>NOT(ISERROR(SEARCH("Muy a",AA9)))</formula>
    </cfRule>
    <cfRule type="containsText" dxfId="2564" priority="472" operator="containsText" text="Muy b">
      <formula>NOT(ISERROR(SEARCH("Muy b",AA9)))</formula>
    </cfRule>
    <cfRule type="containsText" dxfId="2563" priority="473" operator="containsText" text="Baja">
      <formula>NOT(ISERROR(SEARCH("Baja",AA9)))</formula>
    </cfRule>
    <cfRule type="containsText" dxfId="2562" priority="474" operator="containsText" text="Media">
      <formula>NOT(ISERROR(SEARCH("Media",AA9)))</formula>
    </cfRule>
    <cfRule type="containsText" dxfId="2561" priority="475" operator="containsText" text="Alta">
      <formula>NOT(ISERROR(SEARCH("Alta",AA9)))</formula>
    </cfRule>
  </conditionalFormatting>
  <conditionalFormatting sqref="AU9">
    <cfRule type="containsText" dxfId="2560" priority="456" operator="containsText" text="BAJA">
      <formula>NOT(ISERROR(SEARCH("BAJA",AU9)))</formula>
    </cfRule>
    <cfRule type="containsText" dxfId="2559" priority="457" operator="containsText" text="MEDIA">
      <formula>NOT(ISERROR(SEARCH("MEDIA",AU9)))</formula>
    </cfRule>
    <cfRule type="containsText" dxfId="2558" priority="458" operator="containsText" text="ALTA">
      <formula>NOT(ISERROR(SEARCH("ALTA",AU9)))</formula>
    </cfRule>
  </conditionalFormatting>
  <conditionalFormatting sqref="AU10">
    <cfRule type="containsText" dxfId="2557" priority="453" operator="containsText" text="BAJA">
      <formula>NOT(ISERROR(SEARCH("BAJA",AU10)))</formula>
    </cfRule>
    <cfRule type="containsText" dxfId="2556" priority="454" operator="containsText" text="MEDIA">
      <formula>NOT(ISERROR(SEARCH("MEDIA",AU10)))</formula>
    </cfRule>
    <cfRule type="containsText" dxfId="2555" priority="455" operator="containsText" text="ALTA">
      <formula>NOT(ISERROR(SEARCH("ALTA",AU10)))</formula>
    </cfRule>
  </conditionalFormatting>
  <conditionalFormatting sqref="AW9">
    <cfRule type="cellIs" dxfId="2554" priority="435" operator="equal">
      <formula>100%</formula>
    </cfRule>
    <cfRule type="cellIs" dxfId="2553" priority="436" operator="equal">
      <formula>80%</formula>
    </cfRule>
    <cfRule type="cellIs" dxfId="2552" priority="437" operator="equal">
      <formula>60%</formula>
    </cfRule>
    <cfRule type="cellIs" dxfId="2551" priority="438" operator="equal">
      <formula>40%</formula>
    </cfRule>
    <cfRule type="cellIs" dxfId="2550" priority="439" operator="equal">
      <formula>0.2</formula>
    </cfRule>
    <cfRule type="containsText" dxfId="2549" priority="440" operator="containsText" text="Extremo">
      <formula>NOT(ISERROR(SEARCH("Extremo",AW9)))</formula>
    </cfRule>
    <cfRule type="containsText" dxfId="2548" priority="441" operator="containsText" text="Alto">
      <formula>NOT(ISERROR(SEARCH("Alto",AW9)))</formula>
    </cfRule>
    <cfRule type="containsText" dxfId="2547" priority="442" operator="containsText" text="Bajo">
      <formula>NOT(ISERROR(SEARCH("Bajo",AW9)))</formula>
    </cfRule>
    <cfRule type="containsText" dxfId="2546" priority="443" operator="containsText" text="Catastrófico">
      <formula>NOT(ISERROR(SEARCH("Catastrófico",AW9)))</formula>
    </cfRule>
    <cfRule type="containsText" dxfId="2545" priority="444" operator="containsText" text="Mayor">
      <formula>NOT(ISERROR(SEARCH("Mayor",AW9)))</formula>
    </cfRule>
    <cfRule type="containsText" dxfId="2544" priority="445" operator="containsText" text="Moderado">
      <formula>NOT(ISERROR(SEARCH("Moderado",AW9)))</formula>
    </cfRule>
    <cfRule type="containsText" dxfId="2543" priority="446" operator="containsText" text="Menor">
      <formula>NOT(ISERROR(SEARCH("Menor",AW9)))</formula>
    </cfRule>
    <cfRule type="containsText" dxfId="2542" priority="447" operator="containsText" text="Leve">
      <formula>NOT(ISERROR(SEARCH("Leve",AW9)))</formula>
    </cfRule>
    <cfRule type="containsText" dxfId="2541" priority="448" operator="containsText" text="Muy a">
      <formula>NOT(ISERROR(SEARCH("Muy a",AW9)))</formula>
    </cfRule>
    <cfRule type="containsText" dxfId="2540" priority="449" operator="containsText" text="Muy b">
      <formula>NOT(ISERROR(SEARCH("Muy b",AW9)))</formula>
    </cfRule>
    <cfRule type="containsText" dxfId="2539" priority="450" operator="containsText" text="Baja">
      <formula>NOT(ISERROR(SEARCH("Baja",AW9)))</formula>
    </cfRule>
    <cfRule type="containsText" dxfId="2538" priority="451" operator="containsText" text="Media">
      <formula>NOT(ISERROR(SEARCH("Media",AW9)))</formula>
    </cfRule>
    <cfRule type="containsText" dxfId="2537" priority="452" operator="containsText" text="Alta">
      <formula>NOT(ISERROR(SEARCH("Alta",AW9)))</formula>
    </cfRule>
  </conditionalFormatting>
  <conditionalFormatting sqref="AV9">
    <cfRule type="cellIs" dxfId="2536" priority="428" operator="greaterThan">
      <formula>75%</formula>
    </cfRule>
    <cfRule type="cellIs" dxfId="2535" priority="429" operator="between">
      <formula>51%</formula>
      <formula>75%</formula>
    </cfRule>
    <cfRule type="cellIs" dxfId="2534" priority="430" operator="between">
      <formula>26%</formula>
      <formula>50%</formula>
    </cfRule>
    <cfRule type="cellIs" dxfId="2533" priority="431" operator="between">
      <formula>0%</formula>
      <formula>25%</formula>
    </cfRule>
    <cfRule type="containsText" dxfId="2532" priority="432" operator="containsText" text="BAJA">
      <formula>NOT(ISERROR(SEARCH("BAJA",AV9)))</formula>
    </cfRule>
    <cfRule type="containsText" dxfId="2531" priority="433" operator="containsText" text="MEDIA">
      <formula>NOT(ISERROR(SEARCH("MEDIA",AV9)))</formula>
    </cfRule>
    <cfRule type="containsText" dxfId="2530" priority="434" operator="containsText" text="ALTA">
      <formula>NOT(ISERROR(SEARCH("ALTA",AV9)))</formula>
    </cfRule>
  </conditionalFormatting>
  <conditionalFormatting sqref="AV10">
    <cfRule type="cellIs" dxfId="2529" priority="421" operator="greaterThan">
      <formula>75%</formula>
    </cfRule>
    <cfRule type="cellIs" dxfId="2528" priority="422" operator="between">
      <formula>51%</formula>
      <formula>75%</formula>
    </cfRule>
    <cfRule type="cellIs" dxfId="2527" priority="423" operator="between">
      <formula>26%</formula>
      <formula>50%</formula>
    </cfRule>
    <cfRule type="cellIs" dxfId="2526" priority="424" operator="between">
      <formula>0%</formula>
      <formula>25%</formula>
    </cfRule>
    <cfRule type="containsText" dxfId="2525" priority="425" operator="containsText" text="BAJA">
      <formula>NOT(ISERROR(SEARCH("BAJA",AV10)))</formula>
    </cfRule>
    <cfRule type="containsText" dxfId="2524" priority="426" operator="containsText" text="MEDIA">
      <formula>NOT(ISERROR(SEARCH("MEDIA",AV10)))</formula>
    </cfRule>
    <cfRule type="containsText" dxfId="2523" priority="427" operator="containsText" text="ALTA">
      <formula>NOT(ISERROR(SEARCH("ALTA",AV10)))</formula>
    </cfRule>
  </conditionalFormatting>
  <conditionalFormatting sqref="T9">
    <cfRule type="cellIs" dxfId="2522" priority="385" operator="equal">
      <formula>100%</formula>
    </cfRule>
    <cfRule type="cellIs" dxfId="2521" priority="386" operator="equal">
      <formula>80%</formula>
    </cfRule>
    <cfRule type="cellIs" dxfId="2520" priority="387" operator="equal">
      <formula>60%</formula>
    </cfRule>
    <cfRule type="cellIs" dxfId="2519" priority="388" operator="equal">
      <formula>40%</formula>
    </cfRule>
    <cfRule type="cellIs" dxfId="2518" priority="389" operator="equal">
      <formula>0.2</formula>
    </cfRule>
    <cfRule type="containsText" dxfId="2517" priority="390" operator="containsText" text="Extremo">
      <formula>NOT(ISERROR(SEARCH("Extremo",T9)))</formula>
    </cfRule>
    <cfRule type="containsText" dxfId="2516" priority="391" operator="containsText" text="Alto">
      <formula>NOT(ISERROR(SEARCH("Alto",T9)))</formula>
    </cfRule>
    <cfRule type="containsText" dxfId="2515" priority="392" operator="containsText" text="Bajo">
      <formula>NOT(ISERROR(SEARCH("Bajo",T9)))</formula>
    </cfRule>
    <cfRule type="containsText" dxfId="2514" priority="393" operator="containsText" text="Catastrófico">
      <formula>NOT(ISERROR(SEARCH("Catastrófico",T9)))</formula>
    </cfRule>
    <cfRule type="containsText" dxfId="2513" priority="394" operator="containsText" text="Mayor">
      <formula>NOT(ISERROR(SEARCH("Mayor",T9)))</formula>
    </cfRule>
    <cfRule type="containsText" dxfId="2512" priority="395" operator="containsText" text="Moderado">
      <formula>NOT(ISERROR(SEARCH("Moderado",T9)))</formula>
    </cfRule>
    <cfRule type="containsText" dxfId="2511" priority="396" operator="containsText" text="Menor">
      <formula>NOT(ISERROR(SEARCH("Menor",T9)))</formula>
    </cfRule>
    <cfRule type="containsText" dxfId="2510" priority="397" operator="containsText" text="Leve">
      <formula>NOT(ISERROR(SEARCH("Leve",T9)))</formula>
    </cfRule>
    <cfRule type="containsText" dxfId="2509" priority="398" operator="containsText" text="Muy a">
      <formula>NOT(ISERROR(SEARCH("Muy a",T9)))</formula>
    </cfRule>
    <cfRule type="containsText" dxfId="2508" priority="399" operator="containsText" text="Muy b">
      <formula>NOT(ISERROR(SEARCH("Muy b",T9)))</formula>
    </cfRule>
    <cfRule type="containsText" dxfId="2507" priority="400" operator="containsText" text="Baja">
      <formula>NOT(ISERROR(SEARCH("Baja",T9)))</formula>
    </cfRule>
    <cfRule type="containsText" dxfId="2506" priority="401" operator="containsText" text="Media">
      <formula>NOT(ISERROR(SEARCH("Media",T9)))</formula>
    </cfRule>
    <cfRule type="containsText" dxfId="2505" priority="402" operator="containsText" text="Alta">
      <formula>NOT(ISERROR(SEARCH("Alta",T9)))</formula>
    </cfRule>
  </conditionalFormatting>
  <conditionalFormatting sqref="AN10">
    <cfRule type="containsText" dxfId="2504" priority="382" operator="containsText" text="BAJA">
      <formula>NOT(ISERROR(SEARCH("BAJA",AN10)))</formula>
    </cfRule>
    <cfRule type="containsText" dxfId="2503" priority="383" operator="containsText" text="MEDIA">
      <formula>NOT(ISERROR(SEARCH("MEDIA",AN10)))</formula>
    </cfRule>
    <cfRule type="containsText" dxfId="2502" priority="384" operator="containsText" text="ALTA">
      <formula>NOT(ISERROR(SEARCH("ALTA",AN10)))</formula>
    </cfRule>
  </conditionalFormatting>
  <conditionalFormatting sqref="AS9">
    <cfRule type="containsText" dxfId="2501" priority="364" operator="containsText" text="BAJA">
      <formula>NOT(ISERROR(SEARCH("BAJA",AS9)))</formula>
    </cfRule>
    <cfRule type="containsText" dxfId="2500" priority="365" operator="containsText" text="MEDIA">
      <formula>NOT(ISERROR(SEARCH("MEDIA",AS9)))</formula>
    </cfRule>
    <cfRule type="containsText" dxfId="2499" priority="366" operator="containsText" text="ALTA">
      <formula>NOT(ISERROR(SEARCH("ALTA",AS9)))</formula>
    </cfRule>
  </conditionalFormatting>
  <conditionalFormatting sqref="AS10">
    <cfRule type="containsText" dxfId="2498" priority="361" operator="containsText" text="BAJA">
      <formula>NOT(ISERROR(SEARCH("BAJA",AS10)))</formula>
    </cfRule>
    <cfRule type="containsText" dxfId="2497" priority="362" operator="containsText" text="MEDIA">
      <formula>NOT(ISERROR(SEARCH("MEDIA",AS10)))</formula>
    </cfRule>
    <cfRule type="containsText" dxfId="2496" priority="363" operator="containsText" text="ALTA">
      <formula>NOT(ISERROR(SEARCH("ALTA",AS10)))</formula>
    </cfRule>
  </conditionalFormatting>
  <conditionalFormatting sqref="AS10">
    <cfRule type="containsText" dxfId="2495" priority="358" operator="containsText" text="BAJA">
      <formula>NOT(ISERROR(SEARCH("BAJA",AS10)))</formula>
    </cfRule>
    <cfRule type="containsText" dxfId="2494" priority="359" operator="containsText" text="MEDIA">
      <formula>NOT(ISERROR(SEARCH("MEDIA",AS10)))</formula>
    </cfRule>
    <cfRule type="containsText" dxfId="2493" priority="360" operator="containsText" text="ALTA">
      <formula>NOT(ISERROR(SEARCH("ALTA",AS10)))</formula>
    </cfRule>
  </conditionalFormatting>
  <conditionalFormatting sqref="AP9">
    <cfRule type="containsText" dxfId="2492" priority="355" operator="containsText" text="BAJA">
      <formula>NOT(ISERROR(SEARCH("BAJA",AP9)))</formula>
    </cfRule>
    <cfRule type="containsText" dxfId="2491" priority="356" operator="containsText" text="MEDIA">
      <formula>NOT(ISERROR(SEARCH("MEDIA",AP9)))</formula>
    </cfRule>
    <cfRule type="containsText" dxfId="2490" priority="357" operator="containsText" text="ALTA">
      <formula>NOT(ISERROR(SEARCH("ALTA",AP9)))</formula>
    </cfRule>
  </conditionalFormatting>
  <conditionalFormatting sqref="AP10">
    <cfRule type="containsText" dxfId="2489" priority="352" operator="containsText" text="BAJA">
      <formula>NOT(ISERROR(SEARCH("BAJA",AP10)))</formula>
    </cfRule>
    <cfRule type="containsText" dxfId="2488" priority="353" operator="containsText" text="MEDIA">
      <formula>NOT(ISERROR(SEARCH("MEDIA",AP10)))</formula>
    </cfRule>
    <cfRule type="containsText" dxfId="2487" priority="354" operator="containsText" text="ALTA">
      <formula>NOT(ISERROR(SEARCH("ALTA",AP10)))</formula>
    </cfRule>
  </conditionalFormatting>
  <conditionalFormatting sqref="AQ9">
    <cfRule type="containsText" dxfId="2486" priority="349" operator="containsText" text="BAJA">
      <formula>NOT(ISERROR(SEARCH("BAJA",AQ9)))</formula>
    </cfRule>
    <cfRule type="containsText" dxfId="2485" priority="350" operator="containsText" text="MEDIA">
      <formula>NOT(ISERROR(SEARCH("MEDIA",AQ9)))</formula>
    </cfRule>
    <cfRule type="containsText" dxfId="2484" priority="351" operator="containsText" text="ALTA">
      <formula>NOT(ISERROR(SEARCH("ALTA",AQ9)))</formula>
    </cfRule>
  </conditionalFormatting>
  <conditionalFormatting sqref="U4">
    <cfRule type="cellIs" dxfId="2483" priority="331" operator="equal">
      <formula>100%</formula>
    </cfRule>
    <cfRule type="cellIs" dxfId="2482" priority="332" operator="equal">
      <formula>80%</formula>
    </cfRule>
    <cfRule type="cellIs" dxfId="2481" priority="333" operator="equal">
      <formula>60%</formula>
    </cfRule>
    <cfRule type="cellIs" dxfId="2480" priority="334" operator="equal">
      <formula>40%</formula>
    </cfRule>
    <cfRule type="cellIs" dxfId="2479" priority="335" operator="equal">
      <formula>0.2</formula>
    </cfRule>
    <cfRule type="containsText" dxfId="2478" priority="336" operator="containsText" text="Extremo">
      <formula>NOT(ISERROR(SEARCH("Extremo",U4)))</formula>
    </cfRule>
    <cfRule type="containsText" dxfId="2477" priority="337" operator="containsText" text="Alto">
      <formula>NOT(ISERROR(SEARCH("Alto",U4)))</formula>
    </cfRule>
    <cfRule type="containsText" dxfId="2476" priority="338" operator="containsText" text="Bajo">
      <formula>NOT(ISERROR(SEARCH("Bajo",U4)))</formula>
    </cfRule>
    <cfRule type="containsText" dxfId="2475" priority="339" operator="containsText" text="Catastrófico">
      <formula>NOT(ISERROR(SEARCH("Catastrófico",U4)))</formula>
    </cfRule>
    <cfRule type="containsText" dxfId="2474" priority="340" operator="containsText" text="Mayor">
      <formula>NOT(ISERROR(SEARCH("Mayor",U4)))</formula>
    </cfRule>
    <cfRule type="containsText" dxfId="2473" priority="341" operator="containsText" text="Moderado">
      <formula>NOT(ISERROR(SEARCH("Moderado",U4)))</formula>
    </cfRule>
    <cfRule type="containsText" dxfId="2472" priority="342" operator="containsText" text="Menor">
      <formula>NOT(ISERROR(SEARCH("Menor",U4)))</formula>
    </cfRule>
    <cfRule type="containsText" dxfId="2471" priority="343" operator="containsText" text="Leve">
      <formula>NOT(ISERROR(SEARCH("Leve",U4)))</formula>
    </cfRule>
    <cfRule type="containsText" dxfId="2470" priority="344" operator="containsText" text="Muy a">
      <formula>NOT(ISERROR(SEARCH("Muy a",U4)))</formula>
    </cfRule>
    <cfRule type="containsText" dxfId="2469" priority="345" operator="containsText" text="Muy b">
      <formula>NOT(ISERROR(SEARCH("Muy b",U4)))</formula>
    </cfRule>
    <cfRule type="containsText" dxfId="2468" priority="346" operator="containsText" text="Baja">
      <formula>NOT(ISERROR(SEARCH("Baja",U4)))</formula>
    </cfRule>
    <cfRule type="containsText" dxfId="2467" priority="347" operator="containsText" text="Media">
      <formula>NOT(ISERROR(SEARCH("Media",U4)))</formula>
    </cfRule>
    <cfRule type="containsText" dxfId="2466" priority="348" operator="containsText" text="Alta">
      <formula>NOT(ISERROR(SEARCH("Alta",U4)))</formula>
    </cfRule>
  </conditionalFormatting>
  <conditionalFormatting sqref="U9">
    <cfRule type="cellIs" dxfId="2465" priority="313" operator="equal">
      <formula>100%</formula>
    </cfRule>
    <cfRule type="cellIs" dxfId="2464" priority="314" operator="equal">
      <formula>80%</formula>
    </cfRule>
    <cfRule type="cellIs" dxfId="2463" priority="315" operator="equal">
      <formula>60%</formula>
    </cfRule>
    <cfRule type="cellIs" dxfId="2462" priority="316" operator="equal">
      <formula>40%</formula>
    </cfRule>
    <cfRule type="cellIs" dxfId="2461" priority="317" operator="equal">
      <formula>0.2</formula>
    </cfRule>
    <cfRule type="containsText" dxfId="2460" priority="318" operator="containsText" text="Extremo">
      <formula>NOT(ISERROR(SEARCH("Extremo",U9)))</formula>
    </cfRule>
    <cfRule type="containsText" dxfId="2459" priority="319" operator="containsText" text="Alto">
      <formula>NOT(ISERROR(SEARCH("Alto",U9)))</formula>
    </cfRule>
    <cfRule type="containsText" dxfId="2458" priority="320" operator="containsText" text="Bajo">
      <formula>NOT(ISERROR(SEARCH("Bajo",U9)))</formula>
    </cfRule>
    <cfRule type="containsText" dxfId="2457" priority="321" operator="containsText" text="Catastrófico">
      <formula>NOT(ISERROR(SEARCH("Catastrófico",U9)))</formula>
    </cfRule>
    <cfRule type="containsText" dxfId="2456" priority="322" operator="containsText" text="Mayor">
      <formula>NOT(ISERROR(SEARCH("Mayor",U9)))</formula>
    </cfRule>
    <cfRule type="containsText" dxfId="2455" priority="323" operator="containsText" text="Moderado">
      <formula>NOT(ISERROR(SEARCH("Moderado",U9)))</formula>
    </cfRule>
    <cfRule type="containsText" dxfId="2454" priority="324" operator="containsText" text="Menor">
      <formula>NOT(ISERROR(SEARCH("Menor",U9)))</formula>
    </cfRule>
    <cfRule type="containsText" dxfId="2453" priority="325" operator="containsText" text="Leve">
      <formula>NOT(ISERROR(SEARCH("Leve",U9)))</formula>
    </cfRule>
    <cfRule type="containsText" dxfId="2452" priority="326" operator="containsText" text="Muy a">
      <formula>NOT(ISERROR(SEARCH("Muy a",U9)))</formula>
    </cfRule>
    <cfRule type="containsText" dxfId="2451" priority="327" operator="containsText" text="Muy b">
      <formula>NOT(ISERROR(SEARCH("Muy b",U9)))</formula>
    </cfRule>
    <cfRule type="containsText" dxfId="2450" priority="328" operator="containsText" text="Baja">
      <formula>NOT(ISERROR(SEARCH("Baja",U9)))</formula>
    </cfRule>
    <cfRule type="containsText" dxfId="2449" priority="329" operator="containsText" text="Media">
      <formula>NOT(ISERROR(SEARCH("Media",U9)))</formula>
    </cfRule>
    <cfRule type="containsText" dxfId="2448" priority="330" operator="containsText" text="Alta">
      <formula>NOT(ISERROR(SEARCH("Alta",U9)))</formula>
    </cfRule>
  </conditionalFormatting>
  <conditionalFormatting sqref="AS8">
    <cfRule type="containsText" dxfId="2447" priority="297" operator="containsText" text="BAJA">
      <formula>NOT(ISERROR(SEARCH("BAJA",AS8)))</formula>
    </cfRule>
    <cfRule type="containsText" dxfId="2446" priority="298" operator="containsText" text="MEDIA">
      <formula>NOT(ISERROR(SEARCH("MEDIA",AS8)))</formula>
    </cfRule>
    <cfRule type="containsText" dxfId="2445" priority="299" operator="containsText" text="ALTA">
      <formula>NOT(ISERROR(SEARCH("ALTA",AS8)))</formula>
    </cfRule>
  </conditionalFormatting>
  <conditionalFormatting sqref="AJ8:AK8">
    <cfRule type="containsText" dxfId="2444" priority="310" operator="containsText" text="BAJA">
      <formula>NOT(ISERROR(SEARCH("BAJA",AJ8)))</formula>
    </cfRule>
    <cfRule type="containsText" dxfId="2443" priority="311" operator="containsText" text="MEDIA">
      <formula>NOT(ISERROR(SEARCH("MEDIA",AJ8)))</formula>
    </cfRule>
    <cfRule type="containsText" dxfId="2442" priority="312" operator="containsText" text="ALTA">
      <formula>NOT(ISERROR(SEARCH("ALTA",AJ8)))</formula>
    </cfRule>
  </conditionalFormatting>
  <conditionalFormatting sqref="AU8">
    <cfRule type="containsText" dxfId="2441" priority="307" operator="containsText" text="BAJA">
      <formula>NOT(ISERROR(SEARCH("BAJA",AU8)))</formula>
    </cfRule>
    <cfRule type="containsText" dxfId="2440" priority="308" operator="containsText" text="MEDIA">
      <formula>NOT(ISERROR(SEARCH("MEDIA",AU8)))</formula>
    </cfRule>
    <cfRule type="containsText" dxfId="2439" priority="309" operator="containsText" text="ALTA">
      <formula>NOT(ISERROR(SEARCH("ALTA",AU8)))</formula>
    </cfRule>
  </conditionalFormatting>
  <conditionalFormatting sqref="AV8">
    <cfRule type="cellIs" dxfId="2438" priority="300" operator="greaterThan">
      <formula>75%</formula>
    </cfRule>
    <cfRule type="cellIs" dxfId="2437" priority="301" operator="between">
      <formula>51%</formula>
      <formula>75%</formula>
    </cfRule>
    <cfRule type="cellIs" dxfId="2436" priority="302" operator="between">
      <formula>26%</formula>
      <formula>50%</formula>
    </cfRule>
    <cfRule type="cellIs" dxfId="2435" priority="303" operator="between">
      <formula>0%</formula>
      <formula>25%</formula>
    </cfRule>
    <cfRule type="containsText" dxfId="2434" priority="304" operator="containsText" text="BAJA">
      <formula>NOT(ISERROR(SEARCH("BAJA",AV8)))</formula>
    </cfRule>
    <cfRule type="containsText" dxfId="2433" priority="305" operator="containsText" text="MEDIA">
      <formula>NOT(ISERROR(SEARCH("MEDIA",AV8)))</formula>
    </cfRule>
    <cfRule type="containsText" dxfId="2432" priority="306" operator="containsText" text="ALTA">
      <formula>NOT(ISERROR(SEARCH("ALTA",AV8)))</formula>
    </cfRule>
  </conditionalFormatting>
  <conditionalFormatting sqref="S11">
    <cfRule type="cellIs" dxfId="2431" priority="266" operator="equal">
      <formula>100%</formula>
    </cfRule>
    <cfRule type="cellIs" dxfId="2430" priority="267" operator="equal">
      <formula>80%</formula>
    </cfRule>
    <cfRule type="cellIs" dxfId="2429" priority="268" operator="equal">
      <formula>60%</formula>
    </cfRule>
    <cfRule type="cellIs" dxfId="2428" priority="269" operator="equal">
      <formula>40%</formula>
    </cfRule>
    <cfRule type="cellIs" dxfId="2427" priority="270" operator="equal">
      <formula>0.2</formula>
    </cfRule>
    <cfRule type="containsText" dxfId="2426" priority="271" operator="containsText" text="Extremo">
      <formula>NOT(ISERROR(SEARCH("Extremo",S11)))</formula>
    </cfRule>
    <cfRule type="containsText" dxfId="2425" priority="272" operator="containsText" text="Alto">
      <formula>NOT(ISERROR(SEARCH("Alto",S11)))</formula>
    </cfRule>
    <cfRule type="containsText" dxfId="2424" priority="273" operator="containsText" text="Bajo">
      <formula>NOT(ISERROR(SEARCH("Bajo",S11)))</formula>
    </cfRule>
    <cfRule type="containsText" dxfId="2423" priority="274" operator="containsText" text="Catastrófico">
      <formula>NOT(ISERROR(SEARCH("Catastrófico",S11)))</formula>
    </cfRule>
    <cfRule type="containsText" dxfId="2422" priority="275" operator="containsText" text="Mayor">
      <formula>NOT(ISERROR(SEARCH("Mayor",S11)))</formula>
    </cfRule>
    <cfRule type="containsText" dxfId="2421" priority="276" operator="containsText" text="Moderado">
      <formula>NOT(ISERROR(SEARCH("Moderado",S11)))</formula>
    </cfRule>
    <cfRule type="containsText" dxfId="2420" priority="277" operator="containsText" text="Menor">
      <formula>NOT(ISERROR(SEARCH("Menor",S11)))</formula>
    </cfRule>
    <cfRule type="containsText" dxfId="2419" priority="278" operator="containsText" text="Leve">
      <formula>NOT(ISERROR(SEARCH("Leve",S11)))</formula>
    </cfRule>
    <cfRule type="containsText" dxfId="2418" priority="279" operator="containsText" text="Muy a">
      <formula>NOT(ISERROR(SEARCH("Muy a",S11)))</formula>
    </cfRule>
    <cfRule type="containsText" dxfId="2417" priority="280" operator="containsText" text="Muy b">
      <formula>NOT(ISERROR(SEARCH("Muy b",S11)))</formula>
    </cfRule>
    <cfRule type="containsText" dxfId="2416" priority="281" operator="containsText" text="Baja">
      <formula>NOT(ISERROR(SEARCH("Baja",S11)))</formula>
    </cfRule>
    <cfRule type="containsText" dxfId="2415" priority="282" operator="containsText" text="Media">
      <formula>NOT(ISERROR(SEARCH("Media",S11)))</formula>
    </cfRule>
    <cfRule type="containsText" dxfId="2414" priority="283" operator="containsText" text="Alta">
      <formula>NOT(ISERROR(SEARCH("Alta",S11)))</formula>
    </cfRule>
  </conditionalFormatting>
  <conditionalFormatting sqref="T11">
    <cfRule type="cellIs" dxfId="2413" priority="248" operator="equal">
      <formula>100%</formula>
    </cfRule>
    <cfRule type="cellIs" dxfId="2412" priority="249" operator="equal">
      <formula>80%</formula>
    </cfRule>
    <cfRule type="cellIs" dxfId="2411" priority="250" operator="equal">
      <formula>60%</formula>
    </cfRule>
    <cfRule type="cellIs" dxfId="2410" priority="251" operator="equal">
      <formula>40%</formula>
    </cfRule>
    <cfRule type="cellIs" dxfId="2409" priority="252" operator="equal">
      <formula>0.2</formula>
    </cfRule>
    <cfRule type="containsText" dxfId="2408" priority="253" operator="containsText" text="Extremo">
      <formula>NOT(ISERROR(SEARCH("Extremo",T11)))</formula>
    </cfRule>
    <cfRule type="containsText" dxfId="2407" priority="254" operator="containsText" text="Alto">
      <formula>NOT(ISERROR(SEARCH("Alto",T11)))</formula>
    </cfRule>
    <cfRule type="containsText" dxfId="2406" priority="255" operator="containsText" text="Bajo">
      <formula>NOT(ISERROR(SEARCH("Bajo",T11)))</formula>
    </cfRule>
    <cfRule type="containsText" dxfId="2405" priority="256" operator="containsText" text="Catastrófico">
      <formula>NOT(ISERROR(SEARCH("Catastrófico",T11)))</formula>
    </cfRule>
    <cfRule type="containsText" dxfId="2404" priority="257" operator="containsText" text="Mayor">
      <formula>NOT(ISERROR(SEARCH("Mayor",T11)))</formula>
    </cfRule>
    <cfRule type="containsText" dxfId="2403" priority="258" operator="containsText" text="Moderado">
      <formula>NOT(ISERROR(SEARCH("Moderado",T11)))</formula>
    </cfRule>
    <cfRule type="containsText" dxfId="2402" priority="259" operator="containsText" text="Menor">
      <formula>NOT(ISERROR(SEARCH("Menor",T11)))</formula>
    </cfRule>
    <cfRule type="containsText" dxfId="2401" priority="260" operator="containsText" text="Leve">
      <formula>NOT(ISERROR(SEARCH("Leve",T11)))</formula>
    </cfRule>
    <cfRule type="containsText" dxfId="2400" priority="261" operator="containsText" text="Muy a">
      <formula>NOT(ISERROR(SEARCH("Muy a",T11)))</formula>
    </cfRule>
    <cfRule type="containsText" dxfId="2399" priority="262" operator="containsText" text="Muy b">
      <formula>NOT(ISERROR(SEARCH("Muy b",T11)))</formula>
    </cfRule>
    <cfRule type="containsText" dxfId="2398" priority="263" operator="containsText" text="Baja">
      <formula>NOT(ISERROR(SEARCH("Baja",T11)))</formula>
    </cfRule>
    <cfRule type="containsText" dxfId="2397" priority="264" operator="containsText" text="Media">
      <formula>NOT(ISERROR(SEARCH("Media",T11)))</formula>
    </cfRule>
    <cfRule type="containsText" dxfId="2396" priority="265" operator="containsText" text="Alta">
      <formula>NOT(ISERROR(SEARCH("Alta",T11)))</formula>
    </cfRule>
  </conditionalFormatting>
  <conditionalFormatting sqref="V11">
    <cfRule type="containsText" dxfId="2395" priority="243" operator="containsText" text="Muy a">
      <formula>NOT(ISERROR(SEARCH("Muy a",V11)))</formula>
    </cfRule>
    <cfRule type="containsText" dxfId="2394" priority="244" operator="containsText" text="Muy b">
      <formula>NOT(ISERROR(SEARCH("Muy b",V11)))</formula>
    </cfRule>
    <cfRule type="containsText" dxfId="2393" priority="245" operator="containsText" text="Baja">
      <formula>NOT(ISERROR(SEARCH("Baja",V11)))</formula>
    </cfRule>
    <cfRule type="containsText" dxfId="2392" priority="246" operator="containsText" text="Media">
      <formula>NOT(ISERROR(SEARCH("Media",V11)))</formula>
    </cfRule>
    <cfRule type="containsText" dxfId="2391" priority="247" operator="containsText" text="Alta">
      <formula>NOT(ISERROR(SEARCH("Alta",V11)))</formula>
    </cfRule>
  </conditionalFormatting>
  <conditionalFormatting sqref="W11">
    <cfRule type="cellIs" dxfId="2390" priority="225" operator="equal">
      <formula>100%</formula>
    </cfRule>
    <cfRule type="cellIs" dxfId="2389" priority="226" operator="equal">
      <formula>80%</formula>
    </cfRule>
    <cfRule type="cellIs" dxfId="2388" priority="227" operator="equal">
      <formula>60%</formula>
    </cfRule>
    <cfRule type="cellIs" dxfId="2387" priority="228" operator="equal">
      <formula>40%</formula>
    </cfRule>
    <cfRule type="cellIs" dxfId="2386" priority="229" operator="equal">
      <formula>0.2</formula>
    </cfRule>
    <cfRule type="containsText" dxfId="2385" priority="230" operator="containsText" text="Extremo">
      <formula>NOT(ISERROR(SEARCH("Extremo",W11)))</formula>
    </cfRule>
    <cfRule type="containsText" dxfId="2384" priority="231" operator="containsText" text="Alto">
      <formula>NOT(ISERROR(SEARCH("Alto",W11)))</formula>
    </cfRule>
    <cfRule type="containsText" dxfId="2383" priority="232" operator="containsText" text="Bajo">
      <formula>NOT(ISERROR(SEARCH("Bajo",W11)))</formula>
    </cfRule>
    <cfRule type="containsText" dxfId="2382" priority="233" operator="containsText" text="Catastrófico">
      <formula>NOT(ISERROR(SEARCH("Catastrófico",W11)))</formula>
    </cfRule>
    <cfRule type="containsText" dxfId="2381" priority="234" operator="containsText" text="Mayor">
      <formula>NOT(ISERROR(SEARCH("Mayor",W11)))</formula>
    </cfRule>
    <cfRule type="containsText" dxfId="2380" priority="235" operator="containsText" text="Moderado">
      <formula>NOT(ISERROR(SEARCH("Moderado",W11)))</formula>
    </cfRule>
    <cfRule type="containsText" dxfId="2379" priority="236" operator="containsText" text="Menor">
      <formula>NOT(ISERROR(SEARCH("Menor",W11)))</formula>
    </cfRule>
    <cfRule type="containsText" dxfId="2378" priority="237" operator="containsText" text="Leve">
      <formula>NOT(ISERROR(SEARCH("Leve",W11)))</formula>
    </cfRule>
    <cfRule type="containsText" dxfId="2377" priority="238" operator="containsText" text="Muy a">
      <formula>NOT(ISERROR(SEARCH("Muy a",W11)))</formula>
    </cfRule>
    <cfRule type="containsText" dxfId="2376" priority="239" operator="containsText" text="Muy b">
      <formula>NOT(ISERROR(SEARCH("Muy b",W11)))</formula>
    </cfRule>
    <cfRule type="containsText" dxfId="2375" priority="240" operator="containsText" text="Baja">
      <formula>NOT(ISERROR(SEARCH("Baja",W11)))</formula>
    </cfRule>
    <cfRule type="containsText" dxfId="2374" priority="241" operator="containsText" text="Media">
      <formula>NOT(ISERROR(SEARCH("Media",W11)))</formula>
    </cfRule>
    <cfRule type="containsText" dxfId="2373" priority="242" operator="containsText" text="Alta">
      <formula>NOT(ISERROR(SEARCH("Alta",W11)))</formula>
    </cfRule>
  </conditionalFormatting>
  <conditionalFormatting sqref="Y11">
    <cfRule type="cellIs" dxfId="2372" priority="167" operator="equal">
      <formula>100%</formula>
    </cfRule>
    <cfRule type="cellIs" dxfId="2371" priority="168" operator="equal">
      <formula>80%</formula>
    </cfRule>
    <cfRule type="cellIs" dxfId="2370" priority="169" operator="equal">
      <formula>60%</formula>
    </cfRule>
    <cfRule type="cellIs" dxfId="2369" priority="170" operator="equal">
      <formula>40%</formula>
    </cfRule>
    <cfRule type="cellIs" dxfId="2368" priority="171" operator="equal">
      <formula>0.2</formula>
    </cfRule>
    <cfRule type="containsText" dxfId="2367" priority="185" operator="containsText" text="Extremo">
      <formula>NOT(ISERROR(SEARCH("Extremo",Y11)))</formula>
    </cfRule>
    <cfRule type="containsText" dxfId="2366" priority="186" operator="containsText" text="Alto">
      <formula>NOT(ISERROR(SEARCH("Alto",Y11)))</formula>
    </cfRule>
    <cfRule type="containsText" dxfId="2365" priority="187" operator="containsText" text="Bajo">
      <formula>NOT(ISERROR(SEARCH("Bajo",Y11)))</formula>
    </cfRule>
    <cfRule type="containsText" dxfId="2364" priority="198" operator="containsText" text="Catastrófico">
      <formula>NOT(ISERROR(SEARCH("Catastrófico",Y11)))</formula>
    </cfRule>
    <cfRule type="containsText" dxfId="2363" priority="199" operator="containsText" text="Mayor">
      <formula>NOT(ISERROR(SEARCH("Mayor",Y11)))</formula>
    </cfRule>
    <cfRule type="containsText" dxfId="2362" priority="200" operator="containsText" text="Moderado">
      <formula>NOT(ISERROR(SEARCH("Moderado",Y11)))</formula>
    </cfRule>
    <cfRule type="containsText" dxfId="2361" priority="201" operator="containsText" text="Menor">
      <formula>NOT(ISERROR(SEARCH("Menor",Y11)))</formula>
    </cfRule>
    <cfRule type="containsText" dxfId="2360" priority="202" operator="containsText" text="Leve">
      <formula>NOT(ISERROR(SEARCH("Leve",Y11)))</formula>
    </cfRule>
    <cfRule type="containsText" dxfId="2359" priority="203" operator="containsText" text="Muy a">
      <formula>NOT(ISERROR(SEARCH("Muy a",Y11)))</formula>
    </cfRule>
    <cfRule type="containsText" dxfId="2358" priority="204" operator="containsText" text="Muy b">
      <formula>NOT(ISERROR(SEARCH("Muy b",Y11)))</formula>
    </cfRule>
    <cfRule type="containsText" dxfId="2357" priority="205" operator="containsText" text="Baja">
      <formula>NOT(ISERROR(SEARCH("Baja",Y11)))</formula>
    </cfRule>
    <cfRule type="containsText" dxfId="2356" priority="206" operator="containsText" text="Media">
      <formula>NOT(ISERROR(SEARCH("Media",Y11)))</formula>
    </cfRule>
    <cfRule type="containsText" dxfId="2355" priority="207" operator="containsText" text="Alta">
      <formula>NOT(ISERROR(SEARCH("Alta",Y11)))</formula>
    </cfRule>
  </conditionalFormatting>
  <conditionalFormatting sqref="AJ11">
    <cfRule type="containsText" dxfId="2354" priority="164" operator="containsText" text="BAJA">
      <formula>NOT(ISERROR(SEARCH("BAJA",AJ11)))</formula>
    </cfRule>
    <cfRule type="containsText" dxfId="2353" priority="165" operator="containsText" text="MEDIA">
      <formula>NOT(ISERROR(SEARCH("MEDIA",AJ11)))</formula>
    </cfRule>
    <cfRule type="containsText" dxfId="2352" priority="166" operator="containsText" text="ALTA">
      <formula>NOT(ISERROR(SEARCH("ALTA",AJ11)))</formula>
    </cfRule>
  </conditionalFormatting>
  <conditionalFormatting sqref="AK11">
    <cfRule type="containsText" dxfId="2351" priority="161" operator="containsText" text="BAJA">
      <formula>NOT(ISERROR(SEARCH("BAJA",AK11)))</formula>
    </cfRule>
    <cfRule type="containsText" dxfId="2350" priority="162" operator="containsText" text="MEDIA">
      <formula>NOT(ISERROR(SEARCH("MEDIA",AK11)))</formula>
    </cfRule>
    <cfRule type="containsText" dxfId="2349" priority="163" operator="containsText" text="ALTA">
      <formula>NOT(ISERROR(SEARCH("ALTA",AK11)))</formula>
    </cfRule>
  </conditionalFormatting>
  <conditionalFormatting sqref="AN11">
    <cfRule type="containsText" dxfId="2348" priority="158" operator="containsText" text="BAJA">
      <formula>NOT(ISERROR(SEARCH("BAJA",AN11)))</formula>
    </cfRule>
    <cfRule type="containsText" dxfId="2347" priority="159" operator="containsText" text="MEDIA">
      <formula>NOT(ISERROR(SEARCH("MEDIA",AN11)))</formula>
    </cfRule>
    <cfRule type="containsText" dxfId="2346" priority="160" operator="containsText" text="ALTA">
      <formula>NOT(ISERROR(SEARCH("ALTA",AN11)))</formula>
    </cfRule>
  </conditionalFormatting>
  <conditionalFormatting sqref="AP11">
    <cfRule type="containsText" dxfId="2345" priority="155" operator="containsText" text="BAJA">
      <formula>NOT(ISERROR(SEARCH("BAJA",AP11)))</formula>
    </cfRule>
    <cfRule type="containsText" dxfId="2344" priority="156" operator="containsText" text="MEDIA">
      <formula>NOT(ISERROR(SEARCH("MEDIA",AP11)))</formula>
    </cfRule>
    <cfRule type="containsText" dxfId="2343" priority="157" operator="containsText" text="ALTA">
      <formula>NOT(ISERROR(SEARCH("ALTA",AP11)))</formula>
    </cfRule>
  </conditionalFormatting>
  <conditionalFormatting sqref="AS11">
    <cfRule type="containsText" dxfId="2342" priority="152" operator="containsText" text="BAJA">
      <formula>NOT(ISERROR(SEARCH("BAJA",AS11)))</formula>
    </cfRule>
    <cfRule type="containsText" dxfId="2341" priority="153" operator="containsText" text="MEDIA">
      <formula>NOT(ISERROR(SEARCH("MEDIA",AS11)))</formula>
    </cfRule>
    <cfRule type="containsText" dxfId="2340" priority="154" operator="containsText" text="ALTA">
      <formula>NOT(ISERROR(SEARCH("ALTA",AS11)))</formula>
    </cfRule>
  </conditionalFormatting>
  <conditionalFormatting sqref="AS11">
    <cfRule type="containsText" dxfId="2339" priority="149" operator="containsText" text="BAJA">
      <formula>NOT(ISERROR(SEARCH("BAJA",AS11)))</formula>
    </cfRule>
    <cfRule type="containsText" dxfId="2338" priority="150" operator="containsText" text="MEDIA">
      <formula>NOT(ISERROR(SEARCH("MEDIA",AS11)))</formula>
    </cfRule>
    <cfRule type="containsText" dxfId="2337" priority="151" operator="containsText" text="ALTA">
      <formula>NOT(ISERROR(SEARCH("ALTA",AS11)))</formula>
    </cfRule>
  </conditionalFormatting>
  <conditionalFormatting sqref="AS11">
    <cfRule type="containsText" dxfId="2336" priority="146" operator="containsText" text="BAJA">
      <formula>NOT(ISERROR(SEARCH("BAJA",AS11)))</formula>
    </cfRule>
    <cfRule type="containsText" dxfId="2335" priority="147" operator="containsText" text="MEDIA">
      <formula>NOT(ISERROR(SEARCH("MEDIA",AS11)))</formula>
    </cfRule>
    <cfRule type="containsText" dxfId="2334" priority="148" operator="containsText" text="ALTA">
      <formula>NOT(ISERROR(SEARCH("ALTA",AS11)))</formula>
    </cfRule>
  </conditionalFormatting>
  <conditionalFormatting sqref="AS11">
    <cfRule type="containsText" dxfId="2333" priority="143" operator="containsText" text="BAJA">
      <formula>NOT(ISERROR(SEARCH("BAJA",AS11)))</formula>
    </cfRule>
    <cfRule type="containsText" dxfId="2332" priority="144" operator="containsText" text="MEDIA">
      <formula>NOT(ISERROR(SEARCH("MEDIA",AS11)))</formula>
    </cfRule>
    <cfRule type="containsText" dxfId="2331" priority="145" operator="containsText" text="ALTA">
      <formula>NOT(ISERROR(SEARCH("ALTA",AS11)))</formula>
    </cfRule>
  </conditionalFormatting>
  <conditionalFormatting sqref="AV12">
    <cfRule type="cellIs" dxfId="2330" priority="111" operator="greaterThan">
      <formula>75%</formula>
    </cfRule>
    <cfRule type="cellIs" dxfId="2329" priority="112" operator="between">
      <formula>51%</formula>
      <formula>75%</formula>
    </cfRule>
    <cfRule type="cellIs" dxfId="2328" priority="113" operator="between">
      <formula>26%</formula>
      <formula>50%</formula>
    </cfRule>
    <cfRule type="cellIs" dxfId="2327" priority="114" operator="between">
      <formula>0%</formula>
      <formula>25%</formula>
    </cfRule>
    <cfRule type="containsText" dxfId="2326" priority="115" operator="containsText" text="BAJA">
      <formula>NOT(ISERROR(SEARCH("BAJA",AV12)))</formula>
    </cfRule>
    <cfRule type="containsText" dxfId="2325" priority="116" operator="containsText" text="MEDIA">
      <formula>NOT(ISERROR(SEARCH("MEDIA",AV12)))</formula>
    </cfRule>
    <cfRule type="containsText" dxfId="2324" priority="117" operator="containsText" text="ALTA">
      <formula>NOT(ISERROR(SEARCH("ALTA",AV12)))</formula>
    </cfRule>
  </conditionalFormatting>
  <conditionalFormatting sqref="AX11">
    <cfRule type="cellIs" dxfId="2323" priority="93" operator="equal">
      <formula>100%</formula>
    </cfRule>
    <cfRule type="cellIs" dxfId="2322" priority="94" operator="equal">
      <formula>80%</formula>
    </cfRule>
    <cfRule type="cellIs" dxfId="2321" priority="95" operator="equal">
      <formula>60%</formula>
    </cfRule>
    <cfRule type="cellIs" dxfId="2320" priority="96" operator="equal">
      <formula>40%</formula>
    </cfRule>
    <cfRule type="cellIs" dxfId="2319" priority="97" operator="equal">
      <formula>0.2</formula>
    </cfRule>
    <cfRule type="containsText" dxfId="2318" priority="98" operator="containsText" text="Extremo">
      <formula>NOT(ISERROR(SEARCH("Extremo",AX11)))</formula>
    </cfRule>
    <cfRule type="containsText" dxfId="2317" priority="99" operator="containsText" text="Alto">
      <formula>NOT(ISERROR(SEARCH("Alto",AX11)))</formula>
    </cfRule>
    <cfRule type="containsText" dxfId="2316" priority="100" operator="containsText" text="Bajo">
      <formula>NOT(ISERROR(SEARCH("Bajo",AX11)))</formula>
    </cfRule>
    <cfRule type="containsText" dxfId="2315" priority="101" operator="containsText" text="Catastrófico">
      <formula>NOT(ISERROR(SEARCH("Catastrófico",AX11)))</formula>
    </cfRule>
    <cfRule type="containsText" dxfId="2314" priority="102" operator="containsText" text="Mayor">
      <formula>NOT(ISERROR(SEARCH("Mayor",AX11)))</formula>
    </cfRule>
    <cfRule type="containsText" dxfId="2313" priority="103" operator="containsText" text="Moderado">
      <formula>NOT(ISERROR(SEARCH("Moderado",AX11)))</formula>
    </cfRule>
    <cfRule type="containsText" dxfId="2312" priority="104" operator="containsText" text="Menor">
      <formula>NOT(ISERROR(SEARCH("Menor",AX11)))</formula>
    </cfRule>
    <cfRule type="containsText" dxfId="2311" priority="105" operator="containsText" text="Leve">
      <formula>NOT(ISERROR(SEARCH("Leve",AX11)))</formula>
    </cfRule>
    <cfRule type="containsText" dxfId="2310" priority="106" operator="containsText" text="Muy a">
      <formula>NOT(ISERROR(SEARCH("Muy a",AX11)))</formula>
    </cfRule>
    <cfRule type="containsText" dxfId="2309" priority="107" operator="containsText" text="Muy b">
      <formula>NOT(ISERROR(SEARCH("Muy b",AX11)))</formula>
    </cfRule>
    <cfRule type="containsText" dxfId="2308" priority="108" operator="containsText" text="Baja">
      <formula>NOT(ISERROR(SEARCH("Baja",AX11)))</formula>
    </cfRule>
    <cfRule type="containsText" dxfId="2307" priority="109" operator="containsText" text="Media">
      <formula>NOT(ISERROR(SEARCH("Media",AX11)))</formula>
    </cfRule>
    <cfRule type="containsText" dxfId="2306" priority="110" operator="containsText" text="Alta">
      <formula>NOT(ISERROR(SEARCH("Alta",AX11)))</formula>
    </cfRule>
  </conditionalFormatting>
  <conditionalFormatting sqref="X11">
    <cfRule type="containsText" dxfId="2305" priority="83" operator="containsText" text="Catastrófico">
      <formula>NOT(ISERROR(SEARCH("Catastrófico",X11)))</formula>
    </cfRule>
    <cfRule type="containsText" dxfId="2304" priority="84" operator="containsText" text="Mayor">
      <formula>NOT(ISERROR(SEARCH("Mayor",X11)))</formula>
    </cfRule>
    <cfRule type="containsText" dxfId="2303" priority="85" operator="containsText" text="Moderado">
      <formula>NOT(ISERROR(SEARCH("Moderado",X11)))</formula>
    </cfRule>
    <cfRule type="containsText" dxfId="2302" priority="86" operator="containsText" text="Menor">
      <formula>NOT(ISERROR(SEARCH("Menor",X11)))</formula>
    </cfRule>
    <cfRule type="containsText" dxfId="2301" priority="87" operator="containsText" text="Leve">
      <formula>NOT(ISERROR(SEARCH("Leve",X11)))</formula>
    </cfRule>
    <cfRule type="containsText" dxfId="2300" priority="88" operator="containsText" text="Muy a">
      <formula>NOT(ISERROR(SEARCH("Muy a",X11)))</formula>
    </cfRule>
    <cfRule type="containsText" dxfId="2299" priority="89" operator="containsText" text="Muy b">
      <formula>NOT(ISERROR(SEARCH("Muy b",X11)))</formula>
    </cfRule>
    <cfRule type="containsText" dxfId="2298" priority="90" operator="containsText" text="Baja">
      <formula>NOT(ISERROR(SEARCH("Baja",X11)))</formula>
    </cfRule>
    <cfRule type="containsText" dxfId="2297" priority="91" operator="containsText" text="Media">
      <formula>NOT(ISERROR(SEARCH("Media",X11)))</formula>
    </cfRule>
    <cfRule type="containsText" dxfId="2296" priority="92" operator="containsText" text="Alta">
      <formula>NOT(ISERROR(SEARCH("Alta",X11)))</formula>
    </cfRule>
  </conditionalFormatting>
  <conditionalFormatting sqref="U11">
    <cfRule type="cellIs" dxfId="2295" priority="65" operator="equal">
      <formula>100%</formula>
    </cfRule>
    <cfRule type="cellIs" dxfId="2294" priority="66" operator="equal">
      <formula>80%</formula>
    </cfRule>
    <cfRule type="cellIs" dxfId="2293" priority="67" operator="equal">
      <formula>60%</formula>
    </cfRule>
    <cfRule type="cellIs" dxfId="2292" priority="68" operator="equal">
      <formula>40%</formula>
    </cfRule>
    <cfRule type="cellIs" dxfId="2291" priority="69" operator="equal">
      <formula>0.2</formula>
    </cfRule>
    <cfRule type="containsText" dxfId="2290" priority="70" operator="containsText" text="Extremo">
      <formula>NOT(ISERROR(SEARCH("Extremo",U11)))</formula>
    </cfRule>
    <cfRule type="containsText" dxfId="2289" priority="71" operator="containsText" text="Alto">
      <formula>NOT(ISERROR(SEARCH("Alto",U11)))</formula>
    </cfRule>
    <cfRule type="containsText" dxfId="2288" priority="72" operator="containsText" text="Bajo">
      <formula>NOT(ISERROR(SEARCH("Bajo",U11)))</formula>
    </cfRule>
    <cfRule type="containsText" dxfId="2287" priority="73" operator="containsText" text="Catastrófico">
      <formula>NOT(ISERROR(SEARCH("Catastrófico",U11)))</formula>
    </cfRule>
    <cfRule type="containsText" dxfId="2286" priority="74" operator="containsText" text="Mayor">
      <formula>NOT(ISERROR(SEARCH("Mayor",U11)))</formula>
    </cfRule>
    <cfRule type="containsText" dxfId="2285" priority="75" operator="containsText" text="Moderado">
      <formula>NOT(ISERROR(SEARCH("Moderado",U11)))</formula>
    </cfRule>
    <cfRule type="containsText" dxfId="2284" priority="76" operator="containsText" text="Menor">
      <formula>NOT(ISERROR(SEARCH("Menor",U11)))</formula>
    </cfRule>
    <cfRule type="containsText" dxfId="2283" priority="77" operator="containsText" text="Leve">
      <formula>NOT(ISERROR(SEARCH("Leve",U11)))</formula>
    </cfRule>
    <cfRule type="containsText" dxfId="2282" priority="78" operator="containsText" text="Muy a">
      <formula>NOT(ISERROR(SEARCH("Muy a",U11)))</formula>
    </cfRule>
    <cfRule type="containsText" dxfId="2281" priority="79" operator="containsText" text="Muy b">
      <formula>NOT(ISERROR(SEARCH("Muy b",U11)))</formula>
    </cfRule>
    <cfRule type="containsText" dxfId="2280" priority="80" operator="containsText" text="Baja">
      <formula>NOT(ISERROR(SEARCH("Baja",U11)))</formula>
    </cfRule>
    <cfRule type="containsText" dxfId="2279" priority="81" operator="containsText" text="Media">
      <formula>NOT(ISERROR(SEARCH("Media",U11)))</formula>
    </cfRule>
    <cfRule type="containsText" dxfId="2278" priority="82" operator="containsText" text="Alta">
      <formula>NOT(ISERROR(SEARCH("Alta",U11)))</formula>
    </cfRule>
  </conditionalFormatting>
  <conditionalFormatting sqref="Z11">
    <cfRule type="containsText" dxfId="2277" priority="52" operator="containsText" text="Extremo">
      <formula>NOT(ISERROR(SEARCH("Extremo",Z11)))</formula>
    </cfRule>
    <cfRule type="containsText" dxfId="2276" priority="53" operator="containsText" text="Alto">
      <formula>NOT(ISERROR(SEARCH("Alto",Z11)))</formula>
    </cfRule>
    <cfRule type="containsText" dxfId="2275" priority="54" operator="containsText" text="Bajo">
      <formula>NOT(ISERROR(SEARCH("Bajo",Z11)))</formula>
    </cfRule>
    <cfRule type="containsText" dxfId="2274" priority="55" operator="containsText" text="Catastrófico">
      <formula>NOT(ISERROR(SEARCH("Catastrófico",Z11)))</formula>
    </cfRule>
    <cfRule type="containsText" dxfId="2273" priority="56" operator="containsText" text="Mayor">
      <formula>NOT(ISERROR(SEARCH("Mayor",Z11)))</formula>
    </cfRule>
    <cfRule type="containsText" dxfId="2272" priority="57" operator="containsText" text="Moderado">
      <formula>NOT(ISERROR(SEARCH("Moderado",Z11)))</formula>
    </cfRule>
    <cfRule type="containsText" dxfId="2271" priority="58" operator="containsText" text="Menor">
      <formula>NOT(ISERROR(SEARCH("Menor",Z11)))</formula>
    </cfRule>
    <cfRule type="containsText" dxfId="2270" priority="59" operator="containsText" text="Leve">
      <formula>NOT(ISERROR(SEARCH("Leve",Z11)))</formula>
    </cfRule>
    <cfRule type="containsText" dxfId="2269" priority="60" operator="containsText" text="Muy a">
      <formula>NOT(ISERROR(SEARCH("Muy a",Z11)))</formula>
    </cfRule>
    <cfRule type="containsText" dxfId="2268" priority="61" operator="containsText" text="Muy b">
      <formula>NOT(ISERROR(SEARCH("Muy b",Z11)))</formula>
    </cfRule>
    <cfRule type="containsText" dxfId="2267" priority="62" operator="containsText" text="Baja">
      <formula>NOT(ISERROR(SEARCH("Baja",Z11)))</formula>
    </cfRule>
    <cfRule type="containsText" dxfId="2266" priority="63" operator="containsText" text="Media">
      <formula>NOT(ISERROR(SEARCH("Media",Z11)))</formula>
    </cfRule>
    <cfRule type="containsText" dxfId="2265" priority="64" operator="containsText" text="Alta">
      <formula>NOT(ISERROR(SEARCH("Alta",Z11)))</formula>
    </cfRule>
  </conditionalFormatting>
  <conditionalFormatting sqref="AV11">
    <cfRule type="cellIs" dxfId="2264" priority="45" operator="greaterThan">
      <formula>75%</formula>
    </cfRule>
    <cfRule type="cellIs" dxfId="2263" priority="46" operator="between">
      <formula>51%</formula>
      <formula>75%</formula>
    </cfRule>
    <cfRule type="cellIs" dxfId="2262" priority="47" operator="between">
      <formula>26%</formula>
      <formula>50%</formula>
    </cfRule>
    <cfRule type="cellIs" dxfId="2261" priority="48" operator="between">
      <formula>0%</formula>
      <formula>25%</formula>
    </cfRule>
    <cfRule type="containsText" dxfId="2260" priority="49" operator="containsText" text="BAJA">
      <formula>NOT(ISERROR(SEARCH("BAJA",AV11)))</formula>
    </cfRule>
    <cfRule type="containsText" dxfId="2259" priority="50" operator="containsText" text="MEDIA">
      <formula>NOT(ISERROR(SEARCH("MEDIA",AV11)))</formula>
    </cfRule>
    <cfRule type="containsText" dxfId="2258" priority="51" operator="containsText" text="ALTA">
      <formula>NOT(ISERROR(SEARCH("ALTA",AV11)))</formula>
    </cfRule>
  </conditionalFormatting>
  <conditionalFormatting sqref="AU12">
    <cfRule type="containsText" dxfId="2257" priority="39" operator="containsText" text="BAJA">
      <formula>NOT(ISERROR(SEARCH("BAJA",AU12)))</formula>
    </cfRule>
    <cfRule type="containsText" dxfId="2256" priority="40" operator="containsText" text="MEDIA">
      <formula>NOT(ISERROR(SEARCH("MEDIA",AU12)))</formula>
    </cfRule>
    <cfRule type="containsText" dxfId="2255" priority="41" operator="containsText" text="ALTA">
      <formula>NOT(ISERROR(SEARCH("ALTA",AU12)))</formula>
    </cfRule>
  </conditionalFormatting>
  <conditionalFormatting sqref="AA11">
    <cfRule type="cellIs" dxfId="2254" priority="22" operator="equal">
      <formula>100%</formula>
    </cfRule>
    <cfRule type="cellIs" dxfId="2253" priority="23" operator="equal">
      <formula>75%</formula>
    </cfRule>
    <cfRule type="cellIs" dxfId="2252" priority="24" operator="equal">
      <formula>50%</formula>
    </cfRule>
    <cfRule type="cellIs" dxfId="2251" priority="25" operator="equal">
      <formula>25%</formula>
    </cfRule>
    <cfRule type="containsText" dxfId="2250" priority="26" operator="containsText" text="Extremo">
      <formula>NOT(ISERROR(SEARCH("Extremo",AA11)))</formula>
    </cfRule>
    <cfRule type="containsText" dxfId="2249" priority="27" operator="containsText" text="Alto">
      <formula>NOT(ISERROR(SEARCH("Alto",AA11)))</formula>
    </cfRule>
    <cfRule type="containsText" dxfId="2248" priority="28" operator="containsText" text="Bajo">
      <formula>NOT(ISERROR(SEARCH("Bajo",AA11)))</formula>
    </cfRule>
    <cfRule type="containsText" dxfId="2247" priority="29" operator="containsText" text="Catastrófico">
      <formula>NOT(ISERROR(SEARCH("Catastrófico",AA11)))</formula>
    </cfRule>
    <cfRule type="containsText" dxfId="2246" priority="30" operator="containsText" text="Mayor">
      <formula>NOT(ISERROR(SEARCH("Mayor",AA11)))</formula>
    </cfRule>
    <cfRule type="containsText" dxfId="2245" priority="31" operator="containsText" text="Moderado">
      <formula>NOT(ISERROR(SEARCH("Moderado",AA11)))</formula>
    </cfRule>
    <cfRule type="containsText" dxfId="2244" priority="32" operator="containsText" text="Menor">
      <formula>NOT(ISERROR(SEARCH("Menor",AA11)))</formula>
    </cfRule>
    <cfRule type="containsText" dxfId="2243" priority="33" operator="containsText" text="Leve">
      <formula>NOT(ISERROR(SEARCH("Leve",AA11)))</formula>
    </cfRule>
    <cfRule type="containsText" dxfId="2242" priority="34" operator="containsText" text="Muy a">
      <formula>NOT(ISERROR(SEARCH("Muy a",AA11)))</formula>
    </cfRule>
    <cfRule type="containsText" dxfId="2241" priority="35" operator="containsText" text="Muy b">
      <formula>NOT(ISERROR(SEARCH("Muy b",AA11)))</formula>
    </cfRule>
    <cfRule type="containsText" dxfId="2240" priority="36" operator="containsText" text="Baja">
      <formula>NOT(ISERROR(SEARCH("Baja",AA11)))</formula>
    </cfRule>
    <cfRule type="containsText" dxfId="2239" priority="37" operator="containsText" text="Media">
      <formula>NOT(ISERROR(SEARCH("Media",AA11)))</formula>
    </cfRule>
    <cfRule type="containsText" dxfId="2238" priority="38" operator="containsText" text="Alta">
      <formula>NOT(ISERROR(SEARCH("Alta",AA11)))</formula>
    </cfRule>
  </conditionalFormatting>
  <conditionalFormatting sqref="AU11">
    <cfRule type="containsText" dxfId="2237" priority="19" operator="containsText" text="BAJA">
      <formula>NOT(ISERROR(SEARCH("BAJA",AU11)))</formula>
    </cfRule>
    <cfRule type="containsText" dxfId="2236" priority="20" operator="containsText" text="MEDIA">
      <formula>NOT(ISERROR(SEARCH("MEDIA",AU11)))</formula>
    </cfRule>
    <cfRule type="containsText" dxfId="2235" priority="21" operator="containsText" text="ALTA">
      <formula>NOT(ISERROR(SEARCH("ALTA",AU11)))</formula>
    </cfRule>
  </conditionalFormatting>
  <conditionalFormatting sqref="AW11">
    <cfRule type="cellIs" dxfId="2234" priority="1" operator="equal">
      <formula>100%</formula>
    </cfRule>
    <cfRule type="cellIs" dxfId="2233" priority="2" operator="equal">
      <formula>80%</formula>
    </cfRule>
    <cfRule type="cellIs" dxfId="2232" priority="3" operator="equal">
      <formula>60%</formula>
    </cfRule>
    <cfRule type="cellIs" dxfId="2231" priority="4" operator="equal">
      <formula>40%</formula>
    </cfRule>
    <cfRule type="cellIs" dxfId="2230" priority="5" operator="equal">
      <formula>0.2</formula>
    </cfRule>
    <cfRule type="containsText" dxfId="2229" priority="6" operator="containsText" text="Extremo">
      <formula>NOT(ISERROR(SEARCH("Extremo",AW11)))</formula>
    </cfRule>
    <cfRule type="containsText" dxfId="2228" priority="7" operator="containsText" text="Alto">
      <formula>NOT(ISERROR(SEARCH("Alto",AW11)))</formula>
    </cfRule>
    <cfRule type="containsText" dxfId="2227" priority="8" operator="containsText" text="Bajo">
      <formula>NOT(ISERROR(SEARCH("Bajo",AW11)))</formula>
    </cfRule>
    <cfRule type="containsText" dxfId="2226" priority="9" operator="containsText" text="Catastrófico">
      <formula>NOT(ISERROR(SEARCH("Catastrófico",AW11)))</formula>
    </cfRule>
    <cfRule type="containsText" dxfId="2225" priority="10" operator="containsText" text="Mayor">
      <formula>NOT(ISERROR(SEARCH("Mayor",AW11)))</formula>
    </cfRule>
    <cfRule type="containsText" dxfId="2224" priority="11" operator="containsText" text="Moderado">
      <formula>NOT(ISERROR(SEARCH("Moderado",AW11)))</formula>
    </cfRule>
    <cfRule type="containsText" dxfId="2223" priority="12" operator="containsText" text="Menor">
      <formula>NOT(ISERROR(SEARCH("Menor",AW11)))</formula>
    </cfRule>
    <cfRule type="containsText" dxfId="2222" priority="13" operator="containsText" text="Leve">
      <formula>NOT(ISERROR(SEARCH("Leve",AW11)))</formula>
    </cfRule>
    <cfRule type="containsText" dxfId="2221" priority="14" operator="containsText" text="Muy a">
      <formula>NOT(ISERROR(SEARCH("Muy a",AW11)))</formula>
    </cfRule>
    <cfRule type="containsText" dxfId="2220" priority="15" operator="containsText" text="Muy b">
      <formula>NOT(ISERROR(SEARCH("Muy b",AW11)))</formula>
    </cfRule>
    <cfRule type="containsText" dxfId="2219" priority="16" operator="containsText" text="Baja">
      <formula>NOT(ISERROR(SEARCH("Baja",AW11)))</formula>
    </cfRule>
    <cfRule type="containsText" dxfId="2218" priority="17" operator="containsText" text="Media">
      <formula>NOT(ISERROR(SEARCH("Media",AW11)))</formula>
    </cfRule>
    <cfRule type="containsText" dxfId="2217" priority="18" operator="containsText" text="Alta">
      <formula>NOT(ISERROR(SEARCH("Alta",AW11)))</formula>
    </cfRule>
  </conditionalFormatting>
  <dataValidations count="5">
    <dataValidation type="list" allowBlank="1" showInputMessage="1" showErrorMessage="1" sqref="A4 A9 AK4:AK11 A11" xr:uid="{00000000-0002-0000-0E00-000000000000}">
      <formula1>"SI,NO"</formula1>
    </dataValidation>
    <dataValidation type="list" allowBlank="1" showInputMessage="1" showErrorMessage="1" sqref="AR4:AR10" xr:uid="{00000000-0002-0000-0E00-000001000000}">
      <formula1>"Asignado,No Asignado"</formula1>
    </dataValidation>
    <dataValidation type="list" allowBlank="1" showInputMessage="1" showErrorMessage="1" sqref="AT4:AT11" xr:uid="{00000000-0002-0000-0E00-000002000000}">
      <formula1>"Adecuado,Inadecuado"</formula1>
    </dataValidation>
    <dataValidation type="list" allowBlank="1" showInputMessage="1" showErrorMessage="1" sqref="AJ4:AJ11" xr:uid="{00000000-0002-0000-0E00-000003000000}">
      <formula1>"Confiable,No confiable"</formula1>
    </dataValidation>
    <dataValidation type="list" allowBlank="1" showInputMessage="1" showErrorMessage="1" sqref="AG4:AG11" xr:uid="{00000000-0002-0000-0E00-000004000000}">
      <formula1>"Manual,Automático"</formula1>
    </dataValidation>
  </dataValidations>
  <pageMargins left="0.7" right="0.7" top="0.75" bottom="0.75" header="0.3" footer="0.3"/>
  <pageSetup paperSize="9"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BQ296"/>
  <sheetViews>
    <sheetView topLeftCell="D1" zoomScale="70" zoomScaleNormal="70" workbookViewId="0">
      <pane ySplit="3" topLeftCell="A4" activePane="bottomLeft" state="frozen"/>
      <selection activeCell="G4" sqref="G4:G13"/>
      <selection pane="bottomLeft" activeCell="BH15" sqref="BH15"/>
    </sheetView>
  </sheetViews>
  <sheetFormatPr baseColWidth="10" defaultColWidth="11.44140625" defaultRowHeight="14.4" x14ac:dyDescent="0.3"/>
  <cols>
    <col min="1" max="1" width="14.109375" style="1" customWidth="1"/>
    <col min="2" max="2" width="14" style="6" customWidth="1"/>
    <col min="3" max="3" width="17.33203125" style="6" customWidth="1"/>
    <col min="4" max="4" width="11.33203125" style="6" customWidth="1"/>
    <col min="5" max="5" width="19.5546875" style="6" customWidth="1"/>
    <col min="6" max="6" width="44.109375" style="2" customWidth="1"/>
    <col min="7" max="7" width="9.6640625" style="2" customWidth="1"/>
    <col min="8" max="8" width="20" style="2" customWidth="1"/>
    <col min="9" max="9" width="32.44140625" style="2" customWidth="1"/>
    <col min="10" max="10" width="21" style="2" customWidth="1"/>
    <col min="11" max="11" width="13.109375" style="2" customWidth="1"/>
    <col min="12" max="12" width="15.109375" style="2" customWidth="1"/>
    <col min="13" max="13" width="20.33203125" style="2" customWidth="1"/>
    <col min="14" max="14" width="3.44140625" style="2" hidden="1" customWidth="1"/>
    <col min="15" max="15" width="17.88671875" style="2" customWidth="1"/>
    <col min="16" max="16" width="3.44140625" style="2" hidden="1" customWidth="1"/>
    <col min="17" max="17" width="19.44140625" style="2" customWidth="1"/>
    <col min="18" max="18" width="3.44140625" style="2" hidden="1" customWidth="1"/>
    <col min="19" max="20" width="21.88671875" style="2" customWidth="1"/>
    <col min="21" max="21" width="21.88671875" style="2" hidden="1" customWidth="1"/>
    <col min="22" max="22" width="15" style="2" bestFit="1" customWidth="1"/>
    <col min="23" max="23" width="5.6640625" style="26" hidden="1" customWidth="1"/>
    <col min="24" max="24" width="13.6640625" style="2" customWidth="1"/>
    <col min="25" max="25" width="5.6640625" style="26" hidden="1" customWidth="1"/>
    <col min="26" max="26" width="16.88671875" style="2" bestFit="1" customWidth="1"/>
    <col min="27" max="27" width="5.44140625" style="2" hidden="1" customWidth="1"/>
    <col min="28" max="28" width="24.44140625" style="2" customWidth="1"/>
    <col min="29" max="29" width="32.5546875" style="2" customWidth="1"/>
    <col min="30" max="30" width="86.33203125" style="2" customWidth="1"/>
    <col min="31" max="31" width="10" style="2" customWidth="1"/>
    <col min="32" max="32" width="8.44140625" style="26" customWidth="1"/>
    <col min="33" max="33" width="20.33203125" style="26" customWidth="1"/>
    <col min="34" max="34" width="9" style="26" customWidth="1"/>
    <col min="35" max="35" width="14.109375" style="26" customWidth="1"/>
    <col min="36" max="36" width="16.44140625" style="2" customWidth="1"/>
    <col min="37" max="37" width="6.6640625" style="2" customWidth="1"/>
    <col min="38" max="38" width="63.6640625" style="2" customWidth="1"/>
    <col min="39" max="39" width="14.6640625" style="6" customWidth="1"/>
    <col min="40" max="40" width="22.88671875" style="2" customWidth="1"/>
    <col min="41" max="41" width="8.88671875" style="2" customWidth="1"/>
    <col min="42" max="42" width="14.109375" style="2" customWidth="1"/>
    <col min="43" max="43" width="18.33203125" style="2" customWidth="1"/>
    <col min="44" max="44" width="9.109375" style="2" customWidth="1"/>
    <col min="45" max="45" width="33.6640625" style="2" customWidth="1"/>
    <col min="46" max="46" width="13.6640625" style="2" customWidth="1"/>
    <col min="47" max="47" width="13.6640625" style="2" hidden="1" customWidth="1"/>
    <col min="48" max="48" width="13.6640625" style="30" customWidth="1"/>
    <col min="49" max="49" width="13.6640625" style="2" customWidth="1"/>
    <col min="50" max="50" width="15.33203125" style="2" customWidth="1"/>
    <col min="51" max="51" width="2.33203125" style="5" customWidth="1"/>
    <col min="52" max="52" width="49.33203125" style="5" customWidth="1"/>
    <col min="53" max="53" width="17" style="4" customWidth="1"/>
    <col min="54" max="55" width="11.5546875" style="3" customWidth="1"/>
    <col min="56" max="56" width="21.88671875" style="2" customWidth="1"/>
    <col min="57" max="57" width="14.88671875" style="1" customWidth="1"/>
    <col min="58" max="58" width="53.88671875" style="113" customWidth="1"/>
    <col min="59" max="59" width="14.88671875" style="1" customWidth="1"/>
    <col min="60" max="60" width="51.33203125" style="1" customWidth="1"/>
    <col min="61" max="61" width="32.6640625" style="1" customWidth="1"/>
    <col min="62" max="62" width="14.88671875" style="1" customWidth="1"/>
    <col min="63" max="63" width="28" style="1" customWidth="1"/>
    <col min="64" max="248" width="11.5546875" style="1"/>
    <col min="249" max="249" width="21.88671875" style="1" customWidth="1"/>
    <col min="250" max="250" width="13.88671875" style="1" customWidth="1"/>
    <col min="251" max="251" width="38.6640625" style="1" customWidth="1"/>
    <col min="252" max="252" width="3" style="1" bestFit="1" customWidth="1"/>
    <col min="253" max="253" width="32.33203125" style="1" customWidth="1"/>
    <col min="254" max="254" width="46.33203125" style="1" customWidth="1"/>
    <col min="255" max="255" width="19" style="1" customWidth="1"/>
    <col min="256" max="256" width="0" style="1" hidden="1" customWidth="1"/>
    <col min="257" max="257" width="17.6640625" style="1" customWidth="1"/>
    <col min="258" max="258" width="0" style="1" hidden="1" customWidth="1"/>
    <col min="259" max="259" width="22.33203125" style="1" customWidth="1"/>
    <col min="260" max="260" width="5.33203125" style="1" customWidth="1"/>
    <col min="261" max="261" width="36.33203125" style="1" customWidth="1"/>
    <col min="262" max="262" width="5.6640625" style="1" customWidth="1"/>
    <col min="263" max="263" width="0" style="1" hidden="1" customWidth="1"/>
    <col min="264" max="264" width="20.6640625" style="1" customWidth="1"/>
    <col min="265" max="265" width="4.88671875" style="1" customWidth="1"/>
    <col min="266" max="266" width="0" style="1" hidden="1" customWidth="1"/>
    <col min="267" max="267" width="24.6640625" style="1" customWidth="1"/>
    <col min="268" max="268" width="12.33203125" style="1" customWidth="1"/>
    <col min="269" max="269" width="0" style="1" hidden="1" customWidth="1"/>
    <col min="270" max="270" width="3.44140625" style="1" customWidth="1"/>
    <col min="271" max="271" width="0" style="1" hidden="1" customWidth="1"/>
    <col min="272" max="272" width="17.6640625" style="1" customWidth="1"/>
    <col min="273" max="273" width="3.44140625" style="1" customWidth="1"/>
    <col min="274" max="274" width="0" style="1" hidden="1" customWidth="1"/>
    <col min="275" max="275" width="23.6640625" style="1" customWidth="1"/>
    <col min="276" max="276" width="10" style="1" customWidth="1"/>
    <col min="277" max="277" width="0" style="1" hidden="1" customWidth="1"/>
    <col min="278" max="279" width="14.6640625" style="1" customWidth="1"/>
    <col min="280" max="280" width="12.88671875" style="1" customWidth="1"/>
    <col min="281" max="281" width="3.33203125" style="1" customWidth="1"/>
    <col min="282" max="282" width="30.33203125" style="1" customWidth="1"/>
    <col min="283" max="283" width="5" style="1" customWidth="1"/>
    <col min="284" max="284" width="0" style="1" hidden="1" customWidth="1"/>
    <col min="285" max="285" width="14.33203125" style="1" customWidth="1"/>
    <col min="286" max="286" width="5.6640625" style="1" customWidth="1"/>
    <col min="287" max="287" width="0" style="1" hidden="1" customWidth="1"/>
    <col min="288" max="288" width="17.33203125" style="1" customWidth="1"/>
    <col min="289" max="289" width="12.6640625" style="1" customWidth="1"/>
    <col min="290" max="290" width="0" style="1" hidden="1" customWidth="1"/>
    <col min="291" max="291" width="5.33203125" style="1" customWidth="1"/>
    <col min="292" max="292" width="0" style="1" hidden="1" customWidth="1"/>
    <col min="293" max="293" width="17" style="1" customWidth="1"/>
    <col min="294" max="294" width="6.33203125" style="1" customWidth="1"/>
    <col min="295" max="295" width="0" style="1" hidden="1" customWidth="1"/>
    <col min="296" max="296" width="14.33203125" style="1" customWidth="1"/>
    <col min="297" max="297" width="7.5546875" style="1" customWidth="1"/>
    <col min="298" max="298" width="0" style="1" hidden="1" customWidth="1"/>
    <col min="299" max="300" width="14.33203125" style="1" customWidth="1"/>
    <col min="301" max="301" width="20.88671875" style="1" customWidth="1"/>
    <col min="302" max="302" width="14.44140625" style="1" customWidth="1"/>
    <col min="303" max="303" width="15" style="1" customWidth="1"/>
    <col min="304" max="304" width="2.6640625" style="1" customWidth="1"/>
    <col min="305" max="305" width="11.6640625" style="1" customWidth="1"/>
    <col min="306" max="306" width="11.5546875" style="1" customWidth="1"/>
    <col min="307" max="307" width="2.33203125" style="1" customWidth="1"/>
    <col min="308" max="308" width="41" style="1" customWidth="1"/>
    <col min="309" max="309" width="14.33203125" style="1" customWidth="1"/>
    <col min="310" max="311" width="11.5546875" style="1" customWidth="1"/>
    <col min="312" max="312" width="21.88671875" style="1" customWidth="1"/>
    <col min="313" max="504" width="11.5546875" style="1"/>
    <col min="505" max="505" width="21.88671875" style="1" customWidth="1"/>
    <col min="506" max="506" width="13.88671875" style="1" customWidth="1"/>
    <col min="507" max="507" width="38.6640625" style="1" customWidth="1"/>
    <col min="508" max="508" width="3" style="1" bestFit="1" customWidth="1"/>
    <col min="509" max="509" width="32.33203125" style="1" customWidth="1"/>
    <col min="510" max="510" width="46.33203125" style="1" customWidth="1"/>
    <col min="511" max="511" width="19" style="1" customWidth="1"/>
    <col min="512" max="512" width="0" style="1" hidden="1" customWidth="1"/>
    <col min="513" max="513" width="17.6640625" style="1" customWidth="1"/>
    <col min="514" max="514" width="0" style="1" hidden="1" customWidth="1"/>
    <col min="515" max="515" width="22.33203125" style="1" customWidth="1"/>
    <col min="516" max="516" width="5.33203125" style="1" customWidth="1"/>
    <col min="517" max="517" width="36.33203125" style="1" customWidth="1"/>
    <col min="518" max="518" width="5.6640625" style="1" customWidth="1"/>
    <col min="519" max="519" width="0" style="1" hidden="1" customWidth="1"/>
    <col min="520" max="520" width="20.6640625" style="1" customWidth="1"/>
    <col min="521" max="521" width="4.88671875" style="1" customWidth="1"/>
    <col min="522" max="522" width="0" style="1" hidden="1" customWidth="1"/>
    <col min="523" max="523" width="24.6640625" style="1" customWidth="1"/>
    <col min="524" max="524" width="12.33203125" style="1" customWidth="1"/>
    <col min="525" max="525" width="0" style="1" hidden="1" customWidth="1"/>
    <col min="526" max="526" width="3.44140625" style="1" customWidth="1"/>
    <col min="527" max="527" width="0" style="1" hidden="1" customWidth="1"/>
    <col min="528" max="528" width="17.6640625" style="1" customWidth="1"/>
    <col min="529" max="529" width="3.44140625" style="1" customWidth="1"/>
    <col min="530" max="530" width="0" style="1" hidden="1" customWidth="1"/>
    <col min="531" max="531" width="23.6640625" style="1" customWidth="1"/>
    <col min="532" max="532" width="10" style="1" customWidth="1"/>
    <col min="533" max="533" width="0" style="1" hidden="1" customWidth="1"/>
    <col min="534" max="535" width="14.6640625" style="1" customWidth="1"/>
    <col min="536" max="536" width="12.88671875" style="1" customWidth="1"/>
    <col min="537" max="537" width="3.33203125" style="1" customWidth="1"/>
    <col min="538" max="538" width="30.33203125" style="1" customWidth="1"/>
    <col min="539" max="539" width="5" style="1" customWidth="1"/>
    <col min="540" max="540" width="0" style="1" hidden="1" customWidth="1"/>
    <col min="541" max="541" width="14.33203125" style="1" customWidth="1"/>
    <col min="542" max="542" width="5.6640625" style="1" customWidth="1"/>
    <col min="543" max="543" width="0" style="1" hidden="1" customWidth="1"/>
    <col min="544" max="544" width="17.33203125" style="1" customWidth="1"/>
    <col min="545" max="545" width="12.6640625" style="1" customWidth="1"/>
    <col min="546" max="546" width="0" style="1" hidden="1" customWidth="1"/>
    <col min="547" max="547" width="5.33203125" style="1" customWidth="1"/>
    <col min="548" max="548" width="0" style="1" hidden="1" customWidth="1"/>
    <col min="549" max="549" width="17" style="1" customWidth="1"/>
    <col min="550" max="550" width="6.33203125" style="1" customWidth="1"/>
    <col min="551" max="551" width="0" style="1" hidden="1" customWidth="1"/>
    <col min="552" max="552" width="14.33203125" style="1" customWidth="1"/>
    <col min="553" max="553" width="7.5546875" style="1" customWidth="1"/>
    <col min="554" max="554" width="0" style="1" hidden="1" customWidth="1"/>
    <col min="555" max="556" width="14.33203125" style="1" customWidth="1"/>
    <col min="557" max="557" width="20.88671875" style="1" customWidth="1"/>
    <col min="558" max="558" width="14.44140625" style="1" customWidth="1"/>
    <col min="559" max="559" width="15" style="1" customWidth="1"/>
    <col min="560" max="560" width="2.6640625" style="1" customWidth="1"/>
    <col min="561" max="561" width="11.6640625" style="1" customWidth="1"/>
    <col min="562" max="562" width="11.5546875" style="1" customWidth="1"/>
    <col min="563" max="563" width="2.33203125" style="1" customWidth="1"/>
    <col min="564" max="564" width="41" style="1" customWidth="1"/>
    <col min="565" max="565" width="14.33203125" style="1" customWidth="1"/>
    <col min="566" max="567" width="11.5546875" style="1" customWidth="1"/>
    <col min="568" max="568" width="21.88671875" style="1" customWidth="1"/>
    <col min="569" max="760" width="11.5546875" style="1"/>
    <col min="761" max="761" width="21.88671875" style="1" customWidth="1"/>
    <col min="762" max="762" width="13.88671875" style="1" customWidth="1"/>
    <col min="763" max="763" width="38.6640625" style="1" customWidth="1"/>
    <col min="764" max="764" width="3" style="1" bestFit="1" customWidth="1"/>
    <col min="765" max="765" width="32.33203125" style="1" customWidth="1"/>
    <col min="766" max="766" width="46.33203125" style="1" customWidth="1"/>
    <col min="767" max="767" width="19" style="1" customWidth="1"/>
    <col min="768" max="768" width="0" style="1" hidden="1" customWidth="1"/>
    <col min="769" max="769" width="17.6640625" style="1" customWidth="1"/>
    <col min="770" max="770" width="0" style="1" hidden="1" customWidth="1"/>
    <col min="771" max="771" width="22.33203125" style="1" customWidth="1"/>
    <col min="772" max="772" width="5.33203125" style="1" customWidth="1"/>
    <col min="773" max="773" width="36.33203125" style="1" customWidth="1"/>
    <col min="774" max="774" width="5.6640625" style="1" customWidth="1"/>
    <col min="775" max="775" width="0" style="1" hidden="1" customWidth="1"/>
    <col min="776" max="776" width="20.6640625" style="1" customWidth="1"/>
    <col min="777" max="777" width="4.88671875" style="1" customWidth="1"/>
    <col min="778" max="778" width="0" style="1" hidden="1" customWidth="1"/>
    <col min="779" max="779" width="24.6640625" style="1" customWidth="1"/>
    <col min="780" max="780" width="12.33203125" style="1" customWidth="1"/>
    <col min="781" max="781" width="0" style="1" hidden="1" customWidth="1"/>
    <col min="782" max="782" width="3.44140625" style="1" customWidth="1"/>
    <col min="783" max="783" width="0" style="1" hidden="1" customWidth="1"/>
    <col min="784" max="784" width="17.6640625" style="1" customWidth="1"/>
    <col min="785" max="785" width="3.44140625" style="1" customWidth="1"/>
    <col min="786" max="786" width="0" style="1" hidden="1" customWidth="1"/>
    <col min="787" max="787" width="23.6640625" style="1" customWidth="1"/>
    <col min="788" max="788" width="10" style="1" customWidth="1"/>
    <col min="789" max="789" width="0" style="1" hidden="1" customWidth="1"/>
    <col min="790" max="791" width="14.6640625" style="1" customWidth="1"/>
    <col min="792" max="792" width="12.88671875" style="1" customWidth="1"/>
    <col min="793" max="793" width="3.33203125" style="1" customWidth="1"/>
    <col min="794" max="794" width="30.33203125" style="1" customWidth="1"/>
    <col min="795" max="795" width="5" style="1" customWidth="1"/>
    <col min="796" max="796" width="0" style="1" hidden="1" customWidth="1"/>
    <col min="797" max="797" width="14.33203125" style="1" customWidth="1"/>
    <col min="798" max="798" width="5.6640625" style="1" customWidth="1"/>
    <col min="799" max="799" width="0" style="1" hidden="1" customWidth="1"/>
    <col min="800" max="800" width="17.33203125" style="1" customWidth="1"/>
    <col min="801" max="801" width="12.6640625" style="1" customWidth="1"/>
    <col min="802" max="802" width="0" style="1" hidden="1" customWidth="1"/>
    <col min="803" max="803" width="5.33203125" style="1" customWidth="1"/>
    <col min="804" max="804" width="0" style="1" hidden="1" customWidth="1"/>
    <col min="805" max="805" width="17" style="1" customWidth="1"/>
    <col min="806" max="806" width="6.33203125" style="1" customWidth="1"/>
    <col min="807" max="807" width="0" style="1" hidden="1" customWidth="1"/>
    <col min="808" max="808" width="14.33203125" style="1" customWidth="1"/>
    <col min="809" max="809" width="7.5546875" style="1" customWidth="1"/>
    <col min="810" max="810" width="0" style="1" hidden="1" customWidth="1"/>
    <col min="811" max="812" width="14.33203125" style="1" customWidth="1"/>
    <col min="813" max="813" width="20.88671875" style="1" customWidth="1"/>
    <col min="814" max="814" width="14.44140625" style="1" customWidth="1"/>
    <col min="815" max="815" width="15" style="1" customWidth="1"/>
    <col min="816" max="816" width="2.6640625" style="1" customWidth="1"/>
    <col min="817" max="817" width="11.6640625" style="1" customWidth="1"/>
    <col min="818" max="818" width="11.5546875" style="1" customWidth="1"/>
    <col min="819" max="819" width="2.33203125" style="1" customWidth="1"/>
    <col min="820" max="820" width="41" style="1" customWidth="1"/>
    <col min="821" max="821" width="14.33203125" style="1" customWidth="1"/>
    <col min="822" max="823" width="11.5546875" style="1" customWidth="1"/>
    <col min="824" max="824" width="21.88671875" style="1" customWidth="1"/>
    <col min="825" max="1016" width="11.5546875" style="1"/>
    <col min="1017" max="1017" width="21.88671875" style="1" customWidth="1"/>
    <col min="1018" max="1018" width="13.88671875" style="1" customWidth="1"/>
    <col min="1019" max="1019" width="38.6640625" style="1" customWidth="1"/>
    <col min="1020" max="1020" width="3" style="1" bestFit="1" customWidth="1"/>
    <col min="1021" max="1021" width="32.33203125" style="1" customWidth="1"/>
    <col min="1022" max="1022" width="46.33203125" style="1" customWidth="1"/>
    <col min="1023" max="1023" width="19" style="1" customWidth="1"/>
    <col min="1024" max="1024" width="0" style="1" hidden="1" customWidth="1"/>
    <col min="1025" max="1025" width="17.6640625" style="1" customWidth="1"/>
    <col min="1026" max="1026" width="0" style="1" hidden="1" customWidth="1"/>
    <col min="1027" max="1027" width="22.33203125" style="1" customWidth="1"/>
    <col min="1028" max="1028" width="5.33203125" style="1" customWidth="1"/>
    <col min="1029" max="1029" width="36.33203125" style="1" customWidth="1"/>
    <col min="1030" max="1030" width="5.6640625" style="1" customWidth="1"/>
    <col min="1031" max="1031" width="0" style="1" hidden="1" customWidth="1"/>
    <col min="1032" max="1032" width="20.6640625" style="1" customWidth="1"/>
    <col min="1033" max="1033" width="4.88671875" style="1" customWidth="1"/>
    <col min="1034" max="1034" width="0" style="1" hidden="1" customWidth="1"/>
    <col min="1035" max="1035" width="24.6640625" style="1" customWidth="1"/>
    <col min="1036" max="1036" width="12.33203125" style="1" customWidth="1"/>
    <col min="1037" max="1037" width="0" style="1" hidden="1" customWidth="1"/>
    <col min="1038" max="1038" width="3.44140625" style="1" customWidth="1"/>
    <col min="1039" max="1039" width="0" style="1" hidden="1" customWidth="1"/>
    <col min="1040" max="1040" width="17.6640625" style="1" customWidth="1"/>
    <col min="1041" max="1041" width="3.44140625" style="1" customWidth="1"/>
    <col min="1042" max="1042" width="0" style="1" hidden="1" customWidth="1"/>
    <col min="1043" max="1043" width="23.6640625" style="1" customWidth="1"/>
    <col min="1044" max="1044" width="10" style="1" customWidth="1"/>
    <col min="1045" max="1045" width="0" style="1" hidden="1" customWidth="1"/>
    <col min="1046" max="1047" width="14.6640625" style="1" customWidth="1"/>
    <col min="1048" max="1048" width="12.88671875" style="1" customWidth="1"/>
    <col min="1049" max="1049" width="3.33203125" style="1" customWidth="1"/>
    <col min="1050" max="1050" width="30.33203125" style="1" customWidth="1"/>
    <col min="1051" max="1051" width="5" style="1" customWidth="1"/>
    <col min="1052" max="1052" width="0" style="1" hidden="1" customWidth="1"/>
    <col min="1053" max="1053" width="14.33203125" style="1" customWidth="1"/>
    <col min="1054" max="1054" width="5.6640625" style="1" customWidth="1"/>
    <col min="1055" max="1055" width="0" style="1" hidden="1" customWidth="1"/>
    <col min="1056" max="1056" width="17.33203125" style="1" customWidth="1"/>
    <col min="1057" max="1057" width="12.6640625" style="1" customWidth="1"/>
    <col min="1058" max="1058" width="0" style="1" hidden="1" customWidth="1"/>
    <col min="1059" max="1059" width="5.33203125" style="1" customWidth="1"/>
    <col min="1060" max="1060" width="0" style="1" hidden="1" customWidth="1"/>
    <col min="1061" max="1061" width="17" style="1" customWidth="1"/>
    <col min="1062" max="1062" width="6.33203125" style="1" customWidth="1"/>
    <col min="1063" max="1063" width="0" style="1" hidden="1" customWidth="1"/>
    <col min="1064" max="1064" width="14.33203125" style="1" customWidth="1"/>
    <col min="1065" max="1065" width="7.5546875" style="1" customWidth="1"/>
    <col min="1066" max="1066" width="0" style="1" hidden="1" customWidth="1"/>
    <col min="1067" max="1068" width="14.33203125" style="1" customWidth="1"/>
    <col min="1069" max="1069" width="20.88671875" style="1" customWidth="1"/>
    <col min="1070" max="1070" width="14.44140625" style="1" customWidth="1"/>
    <col min="1071" max="1071" width="15" style="1" customWidth="1"/>
    <col min="1072" max="1072" width="2.6640625" style="1" customWidth="1"/>
    <col min="1073" max="1073" width="11.6640625" style="1" customWidth="1"/>
    <col min="1074" max="1074" width="11.5546875" style="1" customWidth="1"/>
    <col min="1075" max="1075" width="2.33203125" style="1" customWidth="1"/>
    <col min="1076" max="1076" width="41" style="1" customWidth="1"/>
    <col min="1077" max="1077" width="14.33203125" style="1" customWidth="1"/>
    <col min="1078" max="1079" width="11.5546875" style="1" customWidth="1"/>
    <col min="1080" max="1080" width="21.88671875" style="1" customWidth="1"/>
    <col min="1081" max="1272" width="11.5546875" style="1"/>
    <col min="1273" max="1273" width="21.88671875" style="1" customWidth="1"/>
    <col min="1274" max="1274" width="13.88671875" style="1" customWidth="1"/>
    <col min="1275" max="1275" width="38.6640625" style="1" customWidth="1"/>
    <col min="1276" max="1276" width="3" style="1" bestFit="1" customWidth="1"/>
    <col min="1277" max="1277" width="32.33203125" style="1" customWidth="1"/>
    <col min="1278" max="1278" width="46.33203125" style="1" customWidth="1"/>
    <col min="1279" max="1279" width="19" style="1" customWidth="1"/>
    <col min="1280" max="1280" width="0" style="1" hidden="1" customWidth="1"/>
    <col min="1281" max="1281" width="17.6640625" style="1" customWidth="1"/>
    <col min="1282" max="1282" width="0" style="1" hidden="1" customWidth="1"/>
    <col min="1283" max="1283" width="22.33203125" style="1" customWidth="1"/>
    <col min="1284" max="1284" width="5.33203125" style="1" customWidth="1"/>
    <col min="1285" max="1285" width="36.33203125" style="1" customWidth="1"/>
    <col min="1286" max="1286" width="5.6640625" style="1" customWidth="1"/>
    <col min="1287" max="1287" width="0" style="1" hidden="1" customWidth="1"/>
    <col min="1288" max="1288" width="20.6640625" style="1" customWidth="1"/>
    <col min="1289" max="1289" width="4.88671875" style="1" customWidth="1"/>
    <col min="1290" max="1290" width="0" style="1" hidden="1" customWidth="1"/>
    <col min="1291" max="1291" width="24.6640625" style="1" customWidth="1"/>
    <col min="1292" max="1292" width="12.33203125" style="1" customWidth="1"/>
    <col min="1293" max="1293" width="0" style="1" hidden="1" customWidth="1"/>
    <col min="1294" max="1294" width="3.44140625" style="1" customWidth="1"/>
    <col min="1295" max="1295" width="0" style="1" hidden="1" customWidth="1"/>
    <col min="1296" max="1296" width="17.6640625" style="1" customWidth="1"/>
    <col min="1297" max="1297" width="3.44140625" style="1" customWidth="1"/>
    <col min="1298" max="1298" width="0" style="1" hidden="1" customWidth="1"/>
    <col min="1299" max="1299" width="23.6640625" style="1" customWidth="1"/>
    <col min="1300" max="1300" width="10" style="1" customWidth="1"/>
    <col min="1301" max="1301" width="0" style="1" hidden="1" customWidth="1"/>
    <col min="1302" max="1303" width="14.6640625" style="1" customWidth="1"/>
    <col min="1304" max="1304" width="12.88671875" style="1" customWidth="1"/>
    <col min="1305" max="1305" width="3.33203125" style="1" customWidth="1"/>
    <col min="1306" max="1306" width="30.33203125" style="1" customWidth="1"/>
    <col min="1307" max="1307" width="5" style="1" customWidth="1"/>
    <col min="1308" max="1308" width="0" style="1" hidden="1" customWidth="1"/>
    <col min="1309" max="1309" width="14.33203125" style="1" customWidth="1"/>
    <col min="1310" max="1310" width="5.6640625" style="1" customWidth="1"/>
    <col min="1311" max="1311" width="0" style="1" hidden="1" customWidth="1"/>
    <col min="1312" max="1312" width="17.33203125" style="1" customWidth="1"/>
    <col min="1313" max="1313" width="12.6640625" style="1" customWidth="1"/>
    <col min="1314" max="1314" width="0" style="1" hidden="1" customWidth="1"/>
    <col min="1315" max="1315" width="5.33203125" style="1" customWidth="1"/>
    <col min="1316" max="1316" width="0" style="1" hidden="1" customWidth="1"/>
    <col min="1317" max="1317" width="17" style="1" customWidth="1"/>
    <col min="1318" max="1318" width="6.33203125" style="1" customWidth="1"/>
    <col min="1319" max="1319" width="0" style="1" hidden="1" customWidth="1"/>
    <col min="1320" max="1320" width="14.33203125" style="1" customWidth="1"/>
    <col min="1321" max="1321" width="7.5546875" style="1" customWidth="1"/>
    <col min="1322" max="1322" width="0" style="1" hidden="1" customWidth="1"/>
    <col min="1323" max="1324" width="14.33203125" style="1" customWidth="1"/>
    <col min="1325" max="1325" width="20.88671875" style="1" customWidth="1"/>
    <col min="1326" max="1326" width="14.44140625" style="1" customWidth="1"/>
    <col min="1327" max="1327" width="15" style="1" customWidth="1"/>
    <col min="1328" max="1328" width="2.6640625" style="1" customWidth="1"/>
    <col min="1329" max="1329" width="11.6640625" style="1" customWidth="1"/>
    <col min="1330" max="1330" width="11.5546875" style="1" customWidth="1"/>
    <col min="1331" max="1331" width="2.33203125" style="1" customWidth="1"/>
    <col min="1332" max="1332" width="41" style="1" customWidth="1"/>
    <col min="1333" max="1333" width="14.33203125" style="1" customWidth="1"/>
    <col min="1334" max="1335" width="11.5546875" style="1" customWidth="1"/>
    <col min="1336" max="1336" width="21.88671875" style="1" customWidth="1"/>
    <col min="1337" max="1528" width="11.5546875" style="1"/>
    <col min="1529" max="1529" width="21.88671875" style="1" customWidth="1"/>
    <col min="1530" max="1530" width="13.88671875" style="1" customWidth="1"/>
    <col min="1531" max="1531" width="38.6640625" style="1" customWidth="1"/>
    <col min="1532" max="1532" width="3" style="1" bestFit="1" customWidth="1"/>
    <col min="1533" max="1533" width="32.33203125" style="1" customWidth="1"/>
    <col min="1534" max="1534" width="46.33203125" style="1" customWidth="1"/>
    <col min="1535" max="1535" width="19" style="1" customWidth="1"/>
    <col min="1536" max="1536" width="0" style="1" hidden="1" customWidth="1"/>
    <col min="1537" max="1537" width="17.6640625" style="1" customWidth="1"/>
    <col min="1538" max="1538" width="0" style="1" hidden="1" customWidth="1"/>
    <col min="1539" max="1539" width="22.33203125" style="1" customWidth="1"/>
    <col min="1540" max="1540" width="5.33203125" style="1" customWidth="1"/>
    <col min="1541" max="1541" width="36.33203125" style="1" customWidth="1"/>
    <col min="1542" max="1542" width="5.6640625" style="1" customWidth="1"/>
    <col min="1543" max="1543" width="0" style="1" hidden="1" customWidth="1"/>
    <col min="1544" max="1544" width="20.6640625" style="1" customWidth="1"/>
    <col min="1545" max="1545" width="4.88671875" style="1" customWidth="1"/>
    <col min="1546" max="1546" width="0" style="1" hidden="1" customWidth="1"/>
    <col min="1547" max="1547" width="24.6640625" style="1" customWidth="1"/>
    <col min="1548" max="1548" width="12.33203125" style="1" customWidth="1"/>
    <col min="1549" max="1549" width="0" style="1" hidden="1" customWidth="1"/>
    <col min="1550" max="1550" width="3.44140625" style="1" customWidth="1"/>
    <col min="1551" max="1551" width="0" style="1" hidden="1" customWidth="1"/>
    <col min="1552" max="1552" width="17.6640625" style="1" customWidth="1"/>
    <col min="1553" max="1553" width="3.44140625" style="1" customWidth="1"/>
    <col min="1554" max="1554" width="0" style="1" hidden="1" customWidth="1"/>
    <col min="1555" max="1555" width="23.6640625" style="1" customWidth="1"/>
    <col min="1556" max="1556" width="10" style="1" customWidth="1"/>
    <col min="1557" max="1557" width="0" style="1" hidden="1" customWidth="1"/>
    <col min="1558" max="1559" width="14.6640625" style="1" customWidth="1"/>
    <col min="1560" max="1560" width="12.88671875" style="1" customWidth="1"/>
    <col min="1561" max="1561" width="3.33203125" style="1" customWidth="1"/>
    <col min="1562" max="1562" width="30.33203125" style="1" customWidth="1"/>
    <col min="1563" max="1563" width="5" style="1" customWidth="1"/>
    <col min="1564" max="1564" width="0" style="1" hidden="1" customWidth="1"/>
    <col min="1565" max="1565" width="14.33203125" style="1" customWidth="1"/>
    <col min="1566" max="1566" width="5.6640625" style="1" customWidth="1"/>
    <col min="1567" max="1567" width="0" style="1" hidden="1" customWidth="1"/>
    <col min="1568" max="1568" width="17.33203125" style="1" customWidth="1"/>
    <col min="1569" max="1569" width="12.6640625" style="1" customWidth="1"/>
    <col min="1570" max="1570" width="0" style="1" hidden="1" customWidth="1"/>
    <col min="1571" max="1571" width="5.33203125" style="1" customWidth="1"/>
    <col min="1572" max="1572" width="0" style="1" hidden="1" customWidth="1"/>
    <col min="1573" max="1573" width="17" style="1" customWidth="1"/>
    <col min="1574" max="1574" width="6.33203125" style="1" customWidth="1"/>
    <col min="1575" max="1575" width="0" style="1" hidden="1" customWidth="1"/>
    <col min="1576" max="1576" width="14.33203125" style="1" customWidth="1"/>
    <col min="1577" max="1577" width="7.5546875" style="1" customWidth="1"/>
    <col min="1578" max="1578" width="0" style="1" hidden="1" customWidth="1"/>
    <col min="1579" max="1580" width="14.33203125" style="1" customWidth="1"/>
    <col min="1581" max="1581" width="20.88671875" style="1" customWidth="1"/>
    <col min="1582" max="1582" width="14.44140625" style="1" customWidth="1"/>
    <col min="1583" max="1583" width="15" style="1" customWidth="1"/>
    <col min="1584" max="1584" width="2.6640625" style="1" customWidth="1"/>
    <col min="1585" max="1585" width="11.6640625" style="1" customWidth="1"/>
    <col min="1586" max="1586" width="11.5546875" style="1" customWidth="1"/>
    <col min="1587" max="1587" width="2.33203125" style="1" customWidth="1"/>
    <col min="1588" max="1588" width="41" style="1" customWidth="1"/>
    <col min="1589" max="1589" width="14.33203125" style="1" customWidth="1"/>
    <col min="1590" max="1591" width="11.5546875" style="1" customWidth="1"/>
    <col min="1592" max="1592" width="21.88671875" style="1" customWidth="1"/>
    <col min="1593" max="1784" width="11.5546875" style="1"/>
    <col min="1785" max="1785" width="21.88671875" style="1" customWidth="1"/>
    <col min="1786" max="1786" width="13.88671875" style="1" customWidth="1"/>
    <col min="1787" max="1787" width="38.6640625" style="1" customWidth="1"/>
    <col min="1788" max="1788" width="3" style="1" bestFit="1" customWidth="1"/>
    <col min="1789" max="1789" width="32.33203125" style="1" customWidth="1"/>
    <col min="1790" max="1790" width="46.33203125" style="1" customWidth="1"/>
    <col min="1791" max="1791" width="19" style="1" customWidth="1"/>
    <col min="1792" max="1792" width="0" style="1" hidden="1" customWidth="1"/>
    <col min="1793" max="1793" width="17.6640625" style="1" customWidth="1"/>
    <col min="1794" max="1794" width="0" style="1" hidden="1" customWidth="1"/>
    <col min="1795" max="1795" width="22.33203125" style="1" customWidth="1"/>
    <col min="1796" max="1796" width="5.33203125" style="1" customWidth="1"/>
    <col min="1797" max="1797" width="36.33203125" style="1" customWidth="1"/>
    <col min="1798" max="1798" width="5.6640625" style="1" customWidth="1"/>
    <col min="1799" max="1799" width="0" style="1" hidden="1" customWidth="1"/>
    <col min="1800" max="1800" width="20.6640625" style="1" customWidth="1"/>
    <col min="1801" max="1801" width="4.88671875" style="1" customWidth="1"/>
    <col min="1802" max="1802" width="0" style="1" hidden="1" customWidth="1"/>
    <col min="1803" max="1803" width="24.6640625" style="1" customWidth="1"/>
    <col min="1804" max="1804" width="12.33203125" style="1" customWidth="1"/>
    <col min="1805" max="1805" width="0" style="1" hidden="1" customWidth="1"/>
    <col min="1806" max="1806" width="3.44140625" style="1" customWidth="1"/>
    <col min="1807" max="1807" width="0" style="1" hidden="1" customWidth="1"/>
    <col min="1808" max="1808" width="17.6640625" style="1" customWidth="1"/>
    <col min="1809" max="1809" width="3.44140625" style="1" customWidth="1"/>
    <col min="1810" max="1810" width="0" style="1" hidden="1" customWidth="1"/>
    <col min="1811" max="1811" width="23.6640625" style="1" customWidth="1"/>
    <col min="1812" max="1812" width="10" style="1" customWidth="1"/>
    <col min="1813" max="1813" width="0" style="1" hidden="1" customWidth="1"/>
    <col min="1814" max="1815" width="14.6640625" style="1" customWidth="1"/>
    <col min="1816" max="1816" width="12.88671875" style="1" customWidth="1"/>
    <col min="1817" max="1817" width="3.33203125" style="1" customWidth="1"/>
    <col min="1818" max="1818" width="30.33203125" style="1" customWidth="1"/>
    <col min="1819" max="1819" width="5" style="1" customWidth="1"/>
    <col min="1820" max="1820" width="0" style="1" hidden="1" customWidth="1"/>
    <col min="1821" max="1821" width="14.33203125" style="1" customWidth="1"/>
    <col min="1822" max="1822" width="5.6640625" style="1" customWidth="1"/>
    <col min="1823" max="1823" width="0" style="1" hidden="1" customWidth="1"/>
    <col min="1824" max="1824" width="17.33203125" style="1" customWidth="1"/>
    <col min="1825" max="1825" width="12.6640625" style="1" customWidth="1"/>
    <col min="1826" max="1826" width="0" style="1" hidden="1" customWidth="1"/>
    <col min="1827" max="1827" width="5.33203125" style="1" customWidth="1"/>
    <col min="1828" max="1828" width="0" style="1" hidden="1" customWidth="1"/>
    <col min="1829" max="1829" width="17" style="1" customWidth="1"/>
    <col min="1830" max="1830" width="6.33203125" style="1" customWidth="1"/>
    <col min="1831" max="1831" width="0" style="1" hidden="1" customWidth="1"/>
    <col min="1832" max="1832" width="14.33203125" style="1" customWidth="1"/>
    <col min="1833" max="1833" width="7.5546875" style="1" customWidth="1"/>
    <col min="1834" max="1834" width="0" style="1" hidden="1" customWidth="1"/>
    <col min="1835" max="1836" width="14.33203125" style="1" customWidth="1"/>
    <col min="1837" max="1837" width="20.88671875" style="1" customWidth="1"/>
    <col min="1838" max="1838" width="14.44140625" style="1" customWidth="1"/>
    <col min="1839" max="1839" width="15" style="1" customWidth="1"/>
    <col min="1840" max="1840" width="2.6640625" style="1" customWidth="1"/>
    <col min="1841" max="1841" width="11.6640625" style="1" customWidth="1"/>
    <col min="1842" max="1842" width="11.5546875" style="1" customWidth="1"/>
    <col min="1843" max="1843" width="2.33203125" style="1" customWidth="1"/>
    <col min="1844" max="1844" width="41" style="1" customWidth="1"/>
    <col min="1845" max="1845" width="14.33203125" style="1" customWidth="1"/>
    <col min="1846" max="1847" width="11.5546875" style="1" customWidth="1"/>
    <col min="1848" max="1848" width="21.88671875" style="1" customWidth="1"/>
    <col min="1849" max="2040" width="11.5546875" style="1"/>
    <col min="2041" max="2041" width="21.88671875" style="1" customWidth="1"/>
    <col min="2042" max="2042" width="13.88671875" style="1" customWidth="1"/>
    <col min="2043" max="2043" width="38.6640625" style="1" customWidth="1"/>
    <col min="2044" max="2044" width="3" style="1" bestFit="1" customWidth="1"/>
    <col min="2045" max="2045" width="32.33203125" style="1" customWidth="1"/>
    <col min="2046" max="2046" width="46.33203125" style="1" customWidth="1"/>
    <col min="2047" max="2047" width="19" style="1" customWidth="1"/>
    <col min="2048" max="2048" width="0" style="1" hidden="1" customWidth="1"/>
    <col min="2049" max="2049" width="17.6640625" style="1" customWidth="1"/>
    <col min="2050" max="2050" width="0" style="1" hidden="1" customWidth="1"/>
    <col min="2051" max="2051" width="22.33203125" style="1" customWidth="1"/>
    <col min="2052" max="2052" width="5.33203125" style="1" customWidth="1"/>
    <col min="2053" max="2053" width="36.33203125" style="1" customWidth="1"/>
    <col min="2054" max="2054" width="5.6640625" style="1" customWidth="1"/>
    <col min="2055" max="2055" width="0" style="1" hidden="1" customWidth="1"/>
    <col min="2056" max="2056" width="20.6640625" style="1" customWidth="1"/>
    <col min="2057" max="2057" width="4.88671875" style="1" customWidth="1"/>
    <col min="2058" max="2058" width="0" style="1" hidden="1" customWidth="1"/>
    <col min="2059" max="2059" width="24.6640625" style="1" customWidth="1"/>
    <col min="2060" max="2060" width="12.33203125" style="1" customWidth="1"/>
    <col min="2061" max="2061" width="0" style="1" hidden="1" customWidth="1"/>
    <col min="2062" max="2062" width="3.44140625" style="1" customWidth="1"/>
    <col min="2063" max="2063" width="0" style="1" hidden="1" customWidth="1"/>
    <col min="2064" max="2064" width="17.6640625" style="1" customWidth="1"/>
    <col min="2065" max="2065" width="3.44140625" style="1" customWidth="1"/>
    <col min="2066" max="2066" width="0" style="1" hidden="1" customWidth="1"/>
    <col min="2067" max="2067" width="23.6640625" style="1" customWidth="1"/>
    <col min="2068" max="2068" width="10" style="1" customWidth="1"/>
    <col min="2069" max="2069" width="0" style="1" hidden="1" customWidth="1"/>
    <col min="2070" max="2071" width="14.6640625" style="1" customWidth="1"/>
    <col min="2072" max="2072" width="12.88671875" style="1" customWidth="1"/>
    <col min="2073" max="2073" width="3.33203125" style="1" customWidth="1"/>
    <col min="2074" max="2074" width="30.33203125" style="1" customWidth="1"/>
    <col min="2075" max="2075" width="5" style="1" customWidth="1"/>
    <col min="2076" max="2076" width="0" style="1" hidden="1" customWidth="1"/>
    <col min="2077" max="2077" width="14.33203125" style="1" customWidth="1"/>
    <col min="2078" max="2078" width="5.6640625" style="1" customWidth="1"/>
    <col min="2079" max="2079" width="0" style="1" hidden="1" customWidth="1"/>
    <col min="2080" max="2080" width="17.33203125" style="1" customWidth="1"/>
    <col min="2081" max="2081" width="12.6640625" style="1" customWidth="1"/>
    <col min="2082" max="2082" width="0" style="1" hidden="1" customWidth="1"/>
    <col min="2083" max="2083" width="5.33203125" style="1" customWidth="1"/>
    <col min="2084" max="2084" width="0" style="1" hidden="1" customWidth="1"/>
    <col min="2085" max="2085" width="17" style="1" customWidth="1"/>
    <col min="2086" max="2086" width="6.33203125" style="1" customWidth="1"/>
    <col min="2087" max="2087" width="0" style="1" hidden="1" customWidth="1"/>
    <col min="2088" max="2088" width="14.33203125" style="1" customWidth="1"/>
    <col min="2089" max="2089" width="7.5546875" style="1" customWidth="1"/>
    <col min="2090" max="2090" width="0" style="1" hidden="1" customWidth="1"/>
    <col min="2091" max="2092" width="14.33203125" style="1" customWidth="1"/>
    <col min="2093" max="2093" width="20.88671875" style="1" customWidth="1"/>
    <col min="2094" max="2094" width="14.44140625" style="1" customWidth="1"/>
    <col min="2095" max="2095" width="15" style="1" customWidth="1"/>
    <col min="2096" max="2096" width="2.6640625" style="1" customWidth="1"/>
    <col min="2097" max="2097" width="11.6640625" style="1" customWidth="1"/>
    <col min="2098" max="2098" width="11.5546875" style="1" customWidth="1"/>
    <col min="2099" max="2099" width="2.33203125" style="1" customWidth="1"/>
    <col min="2100" max="2100" width="41" style="1" customWidth="1"/>
    <col min="2101" max="2101" width="14.33203125" style="1" customWidth="1"/>
    <col min="2102" max="2103" width="11.5546875" style="1" customWidth="1"/>
    <col min="2104" max="2104" width="21.88671875" style="1" customWidth="1"/>
    <col min="2105" max="2296" width="11.5546875" style="1"/>
    <col min="2297" max="2297" width="21.88671875" style="1" customWidth="1"/>
    <col min="2298" max="2298" width="13.88671875" style="1" customWidth="1"/>
    <col min="2299" max="2299" width="38.6640625" style="1" customWidth="1"/>
    <col min="2300" max="2300" width="3" style="1" bestFit="1" customWidth="1"/>
    <col min="2301" max="2301" width="32.33203125" style="1" customWidth="1"/>
    <col min="2302" max="2302" width="46.33203125" style="1" customWidth="1"/>
    <col min="2303" max="2303" width="19" style="1" customWidth="1"/>
    <col min="2304" max="2304" width="0" style="1" hidden="1" customWidth="1"/>
    <col min="2305" max="2305" width="17.6640625" style="1" customWidth="1"/>
    <col min="2306" max="2306" width="0" style="1" hidden="1" customWidth="1"/>
    <col min="2307" max="2307" width="22.33203125" style="1" customWidth="1"/>
    <col min="2308" max="2308" width="5.33203125" style="1" customWidth="1"/>
    <col min="2309" max="2309" width="36.33203125" style="1" customWidth="1"/>
    <col min="2310" max="2310" width="5.6640625" style="1" customWidth="1"/>
    <col min="2311" max="2311" width="0" style="1" hidden="1" customWidth="1"/>
    <col min="2312" max="2312" width="20.6640625" style="1" customWidth="1"/>
    <col min="2313" max="2313" width="4.88671875" style="1" customWidth="1"/>
    <col min="2314" max="2314" width="0" style="1" hidden="1" customWidth="1"/>
    <col min="2315" max="2315" width="24.6640625" style="1" customWidth="1"/>
    <col min="2316" max="2316" width="12.33203125" style="1" customWidth="1"/>
    <col min="2317" max="2317" width="0" style="1" hidden="1" customWidth="1"/>
    <col min="2318" max="2318" width="3.44140625" style="1" customWidth="1"/>
    <col min="2319" max="2319" width="0" style="1" hidden="1" customWidth="1"/>
    <col min="2320" max="2320" width="17.6640625" style="1" customWidth="1"/>
    <col min="2321" max="2321" width="3.44140625" style="1" customWidth="1"/>
    <col min="2322" max="2322" width="0" style="1" hidden="1" customWidth="1"/>
    <col min="2323" max="2323" width="23.6640625" style="1" customWidth="1"/>
    <col min="2324" max="2324" width="10" style="1" customWidth="1"/>
    <col min="2325" max="2325" width="0" style="1" hidden="1" customWidth="1"/>
    <col min="2326" max="2327" width="14.6640625" style="1" customWidth="1"/>
    <col min="2328" max="2328" width="12.88671875" style="1" customWidth="1"/>
    <col min="2329" max="2329" width="3.33203125" style="1" customWidth="1"/>
    <col min="2330" max="2330" width="30.33203125" style="1" customWidth="1"/>
    <col min="2331" max="2331" width="5" style="1" customWidth="1"/>
    <col min="2332" max="2332" width="0" style="1" hidden="1" customWidth="1"/>
    <col min="2333" max="2333" width="14.33203125" style="1" customWidth="1"/>
    <col min="2334" max="2334" width="5.6640625" style="1" customWidth="1"/>
    <col min="2335" max="2335" width="0" style="1" hidden="1" customWidth="1"/>
    <col min="2336" max="2336" width="17.33203125" style="1" customWidth="1"/>
    <col min="2337" max="2337" width="12.6640625" style="1" customWidth="1"/>
    <col min="2338" max="2338" width="0" style="1" hidden="1" customWidth="1"/>
    <col min="2339" max="2339" width="5.33203125" style="1" customWidth="1"/>
    <col min="2340" max="2340" width="0" style="1" hidden="1" customWidth="1"/>
    <col min="2341" max="2341" width="17" style="1" customWidth="1"/>
    <col min="2342" max="2342" width="6.33203125" style="1" customWidth="1"/>
    <col min="2343" max="2343" width="0" style="1" hidden="1" customWidth="1"/>
    <col min="2344" max="2344" width="14.33203125" style="1" customWidth="1"/>
    <col min="2345" max="2345" width="7.5546875" style="1" customWidth="1"/>
    <col min="2346" max="2346" width="0" style="1" hidden="1" customWidth="1"/>
    <col min="2347" max="2348" width="14.33203125" style="1" customWidth="1"/>
    <col min="2349" max="2349" width="20.88671875" style="1" customWidth="1"/>
    <col min="2350" max="2350" width="14.44140625" style="1" customWidth="1"/>
    <col min="2351" max="2351" width="15" style="1" customWidth="1"/>
    <col min="2352" max="2352" width="2.6640625" style="1" customWidth="1"/>
    <col min="2353" max="2353" width="11.6640625" style="1" customWidth="1"/>
    <col min="2354" max="2354" width="11.5546875" style="1" customWidth="1"/>
    <col min="2355" max="2355" width="2.33203125" style="1" customWidth="1"/>
    <col min="2356" max="2356" width="41" style="1" customWidth="1"/>
    <col min="2357" max="2357" width="14.33203125" style="1" customWidth="1"/>
    <col min="2358" max="2359" width="11.5546875" style="1" customWidth="1"/>
    <col min="2360" max="2360" width="21.88671875" style="1" customWidth="1"/>
    <col min="2361" max="2552" width="11.5546875" style="1"/>
    <col min="2553" max="2553" width="21.88671875" style="1" customWidth="1"/>
    <col min="2554" max="2554" width="13.88671875" style="1" customWidth="1"/>
    <col min="2555" max="2555" width="38.6640625" style="1" customWidth="1"/>
    <col min="2556" max="2556" width="3" style="1" bestFit="1" customWidth="1"/>
    <col min="2557" max="2557" width="32.33203125" style="1" customWidth="1"/>
    <col min="2558" max="2558" width="46.33203125" style="1" customWidth="1"/>
    <col min="2559" max="2559" width="19" style="1" customWidth="1"/>
    <col min="2560" max="2560" width="0" style="1" hidden="1" customWidth="1"/>
    <col min="2561" max="2561" width="17.6640625" style="1" customWidth="1"/>
    <col min="2562" max="2562" width="0" style="1" hidden="1" customWidth="1"/>
    <col min="2563" max="2563" width="22.33203125" style="1" customWidth="1"/>
    <col min="2564" max="2564" width="5.33203125" style="1" customWidth="1"/>
    <col min="2565" max="2565" width="36.33203125" style="1" customWidth="1"/>
    <col min="2566" max="2566" width="5.6640625" style="1" customWidth="1"/>
    <col min="2567" max="2567" width="0" style="1" hidden="1" customWidth="1"/>
    <col min="2568" max="2568" width="20.6640625" style="1" customWidth="1"/>
    <col min="2569" max="2569" width="4.88671875" style="1" customWidth="1"/>
    <col min="2570" max="2570" width="0" style="1" hidden="1" customWidth="1"/>
    <col min="2571" max="2571" width="24.6640625" style="1" customWidth="1"/>
    <col min="2572" max="2572" width="12.33203125" style="1" customWidth="1"/>
    <col min="2573" max="2573" width="0" style="1" hidden="1" customWidth="1"/>
    <col min="2574" max="2574" width="3.44140625" style="1" customWidth="1"/>
    <col min="2575" max="2575" width="0" style="1" hidden="1" customWidth="1"/>
    <col min="2576" max="2576" width="17.6640625" style="1" customWidth="1"/>
    <col min="2577" max="2577" width="3.44140625" style="1" customWidth="1"/>
    <col min="2578" max="2578" width="0" style="1" hidden="1" customWidth="1"/>
    <col min="2579" max="2579" width="23.6640625" style="1" customWidth="1"/>
    <col min="2580" max="2580" width="10" style="1" customWidth="1"/>
    <col min="2581" max="2581" width="0" style="1" hidden="1" customWidth="1"/>
    <col min="2582" max="2583" width="14.6640625" style="1" customWidth="1"/>
    <col min="2584" max="2584" width="12.88671875" style="1" customWidth="1"/>
    <col min="2585" max="2585" width="3.33203125" style="1" customWidth="1"/>
    <col min="2586" max="2586" width="30.33203125" style="1" customWidth="1"/>
    <col min="2587" max="2587" width="5" style="1" customWidth="1"/>
    <col min="2588" max="2588" width="0" style="1" hidden="1" customWidth="1"/>
    <col min="2589" max="2589" width="14.33203125" style="1" customWidth="1"/>
    <col min="2590" max="2590" width="5.6640625" style="1" customWidth="1"/>
    <col min="2591" max="2591" width="0" style="1" hidden="1" customWidth="1"/>
    <col min="2592" max="2592" width="17.33203125" style="1" customWidth="1"/>
    <col min="2593" max="2593" width="12.6640625" style="1" customWidth="1"/>
    <col min="2594" max="2594" width="0" style="1" hidden="1" customWidth="1"/>
    <col min="2595" max="2595" width="5.33203125" style="1" customWidth="1"/>
    <col min="2596" max="2596" width="0" style="1" hidden="1" customWidth="1"/>
    <col min="2597" max="2597" width="17" style="1" customWidth="1"/>
    <col min="2598" max="2598" width="6.33203125" style="1" customWidth="1"/>
    <col min="2599" max="2599" width="0" style="1" hidden="1" customWidth="1"/>
    <col min="2600" max="2600" width="14.33203125" style="1" customWidth="1"/>
    <col min="2601" max="2601" width="7.5546875" style="1" customWidth="1"/>
    <col min="2602" max="2602" width="0" style="1" hidden="1" customWidth="1"/>
    <col min="2603" max="2604" width="14.33203125" style="1" customWidth="1"/>
    <col min="2605" max="2605" width="20.88671875" style="1" customWidth="1"/>
    <col min="2606" max="2606" width="14.44140625" style="1" customWidth="1"/>
    <col min="2607" max="2607" width="15" style="1" customWidth="1"/>
    <col min="2608" max="2608" width="2.6640625" style="1" customWidth="1"/>
    <col min="2609" max="2609" width="11.6640625" style="1" customWidth="1"/>
    <col min="2610" max="2610" width="11.5546875" style="1" customWidth="1"/>
    <col min="2611" max="2611" width="2.33203125" style="1" customWidth="1"/>
    <col min="2612" max="2612" width="41" style="1" customWidth="1"/>
    <col min="2613" max="2613" width="14.33203125" style="1" customWidth="1"/>
    <col min="2614" max="2615" width="11.5546875" style="1" customWidth="1"/>
    <col min="2616" max="2616" width="21.88671875" style="1" customWidth="1"/>
    <col min="2617" max="2808" width="11.5546875" style="1"/>
    <col min="2809" max="2809" width="21.88671875" style="1" customWidth="1"/>
    <col min="2810" max="2810" width="13.88671875" style="1" customWidth="1"/>
    <col min="2811" max="2811" width="38.6640625" style="1" customWidth="1"/>
    <col min="2812" max="2812" width="3" style="1" bestFit="1" customWidth="1"/>
    <col min="2813" max="2813" width="32.33203125" style="1" customWidth="1"/>
    <col min="2814" max="2814" width="46.33203125" style="1" customWidth="1"/>
    <col min="2815" max="2815" width="19" style="1" customWidth="1"/>
    <col min="2816" max="2816" width="0" style="1" hidden="1" customWidth="1"/>
    <col min="2817" max="2817" width="17.6640625" style="1" customWidth="1"/>
    <col min="2818" max="2818" width="0" style="1" hidden="1" customWidth="1"/>
    <col min="2819" max="2819" width="22.33203125" style="1" customWidth="1"/>
    <col min="2820" max="2820" width="5.33203125" style="1" customWidth="1"/>
    <col min="2821" max="2821" width="36.33203125" style="1" customWidth="1"/>
    <col min="2822" max="2822" width="5.6640625" style="1" customWidth="1"/>
    <col min="2823" max="2823" width="0" style="1" hidden="1" customWidth="1"/>
    <col min="2824" max="2824" width="20.6640625" style="1" customWidth="1"/>
    <col min="2825" max="2825" width="4.88671875" style="1" customWidth="1"/>
    <col min="2826" max="2826" width="0" style="1" hidden="1" customWidth="1"/>
    <col min="2827" max="2827" width="24.6640625" style="1" customWidth="1"/>
    <col min="2828" max="2828" width="12.33203125" style="1" customWidth="1"/>
    <col min="2829" max="2829" width="0" style="1" hidden="1" customWidth="1"/>
    <col min="2830" max="2830" width="3.44140625" style="1" customWidth="1"/>
    <col min="2831" max="2831" width="0" style="1" hidden="1" customWidth="1"/>
    <col min="2832" max="2832" width="17.6640625" style="1" customWidth="1"/>
    <col min="2833" max="2833" width="3.44140625" style="1" customWidth="1"/>
    <col min="2834" max="2834" width="0" style="1" hidden="1" customWidth="1"/>
    <col min="2835" max="2835" width="23.6640625" style="1" customWidth="1"/>
    <col min="2836" max="2836" width="10" style="1" customWidth="1"/>
    <col min="2837" max="2837" width="0" style="1" hidden="1" customWidth="1"/>
    <col min="2838" max="2839" width="14.6640625" style="1" customWidth="1"/>
    <col min="2840" max="2840" width="12.88671875" style="1" customWidth="1"/>
    <col min="2841" max="2841" width="3.33203125" style="1" customWidth="1"/>
    <col min="2842" max="2842" width="30.33203125" style="1" customWidth="1"/>
    <col min="2843" max="2843" width="5" style="1" customWidth="1"/>
    <col min="2844" max="2844" width="0" style="1" hidden="1" customWidth="1"/>
    <col min="2845" max="2845" width="14.33203125" style="1" customWidth="1"/>
    <col min="2846" max="2846" width="5.6640625" style="1" customWidth="1"/>
    <col min="2847" max="2847" width="0" style="1" hidden="1" customWidth="1"/>
    <col min="2848" max="2848" width="17.33203125" style="1" customWidth="1"/>
    <col min="2849" max="2849" width="12.6640625" style="1" customWidth="1"/>
    <col min="2850" max="2850" width="0" style="1" hidden="1" customWidth="1"/>
    <col min="2851" max="2851" width="5.33203125" style="1" customWidth="1"/>
    <col min="2852" max="2852" width="0" style="1" hidden="1" customWidth="1"/>
    <col min="2853" max="2853" width="17" style="1" customWidth="1"/>
    <col min="2854" max="2854" width="6.33203125" style="1" customWidth="1"/>
    <col min="2855" max="2855" width="0" style="1" hidden="1" customWidth="1"/>
    <col min="2856" max="2856" width="14.33203125" style="1" customWidth="1"/>
    <col min="2857" max="2857" width="7.5546875" style="1" customWidth="1"/>
    <col min="2858" max="2858" width="0" style="1" hidden="1" customWidth="1"/>
    <col min="2859" max="2860" width="14.33203125" style="1" customWidth="1"/>
    <col min="2861" max="2861" width="20.88671875" style="1" customWidth="1"/>
    <col min="2862" max="2862" width="14.44140625" style="1" customWidth="1"/>
    <col min="2863" max="2863" width="15" style="1" customWidth="1"/>
    <col min="2864" max="2864" width="2.6640625" style="1" customWidth="1"/>
    <col min="2865" max="2865" width="11.6640625" style="1" customWidth="1"/>
    <col min="2866" max="2866" width="11.5546875" style="1" customWidth="1"/>
    <col min="2867" max="2867" width="2.33203125" style="1" customWidth="1"/>
    <col min="2868" max="2868" width="41" style="1" customWidth="1"/>
    <col min="2869" max="2869" width="14.33203125" style="1" customWidth="1"/>
    <col min="2870" max="2871" width="11.5546875" style="1" customWidth="1"/>
    <col min="2872" max="2872" width="21.88671875" style="1" customWidth="1"/>
    <col min="2873" max="3064" width="11.5546875" style="1"/>
    <col min="3065" max="3065" width="21.88671875" style="1" customWidth="1"/>
    <col min="3066" max="3066" width="13.88671875" style="1" customWidth="1"/>
    <col min="3067" max="3067" width="38.6640625" style="1" customWidth="1"/>
    <col min="3068" max="3068" width="3" style="1" bestFit="1" customWidth="1"/>
    <col min="3069" max="3069" width="32.33203125" style="1" customWidth="1"/>
    <col min="3070" max="3070" width="46.33203125" style="1" customWidth="1"/>
    <col min="3071" max="3071" width="19" style="1" customWidth="1"/>
    <col min="3072" max="3072" width="0" style="1" hidden="1" customWidth="1"/>
    <col min="3073" max="3073" width="17.6640625" style="1" customWidth="1"/>
    <col min="3074" max="3074" width="0" style="1" hidden="1" customWidth="1"/>
    <col min="3075" max="3075" width="22.33203125" style="1" customWidth="1"/>
    <col min="3076" max="3076" width="5.33203125" style="1" customWidth="1"/>
    <col min="3077" max="3077" width="36.33203125" style="1" customWidth="1"/>
    <col min="3078" max="3078" width="5.6640625" style="1" customWidth="1"/>
    <col min="3079" max="3079" width="0" style="1" hidden="1" customWidth="1"/>
    <col min="3080" max="3080" width="20.6640625" style="1" customWidth="1"/>
    <col min="3081" max="3081" width="4.88671875" style="1" customWidth="1"/>
    <col min="3082" max="3082" width="0" style="1" hidden="1" customWidth="1"/>
    <col min="3083" max="3083" width="24.6640625" style="1" customWidth="1"/>
    <col min="3084" max="3084" width="12.33203125" style="1" customWidth="1"/>
    <col min="3085" max="3085" width="0" style="1" hidden="1" customWidth="1"/>
    <col min="3086" max="3086" width="3.44140625" style="1" customWidth="1"/>
    <col min="3087" max="3087" width="0" style="1" hidden="1" customWidth="1"/>
    <col min="3088" max="3088" width="17.6640625" style="1" customWidth="1"/>
    <col min="3089" max="3089" width="3.44140625" style="1" customWidth="1"/>
    <col min="3090" max="3090" width="0" style="1" hidden="1" customWidth="1"/>
    <col min="3091" max="3091" width="23.6640625" style="1" customWidth="1"/>
    <col min="3092" max="3092" width="10" style="1" customWidth="1"/>
    <col min="3093" max="3093" width="0" style="1" hidden="1" customWidth="1"/>
    <col min="3094" max="3095" width="14.6640625" style="1" customWidth="1"/>
    <col min="3096" max="3096" width="12.88671875" style="1" customWidth="1"/>
    <col min="3097" max="3097" width="3.33203125" style="1" customWidth="1"/>
    <col min="3098" max="3098" width="30.33203125" style="1" customWidth="1"/>
    <col min="3099" max="3099" width="5" style="1" customWidth="1"/>
    <col min="3100" max="3100" width="0" style="1" hidden="1" customWidth="1"/>
    <col min="3101" max="3101" width="14.33203125" style="1" customWidth="1"/>
    <col min="3102" max="3102" width="5.6640625" style="1" customWidth="1"/>
    <col min="3103" max="3103" width="0" style="1" hidden="1" customWidth="1"/>
    <col min="3104" max="3104" width="17.33203125" style="1" customWidth="1"/>
    <col min="3105" max="3105" width="12.6640625" style="1" customWidth="1"/>
    <col min="3106" max="3106" width="0" style="1" hidden="1" customWidth="1"/>
    <col min="3107" max="3107" width="5.33203125" style="1" customWidth="1"/>
    <col min="3108" max="3108" width="0" style="1" hidden="1" customWidth="1"/>
    <col min="3109" max="3109" width="17" style="1" customWidth="1"/>
    <col min="3110" max="3110" width="6.33203125" style="1" customWidth="1"/>
    <col min="3111" max="3111" width="0" style="1" hidden="1" customWidth="1"/>
    <col min="3112" max="3112" width="14.33203125" style="1" customWidth="1"/>
    <col min="3113" max="3113" width="7.5546875" style="1" customWidth="1"/>
    <col min="3114" max="3114" width="0" style="1" hidden="1" customWidth="1"/>
    <col min="3115" max="3116" width="14.33203125" style="1" customWidth="1"/>
    <col min="3117" max="3117" width="20.88671875" style="1" customWidth="1"/>
    <col min="3118" max="3118" width="14.44140625" style="1" customWidth="1"/>
    <col min="3119" max="3119" width="15" style="1" customWidth="1"/>
    <col min="3120" max="3120" width="2.6640625" style="1" customWidth="1"/>
    <col min="3121" max="3121" width="11.6640625" style="1" customWidth="1"/>
    <col min="3122" max="3122" width="11.5546875" style="1" customWidth="1"/>
    <col min="3123" max="3123" width="2.33203125" style="1" customWidth="1"/>
    <col min="3124" max="3124" width="41" style="1" customWidth="1"/>
    <col min="3125" max="3125" width="14.33203125" style="1" customWidth="1"/>
    <col min="3126" max="3127" width="11.5546875" style="1" customWidth="1"/>
    <col min="3128" max="3128" width="21.88671875" style="1" customWidth="1"/>
    <col min="3129" max="3320" width="11.5546875" style="1"/>
    <col min="3321" max="3321" width="21.88671875" style="1" customWidth="1"/>
    <col min="3322" max="3322" width="13.88671875" style="1" customWidth="1"/>
    <col min="3323" max="3323" width="38.6640625" style="1" customWidth="1"/>
    <col min="3324" max="3324" width="3" style="1" bestFit="1" customWidth="1"/>
    <col min="3325" max="3325" width="32.33203125" style="1" customWidth="1"/>
    <col min="3326" max="3326" width="46.33203125" style="1" customWidth="1"/>
    <col min="3327" max="3327" width="19" style="1" customWidth="1"/>
    <col min="3328" max="3328" width="0" style="1" hidden="1" customWidth="1"/>
    <col min="3329" max="3329" width="17.6640625" style="1" customWidth="1"/>
    <col min="3330" max="3330" width="0" style="1" hidden="1" customWidth="1"/>
    <col min="3331" max="3331" width="22.33203125" style="1" customWidth="1"/>
    <col min="3332" max="3332" width="5.33203125" style="1" customWidth="1"/>
    <col min="3333" max="3333" width="36.33203125" style="1" customWidth="1"/>
    <col min="3334" max="3334" width="5.6640625" style="1" customWidth="1"/>
    <col min="3335" max="3335" width="0" style="1" hidden="1" customWidth="1"/>
    <col min="3336" max="3336" width="20.6640625" style="1" customWidth="1"/>
    <col min="3337" max="3337" width="4.88671875" style="1" customWidth="1"/>
    <col min="3338" max="3338" width="0" style="1" hidden="1" customWidth="1"/>
    <col min="3339" max="3339" width="24.6640625" style="1" customWidth="1"/>
    <col min="3340" max="3340" width="12.33203125" style="1" customWidth="1"/>
    <col min="3341" max="3341" width="0" style="1" hidden="1" customWidth="1"/>
    <col min="3342" max="3342" width="3.44140625" style="1" customWidth="1"/>
    <col min="3343" max="3343" width="0" style="1" hidden="1" customWidth="1"/>
    <col min="3344" max="3344" width="17.6640625" style="1" customWidth="1"/>
    <col min="3345" max="3345" width="3.44140625" style="1" customWidth="1"/>
    <col min="3346" max="3346" width="0" style="1" hidden="1" customWidth="1"/>
    <col min="3347" max="3347" width="23.6640625" style="1" customWidth="1"/>
    <col min="3348" max="3348" width="10" style="1" customWidth="1"/>
    <col min="3349" max="3349" width="0" style="1" hidden="1" customWidth="1"/>
    <col min="3350" max="3351" width="14.6640625" style="1" customWidth="1"/>
    <col min="3352" max="3352" width="12.88671875" style="1" customWidth="1"/>
    <col min="3353" max="3353" width="3.33203125" style="1" customWidth="1"/>
    <col min="3354" max="3354" width="30.33203125" style="1" customWidth="1"/>
    <col min="3355" max="3355" width="5" style="1" customWidth="1"/>
    <col min="3356" max="3356" width="0" style="1" hidden="1" customWidth="1"/>
    <col min="3357" max="3357" width="14.33203125" style="1" customWidth="1"/>
    <col min="3358" max="3358" width="5.6640625" style="1" customWidth="1"/>
    <col min="3359" max="3359" width="0" style="1" hidden="1" customWidth="1"/>
    <col min="3360" max="3360" width="17.33203125" style="1" customWidth="1"/>
    <col min="3361" max="3361" width="12.6640625" style="1" customWidth="1"/>
    <col min="3362" max="3362" width="0" style="1" hidden="1" customWidth="1"/>
    <col min="3363" max="3363" width="5.33203125" style="1" customWidth="1"/>
    <col min="3364" max="3364" width="0" style="1" hidden="1" customWidth="1"/>
    <col min="3365" max="3365" width="17" style="1" customWidth="1"/>
    <col min="3366" max="3366" width="6.33203125" style="1" customWidth="1"/>
    <col min="3367" max="3367" width="0" style="1" hidden="1" customWidth="1"/>
    <col min="3368" max="3368" width="14.33203125" style="1" customWidth="1"/>
    <col min="3369" max="3369" width="7.5546875" style="1" customWidth="1"/>
    <col min="3370" max="3370" width="0" style="1" hidden="1" customWidth="1"/>
    <col min="3371" max="3372" width="14.33203125" style="1" customWidth="1"/>
    <col min="3373" max="3373" width="20.88671875" style="1" customWidth="1"/>
    <col min="3374" max="3374" width="14.44140625" style="1" customWidth="1"/>
    <col min="3375" max="3375" width="15" style="1" customWidth="1"/>
    <col min="3376" max="3376" width="2.6640625" style="1" customWidth="1"/>
    <col min="3377" max="3377" width="11.6640625" style="1" customWidth="1"/>
    <col min="3378" max="3378" width="11.5546875" style="1" customWidth="1"/>
    <col min="3379" max="3379" width="2.33203125" style="1" customWidth="1"/>
    <col min="3380" max="3380" width="41" style="1" customWidth="1"/>
    <col min="3381" max="3381" width="14.33203125" style="1" customWidth="1"/>
    <col min="3382" max="3383" width="11.5546875" style="1" customWidth="1"/>
    <col min="3384" max="3384" width="21.88671875" style="1" customWidth="1"/>
    <col min="3385" max="3576" width="11.5546875" style="1"/>
    <col min="3577" max="3577" width="21.88671875" style="1" customWidth="1"/>
    <col min="3578" max="3578" width="13.88671875" style="1" customWidth="1"/>
    <col min="3579" max="3579" width="38.6640625" style="1" customWidth="1"/>
    <col min="3580" max="3580" width="3" style="1" bestFit="1" customWidth="1"/>
    <col min="3581" max="3581" width="32.33203125" style="1" customWidth="1"/>
    <col min="3582" max="3582" width="46.33203125" style="1" customWidth="1"/>
    <col min="3583" max="3583" width="19" style="1" customWidth="1"/>
    <col min="3584" max="3584" width="0" style="1" hidden="1" customWidth="1"/>
    <col min="3585" max="3585" width="17.6640625" style="1" customWidth="1"/>
    <col min="3586" max="3586" width="0" style="1" hidden="1" customWidth="1"/>
    <col min="3587" max="3587" width="22.33203125" style="1" customWidth="1"/>
    <col min="3588" max="3588" width="5.33203125" style="1" customWidth="1"/>
    <col min="3589" max="3589" width="36.33203125" style="1" customWidth="1"/>
    <col min="3590" max="3590" width="5.6640625" style="1" customWidth="1"/>
    <col min="3591" max="3591" width="0" style="1" hidden="1" customWidth="1"/>
    <col min="3592" max="3592" width="20.6640625" style="1" customWidth="1"/>
    <col min="3593" max="3593" width="4.88671875" style="1" customWidth="1"/>
    <col min="3594" max="3594" width="0" style="1" hidden="1" customWidth="1"/>
    <col min="3595" max="3595" width="24.6640625" style="1" customWidth="1"/>
    <col min="3596" max="3596" width="12.33203125" style="1" customWidth="1"/>
    <col min="3597" max="3597" width="0" style="1" hidden="1" customWidth="1"/>
    <col min="3598" max="3598" width="3.44140625" style="1" customWidth="1"/>
    <col min="3599" max="3599" width="0" style="1" hidden="1" customWidth="1"/>
    <col min="3600" max="3600" width="17.6640625" style="1" customWidth="1"/>
    <col min="3601" max="3601" width="3.44140625" style="1" customWidth="1"/>
    <col min="3602" max="3602" width="0" style="1" hidden="1" customWidth="1"/>
    <col min="3603" max="3603" width="23.6640625" style="1" customWidth="1"/>
    <col min="3604" max="3604" width="10" style="1" customWidth="1"/>
    <col min="3605" max="3605" width="0" style="1" hidden="1" customWidth="1"/>
    <col min="3606" max="3607" width="14.6640625" style="1" customWidth="1"/>
    <col min="3608" max="3608" width="12.88671875" style="1" customWidth="1"/>
    <col min="3609" max="3609" width="3.33203125" style="1" customWidth="1"/>
    <col min="3610" max="3610" width="30.33203125" style="1" customWidth="1"/>
    <col min="3611" max="3611" width="5" style="1" customWidth="1"/>
    <col min="3612" max="3612" width="0" style="1" hidden="1" customWidth="1"/>
    <col min="3613" max="3613" width="14.33203125" style="1" customWidth="1"/>
    <col min="3614" max="3614" width="5.6640625" style="1" customWidth="1"/>
    <col min="3615" max="3615" width="0" style="1" hidden="1" customWidth="1"/>
    <col min="3616" max="3616" width="17.33203125" style="1" customWidth="1"/>
    <col min="3617" max="3617" width="12.6640625" style="1" customWidth="1"/>
    <col min="3618" max="3618" width="0" style="1" hidden="1" customWidth="1"/>
    <col min="3619" max="3619" width="5.33203125" style="1" customWidth="1"/>
    <col min="3620" max="3620" width="0" style="1" hidden="1" customWidth="1"/>
    <col min="3621" max="3621" width="17" style="1" customWidth="1"/>
    <col min="3622" max="3622" width="6.33203125" style="1" customWidth="1"/>
    <col min="3623" max="3623" width="0" style="1" hidden="1" customWidth="1"/>
    <col min="3624" max="3624" width="14.33203125" style="1" customWidth="1"/>
    <col min="3625" max="3625" width="7.5546875" style="1" customWidth="1"/>
    <col min="3626" max="3626" width="0" style="1" hidden="1" customWidth="1"/>
    <col min="3627" max="3628" width="14.33203125" style="1" customWidth="1"/>
    <col min="3629" max="3629" width="20.88671875" style="1" customWidth="1"/>
    <col min="3630" max="3630" width="14.44140625" style="1" customWidth="1"/>
    <col min="3631" max="3631" width="15" style="1" customWidth="1"/>
    <col min="3632" max="3632" width="2.6640625" style="1" customWidth="1"/>
    <col min="3633" max="3633" width="11.6640625" style="1" customWidth="1"/>
    <col min="3634" max="3634" width="11.5546875" style="1" customWidth="1"/>
    <col min="3635" max="3635" width="2.33203125" style="1" customWidth="1"/>
    <col min="3636" max="3636" width="41" style="1" customWidth="1"/>
    <col min="3637" max="3637" width="14.33203125" style="1" customWidth="1"/>
    <col min="3638" max="3639" width="11.5546875" style="1" customWidth="1"/>
    <col min="3640" max="3640" width="21.88671875" style="1" customWidth="1"/>
    <col min="3641" max="3832" width="11.5546875" style="1"/>
    <col min="3833" max="3833" width="21.88671875" style="1" customWidth="1"/>
    <col min="3834" max="3834" width="13.88671875" style="1" customWidth="1"/>
    <col min="3835" max="3835" width="38.6640625" style="1" customWidth="1"/>
    <col min="3836" max="3836" width="3" style="1" bestFit="1" customWidth="1"/>
    <col min="3837" max="3837" width="32.33203125" style="1" customWidth="1"/>
    <col min="3838" max="3838" width="46.33203125" style="1" customWidth="1"/>
    <col min="3839" max="3839" width="19" style="1" customWidth="1"/>
    <col min="3840" max="3840" width="0" style="1" hidden="1" customWidth="1"/>
    <col min="3841" max="3841" width="17.6640625" style="1" customWidth="1"/>
    <col min="3842" max="3842" width="0" style="1" hidden="1" customWidth="1"/>
    <col min="3843" max="3843" width="22.33203125" style="1" customWidth="1"/>
    <col min="3844" max="3844" width="5.33203125" style="1" customWidth="1"/>
    <col min="3845" max="3845" width="36.33203125" style="1" customWidth="1"/>
    <col min="3846" max="3846" width="5.6640625" style="1" customWidth="1"/>
    <col min="3847" max="3847" width="0" style="1" hidden="1" customWidth="1"/>
    <col min="3848" max="3848" width="20.6640625" style="1" customWidth="1"/>
    <col min="3849" max="3849" width="4.88671875" style="1" customWidth="1"/>
    <col min="3850" max="3850" width="0" style="1" hidden="1" customWidth="1"/>
    <col min="3851" max="3851" width="24.6640625" style="1" customWidth="1"/>
    <col min="3852" max="3852" width="12.33203125" style="1" customWidth="1"/>
    <col min="3853" max="3853" width="0" style="1" hidden="1" customWidth="1"/>
    <col min="3854" max="3854" width="3.44140625" style="1" customWidth="1"/>
    <col min="3855" max="3855" width="0" style="1" hidden="1" customWidth="1"/>
    <col min="3856" max="3856" width="17.6640625" style="1" customWidth="1"/>
    <col min="3857" max="3857" width="3.44140625" style="1" customWidth="1"/>
    <col min="3858" max="3858" width="0" style="1" hidden="1" customWidth="1"/>
    <col min="3859" max="3859" width="23.6640625" style="1" customWidth="1"/>
    <col min="3860" max="3860" width="10" style="1" customWidth="1"/>
    <col min="3861" max="3861" width="0" style="1" hidden="1" customWidth="1"/>
    <col min="3862" max="3863" width="14.6640625" style="1" customWidth="1"/>
    <col min="3864" max="3864" width="12.88671875" style="1" customWidth="1"/>
    <col min="3865" max="3865" width="3.33203125" style="1" customWidth="1"/>
    <col min="3866" max="3866" width="30.33203125" style="1" customWidth="1"/>
    <col min="3867" max="3867" width="5" style="1" customWidth="1"/>
    <col min="3868" max="3868" width="0" style="1" hidden="1" customWidth="1"/>
    <col min="3869" max="3869" width="14.33203125" style="1" customWidth="1"/>
    <col min="3870" max="3870" width="5.6640625" style="1" customWidth="1"/>
    <col min="3871" max="3871" width="0" style="1" hidden="1" customWidth="1"/>
    <col min="3872" max="3872" width="17.33203125" style="1" customWidth="1"/>
    <col min="3873" max="3873" width="12.6640625" style="1" customWidth="1"/>
    <col min="3874" max="3874" width="0" style="1" hidden="1" customWidth="1"/>
    <col min="3875" max="3875" width="5.33203125" style="1" customWidth="1"/>
    <col min="3876" max="3876" width="0" style="1" hidden="1" customWidth="1"/>
    <col min="3877" max="3877" width="17" style="1" customWidth="1"/>
    <col min="3878" max="3878" width="6.33203125" style="1" customWidth="1"/>
    <col min="3879" max="3879" width="0" style="1" hidden="1" customWidth="1"/>
    <col min="3880" max="3880" width="14.33203125" style="1" customWidth="1"/>
    <col min="3881" max="3881" width="7.5546875" style="1" customWidth="1"/>
    <col min="3882" max="3882" width="0" style="1" hidden="1" customWidth="1"/>
    <col min="3883" max="3884" width="14.33203125" style="1" customWidth="1"/>
    <col min="3885" max="3885" width="20.88671875" style="1" customWidth="1"/>
    <col min="3886" max="3886" width="14.44140625" style="1" customWidth="1"/>
    <col min="3887" max="3887" width="15" style="1" customWidth="1"/>
    <col min="3888" max="3888" width="2.6640625" style="1" customWidth="1"/>
    <col min="3889" max="3889" width="11.6640625" style="1" customWidth="1"/>
    <col min="3890" max="3890" width="11.5546875" style="1" customWidth="1"/>
    <col min="3891" max="3891" width="2.33203125" style="1" customWidth="1"/>
    <col min="3892" max="3892" width="41" style="1" customWidth="1"/>
    <col min="3893" max="3893" width="14.33203125" style="1" customWidth="1"/>
    <col min="3894" max="3895" width="11.5546875" style="1" customWidth="1"/>
    <col min="3896" max="3896" width="21.88671875" style="1" customWidth="1"/>
    <col min="3897" max="4088" width="11.5546875" style="1"/>
    <col min="4089" max="4089" width="21.88671875" style="1" customWidth="1"/>
    <col min="4090" max="4090" width="13.88671875" style="1" customWidth="1"/>
    <col min="4091" max="4091" width="38.6640625" style="1" customWidth="1"/>
    <col min="4092" max="4092" width="3" style="1" bestFit="1" customWidth="1"/>
    <col min="4093" max="4093" width="32.33203125" style="1" customWidth="1"/>
    <col min="4094" max="4094" width="46.33203125" style="1" customWidth="1"/>
    <col min="4095" max="4095" width="19" style="1" customWidth="1"/>
    <col min="4096" max="4096" width="0" style="1" hidden="1" customWidth="1"/>
    <col min="4097" max="4097" width="17.6640625" style="1" customWidth="1"/>
    <col min="4098" max="4098" width="0" style="1" hidden="1" customWidth="1"/>
    <col min="4099" max="4099" width="22.33203125" style="1" customWidth="1"/>
    <col min="4100" max="4100" width="5.33203125" style="1" customWidth="1"/>
    <col min="4101" max="4101" width="36.33203125" style="1" customWidth="1"/>
    <col min="4102" max="4102" width="5.6640625" style="1" customWidth="1"/>
    <col min="4103" max="4103" width="0" style="1" hidden="1" customWidth="1"/>
    <col min="4104" max="4104" width="20.6640625" style="1" customWidth="1"/>
    <col min="4105" max="4105" width="4.88671875" style="1" customWidth="1"/>
    <col min="4106" max="4106" width="0" style="1" hidden="1" customWidth="1"/>
    <col min="4107" max="4107" width="24.6640625" style="1" customWidth="1"/>
    <col min="4108" max="4108" width="12.33203125" style="1" customWidth="1"/>
    <col min="4109" max="4109" width="0" style="1" hidden="1" customWidth="1"/>
    <col min="4110" max="4110" width="3.44140625" style="1" customWidth="1"/>
    <col min="4111" max="4111" width="0" style="1" hidden="1" customWidth="1"/>
    <col min="4112" max="4112" width="17.6640625" style="1" customWidth="1"/>
    <col min="4113" max="4113" width="3.44140625" style="1" customWidth="1"/>
    <col min="4114" max="4114" width="0" style="1" hidden="1" customWidth="1"/>
    <col min="4115" max="4115" width="23.6640625" style="1" customWidth="1"/>
    <col min="4116" max="4116" width="10" style="1" customWidth="1"/>
    <col min="4117" max="4117" width="0" style="1" hidden="1" customWidth="1"/>
    <col min="4118" max="4119" width="14.6640625" style="1" customWidth="1"/>
    <col min="4120" max="4120" width="12.88671875" style="1" customWidth="1"/>
    <col min="4121" max="4121" width="3.33203125" style="1" customWidth="1"/>
    <col min="4122" max="4122" width="30.33203125" style="1" customWidth="1"/>
    <col min="4123" max="4123" width="5" style="1" customWidth="1"/>
    <col min="4124" max="4124" width="0" style="1" hidden="1" customWidth="1"/>
    <col min="4125" max="4125" width="14.33203125" style="1" customWidth="1"/>
    <col min="4126" max="4126" width="5.6640625" style="1" customWidth="1"/>
    <col min="4127" max="4127" width="0" style="1" hidden="1" customWidth="1"/>
    <col min="4128" max="4128" width="17.33203125" style="1" customWidth="1"/>
    <col min="4129" max="4129" width="12.6640625" style="1" customWidth="1"/>
    <col min="4130" max="4130" width="0" style="1" hidden="1" customWidth="1"/>
    <col min="4131" max="4131" width="5.33203125" style="1" customWidth="1"/>
    <col min="4132" max="4132" width="0" style="1" hidden="1" customWidth="1"/>
    <col min="4133" max="4133" width="17" style="1" customWidth="1"/>
    <col min="4134" max="4134" width="6.33203125" style="1" customWidth="1"/>
    <col min="4135" max="4135" width="0" style="1" hidden="1" customWidth="1"/>
    <col min="4136" max="4136" width="14.33203125" style="1" customWidth="1"/>
    <col min="4137" max="4137" width="7.5546875" style="1" customWidth="1"/>
    <col min="4138" max="4138" width="0" style="1" hidden="1" customWidth="1"/>
    <col min="4139" max="4140" width="14.33203125" style="1" customWidth="1"/>
    <col min="4141" max="4141" width="20.88671875" style="1" customWidth="1"/>
    <col min="4142" max="4142" width="14.44140625" style="1" customWidth="1"/>
    <col min="4143" max="4143" width="15" style="1" customWidth="1"/>
    <col min="4144" max="4144" width="2.6640625" style="1" customWidth="1"/>
    <col min="4145" max="4145" width="11.6640625" style="1" customWidth="1"/>
    <col min="4146" max="4146" width="11.5546875" style="1" customWidth="1"/>
    <col min="4147" max="4147" width="2.33203125" style="1" customWidth="1"/>
    <col min="4148" max="4148" width="41" style="1" customWidth="1"/>
    <col min="4149" max="4149" width="14.33203125" style="1" customWidth="1"/>
    <col min="4150" max="4151" width="11.5546875" style="1" customWidth="1"/>
    <col min="4152" max="4152" width="21.88671875" style="1" customWidth="1"/>
    <col min="4153" max="4344" width="11.5546875" style="1"/>
    <col min="4345" max="4345" width="21.88671875" style="1" customWidth="1"/>
    <col min="4346" max="4346" width="13.88671875" style="1" customWidth="1"/>
    <col min="4347" max="4347" width="38.6640625" style="1" customWidth="1"/>
    <col min="4348" max="4348" width="3" style="1" bestFit="1" customWidth="1"/>
    <col min="4349" max="4349" width="32.33203125" style="1" customWidth="1"/>
    <col min="4350" max="4350" width="46.33203125" style="1" customWidth="1"/>
    <col min="4351" max="4351" width="19" style="1" customWidth="1"/>
    <col min="4352" max="4352" width="0" style="1" hidden="1" customWidth="1"/>
    <col min="4353" max="4353" width="17.6640625" style="1" customWidth="1"/>
    <col min="4354" max="4354" width="0" style="1" hidden="1" customWidth="1"/>
    <col min="4355" max="4355" width="22.33203125" style="1" customWidth="1"/>
    <col min="4356" max="4356" width="5.33203125" style="1" customWidth="1"/>
    <col min="4357" max="4357" width="36.33203125" style="1" customWidth="1"/>
    <col min="4358" max="4358" width="5.6640625" style="1" customWidth="1"/>
    <col min="4359" max="4359" width="0" style="1" hidden="1" customWidth="1"/>
    <col min="4360" max="4360" width="20.6640625" style="1" customWidth="1"/>
    <col min="4361" max="4361" width="4.88671875" style="1" customWidth="1"/>
    <col min="4362" max="4362" width="0" style="1" hidden="1" customWidth="1"/>
    <col min="4363" max="4363" width="24.6640625" style="1" customWidth="1"/>
    <col min="4364" max="4364" width="12.33203125" style="1" customWidth="1"/>
    <col min="4365" max="4365" width="0" style="1" hidden="1" customWidth="1"/>
    <col min="4366" max="4366" width="3.44140625" style="1" customWidth="1"/>
    <col min="4367" max="4367" width="0" style="1" hidden="1" customWidth="1"/>
    <col min="4368" max="4368" width="17.6640625" style="1" customWidth="1"/>
    <col min="4369" max="4369" width="3.44140625" style="1" customWidth="1"/>
    <col min="4370" max="4370" width="0" style="1" hidden="1" customWidth="1"/>
    <col min="4371" max="4371" width="23.6640625" style="1" customWidth="1"/>
    <col min="4372" max="4372" width="10" style="1" customWidth="1"/>
    <col min="4373" max="4373" width="0" style="1" hidden="1" customWidth="1"/>
    <col min="4374" max="4375" width="14.6640625" style="1" customWidth="1"/>
    <col min="4376" max="4376" width="12.88671875" style="1" customWidth="1"/>
    <col min="4377" max="4377" width="3.33203125" style="1" customWidth="1"/>
    <col min="4378" max="4378" width="30.33203125" style="1" customWidth="1"/>
    <col min="4379" max="4379" width="5" style="1" customWidth="1"/>
    <col min="4380" max="4380" width="0" style="1" hidden="1" customWidth="1"/>
    <col min="4381" max="4381" width="14.33203125" style="1" customWidth="1"/>
    <col min="4382" max="4382" width="5.6640625" style="1" customWidth="1"/>
    <col min="4383" max="4383" width="0" style="1" hidden="1" customWidth="1"/>
    <col min="4384" max="4384" width="17.33203125" style="1" customWidth="1"/>
    <col min="4385" max="4385" width="12.6640625" style="1" customWidth="1"/>
    <col min="4386" max="4386" width="0" style="1" hidden="1" customWidth="1"/>
    <col min="4387" max="4387" width="5.33203125" style="1" customWidth="1"/>
    <col min="4388" max="4388" width="0" style="1" hidden="1" customWidth="1"/>
    <col min="4389" max="4389" width="17" style="1" customWidth="1"/>
    <col min="4390" max="4390" width="6.33203125" style="1" customWidth="1"/>
    <col min="4391" max="4391" width="0" style="1" hidden="1" customWidth="1"/>
    <col min="4392" max="4392" width="14.33203125" style="1" customWidth="1"/>
    <col min="4393" max="4393" width="7.5546875" style="1" customWidth="1"/>
    <col min="4394" max="4394" width="0" style="1" hidden="1" customWidth="1"/>
    <col min="4395" max="4396" width="14.33203125" style="1" customWidth="1"/>
    <col min="4397" max="4397" width="20.88671875" style="1" customWidth="1"/>
    <col min="4398" max="4398" width="14.44140625" style="1" customWidth="1"/>
    <col min="4399" max="4399" width="15" style="1" customWidth="1"/>
    <col min="4400" max="4400" width="2.6640625" style="1" customWidth="1"/>
    <col min="4401" max="4401" width="11.6640625" style="1" customWidth="1"/>
    <col min="4402" max="4402" width="11.5546875" style="1" customWidth="1"/>
    <col min="4403" max="4403" width="2.33203125" style="1" customWidth="1"/>
    <col min="4404" max="4404" width="41" style="1" customWidth="1"/>
    <col min="4405" max="4405" width="14.33203125" style="1" customWidth="1"/>
    <col min="4406" max="4407" width="11.5546875" style="1" customWidth="1"/>
    <col min="4408" max="4408" width="21.88671875" style="1" customWidth="1"/>
    <col min="4409" max="4600" width="11.5546875" style="1"/>
    <col min="4601" max="4601" width="21.88671875" style="1" customWidth="1"/>
    <col min="4602" max="4602" width="13.88671875" style="1" customWidth="1"/>
    <col min="4603" max="4603" width="38.6640625" style="1" customWidth="1"/>
    <col min="4604" max="4604" width="3" style="1" bestFit="1" customWidth="1"/>
    <col min="4605" max="4605" width="32.33203125" style="1" customWidth="1"/>
    <col min="4606" max="4606" width="46.33203125" style="1" customWidth="1"/>
    <col min="4607" max="4607" width="19" style="1" customWidth="1"/>
    <col min="4608" max="4608" width="0" style="1" hidden="1" customWidth="1"/>
    <col min="4609" max="4609" width="17.6640625" style="1" customWidth="1"/>
    <col min="4610" max="4610" width="0" style="1" hidden="1" customWidth="1"/>
    <col min="4611" max="4611" width="22.33203125" style="1" customWidth="1"/>
    <col min="4612" max="4612" width="5.33203125" style="1" customWidth="1"/>
    <col min="4613" max="4613" width="36.33203125" style="1" customWidth="1"/>
    <col min="4614" max="4614" width="5.6640625" style="1" customWidth="1"/>
    <col min="4615" max="4615" width="0" style="1" hidden="1" customWidth="1"/>
    <col min="4616" max="4616" width="20.6640625" style="1" customWidth="1"/>
    <col min="4617" max="4617" width="4.88671875" style="1" customWidth="1"/>
    <col min="4618" max="4618" width="0" style="1" hidden="1" customWidth="1"/>
    <col min="4619" max="4619" width="24.6640625" style="1" customWidth="1"/>
    <col min="4620" max="4620" width="12.33203125" style="1" customWidth="1"/>
    <col min="4621" max="4621" width="0" style="1" hidden="1" customWidth="1"/>
    <col min="4622" max="4622" width="3.44140625" style="1" customWidth="1"/>
    <col min="4623" max="4623" width="0" style="1" hidden="1" customWidth="1"/>
    <col min="4624" max="4624" width="17.6640625" style="1" customWidth="1"/>
    <col min="4625" max="4625" width="3.44140625" style="1" customWidth="1"/>
    <col min="4626" max="4626" width="0" style="1" hidden="1" customWidth="1"/>
    <col min="4627" max="4627" width="23.6640625" style="1" customWidth="1"/>
    <col min="4628" max="4628" width="10" style="1" customWidth="1"/>
    <col min="4629" max="4629" width="0" style="1" hidden="1" customWidth="1"/>
    <col min="4630" max="4631" width="14.6640625" style="1" customWidth="1"/>
    <col min="4632" max="4632" width="12.88671875" style="1" customWidth="1"/>
    <col min="4633" max="4633" width="3.33203125" style="1" customWidth="1"/>
    <col min="4634" max="4634" width="30.33203125" style="1" customWidth="1"/>
    <col min="4635" max="4635" width="5" style="1" customWidth="1"/>
    <col min="4636" max="4636" width="0" style="1" hidden="1" customWidth="1"/>
    <col min="4637" max="4637" width="14.33203125" style="1" customWidth="1"/>
    <col min="4638" max="4638" width="5.6640625" style="1" customWidth="1"/>
    <col min="4639" max="4639" width="0" style="1" hidden="1" customWidth="1"/>
    <col min="4640" max="4640" width="17.33203125" style="1" customWidth="1"/>
    <col min="4641" max="4641" width="12.6640625" style="1" customWidth="1"/>
    <col min="4642" max="4642" width="0" style="1" hidden="1" customWidth="1"/>
    <col min="4643" max="4643" width="5.33203125" style="1" customWidth="1"/>
    <col min="4644" max="4644" width="0" style="1" hidden="1" customWidth="1"/>
    <col min="4645" max="4645" width="17" style="1" customWidth="1"/>
    <col min="4646" max="4646" width="6.33203125" style="1" customWidth="1"/>
    <col min="4647" max="4647" width="0" style="1" hidden="1" customWidth="1"/>
    <col min="4648" max="4648" width="14.33203125" style="1" customWidth="1"/>
    <col min="4649" max="4649" width="7.5546875" style="1" customWidth="1"/>
    <col min="4650" max="4650" width="0" style="1" hidden="1" customWidth="1"/>
    <col min="4651" max="4652" width="14.33203125" style="1" customWidth="1"/>
    <col min="4653" max="4653" width="20.88671875" style="1" customWidth="1"/>
    <col min="4654" max="4654" width="14.44140625" style="1" customWidth="1"/>
    <col min="4655" max="4655" width="15" style="1" customWidth="1"/>
    <col min="4656" max="4656" width="2.6640625" style="1" customWidth="1"/>
    <col min="4657" max="4657" width="11.6640625" style="1" customWidth="1"/>
    <col min="4658" max="4658" width="11.5546875" style="1" customWidth="1"/>
    <col min="4659" max="4659" width="2.33203125" style="1" customWidth="1"/>
    <col min="4660" max="4660" width="41" style="1" customWidth="1"/>
    <col min="4661" max="4661" width="14.33203125" style="1" customWidth="1"/>
    <col min="4662" max="4663" width="11.5546875" style="1" customWidth="1"/>
    <col min="4664" max="4664" width="21.88671875" style="1" customWidth="1"/>
    <col min="4665" max="4856" width="11.5546875" style="1"/>
    <col min="4857" max="4857" width="21.88671875" style="1" customWidth="1"/>
    <col min="4858" max="4858" width="13.88671875" style="1" customWidth="1"/>
    <col min="4859" max="4859" width="38.6640625" style="1" customWidth="1"/>
    <col min="4860" max="4860" width="3" style="1" bestFit="1" customWidth="1"/>
    <col min="4861" max="4861" width="32.33203125" style="1" customWidth="1"/>
    <col min="4862" max="4862" width="46.33203125" style="1" customWidth="1"/>
    <col min="4863" max="4863" width="19" style="1" customWidth="1"/>
    <col min="4864" max="4864" width="0" style="1" hidden="1" customWidth="1"/>
    <col min="4865" max="4865" width="17.6640625" style="1" customWidth="1"/>
    <col min="4866" max="4866" width="0" style="1" hidden="1" customWidth="1"/>
    <col min="4867" max="4867" width="22.33203125" style="1" customWidth="1"/>
    <col min="4868" max="4868" width="5.33203125" style="1" customWidth="1"/>
    <col min="4869" max="4869" width="36.33203125" style="1" customWidth="1"/>
    <col min="4870" max="4870" width="5.6640625" style="1" customWidth="1"/>
    <col min="4871" max="4871" width="0" style="1" hidden="1" customWidth="1"/>
    <col min="4872" max="4872" width="20.6640625" style="1" customWidth="1"/>
    <col min="4873" max="4873" width="4.88671875" style="1" customWidth="1"/>
    <col min="4874" max="4874" width="0" style="1" hidden="1" customWidth="1"/>
    <col min="4875" max="4875" width="24.6640625" style="1" customWidth="1"/>
    <col min="4876" max="4876" width="12.33203125" style="1" customWidth="1"/>
    <col min="4877" max="4877" width="0" style="1" hidden="1" customWidth="1"/>
    <col min="4878" max="4878" width="3.44140625" style="1" customWidth="1"/>
    <col min="4879" max="4879" width="0" style="1" hidden="1" customWidth="1"/>
    <col min="4880" max="4880" width="17.6640625" style="1" customWidth="1"/>
    <col min="4881" max="4881" width="3.44140625" style="1" customWidth="1"/>
    <col min="4882" max="4882" width="0" style="1" hidden="1" customWidth="1"/>
    <col min="4883" max="4883" width="23.6640625" style="1" customWidth="1"/>
    <col min="4884" max="4884" width="10" style="1" customWidth="1"/>
    <col min="4885" max="4885" width="0" style="1" hidden="1" customWidth="1"/>
    <col min="4886" max="4887" width="14.6640625" style="1" customWidth="1"/>
    <col min="4888" max="4888" width="12.88671875" style="1" customWidth="1"/>
    <col min="4889" max="4889" width="3.33203125" style="1" customWidth="1"/>
    <col min="4890" max="4890" width="30.33203125" style="1" customWidth="1"/>
    <col min="4891" max="4891" width="5" style="1" customWidth="1"/>
    <col min="4892" max="4892" width="0" style="1" hidden="1" customWidth="1"/>
    <col min="4893" max="4893" width="14.33203125" style="1" customWidth="1"/>
    <col min="4894" max="4894" width="5.6640625" style="1" customWidth="1"/>
    <col min="4895" max="4895" width="0" style="1" hidden="1" customWidth="1"/>
    <col min="4896" max="4896" width="17.33203125" style="1" customWidth="1"/>
    <col min="4897" max="4897" width="12.6640625" style="1" customWidth="1"/>
    <col min="4898" max="4898" width="0" style="1" hidden="1" customWidth="1"/>
    <col min="4899" max="4899" width="5.33203125" style="1" customWidth="1"/>
    <col min="4900" max="4900" width="0" style="1" hidden="1" customWidth="1"/>
    <col min="4901" max="4901" width="17" style="1" customWidth="1"/>
    <col min="4902" max="4902" width="6.33203125" style="1" customWidth="1"/>
    <col min="4903" max="4903" width="0" style="1" hidden="1" customWidth="1"/>
    <col min="4904" max="4904" width="14.33203125" style="1" customWidth="1"/>
    <col min="4905" max="4905" width="7.5546875" style="1" customWidth="1"/>
    <col min="4906" max="4906" width="0" style="1" hidden="1" customWidth="1"/>
    <col min="4907" max="4908" width="14.33203125" style="1" customWidth="1"/>
    <col min="4909" max="4909" width="20.88671875" style="1" customWidth="1"/>
    <col min="4910" max="4910" width="14.44140625" style="1" customWidth="1"/>
    <col min="4911" max="4911" width="15" style="1" customWidth="1"/>
    <col min="4912" max="4912" width="2.6640625" style="1" customWidth="1"/>
    <col min="4913" max="4913" width="11.6640625" style="1" customWidth="1"/>
    <col min="4914" max="4914" width="11.5546875" style="1" customWidth="1"/>
    <col min="4915" max="4915" width="2.33203125" style="1" customWidth="1"/>
    <col min="4916" max="4916" width="41" style="1" customWidth="1"/>
    <col min="4917" max="4917" width="14.33203125" style="1" customWidth="1"/>
    <col min="4918" max="4919" width="11.5546875" style="1" customWidth="1"/>
    <col min="4920" max="4920" width="21.88671875" style="1" customWidth="1"/>
    <col min="4921" max="5112" width="11.5546875" style="1"/>
    <col min="5113" max="5113" width="21.88671875" style="1" customWidth="1"/>
    <col min="5114" max="5114" width="13.88671875" style="1" customWidth="1"/>
    <col min="5115" max="5115" width="38.6640625" style="1" customWidth="1"/>
    <col min="5116" max="5116" width="3" style="1" bestFit="1" customWidth="1"/>
    <col min="5117" max="5117" width="32.33203125" style="1" customWidth="1"/>
    <col min="5118" max="5118" width="46.33203125" style="1" customWidth="1"/>
    <col min="5119" max="5119" width="19" style="1" customWidth="1"/>
    <col min="5120" max="5120" width="0" style="1" hidden="1" customWidth="1"/>
    <col min="5121" max="5121" width="17.6640625" style="1" customWidth="1"/>
    <col min="5122" max="5122" width="0" style="1" hidden="1" customWidth="1"/>
    <col min="5123" max="5123" width="22.33203125" style="1" customWidth="1"/>
    <col min="5124" max="5124" width="5.33203125" style="1" customWidth="1"/>
    <col min="5125" max="5125" width="36.33203125" style="1" customWidth="1"/>
    <col min="5126" max="5126" width="5.6640625" style="1" customWidth="1"/>
    <col min="5127" max="5127" width="0" style="1" hidden="1" customWidth="1"/>
    <col min="5128" max="5128" width="20.6640625" style="1" customWidth="1"/>
    <col min="5129" max="5129" width="4.88671875" style="1" customWidth="1"/>
    <col min="5130" max="5130" width="0" style="1" hidden="1" customWidth="1"/>
    <col min="5131" max="5131" width="24.6640625" style="1" customWidth="1"/>
    <col min="5132" max="5132" width="12.33203125" style="1" customWidth="1"/>
    <col min="5133" max="5133" width="0" style="1" hidden="1" customWidth="1"/>
    <col min="5134" max="5134" width="3.44140625" style="1" customWidth="1"/>
    <col min="5135" max="5135" width="0" style="1" hidden="1" customWidth="1"/>
    <col min="5136" max="5136" width="17.6640625" style="1" customWidth="1"/>
    <col min="5137" max="5137" width="3.44140625" style="1" customWidth="1"/>
    <col min="5138" max="5138" width="0" style="1" hidden="1" customWidth="1"/>
    <col min="5139" max="5139" width="23.6640625" style="1" customWidth="1"/>
    <col min="5140" max="5140" width="10" style="1" customWidth="1"/>
    <col min="5141" max="5141" width="0" style="1" hidden="1" customWidth="1"/>
    <col min="5142" max="5143" width="14.6640625" style="1" customWidth="1"/>
    <col min="5144" max="5144" width="12.88671875" style="1" customWidth="1"/>
    <col min="5145" max="5145" width="3.33203125" style="1" customWidth="1"/>
    <col min="5146" max="5146" width="30.33203125" style="1" customWidth="1"/>
    <col min="5147" max="5147" width="5" style="1" customWidth="1"/>
    <col min="5148" max="5148" width="0" style="1" hidden="1" customWidth="1"/>
    <col min="5149" max="5149" width="14.33203125" style="1" customWidth="1"/>
    <col min="5150" max="5150" width="5.6640625" style="1" customWidth="1"/>
    <col min="5151" max="5151" width="0" style="1" hidden="1" customWidth="1"/>
    <col min="5152" max="5152" width="17.33203125" style="1" customWidth="1"/>
    <col min="5153" max="5153" width="12.6640625" style="1" customWidth="1"/>
    <col min="5154" max="5154" width="0" style="1" hidden="1" customWidth="1"/>
    <col min="5155" max="5155" width="5.33203125" style="1" customWidth="1"/>
    <col min="5156" max="5156" width="0" style="1" hidden="1" customWidth="1"/>
    <col min="5157" max="5157" width="17" style="1" customWidth="1"/>
    <col min="5158" max="5158" width="6.33203125" style="1" customWidth="1"/>
    <col min="5159" max="5159" width="0" style="1" hidden="1" customWidth="1"/>
    <col min="5160" max="5160" width="14.33203125" style="1" customWidth="1"/>
    <col min="5161" max="5161" width="7.5546875" style="1" customWidth="1"/>
    <col min="5162" max="5162" width="0" style="1" hidden="1" customWidth="1"/>
    <col min="5163" max="5164" width="14.33203125" style="1" customWidth="1"/>
    <col min="5165" max="5165" width="20.88671875" style="1" customWidth="1"/>
    <col min="5166" max="5166" width="14.44140625" style="1" customWidth="1"/>
    <col min="5167" max="5167" width="15" style="1" customWidth="1"/>
    <col min="5168" max="5168" width="2.6640625" style="1" customWidth="1"/>
    <col min="5169" max="5169" width="11.6640625" style="1" customWidth="1"/>
    <col min="5170" max="5170" width="11.5546875" style="1" customWidth="1"/>
    <col min="5171" max="5171" width="2.33203125" style="1" customWidth="1"/>
    <col min="5172" max="5172" width="41" style="1" customWidth="1"/>
    <col min="5173" max="5173" width="14.33203125" style="1" customWidth="1"/>
    <col min="5174" max="5175" width="11.5546875" style="1" customWidth="1"/>
    <col min="5176" max="5176" width="21.88671875" style="1" customWidth="1"/>
    <col min="5177" max="5368" width="11.5546875" style="1"/>
    <col min="5369" max="5369" width="21.88671875" style="1" customWidth="1"/>
    <col min="5370" max="5370" width="13.88671875" style="1" customWidth="1"/>
    <col min="5371" max="5371" width="38.6640625" style="1" customWidth="1"/>
    <col min="5372" max="5372" width="3" style="1" bestFit="1" customWidth="1"/>
    <col min="5373" max="5373" width="32.33203125" style="1" customWidth="1"/>
    <col min="5374" max="5374" width="46.33203125" style="1" customWidth="1"/>
    <col min="5375" max="5375" width="19" style="1" customWidth="1"/>
    <col min="5376" max="5376" width="0" style="1" hidden="1" customWidth="1"/>
    <col min="5377" max="5377" width="17.6640625" style="1" customWidth="1"/>
    <col min="5378" max="5378" width="0" style="1" hidden="1" customWidth="1"/>
    <col min="5379" max="5379" width="22.33203125" style="1" customWidth="1"/>
    <col min="5380" max="5380" width="5.33203125" style="1" customWidth="1"/>
    <col min="5381" max="5381" width="36.33203125" style="1" customWidth="1"/>
    <col min="5382" max="5382" width="5.6640625" style="1" customWidth="1"/>
    <col min="5383" max="5383" width="0" style="1" hidden="1" customWidth="1"/>
    <col min="5384" max="5384" width="20.6640625" style="1" customWidth="1"/>
    <col min="5385" max="5385" width="4.88671875" style="1" customWidth="1"/>
    <col min="5386" max="5386" width="0" style="1" hidden="1" customWidth="1"/>
    <col min="5387" max="5387" width="24.6640625" style="1" customWidth="1"/>
    <col min="5388" max="5388" width="12.33203125" style="1" customWidth="1"/>
    <col min="5389" max="5389" width="0" style="1" hidden="1" customWidth="1"/>
    <col min="5390" max="5390" width="3.44140625" style="1" customWidth="1"/>
    <col min="5391" max="5391" width="0" style="1" hidden="1" customWidth="1"/>
    <col min="5392" max="5392" width="17.6640625" style="1" customWidth="1"/>
    <col min="5393" max="5393" width="3.44140625" style="1" customWidth="1"/>
    <col min="5394" max="5394" width="0" style="1" hidden="1" customWidth="1"/>
    <col min="5395" max="5395" width="23.6640625" style="1" customWidth="1"/>
    <col min="5396" max="5396" width="10" style="1" customWidth="1"/>
    <col min="5397" max="5397" width="0" style="1" hidden="1" customWidth="1"/>
    <col min="5398" max="5399" width="14.6640625" style="1" customWidth="1"/>
    <col min="5400" max="5400" width="12.88671875" style="1" customWidth="1"/>
    <col min="5401" max="5401" width="3.33203125" style="1" customWidth="1"/>
    <col min="5402" max="5402" width="30.33203125" style="1" customWidth="1"/>
    <col min="5403" max="5403" width="5" style="1" customWidth="1"/>
    <col min="5404" max="5404" width="0" style="1" hidden="1" customWidth="1"/>
    <col min="5405" max="5405" width="14.33203125" style="1" customWidth="1"/>
    <col min="5406" max="5406" width="5.6640625" style="1" customWidth="1"/>
    <col min="5407" max="5407" width="0" style="1" hidden="1" customWidth="1"/>
    <col min="5408" max="5408" width="17.33203125" style="1" customWidth="1"/>
    <col min="5409" max="5409" width="12.6640625" style="1" customWidth="1"/>
    <col min="5410" max="5410" width="0" style="1" hidden="1" customWidth="1"/>
    <col min="5411" max="5411" width="5.33203125" style="1" customWidth="1"/>
    <col min="5412" max="5412" width="0" style="1" hidden="1" customWidth="1"/>
    <col min="5413" max="5413" width="17" style="1" customWidth="1"/>
    <col min="5414" max="5414" width="6.33203125" style="1" customWidth="1"/>
    <col min="5415" max="5415" width="0" style="1" hidden="1" customWidth="1"/>
    <col min="5416" max="5416" width="14.33203125" style="1" customWidth="1"/>
    <col min="5417" max="5417" width="7.5546875" style="1" customWidth="1"/>
    <col min="5418" max="5418" width="0" style="1" hidden="1" customWidth="1"/>
    <col min="5419" max="5420" width="14.33203125" style="1" customWidth="1"/>
    <col min="5421" max="5421" width="20.88671875" style="1" customWidth="1"/>
    <col min="5422" max="5422" width="14.44140625" style="1" customWidth="1"/>
    <col min="5423" max="5423" width="15" style="1" customWidth="1"/>
    <col min="5424" max="5424" width="2.6640625" style="1" customWidth="1"/>
    <col min="5425" max="5425" width="11.6640625" style="1" customWidth="1"/>
    <col min="5426" max="5426" width="11.5546875" style="1" customWidth="1"/>
    <col min="5427" max="5427" width="2.33203125" style="1" customWidth="1"/>
    <col min="5428" max="5428" width="41" style="1" customWidth="1"/>
    <col min="5429" max="5429" width="14.33203125" style="1" customWidth="1"/>
    <col min="5430" max="5431" width="11.5546875" style="1" customWidth="1"/>
    <col min="5432" max="5432" width="21.88671875" style="1" customWidth="1"/>
    <col min="5433" max="5624" width="11.5546875" style="1"/>
    <col min="5625" max="5625" width="21.88671875" style="1" customWidth="1"/>
    <col min="5626" max="5626" width="13.88671875" style="1" customWidth="1"/>
    <col min="5627" max="5627" width="38.6640625" style="1" customWidth="1"/>
    <col min="5628" max="5628" width="3" style="1" bestFit="1" customWidth="1"/>
    <col min="5629" max="5629" width="32.33203125" style="1" customWidth="1"/>
    <col min="5630" max="5630" width="46.33203125" style="1" customWidth="1"/>
    <col min="5631" max="5631" width="19" style="1" customWidth="1"/>
    <col min="5632" max="5632" width="0" style="1" hidden="1" customWidth="1"/>
    <col min="5633" max="5633" width="17.6640625" style="1" customWidth="1"/>
    <col min="5634" max="5634" width="0" style="1" hidden="1" customWidth="1"/>
    <col min="5635" max="5635" width="22.33203125" style="1" customWidth="1"/>
    <col min="5636" max="5636" width="5.33203125" style="1" customWidth="1"/>
    <col min="5637" max="5637" width="36.33203125" style="1" customWidth="1"/>
    <col min="5638" max="5638" width="5.6640625" style="1" customWidth="1"/>
    <col min="5639" max="5639" width="0" style="1" hidden="1" customWidth="1"/>
    <col min="5640" max="5640" width="20.6640625" style="1" customWidth="1"/>
    <col min="5641" max="5641" width="4.88671875" style="1" customWidth="1"/>
    <col min="5642" max="5642" width="0" style="1" hidden="1" customWidth="1"/>
    <col min="5643" max="5643" width="24.6640625" style="1" customWidth="1"/>
    <col min="5644" max="5644" width="12.33203125" style="1" customWidth="1"/>
    <col min="5645" max="5645" width="0" style="1" hidden="1" customWidth="1"/>
    <col min="5646" max="5646" width="3.44140625" style="1" customWidth="1"/>
    <col min="5647" max="5647" width="0" style="1" hidden="1" customWidth="1"/>
    <col min="5648" max="5648" width="17.6640625" style="1" customWidth="1"/>
    <col min="5649" max="5649" width="3.44140625" style="1" customWidth="1"/>
    <col min="5650" max="5650" width="0" style="1" hidden="1" customWidth="1"/>
    <col min="5651" max="5651" width="23.6640625" style="1" customWidth="1"/>
    <col min="5652" max="5652" width="10" style="1" customWidth="1"/>
    <col min="5653" max="5653" width="0" style="1" hidden="1" customWidth="1"/>
    <col min="5654" max="5655" width="14.6640625" style="1" customWidth="1"/>
    <col min="5656" max="5656" width="12.88671875" style="1" customWidth="1"/>
    <col min="5657" max="5657" width="3.33203125" style="1" customWidth="1"/>
    <col min="5658" max="5658" width="30.33203125" style="1" customWidth="1"/>
    <col min="5659" max="5659" width="5" style="1" customWidth="1"/>
    <col min="5660" max="5660" width="0" style="1" hidden="1" customWidth="1"/>
    <col min="5661" max="5661" width="14.33203125" style="1" customWidth="1"/>
    <col min="5662" max="5662" width="5.6640625" style="1" customWidth="1"/>
    <col min="5663" max="5663" width="0" style="1" hidden="1" customWidth="1"/>
    <col min="5664" max="5664" width="17.33203125" style="1" customWidth="1"/>
    <col min="5665" max="5665" width="12.6640625" style="1" customWidth="1"/>
    <col min="5666" max="5666" width="0" style="1" hidden="1" customWidth="1"/>
    <col min="5667" max="5667" width="5.33203125" style="1" customWidth="1"/>
    <col min="5668" max="5668" width="0" style="1" hidden="1" customWidth="1"/>
    <col min="5669" max="5669" width="17" style="1" customWidth="1"/>
    <col min="5670" max="5670" width="6.33203125" style="1" customWidth="1"/>
    <col min="5671" max="5671" width="0" style="1" hidden="1" customWidth="1"/>
    <col min="5672" max="5672" width="14.33203125" style="1" customWidth="1"/>
    <col min="5673" max="5673" width="7.5546875" style="1" customWidth="1"/>
    <col min="5674" max="5674" width="0" style="1" hidden="1" customWidth="1"/>
    <col min="5675" max="5676" width="14.33203125" style="1" customWidth="1"/>
    <col min="5677" max="5677" width="20.88671875" style="1" customWidth="1"/>
    <col min="5678" max="5678" width="14.44140625" style="1" customWidth="1"/>
    <col min="5679" max="5679" width="15" style="1" customWidth="1"/>
    <col min="5680" max="5680" width="2.6640625" style="1" customWidth="1"/>
    <col min="5681" max="5681" width="11.6640625" style="1" customWidth="1"/>
    <col min="5682" max="5682" width="11.5546875" style="1" customWidth="1"/>
    <col min="5683" max="5683" width="2.33203125" style="1" customWidth="1"/>
    <col min="5684" max="5684" width="41" style="1" customWidth="1"/>
    <col min="5685" max="5685" width="14.33203125" style="1" customWidth="1"/>
    <col min="5686" max="5687" width="11.5546875" style="1" customWidth="1"/>
    <col min="5688" max="5688" width="21.88671875" style="1" customWidth="1"/>
    <col min="5689" max="5880" width="11.5546875" style="1"/>
    <col min="5881" max="5881" width="21.88671875" style="1" customWidth="1"/>
    <col min="5882" max="5882" width="13.88671875" style="1" customWidth="1"/>
    <col min="5883" max="5883" width="38.6640625" style="1" customWidth="1"/>
    <col min="5884" max="5884" width="3" style="1" bestFit="1" customWidth="1"/>
    <col min="5885" max="5885" width="32.33203125" style="1" customWidth="1"/>
    <col min="5886" max="5886" width="46.33203125" style="1" customWidth="1"/>
    <col min="5887" max="5887" width="19" style="1" customWidth="1"/>
    <col min="5888" max="5888" width="0" style="1" hidden="1" customWidth="1"/>
    <col min="5889" max="5889" width="17.6640625" style="1" customWidth="1"/>
    <col min="5890" max="5890" width="0" style="1" hidden="1" customWidth="1"/>
    <col min="5891" max="5891" width="22.33203125" style="1" customWidth="1"/>
    <col min="5892" max="5892" width="5.33203125" style="1" customWidth="1"/>
    <col min="5893" max="5893" width="36.33203125" style="1" customWidth="1"/>
    <col min="5894" max="5894" width="5.6640625" style="1" customWidth="1"/>
    <col min="5895" max="5895" width="0" style="1" hidden="1" customWidth="1"/>
    <col min="5896" max="5896" width="20.6640625" style="1" customWidth="1"/>
    <col min="5897" max="5897" width="4.88671875" style="1" customWidth="1"/>
    <col min="5898" max="5898" width="0" style="1" hidden="1" customWidth="1"/>
    <col min="5899" max="5899" width="24.6640625" style="1" customWidth="1"/>
    <col min="5900" max="5900" width="12.33203125" style="1" customWidth="1"/>
    <col min="5901" max="5901" width="0" style="1" hidden="1" customWidth="1"/>
    <col min="5902" max="5902" width="3.44140625" style="1" customWidth="1"/>
    <col min="5903" max="5903" width="0" style="1" hidden="1" customWidth="1"/>
    <col min="5904" max="5904" width="17.6640625" style="1" customWidth="1"/>
    <col min="5905" max="5905" width="3.44140625" style="1" customWidth="1"/>
    <col min="5906" max="5906" width="0" style="1" hidden="1" customWidth="1"/>
    <col min="5907" max="5907" width="23.6640625" style="1" customWidth="1"/>
    <col min="5908" max="5908" width="10" style="1" customWidth="1"/>
    <col min="5909" max="5909" width="0" style="1" hidden="1" customWidth="1"/>
    <col min="5910" max="5911" width="14.6640625" style="1" customWidth="1"/>
    <col min="5912" max="5912" width="12.88671875" style="1" customWidth="1"/>
    <col min="5913" max="5913" width="3.33203125" style="1" customWidth="1"/>
    <col min="5914" max="5914" width="30.33203125" style="1" customWidth="1"/>
    <col min="5915" max="5915" width="5" style="1" customWidth="1"/>
    <col min="5916" max="5916" width="0" style="1" hidden="1" customWidth="1"/>
    <col min="5917" max="5917" width="14.33203125" style="1" customWidth="1"/>
    <col min="5918" max="5918" width="5.6640625" style="1" customWidth="1"/>
    <col min="5919" max="5919" width="0" style="1" hidden="1" customWidth="1"/>
    <col min="5920" max="5920" width="17.33203125" style="1" customWidth="1"/>
    <col min="5921" max="5921" width="12.6640625" style="1" customWidth="1"/>
    <col min="5922" max="5922" width="0" style="1" hidden="1" customWidth="1"/>
    <col min="5923" max="5923" width="5.33203125" style="1" customWidth="1"/>
    <col min="5924" max="5924" width="0" style="1" hidden="1" customWidth="1"/>
    <col min="5925" max="5925" width="17" style="1" customWidth="1"/>
    <col min="5926" max="5926" width="6.33203125" style="1" customWidth="1"/>
    <col min="5927" max="5927" width="0" style="1" hidden="1" customWidth="1"/>
    <col min="5928" max="5928" width="14.33203125" style="1" customWidth="1"/>
    <col min="5929" max="5929" width="7.5546875" style="1" customWidth="1"/>
    <col min="5930" max="5930" width="0" style="1" hidden="1" customWidth="1"/>
    <col min="5931" max="5932" width="14.33203125" style="1" customWidth="1"/>
    <col min="5933" max="5933" width="20.88671875" style="1" customWidth="1"/>
    <col min="5934" max="5934" width="14.44140625" style="1" customWidth="1"/>
    <col min="5935" max="5935" width="15" style="1" customWidth="1"/>
    <col min="5936" max="5936" width="2.6640625" style="1" customWidth="1"/>
    <col min="5937" max="5937" width="11.6640625" style="1" customWidth="1"/>
    <col min="5938" max="5938" width="11.5546875" style="1" customWidth="1"/>
    <col min="5939" max="5939" width="2.33203125" style="1" customWidth="1"/>
    <col min="5940" max="5940" width="41" style="1" customWidth="1"/>
    <col min="5941" max="5941" width="14.33203125" style="1" customWidth="1"/>
    <col min="5942" max="5943" width="11.5546875" style="1" customWidth="1"/>
    <col min="5944" max="5944" width="21.88671875" style="1" customWidth="1"/>
    <col min="5945" max="6136" width="11.5546875" style="1"/>
    <col min="6137" max="6137" width="21.88671875" style="1" customWidth="1"/>
    <col min="6138" max="6138" width="13.88671875" style="1" customWidth="1"/>
    <col min="6139" max="6139" width="38.6640625" style="1" customWidth="1"/>
    <col min="6140" max="6140" width="3" style="1" bestFit="1" customWidth="1"/>
    <col min="6141" max="6141" width="32.33203125" style="1" customWidth="1"/>
    <col min="6142" max="6142" width="46.33203125" style="1" customWidth="1"/>
    <col min="6143" max="6143" width="19" style="1" customWidth="1"/>
    <col min="6144" max="6144" width="0" style="1" hidden="1" customWidth="1"/>
    <col min="6145" max="6145" width="17.6640625" style="1" customWidth="1"/>
    <col min="6146" max="6146" width="0" style="1" hidden="1" customWidth="1"/>
    <col min="6147" max="6147" width="22.33203125" style="1" customWidth="1"/>
    <col min="6148" max="6148" width="5.33203125" style="1" customWidth="1"/>
    <col min="6149" max="6149" width="36.33203125" style="1" customWidth="1"/>
    <col min="6150" max="6150" width="5.6640625" style="1" customWidth="1"/>
    <col min="6151" max="6151" width="0" style="1" hidden="1" customWidth="1"/>
    <col min="6152" max="6152" width="20.6640625" style="1" customWidth="1"/>
    <col min="6153" max="6153" width="4.88671875" style="1" customWidth="1"/>
    <col min="6154" max="6154" width="0" style="1" hidden="1" customWidth="1"/>
    <col min="6155" max="6155" width="24.6640625" style="1" customWidth="1"/>
    <col min="6156" max="6156" width="12.33203125" style="1" customWidth="1"/>
    <col min="6157" max="6157" width="0" style="1" hidden="1" customWidth="1"/>
    <col min="6158" max="6158" width="3.44140625" style="1" customWidth="1"/>
    <col min="6159" max="6159" width="0" style="1" hidden="1" customWidth="1"/>
    <col min="6160" max="6160" width="17.6640625" style="1" customWidth="1"/>
    <col min="6161" max="6161" width="3.44140625" style="1" customWidth="1"/>
    <col min="6162" max="6162" width="0" style="1" hidden="1" customWidth="1"/>
    <col min="6163" max="6163" width="23.6640625" style="1" customWidth="1"/>
    <col min="6164" max="6164" width="10" style="1" customWidth="1"/>
    <col min="6165" max="6165" width="0" style="1" hidden="1" customWidth="1"/>
    <col min="6166" max="6167" width="14.6640625" style="1" customWidth="1"/>
    <col min="6168" max="6168" width="12.88671875" style="1" customWidth="1"/>
    <col min="6169" max="6169" width="3.33203125" style="1" customWidth="1"/>
    <col min="6170" max="6170" width="30.33203125" style="1" customWidth="1"/>
    <col min="6171" max="6171" width="5" style="1" customWidth="1"/>
    <col min="6172" max="6172" width="0" style="1" hidden="1" customWidth="1"/>
    <col min="6173" max="6173" width="14.33203125" style="1" customWidth="1"/>
    <col min="6174" max="6174" width="5.6640625" style="1" customWidth="1"/>
    <col min="6175" max="6175" width="0" style="1" hidden="1" customWidth="1"/>
    <col min="6176" max="6176" width="17.33203125" style="1" customWidth="1"/>
    <col min="6177" max="6177" width="12.6640625" style="1" customWidth="1"/>
    <col min="6178" max="6178" width="0" style="1" hidden="1" customWidth="1"/>
    <col min="6179" max="6179" width="5.33203125" style="1" customWidth="1"/>
    <col min="6180" max="6180" width="0" style="1" hidden="1" customWidth="1"/>
    <col min="6181" max="6181" width="17" style="1" customWidth="1"/>
    <col min="6182" max="6182" width="6.33203125" style="1" customWidth="1"/>
    <col min="6183" max="6183" width="0" style="1" hidden="1" customWidth="1"/>
    <col min="6184" max="6184" width="14.33203125" style="1" customWidth="1"/>
    <col min="6185" max="6185" width="7.5546875" style="1" customWidth="1"/>
    <col min="6186" max="6186" width="0" style="1" hidden="1" customWidth="1"/>
    <col min="6187" max="6188" width="14.33203125" style="1" customWidth="1"/>
    <col min="6189" max="6189" width="20.88671875" style="1" customWidth="1"/>
    <col min="6190" max="6190" width="14.44140625" style="1" customWidth="1"/>
    <col min="6191" max="6191" width="15" style="1" customWidth="1"/>
    <col min="6192" max="6192" width="2.6640625" style="1" customWidth="1"/>
    <col min="6193" max="6193" width="11.6640625" style="1" customWidth="1"/>
    <col min="6194" max="6194" width="11.5546875" style="1" customWidth="1"/>
    <col min="6195" max="6195" width="2.33203125" style="1" customWidth="1"/>
    <col min="6196" max="6196" width="41" style="1" customWidth="1"/>
    <col min="6197" max="6197" width="14.33203125" style="1" customWidth="1"/>
    <col min="6198" max="6199" width="11.5546875" style="1" customWidth="1"/>
    <col min="6200" max="6200" width="21.88671875" style="1" customWidth="1"/>
    <col min="6201" max="6392" width="11.5546875" style="1"/>
    <col min="6393" max="6393" width="21.88671875" style="1" customWidth="1"/>
    <col min="6394" max="6394" width="13.88671875" style="1" customWidth="1"/>
    <col min="6395" max="6395" width="38.6640625" style="1" customWidth="1"/>
    <col min="6396" max="6396" width="3" style="1" bestFit="1" customWidth="1"/>
    <col min="6397" max="6397" width="32.33203125" style="1" customWidth="1"/>
    <col min="6398" max="6398" width="46.33203125" style="1" customWidth="1"/>
    <col min="6399" max="6399" width="19" style="1" customWidth="1"/>
    <col min="6400" max="6400" width="0" style="1" hidden="1" customWidth="1"/>
    <col min="6401" max="6401" width="17.6640625" style="1" customWidth="1"/>
    <col min="6402" max="6402" width="0" style="1" hidden="1" customWidth="1"/>
    <col min="6403" max="6403" width="22.33203125" style="1" customWidth="1"/>
    <col min="6404" max="6404" width="5.33203125" style="1" customWidth="1"/>
    <col min="6405" max="6405" width="36.33203125" style="1" customWidth="1"/>
    <col min="6406" max="6406" width="5.6640625" style="1" customWidth="1"/>
    <col min="6407" max="6407" width="0" style="1" hidden="1" customWidth="1"/>
    <col min="6408" max="6408" width="20.6640625" style="1" customWidth="1"/>
    <col min="6409" max="6409" width="4.88671875" style="1" customWidth="1"/>
    <col min="6410" max="6410" width="0" style="1" hidden="1" customWidth="1"/>
    <col min="6411" max="6411" width="24.6640625" style="1" customWidth="1"/>
    <col min="6412" max="6412" width="12.33203125" style="1" customWidth="1"/>
    <col min="6413" max="6413" width="0" style="1" hidden="1" customWidth="1"/>
    <col min="6414" max="6414" width="3.44140625" style="1" customWidth="1"/>
    <col min="6415" max="6415" width="0" style="1" hidden="1" customWidth="1"/>
    <col min="6416" max="6416" width="17.6640625" style="1" customWidth="1"/>
    <col min="6417" max="6417" width="3.44140625" style="1" customWidth="1"/>
    <col min="6418" max="6418" width="0" style="1" hidden="1" customWidth="1"/>
    <col min="6419" max="6419" width="23.6640625" style="1" customWidth="1"/>
    <col min="6420" max="6420" width="10" style="1" customWidth="1"/>
    <col min="6421" max="6421" width="0" style="1" hidden="1" customWidth="1"/>
    <col min="6422" max="6423" width="14.6640625" style="1" customWidth="1"/>
    <col min="6424" max="6424" width="12.88671875" style="1" customWidth="1"/>
    <col min="6425" max="6425" width="3.33203125" style="1" customWidth="1"/>
    <col min="6426" max="6426" width="30.33203125" style="1" customWidth="1"/>
    <col min="6427" max="6427" width="5" style="1" customWidth="1"/>
    <col min="6428" max="6428" width="0" style="1" hidden="1" customWidth="1"/>
    <col min="6429" max="6429" width="14.33203125" style="1" customWidth="1"/>
    <col min="6430" max="6430" width="5.6640625" style="1" customWidth="1"/>
    <col min="6431" max="6431" width="0" style="1" hidden="1" customWidth="1"/>
    <col min="6432" max="6432" width="17.33203125" style="1" customWidth="1"/>
    <col min="6433" max="6433" width="12.6640625" style="1" customWidth="1"/>
    <col min="6434" max="6434" width="0" style="1" hidden="1" customWidth="1"/>
    <col min="6435" max="6435" width="5.33203125" style="1" customWidth="1"/>
    <col min="6436" max="6436" width="0" style="1" hidden="1" customWidth="1"/>
    <col min="6437" max="6437" width="17" style="1" customWidth="1"/>
    <col min="6438" max="6438" width="6.33203125" style="1" customWidth="1"/>
    <col min="6439" max="6439" width="0" style="1" hidden="1" customWidth="1"/>
    <col min="6440" max="6440" width="14.33203125" style="1" customWidth="1"/>
    <col min="6441" max="6441" width="7.5546875" style="1" customWidth="1"/>
    <col min="6442" max="6442" width="0" style="1" hidden="1" customWidth="1"/>
    <col min="6443" max="6444" width="14.33203125" style="1" customWidth="1"/>
    <col min="6445" max="6445" width="20.88671875" style="1" customWidth="1"/>
    <col min="6446" max="6446" width="14.44140625" style="1" customWidth="1"/>
    <col min="6447" max="6447" width="15" style="1" customWidth="1"/>
    <col min="6448" max="6448" width="2.6640625" style="1" customWidth="1"/>
    <col min="6449" max="6449" width="11.6640625" style="1" customWidth="1"/>
    <col min="6450" max="6450" width="11.5546875" style="1" customWidth="1"/>
    <col min="6451" max="6451" width="2.33203125" style="1" customWidth="1"/>
    <col min="6452" max="6452" width="41" style="1" customWidth="1"/>
    <col min="6453" max="6453" width="14.33203125" style="1" customWidth="1"/>
    <col min="6454" max="6455" width="11.5546875" style="1" customWidth="1"/>
    <col min="6456" max="6456" width="21.88671875" style="1" customWidth="1"/>
    <col min="6457" max="6648" width="11.5546875" style="1"/>
    <col min="6649" max="6649" width="21.88671875" style="1" customWidth="1"/>
    <col min="6650" max="6650" width="13.88671875" style="1" customWidth="1"/>
    <col min="6651" max="6651" width="38.6640625" style="1" customWidth="1"/>
    <col min="6652" max="6652" width="3" style="1" bestFit="1" customWidth="1"/>
    <col min="6653" max="6653" width="32.33203125" style="1" customWidth="1"/>
    <col min="6654" max="6654" width="46.33203125" style="1" customWidth="1"/>
    <col min="6655" max="6655" width="19" style="1" customWidth="1"/>
    <col min="6656" max="6656" width="0" style="1" hidden="1" customWidth="1"/>
    <col min="6657" max="6657" width="17.6640625" style="1" customWidth="1"/>
    <col min="6658" max="6658" width="0" style="1" hidden="1" customWidth="1"/>
    <col min="6659" max="6659" width="22.33203125" style="1" customWidth="1"/>
    <col min="6660" max="6660" width="5.33203125" style="1" customWidth="1"/>
    <col min="6661" max="6661" width="36.33203125" style="1" customWidth="1"/>
    <col min="6662" max="6662" width="5.6640625" style="1" customWidth="1"/>
    <col min="6663" max="6663" width="0" style="1" hidden="1" customWidth="1"/>
    <col min="6664" max="6664" width="20.6640625" style="1" customWidth="1"/>
    <col min="6665" max="6665" width="4.88671875" style="1" customWidth="1"/>
    <col min="6666" max="6666" width="0" style="1" hidden="1" customWidth="1"/>
    <col min="6667" max="6667" width="24.6640625" style="1" customWidth="1"/>
    <col min="6668" max="6668" width="12.33203125" style="1" customWidth="1"/>
    <col min="6669" max="6669" width="0" style="1" hidden="1" customWidth="1"/>
    <col min="6670" max="6670" width="3.44140625" style="1" customWidth="1"/>
    <col min="6671" max="6671" width="0" style="1" hidden="1" customWidth="1"/>
    <col min="6672" max="6672" width="17.6640625" style="1" customWidth="1"/>
    <col min="6673" max="6673" width="3.44140625" style="1" customWidth="1"/>
    <col min="6674" max="6674" width="0" style="1" hidden="1" customWidth="1"/>
    <col min="6675" max="6675" width="23.6640625" style="1" customWidth="1"/>
    <col min="6676" max="6676" width="10" style="1" customWidth="1"/>
    <col min="6677" max="6677" width="0" style="1" hidden="1" customWidth="1"/>
    <col min="6678" max="6679" width="14.6640625" style="1" customWidth="1"/>
    <col min="6680" max="6680" width="12.88671875" style="1" customWidth="1"/>
    <col min="6681" max="6681" width="3.33203125" style="1" customWidth="1"/>
    <col min="6682" max="6682" width="30.33203125" style="1" customWidth="1"/>
    <col min="6683" max="6683" width="5" style="1" customWidth="1"/>
    <col min="6684" max="6684" width="0" style="1" hidden="1" customWidth="1"/>
    <col min="6685" max="6685" width="14.33203125" style="1" customWidth="1"/>
    <col min="6686" max="6686" width="5.6640625" style="1" customWidth="1"/>
    <col min="6687" max="6687" width="0" style="1" hidden="1" customWidth="1"/>
    <col min="6688" max="6688" width="17.33203125" style="1" customWidth="1"/>
    <col min="6689" max="6689" width="12.6640625" style="1" customWidth="1"/>
    <col min="6690" max="6690" width="0" style="1" hidden="1" customWidth="1"/>
    <col min="6691" max="6691" width="5.33203125" style="1" customWidth="1"/>
    <col min="6692" max="6692" width="0" style="1" hidden="1" customWidth="1"/>
    <col min="6693" max="6693" width="17" style="1" customWidth="1"/>
    <col min="6694" max="6694" width="6.33203125" style="1" customWidth="1"/>
    <col min="6695" max="6695" width="0" style="1" hidden="1" customWidth="1"/>
    <col min="6696" max="6696" width="14.33203125" style="1" customWidth="1"/>
    <col min="6697" max="6697" width="7.5546875" style="1" customWidth="1"/>
    <col min="6698" max="6698" width="0" style="1" hidden="1" customWidth="1"/>
    <col min="6699" max="6700" width="14.33203125" style="1" customWidth="1"/>
    <col min="6701" max="6701" width="20.88671875" style="1" customWidth="1"/>
    <col min="6702" max="6702" width="14.44140625" style="1" customWidth="1"/>
    <col min="6703" max="6703" width="15" style="1" customWidth="1"/>
    <col min="6704" max="6704" width="2.6640625" style="1" customWidth="1"/>
    <col min="6705" max="6705" width="11.6640625" style="1" customWidth="1"/>
    <col min="6706" max="6706" width="11.5546875" style="1" customWidth="1"/>
    <col min="6707" max="6707" width="2.33203125" style="1" customWidth="1"/>
    <col min="6708" max="6708" width="41" style="1" customWidth="1"/>
    <col min="6709" max="6709" width="14.33203125" style="1" customWidth="1"/>
    <col min="6710" max="6711" width="11.5546875" style="1" customWidth="1"/>
    <col min="6712" max="6712" width="21.88671875" style="1" customWidth="1"/>
    <col min="6713" max="6904" width="11.5546875" style="1"/>
    <col min="6905" max="6905" width="21.88671875" style="1" customWidth="1"/>
    <col min="6906" max="6906" width="13.88671875" style="1" customWidth="1"/>
    <col min="6907" max="6907" width="38.6640625" style="1" customWidth="1"/>
    <col min="6908" max="6908" width="3" style="1" bestFit="1" customWidth="1"/>
    <col min="6909" max="6909" width="32.33203125" style="1" customWidth="1"/>
    <col min="6910" max="6910" width="46.33203125" style="1" customWidth="1"/>
    <col min="6911" max="6911" width="19" style="1" customWidth="1"/>
    <col min="6912" max="6912" width="0" style="1" hidden="1" customWidth="1"/>
    <col min="6913" max="6913" width="17.6640625" style="1" customWidth="1"/>
    <col min="6914" max="6914" width="0" style="1" hidden="1" customWidth="1"/>
    <col min="6915" max="6915" width="22.33203125" style="1" customWidth="1"/>
    <col min="6916" max="6916" width="5.33203125" style="1" customWidth="1"/>
    <col min="6917" max="6917" width="36.33203125" style="1" customWidth="1"/>
    <col min="6918" max="6918" width="5.6640625" style="1" customWidth="1"/>
    <col min="6919" max="6919" width="0" style="1" hidden="1" customWidth="1"/>
    <col min="6920" max="6920" width="20.6640625" style="1" customWidth="1"/>
    <col min="6921" max="6921" width="4.88671875" style="1" customWidth="1"/>
    <col min="6922" max="6922" width="0" style="1" hidden="1" customWidth="1"/>
    <col min="6923" max="6923" width="24.6640625" style="1" customWidth="1"/>
    <col min="6924" max="6924" width="12.33203125" style="1" customWidth="1"/>
    <col min="6925" max="6925" width="0" style="1" hidden="1" customWidth="1"/>
    <col min="6926" max="6926" width="3.44140625" style="1" customWidth="1"/>
    <col min="6927" max="6927" width="0" style="1" hidden="1" customWidth="1"/>
    <col min="6928" max="6928" width="17.6640625" style="1" customWidth="1"/>
    <col min="6929" max="6929" width="3.44140625" style="1" customWidth="1"/>
    <col min="6930" max="6930" width="0" style="1" hidden="1" customWidth="1"/>
    <col min="6931" max="6931" width="23.6640625" style="1" customWidth="1"/>
    <col min="6932" max="6932" width="10" style="1" customWidth="1"/>
    <col min="6933" max="6933" width="0" style="1" hidden="1" customWidth="1"/>
    <col min="6934" max="6935" width="14.6640625" style="1" customWidth="1"/>
    <col min="6936" max="6936" width="12.88671875" style="1" customWidth="1"/>
    <col min="6937" max="6937" width="3.33203125" style="1" customWidth="1"/>
    <col min="6938" max="6938" width="30.33203125" style="1" customWidth="1"/>
    <col min="6939" max="6939" width="5" style="1" customWidth="1"/>
    <col min="6940" max="6940" width="0" style="1" hidden="1" customWidth="1"/>
    <col min="6941" max="6941" width="14.33203125" style="1" customWidth="1"/>
    <col min="6942" max="6942" width="5.6640625" style="1" customWidth="1"/>
    <col min="6943" max="6943" width="0" style="1" hidden="1" customWidth="1"/>
    <col min="6944" max="6944" width="17.33203125" style="1" customWidth="1"/>
    <col min="6945" max="6945" width="12.6640625" style="1" customWidth="1"/>
    <col min="6946" max="6946" width="0" style="1" hidden="1" customWidth="1"/>
    <col min="6947" max="6947" width="5.33203125" style="1" customWidth="1"/>
    <col min="6948" max="6948" width="0" style="1" hidden="1" customWidth="1"/>
    <col min="6949" max="6949" width="17" style="1" customWidth="1"/>
    <col min="6950" max="6950" width="6.33203125" style="1" customWidth="1"/>
    <col min="6951" max="6951" width="0" style="1" hidden="1" customWidth="1"/>
    <col min="6952" max="6952" width="14.33203125" style="1" customWidth="1"/>
    <col min="6953" max="6953" width="7.5546875" style="1" customWidth="1"/>
    <col min="6954" max="6954" width="0" style="1" hidden="1" customWidth="1"/>
    <col min="6955" max="6956" width="14.33203125" style="1" customWidth="1"/>
    <col min="6957" max="6957" width="20.88671875" style="1" customWidth="1"/>
    <col min="6958" max="6958" width="14.44140625" style="1" customWidth="1"/>
    <col min="6959" max="6959" width="15" style="1" customWidth="1"/>
    <col min="6960" max="6960" width="2.6640625" style="1" customWidth="1"/>
    <col min="6961" max="6961" width="11.6640625" style="1" customWidth="1"/>
    <col min="6962" max="6962" width="11.5546875" style="1" customWidth="1"/>
    <col min="6963" max="6963" width="2.33203125" style="1" customWidth="1"/>
    <col min="6964" max="6964" width="41" style="1" customWidth="1"/>
    <col min="6965" max="6965" width="14.33203125" style="1" customWidth="1"/>
    <col min="6966" max="6967" width="11.5546875" style="1" customWidth="1"/>
    <col min="6968" max="6968" width="21.88671875" style="1" customWidth="1"/>
    <col min="6969" max="7160" width="11.5546875" style="1"/>
    <col min="7161" max="7161" width="21.88671875" style="1" customWidth="1"/>
    <col min="7162" max="7162" width="13.88671875" style="1" customWidth="1"/>
    <col min="7163" max="7163" width="38.6640625" style="1" customWidth="1"/>
    <col min="7164" max="7164" width="3" style="1" bestFit="1" customWidth="1"/>
    <col min="7165" max="7165" width="32.33203125" style="1" customWidth="1"/>
    <col min="7166" max="7166" width="46.33203125" style="1" customWidth="1"/>
    <col min="7167" max="7167" width="19" style="1" customWidth="1"/>
    <col min="7168" max="7168" width="0" style="1" hidden="1" customWidth="1"/>
    <col min="7169" max="7169" width="17.6640625" style="1" customWidth="1"/>
    <col min="7170" max="7170" width="0" style="1" hidden="1" customWidth="1"/>
    <col min="7171" max="7171" width="22.33203125" style="1" customWidth="1"/>
    <col min="7172" max="7172" width="5.33203125" style="1" customWidth="1"/>
    <col min="7173" max="7173" width="36.33203125" style="1" customWidth="1"/>
    <col min="7174" max="7174" width="5.6640625" style="1" customWidth="1"/>
    <col min="7175" max="7175" width="0" style="1" hidden="1" customWidth="1"/>
    <col min="7176" max="7176" width="20.6640625" style="1" customWidth="1"/>
    <col min="7177" max="7177" width="4.88671875" style="1" customWidth="1"/>
    <col min="7178" max="7178" width="0" style="1" hidden="1" customWidth="1"/>
    <col min="7179" max="7179" width="24.6640625" style="1" customWidth="1"/>
    <col min="7180" max="7180" width="12.33203125" style="1" customWidth="1"/>
    <col min="7181" max="7181" width="0" style="1" hidden="1" customWidth="1"/>
    <col min="7182" max="7182" width="3.44140625" style="1" customWidth="1"/>
    <col min="7183" max="7183" width="0" style="1" hidden="1" customWidth="1"/>
    <col min="7184" max="7184" width="17.6640625" style="1" customWidth="1"/>
    <col min="7185" max="7185" width="3.44140625" style="1" customWidth="1"/>
    <col min="7186" max="7186" width="0" style="1" hidden="1" customWidth="1"/>
    <col min="7187" max="7187" width="23.6640625" style="1" customWidth="1"/>
    <col min="7188" max="7188" width="10" style="1" customWidth="1"/>
    <col min="7189" max="7189" width="0" style="1" hidden="1" customWidth="1"/>
    <col min="7190" max="7191" width="14.6640625" style="1" customWidth="1"/>
    <col min="7192" max="7192" width="12.88671875" style="1" customWidth="1"/>
    <col min="7193" max="7193" width="3.33203125" style="1" customWidth="1"/>
    <col min="7194" max="7194" width="30.33203125" style="1" customWidth="1"/>
    <col min="7195" max="7195" width="5" style="1" customWidth="1"/>
    <col min="7196" max="7196" width="0" style="1" hidden="1" customWidth="1"/>
    <col min="7197" max="7197" width="14.33203125" style="1" customWidth="1"/>
    <col min="7198" max="7198" width="5.6640625" style="1" customWidth="1"/>
    <col min="7199" max="7199" width="0" style="1" hidden="1" customWidth="1"/>
    <col min="7200" max="7200" width="17.33203125" style="1" customWidth="1"/>
    <col min="7201" max="7201" width="12.6640625" style="1" customWidth="1"/>
    <col min="7202" max="7202" width="0" style="1" hidden="1" customWidth="1"/>
    <col min="7203" max="7203" width="5.33203125" style="1" customWidth="1"/>
    <col min="7204" max="7204" width="0" style="1" hidden="1" customWidth="1"/>
    <col min="7205" max="7205" width="17" style="1" customWidth="1"/>
    <col min="7206" max="7206" width="6.33203125" style="1" customWidth="1"/>
    <col min="7207" max="7207" width="0" style="1" hidden="1" customWidth="1"/>
    <col min="7208" max="7208" width="14.33203125" style="1" customWidth="1"/>
    <col min="7209" max="7209" width="7.5546875" style="1" customWidth="1"/>
    <col min="7210" max="7210" width="0" style="1" hidden="1" customWidth="1"/>
    <col min="7211" max="7212" width="14.33203125" style="1" customWidth="1"/>
    <col min="7213" max="7213" width="20.88671875" style="1" customWidth="1"/>
    <col min="7214" max="7214" width="14.44140625" style="1" customWidth="1"/>
    <col min="7215" max="7215" width="15" style="1" customWidth="1"/>
    <col min="7216" max="7216" width="2.6640625" style="1" customWidth="1"/>
    <col min="7217" max="7217" width="11.6640625" style="1" customWidth="1"/>
    <col min="7218" max="7218" width="11.5546875" style="1" customWidth="1"/>
    <col min="7219" max="7219" width="2.33203125" style="1" customWidth="1"/>
    <col min="7220" max="7220" width="41" style="1" customWidth="1"/>
    <col min="7221" max="7221" width="14.33203125" style="1" customWidth="1"/>
    <col min="7222" max="7223" width="11.5546875" style="1" customWidth="1"/>
    <col min="7224" max="7224" width="21.88671875" style="1" customWidth="1"/>
    <col min="7225" max="7416" width="11.5546875" style="1"/>
    <col min="7417" max="7417" width="21.88671875" style="1" customWidth="1"/>
    <col min="7418" max="7418" width="13.88671875" style="1" customWidth="1"/>
    <col min="7419" max="7419" width="38.6640625" style="1" customWidth="1"/>
    <col min="7420" max="7420" width="3" style="1" bestFit="1" customWidth="1"/>
    <col min="7421" max="7421" width="32.33203125" style="1" customWidth="1"/>
    <col min="7422" max="7422" width="46.33203125" style="1" customWidth="1"/>
    <col min="7423" max="7423" width="19" style="1" customWidth="1"/>
    <col min="7424" max="7424" width="0" style="1" hidden="1" customWidth="1"/>
    <col min="7425" max="7425" width="17.6640625" style="1" customWidth="1"/>
    <col min="7426" max="7426" width="0" style="1" hidden="1" customWidth="1"/>
    <col min="7427" max="7427" width="22.33203125" style="1" customWidth="1"/>
    <col min="7428" max="7428" width="5.33203125" style="1" customWidth="1"/>
    <col min="7429" max="7429" width="36.33203125" style="1" customWidth="1"/>
    <col min="7430" max="7430" width="5.6640625" style="1" customWidth="1"/>
    <col min="7431" max="7431" width="0" style="1" hidden="1" customWidth="1"/>
    <col min="7432" max="7432" width="20.6640625" style="1" customWidth="1"/>
    <col min="7433" max="7433" width="4.88671875" style="1" customWidth="1"/>
    <col min="7434" max="7434" width="0" style="1" hidden="1" customWidth="1"/>
    <col min="7435" max="7435" width="24.6640625" style="1" customWidth="1"/>
    <col min="7436" max="7436" width="12.33203125" style="1" customWidth="1"/>
    <col min="7437" max="7437" width="0" style="1" hidden="1" customWidth="1"/>
    <col min="7438" max="7438" width="3.44140625" style="1" customWidth="1"/>
    <col min="7439" max="7439" width="0" style="1" hidden="1" customWidth="1"/>
    <col min="7440" max="7440" width="17.6640625" style="1" customWidth="1"/>
    <col min="7441" max="7441" width="3.44140625" style="1" customWidth="1"/>
    <col min="7442" max="7442" width="0" style="1" hidden="1" customWidth="1"/>
    <col min="7443" max="7443" width="23.6640625" style="1" customWidth="1"/>
    <col min="7444" max="7444" width="10" style="1" customWidth="1"/>
    <col min="7445" max="7445" width="0" style="1" hidden="1" customWidth="1"/>
    <col min="7446" max="7447" width="14.6640625" style="1" customWidth="1"/>
    <col min="7448" max="7448" width="12.88671875" style="1" customWidth="1"/>
    <col min="7449" max="7449" width="3.33203125" style="1" customWidth="1"/>
    <col min="7450" max="7450" width="30.33203125" style="1" customWidth="1"/>
    <col min="7451" max="7451" width="5" style="1" customWidth="1"/>
    <col min="7452" max="7452" width="0" style="1" hidden="1" customWidth="1"/>
    <col min="7453" max="7453" width="14.33203125" style="1" customWidth="1"/>
    <col min="7454" max="7454" width="5.6640625" style="1" customWidth="1"/>
    <col min="7455" max="7455" width="0" style="1" hidden="1" customWidth="1"/>
    <col min="7456" max="7456" width="17.33203125" style="1" customWidth="1"/>
    <col min="7457" max="7457" width="12.6640625" style="1" customWidth="1"/>
    <col min="7458" max="7458" width="0" style="1" hidden="1" customWidth="1"/>
    <col min="7459" max="7459" width="5.33203125" style="1" customWidth="1"/>
    <col min="7460" max="7460" width="0" style="1" hidden="1" customWidth="1"/>
    <col min="7461" max="7461" width="17" style="1" customWidth="1"/>
    <col min="7462" max="7462" width="6.33203125" style="1" customWidth="1"/>
    <col min="7463" max="7463" width="0" style="1" hidden="1" customWidth="1"/>
    <col min="7464" max="7464" width="14.33203125" style="1" customWidth="1"/>
    <col min="7465" max="7465" width="7.5546875" style="1" customWidth="1"/>
    <col min="7466" max="7466" width="0" style="1" hidden="1" customWidth="1"/>
    <col min="7467" max="7468" width="14.33203125" style="1" customWidth="1"/>
    <col min="7469" max="7469" width="20.88671875" style="1" customWidth="1"/>
    <col min="7470" max="7470" width="14.44140625" style="1" customWidth="1"/>
    <col min="7471" max="7471" width="15" style="1" customWidth="1"/>
    <col min="7472" max="7472" width="2.6640625" style="1" customWidth="1"/>
    <col min="7473" max="7473" width="11.6640625" style="1" customWidth="1"/>
    <col min="7474" max="7474" width="11.5546875" style="1" customWidth="1"/>
    <col min="7475" max="7475" width="2.33203125" style="1" customWidth="1"/>
    <col min="7476" max="7476" width="41" style="1" customWidth="1"/>
    <col min="7477" max="7477" width="14.33203125" style="1" customWidth="1"/>
    <col min="7478" max="7479" width="11.5546875" style="1" customWidth="1"/>
    <col min="7480" max="7480" width="21.88671875" style="1" customWidth="1"/>
    <col min="7481" max="7672" width="11.5546875" style="1"/>
    <col min="7673" max="7673" width="21.88671875" style="1" customWidth="1"/>
    <col min="7674" max="7674" width="13.88671875" style="1" customWidth="1"/>
    <col min="7675" max="7675" width="38.6640625" style="1" customWidth="1"/>
    <col min="7676" max="7676" width="3" style="1" bestFit="1" customWidth="1"/>
    <col min="7677" max="7677" width="32.33203125" style="1" customWidth="1"/>
    <col min="7678" max="7678" width="46.33203125" style="1" customWidth="1"/>
    <col min="7679" max="7679" width="19" style="1" customWidth="1"/>
    <col min="7680" max="7680" width="0" style="1" hidden="1" customWidth="1"/>
    <col min="7681" max="7681" width="17.6640625" style="1" customWidth="1"/>
    <col min="7682" max="7682" width="0" style="1" hidden="1" customWidth="1"/>
    <col min="7683" max="7683" width="22.33203125" style="1" customWidth="1"/>
    <col min="7684" max="7684" width="5.33203125" style="1" customWidth="1"/>
    <col min="7685" max="7685" width="36.33203125" style="1" customWidth="1"/>
    <col min="7686" max="7686" width="5.6640625" style="1" customWidth="1"/>
    <col min="7687" max="7687" width="0" style="1" hidden="1" customWidth="1"/>
    <col min="7688" max="7688" width="20.6640625" style="1" customWidth="1"/>
    <col min="7689" max="7689" width="4.88671875" style="1" customWidth="1"/>
    <col min="7690" max="7690" width="0" style="1" hidden="1" customWidth="1"/>
    <col min="7691" max="7691" width="24.6640625" style="1" customWidth="1"/>
    <col min="7692" max="7692" width="12.33203125" style="1" customWidth="1"/>
    <col min="7693" max="7693" width="0" style="1" hidden="1" customWidth="1"/>
    <col min="7694" max="7694" width="3.44140625" style="1" customWidth="1"/>
    <col min="7695" max="7695" width="0" style="1" hidden="1" customWidth="1"/>
    <col min="7696" max="7696" width="17.6640625" style="1" customWidth="1"/>
    <col min="7697" max="7697" width="3.44140625" style="1" customWidth="1"/>
    <col min="7698" max="7698" width="0" style="1" hidden="1" customWidth="1"/>
    <col min="7699" max="7699" width="23.6640625" style="1" customWidth="1"/>
    <col min="7700" max="7700" width="10" style="1" customWidth="1"/>
    <col min="7701" max="7701" width="0" style="1" hidden="1" customWidth="1"/>
    <col min="7702" max="7703" width="14.6640625" style="1" customWidth="1"/>
    <col min="7704" max="7704" width="12.88671875" style="1" customWidth="1"/>
    <col min="7705" max="7705" width="3.33203125" style="1" customWidth="1"/>
    <col min="7706" max="7706" width="30.33203125" style="1" customWidth="1"/>
    <col min="7707" max="7707" width="5" style="1" customWidth="1"/>
    <col min="7708" max="7708" width="0" style="1" hidden="1" customWidth="1"/>
    <col min="7709" max="7709" width="14.33203125" style="1" customWidth="1"/>
    <col min="7710" max="7710" width="5.6640625" style="1" customWidth="1"/>
    <col min="7711" max="7711" width="0" style="1" hidden="1" customWidth="1"/>
    <col min="7712" max="7712" width="17.33203125" style="1" customWidth="1"/>
    <col min="7713" max="7713" width="12.6640625" style="1" customWidth="1"/>
    <col min="7714" max="7714" width="0" style="1" hidden="1" customWidth="1"/>
    <col min="7715" max="7715" width="5.33203125" style="1" customWidth="1"/>
    <col min="7716" max="7716" width="0" style="1" hidden="1" customWidth="1"/>
    <col min="7717" max="7717" width="17" style="1" customWidth="1"/>
    <col min="7718" max="7718" width="6.33203125" style="1" customWidth="1"/>
    <col min="7719" max="7719" width="0" style="1" hidden="1" customWidth="1"/>
    <col min="7720" max="7720" width="14.33203125" style="1" customWidth="1"/>
    <col min="7721" max="7721" width="7.5546875" style="1" customWidth="1"/>
    <col min="7722" max="7722" width="0" style="1" hidden="1" customWidth="1"/>
    <col min="7723" max="7724" width="14.33203125" style="1" customWidth="1"/>
    <col min="7725" max="7725" width="20.88671875" style="1" customWidth="1"/>
    <col min="7726" max="7726" width="14.44140625" style="1" customWidth="1"/>
    <col min="7727" max="7727" width="15" style="1" customWidth="1"/>
    <col min="7728" max="7728" width="2.6640625" style="1" customWidth="1"/>
    <col min="7729" max="7729" width="11.6640625" style="1" customWidth="1"/>
    <col min="7730" max="7730" width="11.5546875" style="1" customWidth="1"/>
    <col min="7731" max="7731" width="2.33203125" style="1" customWidth="1"/>
    <col min="7732" max="7732" width="41" style="1" customWidth="1"/>
    <col min="7733" max="7733" width="14.33203125" style="1" customWidth="1"/>
    <col min="7734" max="7735" width="11.5546875" style="1" customWidth="1"/>
    <col min="7736" max="7736" width="21.88671875" style="1" customWidth="1"/>
    <col min="7737" max="7928" width="11.5546875" style="1"/>
    <col min="7929" max="7929" width="21.88671875" style="1" customWidth="1"/>
    <col min="7930" max="7930" width="13.88671875" style="1" customWidth="1"/>
    <col min="7931" max="7931" width="38.6640625" style="1" customWidth="1"/>
    <col min="7932" max="7932" width="3" style="1" bestFit="1" customWidth="1"/>
    <col min="7933" max="7933" width="32.33203125" style="1" customWidth="1"/>
    <col min="7934" max="7934" width="46.33203125" style="1" customWidth="1"/>
    <col min="7935" max="7935" width="19" style="1" customWidth="1"/>
    <col min="7936" max="7936" width="0" style="1" hidden="1" customWidth="1"/>
    <col min="7937" max="7937" width="17.6640625" style="1" customWidth="1"/>
    <col min="7938" max="7938" width="0" style="1" hidden="1" customWidth="1"/>
    <col min="7939" max="7939" width="22.33203125" style="1" customWidth="1"/>
    <col min="7940" max="7940" width="5.33203125" style="1" customWidth="1"/>
    <col min="7941" max="7941" width="36.33203125" style="1" customWidth="1"/>
    <col min="7942" max="7942" width="5.6640625" style="1" customWidth="1"/>
    <col min="7943" max="7943" width="0" style="1" hidden="1" customWidth="1"/>
    <col min="7944" max="7944" width="20.6640625" style="1" customWidth="1"/>
    <col min="7945" max="7945" width="4.88671875" style="1" customWidth="1"/>
    <col min="7946" max="7946" width="0" style="1" hidden="1" customWidth="1"/>
    <col min="7947" max="7947" width="24.6640625" style="1" customWidth="1"/>
    <col min="7948" max="7948" width="12.33203125" style="1" customWidth="1"/>
    <col min="7949" max="7949" width="0" style="1" hidden="1" customWidth="1"/>
    <col min="7950" max="7950" width="3.44140625" style="1" customWidth="1"/>
    <col min="7951" max="7951" width="0" style="1" hidden="1" customWidth="1"/>
    <col min="7952" max="7952" width="17.6640625" style="1" customWidth="1"/>
    <col min="7953" max="7953" width="3.44140625" style="1" customWidth="1"/>
    <col min="7954" max="7954" width="0" style="1" hidden="1" customWidth="1"/>
    <col min="7955" max="7955" width="23.6640625" style="1" customWidth="1"/>
    <col min="7956" max="7956" width="10" style="1" customWidth="1"/>
    <col min="7957" max="7957" width="0" style="1" hidden="1" customWidth="1"/>
    <col min="7958" max="7959" width="14.6640625" style="1" customWidth="1"/>
    <col min="7960" max="7960" width="12.88671875" style="1" customWidth="1"/>
    <col min="7961" max="7961" width="3.33203125" style="1" customWidth="1"/>
    <col min="7962" max="7962" width="30.33203125" style="1" customWidth="1"/>
    <col min="7963" max="7963" width="5" style="1" customWidth="1"/>
    <col min="7964" max="7964" width="0" style="1" hidden="1" customWidth="1"/>
    <col min="7965" max="7965" width="14.33203125" style="1" customWidth="1"/>
    <col min="7966" max="7966" width="5.6640625" style="1" customWidth="1"/>
    <col min="7967" max="7967" width="0" style="1" hidden="1" customWidth="1"/>
    <col min="7968" max="7968" width="17.33203125" style="1" customWidth="1"/>
    <col min="7969" max="7969" width="12.6640625" style="1" customWidth="1"/>
    <col min="7970" max="7970" width="0" style="1" hidden="1" customWidth="1"/>
    <col min="7971" max="7971" width="5.33203125" style="1" customWidth="1"/>
    <col min="7972" max="7972" width="0" style="1" hidden="1" customWidth="1"/>
    <col min="7973" max="7973" width="17" style="1" customWidth="1"/>
    <col min="7974" max="7974" width="6.33203125" style="1" customWidth="1"/>
    <col min="7975" max="7975" width="0" style="1" hidden="1" customWidth="1"/>
    <col min="7976" max="7976" width="14.33203125" style="1" customWidth="1"/>
    <col min="7977" max="7977" width="7.5546875" style="1" customWidth="1"/>
    <col min="7978" max="7978" width="0" style="1" hidden="1" customWidth="1"/>
    <col min="7979" max="7980" width="14.33203125" style="1" customWidth="1"/>
    <col min="7981" max="7981" width="20.88671875" style="1" customWidth="1"/>
    <col min="7982" max="7982" width="14.44140625" style="1" customWidth="1"/>
    <col min="7983" max="7983" width="15" style="1" customWidth="1"/>
    <col min="7984" max="7984" width="2.6640625" style="1" customWidth="1"/>
    <col min="7985" max="7985" width="11.6640625" style="1" customWidth="1"/>
    <col min="7986" max="7986" width="11.5546875" style="1" customWidth="1"/>
    <col min="7987" max="7987" width="2.33203125" style="1" customWidth="1"/>
    <col min="7988" max="7988" width="41" style="1" customWidth="1"/>
    <col min="7989" max="7989" width="14.33203125" style="1" customWidth="1"/>
    <col min="7990" max="7991" width="11.5546875" style="1" customWidth="1"/>
    <col min="7992" max="7992" width="21.88671875" style="1" customWidth="1"/>
    <col min="7993" max="8184" width="11.5546875" style="1"/>
    <col min="8185" max="8185" width="21.88671875" style="1" customWidth="1"/>
    <col min="8186" max="8186" width="13.88671875" style="1" customWidth="1"/>
    <col min="8187" max="8187" width="38.6640625" style="1" customWidth="1"/>
    <col min="8188" max="8188" width="3" style="1" bestFit="1" customWidth="1"/>
    <col min="8189" max="8189" width="32.33203125" style="1" customWidth="1"/>
    <col min="8190" max="8190" width="46.33203125" style="1" customWidth="1"/>
    <col min="8191" max="8191" width="19" style="1" customWidth="1"/>
    <col min="8192" max="8192" width="0" style="1" hidden="1" customWidth="1"/>
    <col min="8193" max="8193" width="17.6640625" style="1" customWidth="1"/>
    <col min="8194" max="8194" width="0" style="1" hidden="1" customWidth="1"/>
    <col min="8195" max="8195" width="22.33203125" style="1" customWidth="1"/>
    <col min="8196" max="8196" width="5.33203125" style="1" customWidth="1"/>
    <col min="8197" max="8197" width="36.33203125" style="1" customWidth="1"/>
    <col min="8198" max="8198" width="5.6640625" style="1" customWidth="1"/>
    <col min="8199" max="8199" width="0" style="1" hidden="1" customWidth="1"/>
    <col min="8200" max="8200" width="20.6640625" style="1" customWidth="1"/>
    <col min="8201" max="8201" width="4.88671875" style="1" customWidth="1"/>
    <col min="8202" max="8202" width="0" style="1" hidden="1" customWidth="1"/>
    <col min="8203" max="8203" width="24.6640625" style="1" customWidth="1"/>
    <col min="8204" max="8204" width="12.33203125" style="1" customWidth="1"/>
    <col min="8205" max="8205" width="0" style="1" hidden="1" customWidth="1"/>
    <col min="8206" max="8206" width="3.44140625" style="1" customWidth="1"/>
    <col min="8207" max="8207" width="0" style="1" hidden="1" customWidth="1"/>
    <col min="8208" max="8208" width="17.6640625" style="1" customWidth="1"/>
    <col min="8209" max="8209" width="3.44140625" style="1" customWidth="1"/>
    <col min="8210" max="8210" width="0" style="1" hidden="1" customWidth="1"/>
    <col min="8211" max="8211" width="23.6640625" style="1" customWidth="1"/>
    <col min="8212" max="8212" width="10" style="1" customWidth="1"/>
    <col min="8213" max="8213" width="0" style="1" hidden="1" customWidth="1"/>
    <col min="8214" max="8215" width="14.6640625" style="1" customWidth="1"/>
    <col min="8216" max="8216" width="12.88671875" style="1" customWidth="1"/>
    <col min="8217" max="8217" width="3.33203125" style="1" customWidth="1"/>
    <col min="8218" max="8218" width="30.33203125" style="1" customWidth="1"/>
    <col min="8219" max="8219" width="5" style="1" customWidth="1"/>
    <col min="8220" max="8220" width="0" style="1" hidden="1" customWidth="1"/>
    <col min="8221" max="8221" width="14.33203125" style="1" customWidth="1"/>
    <col min="8222" max="8222" width="5.6640625" style="1" customWidth="1"/>
    <col min="8223" max="8223" width="0" style="1" hidden="1" customWidth="1"/>
    <col min="8224" max="8224" width="17.33203125" style="1" customWidth="1"/>
    <col min="8225" max="8225" width="12.6640625" style="1" customWidth="1"/>
    <col min="8226" max="8226" width="0" style="1" hidden="1" customWidth="1"/>
    <col min="8227" max="8227" width="5.33203125" style="1" customWidth="1"/>
    <col min="8228" max="8228" width="0" style="1" hidden="1" customWidth="1"/>
    <col min="8229" max="8229" width="17" style="1" customWidth="1"/>
    <col min="8230" max="8230" width="6.33203125" style="1" customWidth="1"/>
    <col min="8231" max="8231" width="0" style="1" hidden="1" customWidth="1"/>
    <col min="8232" max="8232" width="14.33203125" style="1" customWidth="1"/>
    <col min="8233" max="8233" width="7.5546875" style="1" customWidth="1"/>
    <col min="8234" max="8234" width="0" style="1" hidden="1" customWidth="1"/>
    <col min="8235" max="8236" width="14.33203125" style="1" customWidth="1"/>
    <col min="8237" max="8237" width="20.88671875" style="1" customWidth="1"/>
    <col min="8238" max="8238" width="14.44140625" style="1" customWidth="1"/>
    <col min="8239" max="8239" width="15" style="1" customWidth="1"/>
    <col min="8240" max="8240" width="2.6640625" style="1" customWidth="1"/>
    <col min="8241" max="8241" width="11.6640625" style="1" customWidth="1"/>
    <col min="8242" max="8242" width="11.5546875" style="1" customWidth="1"/>
    <col min="8243" max="8243" width="2.33203125" style="1" customWidth="1"/>
    <col min="8244" max="8244" width="41" style="1" customWidth="1"/>
    <col min="8245" max="8245" width="14.33203125" style="1" customWidth="1"/>
    <col min="8246" max="8247" width="11.5546875" style="1" customWidth="1"/>
    <col min="8248" max="8248" width="21.88671875" style="1" customWidth="1"/>
    <col min="8249" max="8440" width="11.5546875" style="1"/>
    <col min="8441" max="8441" width="21.88671875" style="1" customWidth="1"/>
    <col min="8442" max="8442" width="13.88671875" style="1" customWidth="1"/>
    <col min="8443" max="8443" width="38.6640625" style="1" customWidth="1"/>
    <col min="8444" max="8444" width="3" style="1" bestFit="1" customWidth="1"/>
    <col min="8445" max="8445" width="32.33203125" style="1" customWidth="1"/>
    <col min="8446" max="8446" width="46.33203125" style="1" customWidth="1"/>
    <col min="8447" max="8447" width="19" style="1" customWidth="1"/>
    <col min="8448" max="8448" width="0" style="1" hidden="1" customWidth="1"/>
    <col min="8449" max="8449" width="17.6640625" style="1" customWidth="1"/>
    <col min="8450" max="8450" width="0" style="1" hidden="1" customWidth="1"/>
    <col min="8451" max="8451" width="22.33203125" style="1" customWidth="1"/>
    <col min="8452" max="8452" width="5.33203125" style="1" customWidth="1"/>
    <col min="8453" max="8453" width="36.33203125" style="1" customWidth="1"/>
    <col min="8454" max="8454" width="5.6640625" style="1" customWidth="1"/>
    <col min="8455" max="8455" width="0" style="1" hidden="1" customWidth="1"/>
    <col min="8456" max="8456" width="20.6640625" style="1" customWidth="1"/>
    <col min="8457" max="8457" width="4.88671875" style="1" customWidth="1"/>
    <col min="8458" max="8458" width="0" style="1" hidden="1" customWidth="1"/>
    <col min="8459" max="8459" width="24.6640625" style="1" customWidth="1"/>
    <col min="8460" max="8460" width="12.33203125" style="1" customWidth="1"/>
    <col min="8461" max="8461" width="0" style="1" hidden="1" customWidth="1"/>
    <col min="8462" max="8462" width="3.44140625" style="1" customWidth="1"/>
    <col min="8463" max="8463" width="0" style="1" hidden="1" customWidth="1"/>
    <col min="8464" max="8464" width="17.6640625" style="1" customWidth="1"/>
    <col min="8465" max="8465" width="3.44140625" style="1" customWidth="1"/>
    <col min="8466" max="8466" width="0" style="1" hidden="1" customWidth="1"/>
    <col min="8467" max="8467" width="23.6640625" style="1" customWidth="1"/>
    <col min="8468" max="8468" width="10" style="1" customWidth="1"/>
    <col min="8469" max="8469" width="0" style="1" hidden="1" customWidth="1"/>
    <col min="8470" max="8471" width="14.6640625" style="1" customWidth="1"/>
    <col min="8472" max="8472" width="12.88671875" style="1" customWidth="1"/>
    <col min="8473" max="8473" width="3.33203125" style="1" customWidth="1"/>
    <col min="8474" max="8474" width="30.33203125" style="1" customWidth="1"/>
    <col min="8475" max="8475" width="5" style="1" customWidth="1"/>
    <col min="8476" max="8476" width="0" style="1" hidden="1" customWidth="1"/>
    <col min="8477" max="8477" width="14.33203125" style="1" customWidth="1"/>
    <col min="8478" max="8478" width="5.6640625" style="1" customWidth="1"/>
    <col min="8479" max="8479" width="0" style="1" hidden="1" customWidth="1"/>
    <col min="8480" max="8480" width="17.33203125" style="1" customWidth="1"/>
    <col min="8481" max="8481" width="12.6640625" style="1" customWidth="1"/>
    <col min="8482" max="8482" width="0" style="1" hidden="1" customWidth="1"/>
    <col min="8483" max="8483" width="5.33203125" style="1" customWidth="1"/>
    <col min="8484" max="8484" width="0" style="1" hidden="1" customWidth="1"/>
    <col min="8485" max="8485" width="17" style="1" customWidth="1"/>
    <col min="8486" max="8486" width="6.33203125" style="1" customWidth="1"/>
    <col min="8487" max="8487" width="0" style="1" hidden="1" customWidth="1"/>
    <col min="8488" max="8488" width="14.33203125" style="1" customWidth="1"/>
    <col min="8489" max="8489" width="7.5546875" style="1" customWidth="1"/>
    <col min="8490" max="8490" width="0" style="1" hidden="1" customWidth="1"/>
    <col min="8491" max="8492" width="14.33203125" style="1" customWidth="1"/>
    <col min="8493" max="8493" width="20.88671875" style="1" customWidth="1"/>
    <col min="8494" max="8494" width="14.44140625" style="1" customWidth="1"/>
    <col min="8495" max="8495" width="15" style="1" customWidth="1"/>
    <col min="8496" max="8496" width="2.6640625" style="1" customWidth="1"/>
    <col min="8497" max="8497" width="11.6640625" style="1" customWidth="1"/>
    <col min="8498" max="8498" width="11.5546875" style="1" customWidth="1"/>
    <col min="8499" max="8499" width="2.33203125" style="1" customWidth="1"/>
    <col min="8500" max="8500" width="41" style="1" customWidth="1"/>
    <col min="8501" max="8501" width="14.33203125" style="1" customWidth="1"/>
    <col min="8502" max="8503" width="11.5546875" style="1" customWidth="1"/>
    <col min="8504" max="8504" width="21.88671875" style="1" customWidth="1"/>
    <col min="8505" max="8696" width="11.5546875" style="1"/>
    <col min="8697" max="8697" width="21.88671875" style="1" customWidth="1"/>
    <col min="8698" max="8698" width="13.88671875" style="1" customWidth="1"/>
    <col min="8699" max="8699" width="38.6640625" style="1" customWidth="1"/>
    <col min="8700" max="8700" width="3" style="1" bestFit="1" customWidth="1"/>
    <col min="8701" max="8701" width="32.33203125" style="1" customWidth="1"/>
    <col min="8702" max="8702" width="46.33203125" style="1" customWidth="1"/>
    <col min="8703" max="8703" width="19" style="1" customWidth="1"/>
    <col min="8704" max="8704" width="0" style="1" hidden="1" customWidth="1"/>
    <col min="8705" max="8705" width="17.6640625" style="1" customWidth="1"/>
    <col min="8706" max="8706" width="0" style="1" hidden="1" customWidth="1"/>
    <col min="8707" max="8707" width="22.33203125" style="1" customWidth="1"/>
    <col min="8708" max="8708" width="5.33203125" style="1" customWidth="1"/>
    <col min="8709" max="8709" width="36.33203125" style="1" customWidth="1"/>
    <col min="8710" max="8710" width="5.6640625" style="1" customWidth="1"/>
    <col min="8711" max="8711" width="0" style="1" hidden="1" customWidth="1"/>
    <col min="8712" max="8712" width="20.6640625" style="1" customWidth="1"/>
    <col min="8713" max="8713" width="4.88671875" style="1" customWidth="1"/>
    <col min="8714" max="8714" width="0" style="1" hidden="1" customWidth="1"/>
    <col min="8715" max="8715" width="24.6640625" style="1" customWidth="1"/>
    <col min="8716" max="8716" width="12.33203125" style="1" customWidth="1"/>
    <col min="8717" max="8717" width="0" style="1" hidden="1" customWidth="1"/>
    <col min="8718" max="8718" width="3.44140625" style="1" customWidth="1"/>
    <col min="8719" max="8719" width="0" style="1" hidden="1" customWidth="1"/>
    <col min="8720" max="8720" width="17.6640625" style="1" customWidth="1"/>
    <col min="8721" max="8721" width="3.44140625" style="1" customWidth="1"/>
    <col min="8722" max="8722" width="0" style="1" hidden="1" customWidth="1"/>
    <col min="8723" max="8723" width="23.6640625" style="1" customWidth="1"/>
    <col min="8724" max="8724" width="10" style="1" customWidth="1"/>
    <col min="8725" max="8725" width="0" style="1" hidden="1" customWidth="1"/>
    <col min="8726" max="8727" width="14.6640625" style="1" customWidth="1"/>
    <col min="8728" max="8728" width="12.88671875" style="1" customWidth="1"/>
    <col min="8729" max="8729" width="3.33203125" style="1" customWidth="1"/>
    <col min="8730" max="8730" width="30.33203125" style="1" customWidth="1"/>
    <col min="8731" max="8731" width="5" style="1" customWidth="1"/>
    <col min="8732" max="8732" width="0" style="1" hidden="1" customWidth="1"/>
    <col min="8733" max="8733" width="14.33203125" style="1" customWidth="1"/>
    <col min="8734" max="8734" width="5.6640625" style="1" customWidth="1"/>
    <col min="8735" max="8735" width="0" style="1" hidden="1" customWidth="1"/>
    <col min="8736" max="8736" width="17.33203125" style="1" customWidth="1"/>
    <col min="8737" max="8737" width="12.6640625" style="1" customWidth="1"/>
    <col min="8738" max="8738" width="0" style="1" hidden="1" customWidth="1"/>
    <col min="8739" max="8739" width="5.33203125" style="1" customWidth="1"/>
    <col min="8740" max="8740" width="0" style="1" hidden="1" customWidth="1"/>
    <col min="8741" max="8741" width="17" style="1" customWidth="1"/>
    <col min="8742" max="8742" width="6.33203125" style="1" customWidth="1"/>
    <col min="8743" max="8743" width="0" style="1" hidden="1" customWidth="1"/>
    <col min="8744" max="8744" width="14.33203125" style="1" customWidth="1"/>
    <col min="8745" max="8745" width="7.5546875" style="1" customWidth="1"/>
    <col min="8746" max="8746" width="0" style="1" hidden="1" customWidth="1"/>
    <col min="8747" max="8748" width="14.33203125" style="1" customWidth="1"/>
    <col min="8749" max="8749" width="20.88671875" style="1" customWidth="1"/>
    <col min="8750" max="8750" width="14.44140625" style="1" customWidth="1"/>
    <col min="8751" max="8751" width="15" style="1" customWidth="1"/>
    <col min="8752" max="8752" width="2.6640625" style="1" customWidth="1"/>
    <col min="8753" max="8753" width="11.6640625" style="1" customWidth="1"/>
    <col min="8754" max="8754" width="11.5546875" style="1" customWidth="1"/>
    <col min="8755" max="8755" width="2.33203125" style="1" customWidth="1"/>
    <col min="8756" max="8756" width="41" style="1" customWidth="1"/>
    <col min="8757" max="8757" width="14.33203125" style="1" customWidth="1"/>
    <col min="8758" max="8759" width="11.5546875" style="1" customWidth="1"/>
    <col min="8760" max="8760" width="21.88671875" style="1" customWidth="1"/>
    <col min="8761" max="8952" width="11.5546875" style="1"/>
    <col min="8953" max="8953" width="21.88671875" style="1" customWidth="1"/>
    <col min="8954" max="8954" width="13.88671875" style="1" customWidth="1"/>
    <col min="8955" max="8955" width="38.6640625" style="1" customWidth="1"/>
    <col min="8956" max="8956" width="3" style="1" bestFit="1" customWidth="1"/>
    <col min="8957" max="8957" width="32.33203125" style="1" customWidth="1"/>
    <col min="8958" max="8958" width="46.33203125" style="1" customWidth="1"/>
    <col min="8959" max="8959" width="19" style="1" customWidth="1"/>
    <col min="8960" max="8960" width="0" style="1" hidden="1" customWidth="1"/>
    <col min="8961" max="8961" width="17.6640625" style="1" customWidth="1"/>
    <col min="8962" max="8962" width="0" style="1" hidden="1" customWidth="1"/>
    <col min="8963" max="8963" width="22.33203125" style="1" customWidth="1"/>
    <col min="8964" max="8964" width="5.33203125" style="1" customWidth="1"/>
    <col min="8965" max="8965" width="36.33203125" style="1" customWidth="1"/>
    <col min="8966" max="8966" width="5.6640625" style="1" customWidth="1"/>
    <col min="8967" max="8967" width="0" style="1" hidden="1" customWidth="1"/>
    <col min="8968" max="8968" width="20.6640625" style="1" customWidth="1"/>
    <col min="8969" max="8969" width="4.88671875" style="1" customWidth="1"/>
    <col min="8970" max="8970" width="0" style="1" hidden="1" customWidth="1"/>
    <col min="8971" max="8971" width="24.6640625" style="1" customWidth="1"/>
    <col min="8972" max="8972" width="12.33203125" style="1" customWidth="1"/>
    <col min="8973" max="8973" width="0" style="1" hidden="1" customWidth="1"/>
    <col min="8974" max="8974" width="3.44140625" style="1" customWidth="1"/>
    <col min="8975" max="8975" width="0" style="1" hidden="1" customWidth="1"/>
    <col min="8976" max="8976" width="17.6640625" style="1" customWidth="1"/>
    <col min="8977" max="8977" width="3.44140625" style="1" customWidth="1"/>
    <col min="8978" max="8978" width="0" style="1" hidden="1" customWidth="1"/>
    <col min="8979" max="8979" width="23.6640625" style="1" customWidth="1"/>
    <col min="8980" max="8980" width="10" style="1" customWidth="1"/>
    <col min="8981" max="8981" width="0" style="1" hidden="1" customWidth="1"/>
    <col min="8982" max="8983" width="14.6640625" style="1" customWidth="1"/>
    <col min="8984" max="8984" width="12.88671875" style="1" customWidth="1"/>
    <col min="8985" max="8985" width="3.33203125" style="1" customWidth="1"/>
    <col min="8986" max="8986" width="30.33203125" style="1" customWidth="1"/>
    <col min="8987" max="8987" width="5" style="1" customWidth="1"/>
    <col min="8988" max="8988" width="0" style="1" hidden="1" customWidth="1"/>
    <col min="8989" max="8989" width="14.33203125" style="1" customWidth="1"/>
    <col min="8990" max="8990" width="5.6640625" style="1" customWidth="1"/>
    <col min="8991" max="8991" width="0" style="1" hidden="1" customWidth="1"/>
    <col min="8992" max="8992" width="17.33203125" style="1" customWidth="1"/>
    <col min="8993" max="8993" width="12.6640625" style="1" customWidth="1"/>
    <col min="8994" max="8994" width="0" style="1" hidden="1" customWidth="1"/>
    <col min="8995" max="8995" width="5.33203125" style="1" customWidth="1"/>
    <col min="8996" max="8996" width="0" style="1" hidden="1" customWidth="1"/>
    <col min="8997" max="8997" width="17" style="1" customWidth="1"/>
    <col min="8998" max="8998" width="6.33203125" style="1" customWidth="1"/>
    <col min="8999" max="8999" width="0" style="1" hidden="1" customWidth="1"/>
    <col min="9000" max="9000" width="14.33203125" style="1" customWidth="1"/>
    <col min="9001" max="9001" width="7.5546875" style="1" customWidth="1"/>
    <col min="9002" max="9002" width="0" style="1" hidden="1" customWidth="1"/>
    <col min="9003" max="9004" width="14.33203125" style="1" customWidth="1"/>
    <col min="9005" max="9005" width="20.88671875" style="1" customWidth="1"/>
    <col min="9006" max="9006" width="14.44140625" style="1" customWidth="1"/>
    <col min="9007" max="9007" width="15" style="1" customWidth="1"/>
    <col min="9008" max="9008" width="2.6640625" style="1" customWidth="1"/>
    <col min="9009" max="9009" width="11.6640625" style="1" customWidth="1"/>
    <col min="9010" max="9010" width="11.5546875" style="1" customWidth="1"/>
    <col min="9011" max="9011" width="2.33203125" style="1" customWidth="1"/>
    <col min="9012" max="9012" width="41" style="1" customWidth="1"/>
    <col min="9013" max="9013" width="14.33203125" style="1" customWidth="1"/>
    <col min="9014" max="9015" width="11.5546875" style="1" customWidth="1"/>
    <col min="9016" max="9016" width="21.88671875" style="1" customWidth="1"/>
    <col min="9017" max="9208" width="11.5546875" style="1"/>
    <col min="9209" max="9209" width="21.88671875" style="1" customWidth="1"/>
    <col min="9210" max="9210" width="13.88671875" style="1" customWidth="1"/>
    <col min="9211" max="9211" width="38.6640625" style="1" customWidth="1"/>
    <col min="9212" max="9212" width="3" style="1" bestFit="1" customWidth="1"/>
    <col min="9213" max="9213" width="32.33203125" style="1" customWidth="1"/>
    <col min="9214" max="9214" width="46.33203125" style="1" customWidth="1"/>
    <col min="9215" max="9215" width="19" style="1" customWidth="1"/>
    <col min="9216" max="9216" width="0" style="1" hidden="1" customWidth="1"/>
    <col min="9217" max="9217" width="17.6640625" style="1" customWidth="1"/>
    <col min="9218" max="9218" width="0" style="1" hidden="1" customWidth="1"/>
    <col min="9219" max="9219" width="22.33203125" style="1" customWidth="1"/>
    <col min="9220" max="9220" width="5.33203125" style="1" customWidth="1"/>
    <col min="9221" max="9221" width="36.33203125" style="1" customWidth="1"/>
    <col min="9222" max="9222" width="5.6640625" style="1" customWidth="1"/>
    <col min="9223" max="9223" width="0" style="1" hidden="1" customWidth="1"/>
    <col min="9224" max="9224" width="20.6640625" style="1" customWidth="1"/>
    <col min="9225" max="9225" width="4.88671875" style="1" customWidth="1"/>
    <col min="9226" max="9226" width="0" style="1" hidden="1" customWidth="1"/>
    <col min="9227" max="9227" width="24.6640625" style="1" customWidth="1"/>
    <col min="9228" max="9228" width="12.33203125" style="1" customWidth="1"/>
    <col min="9229" max="9229" width="0" style="1" hidden="1" customWidth="1"/>
    <col min="9230" max="9230" width="3.44140625" style="1" customWidth="1"/>
    <col min="9231" max="9231" width="0" style="1" hidden="1" customWidth="1"/>
    <col min="9232" max="9232" width="17.6640625" style="1" customWidth="1"/>
    <col min="9233" max="9233" width="3.44140625" style="1" customWidth="1"/>
    <col min="9234" max="9234" width="0" style="1" hidden="1" customWidth="1"/>
    <col min="9235" max="9235" width="23.6640625" style="1" customWidth="1"/>
    <col min="9236" max="9236" width="10" style="1" customWidth="1"/>
    <col min="9237" max="9237" width="0" style="1" hidden="1" customWidth="1"/>
    <col min="9238" max="9239" width="14.6640625" style="1" customWidth="1"/>
    <col min="9240" max="9240" width="12.88671875" style="1" customWidth="1"/>
    <col min="9241" max="9241" width="3.33203125" style="1" customWidth="1"/>
    <col min="9242" max="9242" width="30.33203125" style="1" customWidth="1"/>
    <col min="9243" max="9243" width="5" style="1" customWidth="1"/>
    <col min="9244" max="9244" width="0" style="1" hidden="1" customWidth="1"/>
    <col min="9245" max="9245" width="14.33203125" style="1" customWidth="1"/>
    <col min="9246" max="9246" width="5.6640625" style="1" customWidth="1"/>
    <col min="9247" max="9247" width="0" style="1" hidden="1" customWidth="1"/>
    <col min="9248" max="9248" width="17.33203125" style="1" customWidth="1"/>
    <col min="9249" max="9249" width="12.6640625" style="1" customWidth="1"/>
    <col min="9250" max="9250" width="0" style="1" hidden="1" customWidth="1"/>
    <col min="9251" max="9251" width="5.33203125" style="1" customWidth="1"/>
    <col min="9252" max="9252" width="0" style="1" hidden="1" customWidth="1"/>
    <col min="9253" max="9253" width="17" style="1" customWidth="1"/>
    <col min="9254" max="9254" width="6.33203125" style="1" customWidth="1"/>
    <col min="9255" max="9255" width="0" style="1" hidden="1" customWidth="1"/>
    <col min="9256" max="9256" width="14.33203125" style="1" customWidth="1"/>
    <col min="9257" max="9257" width="7.5546875" style="1" customWidth="1"/>
    <col min="9258" max="9258" width="0" style="1" hidden="1" customWidth="1"/>
    <col min="9259" max="9260" width="14.33203125" style="1" customWidth="1"/>
    <col min="9261" max="9261" width="20.88671875" style="1" customWidth="1"/>
    <col min="9262" max="9262" width="14.44140625" style="1" customWidth="1"/>
    <col min="9263" max="9263" width="15" style="1" customWidth="1"/>
    <col min="9264" max="9264" width="2.6640625" style="1" customWidth="1"/>
    <col min="9265" max="9265" width="11.6640625" style="1" customWidth="1"/>
    <col min="9266" max="9266" width="11.5546875" style="1" customWidth="1"/>
    <col min="9267" max="9267" width="2.33203125" style="1" customWidth="1"/>
    <col min="9268" max="9268" width="41" style="1" customWidth="1"/>
    <col min="9269" max="9269" width="14.33203125" style="1" customWidth="1"/>
    <col min="9270" max="9271" width="11.5546875" style="1" customWidth="1"/>
    <col min="9272" max="9272" width="21.88671875" style="1" customWidth="1"/>
    <col min="9273" max="9464" width="11.5546875" style="1"/>
    <col min="9465" max="9465" width="21.88671875" style="1" customWidth="1"/>
    <col min="9466" max="9466" width="13.88671875" style="1" customWidth="1"/>
    <col min="9467" max="9467" width="38.6640625" style="1" customWidth="1"/>
    <col min="9468" max="9468" width="3" style="1" bestFit="1" customWidth="1"/>
    <col min="9469" max="9469" width="32.33203125" style="1" customWidth="1"/>
    <col min="9470" max="9470" width="46.33203125" style="1" customWidth="1"/>
    <col min="9471" max="9471" width="19" style="1" customWidth="1"/>
    <col min="9472" max="9472" width="0" style="1" hidden="1" customWidth="1"/>
    <col min="9473" max="9473" width="17.6640625" style="1" customWidth="1"/>
    <col min="9474" max="9474" width="0" style="1" hidden="1" customWidth="1"/>
    <col min="9475" max="9475" width="22.33203125" style="1" customWidth="1"/>
    <col min="9476" max="9476" width="5.33203125" style="1" customWidth="1"/>
    <col min="9477" max="9477" width="36.33203125" style="1" customWidth="1"/>
    <col min="9478" max="9478" width="5.6640625" style="1" customWidth="1"/>
    <col min="9479" max="9479" width="0" style="1" hidden="1" customWidth="1"/>
    <col min="9480" max="9480" width="20.6640625" style="1" customWidth="1"/>
    <col min="9481" max="9481" width="4.88671875" style="1" customWidth="1"/>
    <col min="9482" max="9482" width="0" style="1" hidden="1" customWidth="1"/>
    <col min="9483" max="9483" width="24.6640625" style="1" customWidth="1"/>
    <col min="9484" max="9484" width="12.33203125" style="1" customWidth="1"/>
    <col min="9485" max="9485" width="0" style="1" hidden="1" customWidth="1"/>
    <col min="9486" max="9486" width="3.44140625" style="1" customWidth="1"/>
    <col min="9487" max="9487" width="0" style="1" hidden="1" customWidth="1"/>
    <col min="9488" max="9488" width="17.6640625" style="1" customWidth="1"/>
    <col min="9489" max="9489" width="3.44140625" style="1" customWidth="1"/>
    <col min="9490" max="9490" width="0" style="1" hidden="1" customWidth="1"/>
    <col min="9491" max="9491" width="23.6640625" style="1" customWidth="1"/>
    <col min="9492" max="9492" width="10" style="1" customWidth="1"/>
    <col min="9493" max="9493" width="0" style="1" hidden="1" customWidth="1"/>
    <col min="9494" max="9495" width="14.6640625" style="1" customWidth="1"/>
    <col min="9496" max="9496" width="12.88671875" style="1" customWidth="1"/>
    <col min="9497" max="9497" width="3.33203125" style="1" customWidth="1"/>
    <col min="9498" max="9498" width="30.33203125" style="1" customWidth="1"/>
    <col min="9499" max="9499" width="5" style="1" customWidth="1"/>
    <col min="9500" max="9500" width="0" style="1" hidden="1" customWidth="1"/>
    <col min="9501" max="9501" width="14.33203125" style="1" customWidth="1"/>
    <col min="9502" max="9502" width="5.6640625" style="1" customWidth="1"/>
    <col min="9503" max="9503" width="0" style="1" hidden="1" customWidth="1"/>
    <col min="9504" max="9504" width="17.33203125" style="1" customWidth="1"/>
    <col min="9505" max="9505" width="12.6640625" style="1" customWidth="1"/>
    <col min="9506" max="9506" width="0" style="1" hidden="1" customWidth="1"/>
    <col min="9507" max="9507" width="5.33203125" style="1" customWidth="1"/>
    <col min="9508" max="9508" width="0" style="1" hidden="1" customWidth="1"/>
    <col min="9509" max="9509" width="17" style="1" customWidth="1"/>
    <col min="9510" max="9510" width="6.33203125" style="1" customWidth="1"/>
    <col min="9511" max="9511" width="0" style="1" hidden="1" customWidth="1"/>
    <col min="9512" max="9512" width="14.33203125" style="1" customWidth="1"/>
    <col min="9513" max="9513" width="7.5546875" style="1" customWidth="1"/>
    <col min="9514" max="9514" width="0" style="1" hidden="1" customWidth="1"/>
    <col min="9515" max="9516" width="14.33203125" style="1" customWidth="1"/>
    <col min="9517" max="9517" width="20.88671875" style="1" customWidth="1"/>
    <col min="9518" max="9518" width="14.44140625" style="1" customWidth="1"/>
    <col min="9519" max="9519" width="15" style="1" customWidth="1"/>
    <col min="9520" max="9520" width="2.6640625" style="1" customWidth="1"/>
    <col min="9521" max="9521" width="11.6640625" style="1" customWidth="1"/>
    <col min="9522" max="9522" width="11.5546875" style="1" customWidth="1"/>
    <col min="9523" max="9523" width="2.33203125" style="1" customWidth="1"/>
    <col min="9524" max="9524" width="41" style="1" customWidth="1"/>
    <col min="9525" max="9525" width="14.33203125" style="1" customWidth="1"/>
    <col min="9526" max="9527" width="11.5546875" style="1" customWidth="1"/>
    <col min="9528" max="9528" width="21.88671875" style="1" customWidth="1"/>
    <col min="9529" max="9720" width="11.5546875" style="1"/>
    <col min="9721" max="9721" width="21.88671875" style="1" customWidth="1"/>
    <col min="9722" max="9722" width="13.88671875" style="1" customWidth="1"/>
    <col min="9723" max="9723" width="38.6640625" style="1" customWidth="1"/>
    <col min="9724" max="9724" width="3" style="1" bestFit="1" customWidth="1"/>
    <col min="9725" max="9725" width="32.33203125" style="1" customWidth="1"/>
    <col min="9726" max="9726" width="46.33203125" style="1" customWidth="1"/>
    <col min="9727" max="9727" width="19" style="1" customWidth="1"/>
    <col min="9728" max="9728" width="0" style="1" hidden="1" customWidth="1"/>
    <col min="9729" max="9729" width="17.6640625" style="1" customWidth="1"/>
    <col min="9730" max="9730" width="0" style="1" hidden="1" customWidth="1"/>
    <col min="9731" max="9731" width="22.33203125" style="1" customWidth="1"/>
    <col min="9732" max="9732" width="5.33203125" style="1" customWidth="1"/>
    <col min="9733" max="9733" width="36.33203125" style="1" customWidth="1"/>
    <col min="9734" max="9734" width="5.6640625" style="1" customWidth="1"/>
    <col min="9735" max="9735" width="0" style="1" hidden="1" customWidth="1"/>
    <col min="9736" max="9736" width="20.6640625" style="1" customWidth="1"/>
    <col min="9737" max="9737" width="4.88671875" style="1" customWidth="1"/>
    <col min="9738" max="9738" width="0" style="1" hidden="1" customWidth="1"/>
    <col min="9739" max="9739" width="24.6640625" style="1" customWidth="1"/>
    <col min="9740" max="9740" width="12.33203125" style="1" customWidth="1"/>
    <col min="9741" max="9741" width="0" style="1" hidden="1" customWidth="1"/>
    <col min="9742" max="9742" width="3.44140625" style="1" customWidth="1"/>
    <col min="9743" max="9743" width="0" style="1" hidden="1" customWidth="1"/>
    <col min="9744" max="9744" width="17.6640625" style="1" customWidth="1"/>
    <col min="9745" max="9745" width="3.44140625" style="1" customWidth="1"/>
    <col min="9746" max="9746" width="0" style="1" hidden="1" customWidth="1"/>
    <col min="9747" max="9747" width="23.6640625" style="1" customWidth="1"/>
    <col min="9748" max="9748" width="10" style="1" customWidth="1"/>
    <col min="9749" max="9749" width="0" style="1" hidden="1" customWidth="1"/>
    <col min="9750" max="9751" width="14.6640625" style="1" customWidth="1"/>
    <col min="9752" max="9752" width="12.88671875" style="1" customWidth="1"/>
    <col min="9753" max="9753" width="3.33203125" style="1" customWidth="1"/>
    <col min="9754" max="9754" width="30.33203125" style="1" customWidth="1"/>
    <col min="9755" max="9755" width="5" style="1" customWidth="1"/>
    <col min="9756" max="9756" width="0" style="1" hidden="1" customWidth="1"/>
    <col min="9757" max="9757" width="14.33203125" style="1" customWidth="1"/>
    <col min="9758" max="9758" width="5.6640625" style="1" customWidth="1"/>
    <col min="9759" max="9759" width="0" style="1" hidden="1" customWidth="1"/>
    <col min="9760" max="9760" width="17.33203125" style="1" customWidth="1"/>
    <col min="9761" max="9761" width="12.6640625" style="1" customWidth="1"/>
    <col min="9762" max="9762" width="0" style="1" hidden="1" customWidth="1"/>
    <col min="9763" max="9763" width="5.33203125" style="1" customWidth="1"/>
    <col min="9764" max="9764" width="0" style="1" hidden="1" customWidth="1"/>
    <col min="9765" max="9765" width="17" style="1" customWidth="1"/>
    <col min="9766" max="9766" width="6.33203125" style="1" customWidth="1"/>
    <col min="9767" max="9767" width="0" style="1" hidden="1" customWidth="1"/>
    <col min="9768" max="9768" width="14.33203125" style="1" customWidth="1"/>
    <col min="9769" max="9769" width="7.5546875" style="1" customWidth="1"/>
    <col min="9770" max="9770" width="0" style="1" hidden="1" customWidth="1"/>
    <col min="9771" max="9772" width="14.33203125" style="1" customWidth="1"/>
    <col min="9773" max="9773" width="20.88671875" style="1" customWidth="1"/>
    <col min="9774" max="9774" width="14.44140625" style="1" customWidth="1"/>
    <col min="9775" max="9775" width="15" style="1" customWidth="1"/>
    <col min="9776" max="9776" width="2.6640625" style="1" customWidth="1"/>
    <col min="9777" max="9777" width="11.6640625" style="1" customWidth="1"/>
    <col min="9778" max="9778" width="11.5546875" style="1" customWidth="1"/>
    <col min="9779" max="9779" width="2.33203125" style="1" customWidth="1"/>
    <col min="9780" max="9780" width="41" style="1" customWidth="1"/>
    <col min="9781" max="9781" width="14.33203125" style="1" customWidth="1"/>
    <col min="9782" max="9783" width="11.5546875" style="1" customWidth="1"/>
    <col min="9784" max="9784" width="21.88671875" style="1" customWidth="1"/>
    <col min="9785" max="9976" width="11.5546875" style="1"/>
    <col min="9977" max="9977" width="21.88671875" style="1" customWidth="1"/>
    <col min="9978" max="9978" width="13.88671875" style="1" customWidth="1"/>
    <col min="9979" max="9979" width="38.6640625" style="1" customWidth="1"/>
    <col min="9980" max="9980" width="3" style="1" bestFit="1" customWidth="1"/>
    <col min="9981" max="9981" width="32.33203125" style="1" customWidth="1"/>
    <col min="9982" max="9982" width="46.33203125" style="1" customWidth="1"/>
    <col min="9983" max="9983" width="19" style="1" customWidth="1"/>
    <col min="9984" max="9984" width="0" style="1" hidden="1" customWidth="1"/>
    <col min="9985" max="9985" width="17.6640625" style="1" customWidth="1"/>
    <col min="9986" max="9986" width="0" style="1" hidden="1" customWidth="1"/>
    <col min="9987" max="9987" width="22.33203125" style="1" customWidth="1"/>
    <col min="9988" max="9988" width="5.33203125" style="1" customWidth="1"/>
    <col min="9989" max="9989" width="36.33203125" style="1" customWidth="1"/>
    <col min="9990" max="9990" width="5.6640625" style="1" customWidth="1"/>
    <col min="9991" max="9991" width="0" style="1" hidden="1" customWidth="1"/>
    <col min="9992" max="9992" width="20.6640625" style="1" customWidth="1"/>
    <col min="9993" max="9993" width="4.88671875" style="1" customWidth="1"/>
    <col min="9994" max="9994" width="0" style="1" hidden="1" customWidth="1"/>
    <col min="9995" max="9995" width="24.6640625" style="1" customWidth="1"/>
    <col min="9996" max="9996" width="12.33203125" style="1" customWidth="1"/>
    <col min="9997" max="9997" width="0" style="1" hidden="1" customWidth="1"/>
    <col min="9998" max="9998" width="3.44140625" style="1" customWidth="1"/>
    <col min="9999" max="9999" width="0" style="1" hidden="1" customWidth="1"/>
    <col min="10000" max="10000" width="17.6640625" style="1" customWidth="1"/>
    <col min="10001" max="10001" width="3.44140625" style="1" customWidth="1"/>
    <col min="10002" max="10002" width="0" style="1" hidden="1" customWidth="1"/>
    <col min="10003" max="10003" width="23.6640625" style="1" customWidth="1"/>
    <col min="10004" max="10004" width="10" style="1" customWidth="1"/>
    <col min="10005" max="10005" width="0" style="1" hidden="1" customWidth="1"/>
    <col min="10006" max="10007" width="14.6640625" style="1" customWidth="1"/>
    <col min="10008" max="10008" width="12.88671875" style="1" customWidth="1"/>
    <col min="10009" max="10009" width="3.33203125" style="1" customWidth="1"/>
    <col min="10010" max="10010" width="30.33203125" style="1" customWidth="1"/>
    <col min="10011" max="10011" width="5" style="1" customWidth="1"/>
    <col min="10012" max="10012" width="0" style="1" hidden="1" customWidth="1"/>
    <col min="10013" max="10013" width="14.33203125" style="1" customWidth="1"/>
    <col min="10014" max="10014" width="5.6640625" style="1" customWidth="1"/>
    <col min="10015" max="10015" width="0" style="1" hidden="1" customWidth="1"/>
    <col min="10016" max="10016" width="17.33203125" style="1" customWidth="1"/>
    <col min="10017" max="10017" width="12.6640625" style="1" customWidth="1"/>
    <col min="10018" max="10018" width="0" style="1" hidden="1" customWidth="1"/>
    <col min="10019" max="10019" width="5.33203125" style="1" customWidth="1"/>
    <col min="10020" max="10020" width="0" style="1" hidden="1" customWidth="1"/>
    <col min="10021" max="10021" width="17" style="1" customWidth="1"/>
    <col min="10022" max="10022" width="6.33203125" style="1" customWidth="1"/>
    <col min="10023" max="10023" width="0" style="1" hidden="1" customWidth="1"/>
    <col min="10024" max="10024" width="14.33203125" style="1" customWidth="1"/>
    <col min="10025" max="10025" width="7.5546875" style="1" customWidth="1"/>
    <col min="10026" max="10026" width="0" style="1" hidden="1" customWidth="1"/>
    <col min="10027" max="10028" width="14.33203125" style="1" customWidth="1"/>
    <col min="10029" max="10029" width="20.88671875" style="1" customWidth="1"/>
    <col min="10030" max="10030" width="14.44140625" style="1" customWidth="1"/>
    <col min="10031" max="10031" width="15" style="1" customWidth="1"/>
    <col min="10032" max="10032" width="2.6640625" style="1" customWidth="1"/>
    <col min="10033" max="10033" width="11.6640625" style="1" customWidth="1"/>
    <col min="10034" max="10034" width="11.5546875" style="1" customWidth="1"/>
    <col min="10035" max="10035" width="2.33203125" style="1" customWidth="1"/>
    <col min="10036" max="10036" width="41" style="1" customWidth="1"/>
    <col min="10037" max="10037" width="14.33203125" style="1" customWidth="1"/>
    <col min="10038" max="10039" width="11.5546875" style="1" customWidth="1"/>
    <col min="10040" max="10040" width="21.88671875" style="1" customWidth="1"/>
    <col min="10041" max="10232" width="11.5546875" style="1"/>
    <col min="10233" max="10233" width="21.88671875" style="1" customWidth="1"/>
    <col min="10234" max="10234" width="13.88671875" style="1" customWidth="1"/>
    <col min="10235" max="10235" width="38.6640625" style="1" customWidth="1"/>
    <col min="10236" max="10236" width="3" style="1" bestFit="1" customWidth="1"/>
    <col min="10237" max="10237" width="32.33203125" style="1" customWidth="1"/>
    <col min="10238" max="10238" width="46.33203125" style="1" customWidth="1"/>
    <col min="10239" max="10239" width="19" style="1" customWidth="1"/>
    <col min="10240" max="10240" width="0" style="1" hidden="1" customWidth="1"/>
    <col min="10241" max="10241" width="17.6640625" style="1" customWidth="1"/>
    <col min="10242" max="10242" width="0" style="1" hidden="1" customWidth="1"/>
    <col min="10243" max="10243" width="22.33203125" style="1" customWidth="1"/>
    <col min="10244" max="10244" width="5.33203125" style="1" customWidth="1"/>
    <col min="10245" max="10245" width="36.33203125" style="1" customWidth="1"/>
    <col min="10246" max="10246" width="5.6640625" style="1" customWidth="1"/>
    <col min="10247" max="10247" width="0" style="1" hidden="1" customWidth="1"/>
    <col min="10248" max="10248" width="20.6640625" style="1" customWidth="1"/>
    <col min="10249" max="10249" width="4.88671875" style="1" customWidth="1"/>
    <col min="10250" max="10250" width="0" style="1" hidden="1" customWidth="1"/>
    <col min="10251" max="10251" width="24.6640625" style="1" customWidth="1"/>
    <col min="10252" max="10252" width="12.33203125" style="1" customWidth="1"/>
    <col min="10253" max="10253" width="0" style="1" hidden="1" customWidth="1"/>
    <col min="10254" max="10254" width="3.44140625" style="1" customWidth="1"/>
    <col min="10255" max="10255" width="0" style="1" hidden="1" customWidth="1"/>
    <col min="10256" max="10256" width="17.6640625" style="1" customWidth="1"/>
    <col min="10257" max="10257" width="3.44140625" style="1" customWidth="1"/>
    <col min="10258" max="10258" width="0" style="1" hidden="1" customWidth="1"/>
    <col min="10259" max="10259" width="23.6640625" style="1" customWidth="1"/>
    <col min="10260" max="10260" width="10" style="1" customWidth="1"/>
    <col min="10261" max="10261" width="0" style="1" hidden="1" customWidth="1"/>
    <col min="10262" max="10263" width="14.6640625" style="1" customWidth="1"/>
    <col min="10264" max="10264" width="12.88671875" style="1" customWidth="1"/>
    <col min="10265" max="10265" width="3.33203125" style="1" customWidth="1"/>
    <col min="10266" max="10266" width="30.33203125" style="1" customWidth="1"/>
    <col min="10267" max="10267" width="5" style="1" customWidth="1"/>
    <col min="10268" max="10268" width="0" style="1" hidden="1" customWidth="1"/>
    <col min="10269" max="10269" width="14.33203125" style="1" customWidth="1"/>
    <col min="10270" max="10270" width="5.6640625" style="1" customWidth="1"/>
    <col min="10271" max="10271" width="0" style="1" hidden="1" customWidth="1"/>
    <col min="10272" max="10272" width="17.33203125" style="1" customWidth="1"/>
    <col min="10273" max="10273" width="12.6640625" style="1" customWidth="1"/>
    <col min="10274" max="10274" width="0" style="1" hidden="1" customWidth="1"/>
    <col min="10275" max="10275" width="5.33203125" style="1" customWidth="1"/>
    <col min="10276" max="10276" width="0" style="1" hidden="1" customWidth="1"/>
    <col min="10277" max="10277" width="17" style="1" customWidth="1"/>
    <col min="10278" max="10278" width="6.33203125" style="1" customWidth="1"/>
    <col min="10279" max="10279" width="0" style="1" hidden="1" customWidth="1"/>
    <col min="10280" max="10280" width="14.33203125" style="1" customWidth="1"/>
    <col min="10281" max="10281" width="7.5546875" style="1" customWidth="1"/>
    <col min="10282" max="10282" width="0" style="1" hidden="1" customWidth="1"/>
    <col min="10283" max="10284" width="14.33203125" style="1" customWidth="1"/>
    <col min="10285" max="10285" width="20.88671875" style="1" customWidth="1"/>
    <col min="10286" max="10286" width="14.44140625" style="1" customWidth="1"/>
    <col min="10287" max="10287" width="15" style="1" customWidth="1"/>
    <col min="10288" max="10288" width="2.6640625" style="1" customWidth="1"/>
    <col min="10289" max="10289" width="11.6640625" style="1" customWidth="1"/>
    <col min="10290" max="10290" width="11.5546875" style="1" customWidth="1"/>
    <col min="10291" max="10291" width="2.33203125" style="1" customWidth="1"/>
    <col min="10292" max="10292" width="41" style="1" customWidth="1"/>
    <col min="10293" max="10293" width="14.33203125" style="1" customWidth="1"/>
    <col min="10294" max="10295" width="11.5546875" style="1" customWidth="1"/>
    <col min="10296" max="10296" width="21.88671875" style="1" customWidth="1"/>
    <col min="10297" max="10488" width="11.5546875" style="1"/>
    <col min="10489" max="10489" width="21.88671875" style="1" customWidth="1"/>
    <col min="10490" max="10490" width="13.88671875" style="1" customWidth="1"/>
    <col min="10491" max="10491" width="38.6640625" style="1" customWidth="1"/>
    <col min="10492" max="10492" width="3" style="1" bestFit="1" customWidth="1"/>
    <col min="10493" max="10493" width="32.33203125" style="1" customWidth="1"/>
    <col min="10494" max="10494" width="46.33203125" style="1" customWidth="1"/>
    <col min="10495" max="10495" width="19" style="1" customWidth="1"/>
    <col min="10496" max="10496" width="0" style="1" hidden="1" customWidth="1"/>
    <col min="10497" max="10497" width="17.6640625" style="1" customWidth="1"/>
    <col min="10498" max="10498" width="0" style="1" hidden="1" customWidth="1"/>
    <col min="10499" max="10499" width="22.33203125" style="1" customWidth="1"/>
    <col min="10500" max="10500" width="5.33203125" style="1" customWidth="1"/>
    <col min="10501" max="10501" width="36.33203125" style="1" customWidth="1"/>
    <col min="10502" max="10502" width="5.6640625" style="1" customWidth="1"/>
    <col min="10503" max="10503" width="0" style="1" hidden="1" customWidth="1"/>
    <col min="10504" max="10504" width="20.6640625" style="1" customWidth="1"/>
    <col min="10505" max="10505" width="4.88671875" style="1" customWidth="1"/>
    <col min="10506" max="10506" width="0" style="1" hidden="1" customWidth="1"/>
    <col min="10507" max="10507" width="24.6640625" style="1" customWidth="1"/>
    <col min="10508" max="10508" width="12.33203125" style="1" customWidth="1"/>
    <col min="10509" max="10509" width="0" style="1" hidden="1" customWidth="1"/>
    <col min="10510" max="10510" width="3.44140625" style="1" customWidth="1"/>
    <col min="10511" max="10511" width="0" style="1" hidden="1" customWidth="1"/>
    <col min="10512" max="10512" width="17.6640625" style="1" customWidth="1"/>
    <col min="10513" max="10513" width="3.44140625" style="1" customWidth="1"/>
    <col min="10514" max="10514" width="0" style="1" hidden="1" customWidth="1"/>
    <col min="10515" max="10515" width="23.6640625" style="1" customWidth="1"/>
    <col min="10516" max="10516" width="10" style="1" customWidth="1"/>
    <col min="10517" max="10517" width="0" style="1" hidden="1" customWidth="1"/>
    <col min="10518" max="10519" width="14.6640625" style="1" customWidth="1"/>
    <col min="10520" max="10520" width="12.88671875" style="1" customWidth="1"/>
    <col min="10521" max="10521" width="3.33203125" style="1" customWidth="1"/>
    <col min="10522" max="10522" width="30.33203125" style="1" customWidth="1"/>
    <col min="10523" max="10523" width="5" style="1" customWidth="1"/>
    <col min="10524" max="10524" width="0" style="1" hidden="1" customWidth="1"/>
    <col min="10525" max="10525" width="14.33203125" style="1" customWidth="1"/>
    <col min="10526" max="10526" width="5.6640625" style="1" customWidth="1"/>
    <col min="10527" max="10527" width="0" style="1" hidden="1" customWidth="1"/>
    <col min="10528" max="10528" width="17.33203125" style="1" customWidth="1"/>
    <col min="10529" max="10529" width="12.6640625" style="1" customWidth="1"/>
    <col min="10530" max="10530" width="0" style="1" hidden="1" customWidth="1"/>
    <col min="10531" max="10531" width="5.33203125" style="1" customWidth="1"/>
    <col min="10532" max="10532" width="0" style="1" hidden="1" customWidth="1"/>
    <col min="10533" max="10533" width="17" style="1" customWidth="1"/>
    <col min="10534" max="10534" width="6.33203125" style="1" customWidth="1"/>
    <col min="10535" max="10535" width="0" style="1" hidden="1" customWidth="1"/>
    <col min="10536" max="10536" width="14.33203125" style="1" customWidth="1"/>
    <col min="10537" max="10537" width="7.5546875" style="1" customWidth="1"/>
    <col min="10538" max="10538" width="0" style="1" hidden="1" customWidth="1"/>
    <col min="10539" max="10540" width="14.33203125" style="1" customWidth="1"/>
    <col min="10541" max="10541" width="20.88671875" style="1" customWidth="1"/>
    <col min="10542" max="10542" width="14.44140625" style="1" customWidth="1"/>
    <col min="10543" max="10543" width="15" style="1" customWidth="1"/>
    <col min="10544" max="10544" width="2.6640625" style="1" customWidth="1"/>
    <col min="10545" max="10545" width="11.6640625" style="1" customWidth="1"/>
    <col min="10546" max="10546" width="11.5546875" style="1" customWidth="1"/>
    <col min="10547" max="10547" width="2.33203125" style="1" customWidth="1"/>
    <col min="10548" max="10548" width="41" style="1" customWidth="1"/>
    <col min="10549" max="10549" width="14.33203125" style="1" customWidth="1"/>
    <col min="10550" max="10551" width="11.5546875" style="1" customWidth="1"/>
    <col min="10552" max="10552" width="21.88671875" style="1" customWidth="1"/>
    <col min="10553" max="10744" width="11.5546875" style="1"/>
    <col min="10745" max="10745" width="21.88671875" style="1" customWidth="1"/>
    <col min="10746" max="10746" width="13.88671875" style="1" customWidth="1"/>
    <col min="10747" max="10747" width="38.6640625" style="1" customWidth="1"/>
    <col min="10748" max="10748" width="3" style="1" bestFit="1" customWidth="1"/>
    <col min="10749" max="10749" width="32.33203125" style="1" customWidth="1"/>
    <col min="10750" max="10750" width="46.33203125" style="1" customWidth="1"/>
    <col min="10751" max="10751" width="19" style="1" customWidth="1"/>
    <col min="10752" max="10752" width="0" style="1" hidden="1" customWidth="1"/>
    <col min="10753" max="10753" width="17.6640625" style="1" customWidth="1"/>
    <col min="10754" max="10754" width="0" style="1" hidden="1" customWidth="1"/>
    <col min="10755" max="10755" width="22.33203125" style="1" customWidth="1"/>
    <col min="10756" max="10756" width="5.33203125" style="1" customWidth="1"/>
    <col min="10757" max="10757" width="36.33203125" style="1" customWidth="1"/>
    <col min="10758" max="10758" width="5.6640625" style="1" customWidth="1"/>
    <col min="10759" max="10759" width="0" style="1" hidden="1" customWidth="1"/>
    <col min="10760" max="10760" width="20.6640625" style="1" customWidth="1"/>
    <col min="10761" max="10761" width="4.88671875" style="1" customWidth="1"/>
    <col min="10762" max="10762" width="0" style="1" hidden="1" customWidth="1"/>
    <col min="10763" max="10763" width="24.6640625" style="1" customWidth="1"/>
    <col min="10764" max="10764" width="12.33203125" style="1" customWidth="1"/>
    <col min="10765" max="10765" width="0" style="1" hidden="1" customWidth="1"/>
    <col min="10766" max="10766" width="3.44140625" style="1" customWidth="1"/>
    <col min="10767" max="10767" width="0" style="1" hidden="1" customWidth="1"/>
    <col min="10768" max="10768" width="17.6640625" style="1" customWidth="1"/>
    <col min="10769" max="10769" width="3.44140625" style="1" customWidth="1"/>
    <col min="10770" max="10770" width="0" style="1" hidden="1" customWidth="1"/>
    <col min="10771" max="10771" width="23.6640625" style="1" customWidth="1"/>
    <col min="10772" max="10772" width="10" style="1" customWidth="1"/>
    <col min="10773" max="10773" width="0" style="1" hidden="1" customWidth="1"/>
    <col min="10774" max="10775" width="14.6640625" style="1" customWidth="1"/>
    <col min="10776" max="10776" width="12.88671875" style="1" customWidth="1"/>
    <col min="10777" max="10777" width="3.33203125" style="1" customWidth="1"/>
    <col min="10778" max="10778" width="30.33203125" style="1" customWidth="1"/>
    <col min="10779" max="10779" width="5" style="1" customWidth="1"/>
    <col min="10780" max="10780" width="0" style="1" hidden="1" customWidth="1"/>
    <col min="10781" max="10781" width="14.33203125" style="1" customWidth="1"/>
    <col min="10782" max="10782" width="5.6640625" style="1" customWidth="1"/>
    <col min="10783" max="10783" width="0" style="1" hidden="1" customWidth="1"/>
    <col min="10784" max="10784" width="17.33203125" style="1" customWidth="1"/>
    <col min="10785" max="10785" width="12.6640625" style="1" customWidth="1"/>
    <col min="10786" max="10786" width="0" style="1" hidden="1" customWidth="1"/>
    <col min="10787" max="10787" width="5.33203125" style="1" customWidth="1"/>
    <col min="10788" max="10788" width="0" style="1" hidden="1" customWidth="1"/>
    <col min="10789" max="10789" width="17" style="1" customWidth="1"/>
    <col min="10790" max="10790" width="6.33203125" style="1" customWidth="1"/>
    <col min="10791" max="10791" width="0" style="1" hidden="1" customWidth="1"/>
    <col min="10792" max="10792" width="14.33203125" style="1" customWidth="1"/>
    <col min="10793" max="10793" width="7.5546875" style="1" customWidth="1"/>
    <col min="10794" max="10794" width="0" style="1" hidden="1" customWidth="1"/>
    <col min="10795" max="10796" width="14.33203125" style="1" customWidth="1"/>
    <col min="10797" max="10797" width="20.88671875" style="1" customWidth="1"/>
    <col min="10798" max="10798" width="14.44140625" style="1" customWidth="1"/>
    <col min="10799" max="10799" width="15" style="1" customWidth="1"/>
    <col min="10800" max="10800" width="2.6640625" style="1" customWidth="1"/>
    <col min="10801" max="10801" width="11.6640625" style="1" customWidth="1"/>
    <col min="10802" max="10802" width="11.5546875" style="1" customWidth="1"/>
    <col min="10803" max="10803" width="2.33203125" style="1" customWidth="1"/>
    <col min="10804" max="10804" width="41" style="1" customWidth="1"/>
    <col min="10805" max="10805" width="14.33203125" style="1" customWidth="1"/>
    <col min="10806" max="10807" width="11.5546875" style="1" customWidth="1"/>
    <col min="10808" max="10808" width="21.88671875" style="1" customWidth="1"/>
    <col min="10809" max="11000" width="11.5546875" style="1"/>
    <col min="11001" max="11001" width="21.88671875" style="1" customWidth="1"/>
    <col min="11002" max="11002" width="13.88671875" style="1" customWidth="1"/>
    <col min="11003" max="11003" width="38.6640625" style="1" customWidth="1"/>
    <col min="11004" max="11004" width="3" style="1" bestFit="1" customWidth="1"/>
    <col min="11005" max="11005" width="32.33203125" style="1" customWidth="1"/>
    <col min="11006" max="11006" width="46.33203125" style="1" customWidth="1"/>
    <col min="11007" max="11007" width="19" style="1" customWidth="1"/>
    <col min="11008" max="11008" width="0" style="1" hidden="1" customWidth="1"/>
    <col min="11009" max="11009" width="17.6640625" style="1" customWidth="1"/>
    <col min="11010" max="11010" width="0" style="1" hidden="1" customWidth="1"/>
    <col min="11011" max="11011" width="22.33203125" style="1" customWidth="1"/>
    <col min="11012" max="11012" width="5.33203125" style="1" customWidth="1"/>
    <col min="11013" max="11013" width="36.33203125" style="1" customWidth="1"/>
    <col min="11014" max="11014" width="5.6640625" style="1" customWidth="1"/>
    <col min="11015" max="11015" width="0" style="1" hidden="1" customWidth="1"/>
    <col min="11016" max="11016" width="20.6640625" style="1" customWidth="1"/>
    <col min="11017" max="11017" width="4.88671875" style="1" customWidth="1"/>
    <col min="11018" max="11018" width="0" style="1" hidden="1" customWidth="1"/>
    <col min="11019" max="11019" width="24.6640625" style="1" customWidth="1"/>
    <col min="11020" max="11020" width="12.33203125" style="1" customWidth="1"/>
    <col min="11021" max="11021" width="0" style="1" hidden="1" customWidth="1"/>
    <col min="11022" max="11022" width="3.44140625" style="1" customWidth="1"/>
    <col min="11023" max="11023" width="0" style="1" hidden="1" customWidth="1"/>
    <col min="11024" max="11024" width="17.6640625" style="1" customWidth="1"/>
    <col min="11025" max="11025" width="3.44140625" style="1" customWidth="1"/>
    <col min="11026" max="11026" width="0" style="1" hidden="1" customWidth="1"/>
    <col min="11027" max="11027" width="23.6640625" style="1" customWidth="1"/>
    <col min="11028" max="11028" width="10" style="1" customWidth="1"/>
    <col min="11029" max="11029" width="0" style="1" hidden="1" customWidth="1"/>
    <col min="11030" max="11031" width="14.6640625" style="1" customWidth="1"/>
    <col min="11032" max="11032" width="12.88671875" style="1" customWidth="1"/>
    <col min="11033" max="11033" width="3.33203125" style="1" customWidth="1"/>
    <col min="11034" max="11034" width="30.33203125" style="1" customWidth="1"/>
    <col min="11035" max="11035" width="5" style="1" customWidth="1"/>
    <col min="11036" max="11036" width="0" style="1" hidden="1" customWidth="1"/>
    <col min="11037" max="11037" width="14.33203125" style="1" customWidth="1"/>
    <col min="11038" max="11038" width="5.6640625" style="1" customWidth="1"/>
    <col min="11039" max="11039" width="0" style="1" hidden="1" customWidth="1"/>
    <col min="11040" max="11040" width="17.33203125" style="1" customWidth="1"/>
    <col min="11041" max="11041" width="12.6640625" style="1" customWidth="1"/>
    <col min="11042" max="11042" width="0" style="1" hidden="1" customWidth="1"/>
    <col min="11043" max="11043" width="5.33203125" style="1" customWidth="1"/>
    <col min="11044" max="11044" width="0" style="1" hidden="1" customWidth="1"/>
    <col min="11045" max="11045" width="17" style="1" customWidth="1"/>
    <col min="11046" max="11046" width="6.33203125" style="1" customWidth="1"/>
    <col min="11047" max="11047" width="0" style="1" hidden="1" customWidth="1"/>
    <col min="11048" max="11048" width="14.33203125" style="1" customWidth="1"/>
    <col min="11049" max="11049" width="7.5546875" style="1" customWidth="1"/>
    <col min="11050" max="11050" width="0" style="1" hidden="1" customWidth="1"/>
    <col min="11051" max="11052" width="14.33203125" style="1" customWidth="1"/>
    <col min="11053" max="11053" width="20.88671875" style="1" customWidth="1"/>
    <col min="11054" max="11054" width="14.44140625" style="1" customWidth="1"/>
    <col min="11055" max="11055" width="15" style="1" customWidth="1"/>
    <col min="11056" max="11056" width="2.6640625" style="1" customWidth="1"/>
    <col min="11057" max="11057" width="11.6640625" style="1" customWidth="1"/>
    <col min="11058" max="11058" width="11.5546875" style="1" customWidth="1"/>
    <col min="11059" max="11059" width="2.33203125" style="1" customWidth="1"/>
    <col min="11060" max="11060" width="41" style="1" customWidth="1"/>
    <col min="11061" max="11061" width="14.33203125" style="1" customWidth="1"/>
    <col min="11062" max="11063" width="11.5546875" style="1" customWidth="1"/>
    <col min="11064" max="11064" width="21.88671875" style="1" customWidth="1"/>
    <col min="11065" max="11256" width="11.5546875" style="1"/>
    <col min="11257" max="11257" width="21.88671875" style="1" customWidth="1"/>
    <col min="11258" max="11258" width="13.88671875" style="1" customWidth="1"/>
    <col min="11259" max="11259" width="38.6640625" style="1" customWidth="1"/>
    <col min="11260" max="11260" width="3" style="1" bestFit="1" customWidth="1"/>
    <col min="11261" max="11261" width="32.33203125" style="1" customWidth="1"/>
    <col min="11262" max="11262" width="46.33203125" style="1" customWidth="1"/>
    <col min="11263" max="11263" width="19" style="1" customWidth="1"/>
    <col min="11264" max="11264" width="0" style="1" hidden="1" customWidth="1"/>
    <col min="11265" max="11265" width="17.6640625" style="1" customWidth="1"/>
    <col min="11266" max="11266" width="0" style="1" hidden="1" customWidth="1"/>
    <col min="11267" max="11267" width="22.33203125" style="1" customWidth="1"/>
    <col min="11268" max="11268" width="5.33203125" style="1" customWidth="1"/>
    <col min="11269" max="11269" width="36.33203125" style="1" customWidth="1"/>
    <col min="11270" max="11270" width="5.6640625" style="1" customWidth="1"/>
    <col min="11271" max="11271" width="0" style="1" hidden="1" customWidth="1"/>
    <col min="11272" max="11272" width="20.6640625" style="1" customWidth="1"/>
    <col min="11273" max="11273" width="4.88671875" style="1" customWidth="1"/>
    <col min="11274" max="11274" width="0" style="1" hidden="1" customWidth="1"/>
    <col min="11275" max="11275" width="24.6640625" style="1" customWidth="1"/>
    <col min="11276" max="11276" width="12.33203125" style="1" customWidth="1"/>
    <col min="11277" max="11277" width="0" style="1" hidden="1" customWidth="1"/>
    <col min="11278" max="11278" width="3.44140625" style="1" customWidth="1"/>
    <col min="11279" max="11279" width="0" style="1" hidden="1" customWidth="1"/>
    <col min="11280" max="11280" width="17.6640625" style="1" customWidth="1"/>
    <col min="11281" max="11281" width="3.44140625" style="1" customWidth="1"/>
    <col min="11282" max="11282" width="0" style="1" hidden="1" customWidth="1"/>
    <col min="11283" max="11283" width="23.6640625" style="1" customWidth="1"/>
    <col min="11284" max="11284" width="10" style="1" customWidth="1"/>
    <col min="11285" max="11285" width="0" style="1" hidden="1" customWidth="1"/>
    <col min="11286" max="11287" width="14.6640625" style="1" customWidth="1"/>
    <col min="11288" max="11288" width="12.88671875" style="1" customWidth="1"/>
    <col min="11289" max="11289" width="3.33203125" style="1" customWidth="1"/>
    <col min="11290" max="11290" width="30.33203125" style="1" customWidth="1"/>
    <col min="11291" max="11291" width="5" style="1" customWidth="1"/>
    <col min="11292" max="11292" width="0" style="1" hidden="1" customWidth="1"/>
    <col min="11293" max="11293" width="14.33203125" style="1" customWidth="1"/>
    <col min="11294" max="11294" width="5.6640625" style="1" customWidth="1"/>
    <col min="11295" max="11295" width="0" style="1" hidden="1" customWidth="1"/>
    <col min="11296" max="11296" width="17.33203125" style="1" customWidth="1"/>
    <col min="11297" max="11297" width="12.6640625" style="1" customWidth="1"/>
    <col min="11298" max="11298" width="0" style="1" hidden="1" customWidth="1"/>
    <col min="11299" max="11299" width="5.33203125" style="1" customWidth="1"/>
    <col min="11300" max="11300" width="0" style="1" hidden="1" customWidth="1"/>
    <col min="11301" max="11301" width="17" style="1" customWidth="1"/>
    <col min="11302" max="11302" width="6.33203125" style="1" customWidth="1"/>
    <col min="11303" max="11303" width="0" style="1" hidden="1" customWidth="1"/>
    <col min="11304" max="11304" width="14.33203125" style="1" customWidth="1"/>
    <col min="11305" max="11305" width="7.5546875" style="1" customWidth="1"/>
    <col min="11306" max="11306" width="0" style="1" hidden="1" customWidth="1"/>
    <col min="11307" max="11308" width="14.33203125" style="1" customWidth="1"/>
    <col min="11309" max="11309" width="20.88671875" style="1" customWidth="1"/>
    <col min="11310" max="11310" width="14.44140625" style="1" customWidth="1"/>
    <col min="11311" max="11311" width="15" style="1" customWidth="1"/>
    <col min="11312" max="11312" width="2.6640625" style="1" customWidth="1"/>
    <col min="11313" max="11313" width="11.6640625" style="1" customWidth="1"/>
    <col min="11314" max="11314" width="11.5546875" style="1" customWidth="1"/>
    <col min="11315" max="11315" width="2.33203125" style="1" customWidth="1"/>
    <col min="11316" max="11316" width="41" style="1" customWidth="1"/>
    <col min="11317" max="11317" width="14.33203125" style="1" customWidth="1"/>
    <col min="11318" max="11319" width="11.5546875" style="1" customWidth="1"/>
    <col min="11320" max="11320" width="21.88671875" style="1" customWidth="1"/>
    <col min="11321" max="11512" width="11.5546875" style="1"/>
    <col min="11513" max="11513" width="21.88671875" style="1" customWidth="1"/>
    <col min="11514" max="11514" width="13.88671875" style="1" customWidth="1"/>
    <col min="11515" max="11515" width="38.6640625" style="1" customWidth="1"/>
    <col min="11516" max="11516" width="3" style="1" bestFit="1" customWidth="1"/>
    <col min="11517" max="11517" width="32.33203125" style="1" customWidth="1"/>
    <col min="11518" max="11518" width="46.33203125" style="1" customWidth="1"/>
    <col min="11519" max="11519" width="19" style="1" customWidth="1"/>
    <col min="11520" max="11520" width="0" style="1" hidden="1" customWidth="1"/>
    <col min="11521" max="11521" width="17.6640625" style="1" customWidth="1"/>
    <col min="11522" max="11522" width="0" style="1" hidden="1" customWidth="1"/>
    <col min="11523" max="11523" width="22.33203125" style="1" customWidth="1"/>
    <col min="11524" max="11524" width="5.33203125" style="1" customWidth="1"/>
    <col min="11525" max="11525" width="36.33203125" style="1" customWidth="1"/>
    <col min="11526" max="11526" width="5.6640625" style="1" customWidth="1"/>
    <col min="11527" max="11527" width="0" style="1" hidden="1" customWidth="1"/>
    <col min="11528" max="11528" width="20.6640625" style="1" customWidth="1"/>
    <col min="11529" max="11529" width="4.88671875" style="1" customWidth="1"/>
    <col min="11530" max="11530" width="0" style="1" hidden="1" customWidth="1"/>
    <col min="11531" max="11531" width="24.6640625" style="1" customWidth="1"/>
    <col min="11532" max="11532" width="12.33203125" style="1" customWidth="1"/>
    <col min="11533" max="11533" width="0" style="1" hidden="1" customWidth="1"/>
    <col min="11534" max="11534" width="3.44140625" style="1" customWidth="1"/>
    <col min="11535" max="11535" width="0" style="1" hidden="1" customWidth="1"/>
    <col min="11536" max="11536" width="17.6640625" style="1" customWidth="1"/>
    <col min="11537" max="11537" width="3.44140625" style="1" customWidth="1"/>
    <col min="11538" max="11538" width="0" style="1" hidden="1" customWidth="1"/>
    <col min="11539" max="11539" width="23.6640625" style="1" customWidth="1"/>
    <col min="11540" max="11540" width="10" style="1" customWidth="1"/>
    <col min="11541" max="11541" width="0" style="1" hidden="1" customWidth="1"/>
    <col min="11542" max="11543" width="14.6640625" style="1" customWidth="1"/>
    <col min="11544" max="11544" width="12.88671875" style="1" customWidth="1"/>
    <col min="11545" max="11545" width="3.33203125" style="1" customWidth="1"/>
    <col min="11546" max="11546" width="30.33203125" style="1" customWidth="1"/>
    <col min="11547" max="11547" width="5" style="1" customWidth="1"/>
    <col min="11548" max="11548" width="0" style="1" hidden="1" customWidth="1"/>
    <col min="11549" max="11549" width="14.33203125" style="1" customWidth="1"/>
    <col min="11550" max="11550" width="5.6640625" style="1" customWidth="1"/>
    <col min="11551" max="11551" width="0" style="1" hidden="1" customWidth="1"/>
    <col min="11552" max="11552" width="17.33203125" style="1" customWidth="1"/>
    <col min="11553" max="11553" width="12.6640625" style="1" customWidth="1"/>
    <col min="11554" max="11554" width="0" style="1" hidden="1" customWidth="1"/>
    <col min="11555" max="11555" width="5.33203125" style="1" customWidth="1"/>
    <col min="11556" max="11556" width="0" style="1" hidden="1" customWidth="1"/>
    <col min="11557" max="11557" width="17" style="1" customWidth="1"/>
    <col min="11558" max="11558" width="6.33203125" style="1" customWidth="1"/>
    <col min="11559" max="11559" width="0" style="1" hidden="1" customWidth="1"/>
    <col min="11560" max="11560" width="14.33203125" style="1" customWidth="1"/>
    <col min="11561" max="11561" width="7.5546875" style="1" customWidth="1"/>
    <col min="11562" max="11562" width="0" style="1" hidden="1" customWidth="1"/>
    <col min="11563" max="11564" width="14.33203125" style="1" customWidth="1"/>
    <col min="11565" max="11565" width="20.88671875" style="1" customWidth="1"/>
    <col min="11566" max="11566" width="14.44140625" style="1" customWidth="1"/>
    <col min="11567" max="11567" width="15" style="1" customWidth="1"/>
    <col min="11568" max="11568" width="2.6640625" style="1" customWidth="1"/>
    <col min="11569" max="11569" width="11.6640625" style="1" customWidth="1"/>
    <col min="11570" max="11570" width="11.5546875" style="1" customWidth="1"/>
    <col min="11571" max="11571" width="2.33203125" style="1" customWidth="1"/>
    <col min="11572" max="11572" width="41" style="1" customWidth="1"/>
    <col min="11573" max="11573" width="14.33203125" style="1" customWidth="1"/>
    <col min="11574" max="11575" width="11.5546875" style="1" customWidth="1"/>
    <col min="11576" max="11576" width="21.88671875" style="1" customWidth="1"/>
    <col min="11577" max="11768" width="11.5546875" style="1"/>
    <col min="11769" max="11769" width="21.88671875" style="1" customWidth="1"/>
    <col min="11770" max="11770" width="13.88671875" style="1" customWidth="1"/>
    <col min="11771" max="11771" width="38.6640625" style="1" customWidth="1"/>
    <col min="11772" max="11772" width="3" style="1" bestFit="1" customWidth="1"/>
    <col min="11773" max="11773" width="32.33203125" style="1" customWidth="1"/>
    <col min="11774" max="11774" width="46.33203125" style="1" customWidth="1"/>
    <col min="11775" max="11775" width="19" style="1" customWidth="1"/>
    <col min="11776" max="11776" width="0" style="1" hidden="1" customWidth="1"/>
    <col min="11777" max="11777" width="17.6640625" style="1" customWidth="1"/>
    <col min="11778" max="11778" width="0" style="1" hidden="1" customWidth="1"/>
    <col min="11779" max="11779" width="22.33203125" style="1" customWidth="1"/>
    <col min="11780" max="11780" width="5.33203125" style="1" customWidth="1"/>
    <col min="11781" max="11781" width="36.33203125" style="1" customWidth="1"/>
    <col min="11782" max="11782" width="5.6640625" style="1" customWidth="1"/>
    <col min="11783" max="11783" width="0" style="1" hidden="1" customWidth="1"/>
    <col min="11784" max="11784" width="20.6640625" style="1" customWidth="1"/>
    <col min="11785" max="11785" width="4.88671875" style="1" customWidth="1"/>
    <col min="11786" max="11786" width="0" style="1" hidden="1" customWidth="1"/>
    <col min="11787" max="11787" width="24.6640625" style="1" customWidth="1"/>
    <col min="11788" max="11788" width="12.33203125" style="1" customWidth="1"/>
    <col min="11789" max="11789" width="0" style="1" hidden="1" customWidth="1"/>
    <col min="11790" max="11790" width="3.44140625" style="1" customWidth="1"/>
    <col min="11791" max="11791" width="0" style="1" hidden="1" customWidth="1"/>
    <col min="11792" max="11792" width="17.6640625" style="1" customWidth="1"/>
    <col min="11793" max="11793" width="3.44140625" style="1" customWidth="1"/>
    <col min="11794" max="11794" width="0" style="1" hidden="1" customWidth="1"/>
    <col min="11795" max="11795" width="23.6640625" style="1" customWidth="1"/>
    <col min="11796" max="11796" width="10" style="1" customWidth="1"/>
    <col min="11797" max="11797" width="0" style="1" hidden="1" customWidth="1"/>
    <col min="11798" max="11799" width="14.6640625" style="1" customWidth="1"/>
    <col min="11800" max="11800" width="12.88671875" style="1" customWidth="1"/>
    <col min="11801" max="11801" width="3.33203125" style="1" customWidth="1"/>
    <col min="11802" max="11802" width="30.33203125" style="1" customWidth="1"/>
    <col min="11803" max="11803" width="5" style="1" customWidth="1"/>
    <col min="11804" max="11804" width="0" style="1" hidden="1" customWidth="1"/>
    <col min="11805" max="11805" width="14.33203125" style="1" customWidth="1"/>
    <col min="11806" max="11806" width="5.6640625" style="1" customWidth="1"/>
    <col min="11807" max="11807" width="0" style="1" hidden="1" customWidth="1"/>
    <col min="11808" max="11808" width="17.33203125" style="1" customWidth="1"/>
    <col min="11809" max="11809" width="12.6640625" style="1" customWidth="1"/>
    <col min="11810" max="11810" width="0" style="1" hidden="1" customWidth="1"/>
    <col min="11811" max="11811" width="5.33203125" style="1" customWidth="1"/>
    <col min="11812" max="11812" width="0" style="1" hidden="1" customWidth="1"/>
    <col min="11813" max="11813" width="17" style="1" customWidth="1"/>
    <col min="11814" max="11814" width="6.33203125" style="1" customWidth="1"/>
    <col min="11815" max="11815" width="0" style="1" hidden="1" customWidth="1"/>
    <col min="11816" max="11816" width="14.33203125" style="1" customWidth="1"/>
    <col min="11817" max="11817" width="7.5546875" style="1" customWidth="1"/>
    <col min="11818" max="11818" width="0" style="1" hidden="1" customWidth="1"/>
    <col min="11819" max="11820" width="14.33203125" style="1" customWidth="1"/>
    <col min="11821" max="11821" width="20.88671875" style="1" customWidth="1"/>
    <col min="11822" max="11822" width="14.44140625" style="1" customWidth="1"/>
    <col min="11823" max="11823" width="15" style="1" customWidth="1"/>
    <col min="11824" max="11824" width="2.6640625" style="1" customWidth="1"/>
    <col min="11825" max="11825" width="11.6640625" style="1" customWidth="1"/>
    <col min="11826" max="11826" width="11.5546875" style="1" customWidth="1"/>
    <col min="11827" max="11827" width="2.33203125" style="1" customWidth="1"/>
    <col min="11828" max="11828" width="41" style="1" customWidth="1"/>
    <col min="11829" max="11829" width="14.33203125" style="1" customWidth="1"/>
    <col min="11830" max="11831" width="11.5546875" style="1" customWidth="1"/>
    <col min="11832" max="11832" width="21.88671875" style="1" customWidth="1"/>
    <col min="11833" max="12024" width="11.5546875" style="1"/>
    <col min="12025" max="12025" width="21.88671875" style="1" customWidth="1"/>
    <col min="12026" max="12026" width="13.88671875" style="1" customWidth="1"/>
    <col min="12027" max="12027" width="38.6640625" style="1" customWidth="1"/>
    <col min="12028" max="12028" width="3" style="1" bestFit="1" customWidth="1"/>
    <col min="12029" max="12029" width="32.33203125" style="1" customWidth="1"/>
    <col min="12030" max="12030" width="46.33203125" style="1" customWidth="1"/>
    <col min="12031" max="12031" width="19" style="1" customWidth="1"/>
    <col min="12032" max="12032" width="0" style="1" hidden="1" customWidth="1"/>
    <col min="12033" max="12033" width="17.6640625" style="1" customWidth="1"/>
    <col min="12034" max="12034" width="0" style="1" hidden="1" customWidth="1"/>
    <col min="12035" max="12035" width="22.33203125" style="1" customWidth="1"/>
    <col min="12036" max="12036" width="5.33203125" style="1" customWidth="1"/>
    <col min="12037" max="12037" width="36.33203125" style="1" customWidth="1"/>
    <col min="12038" max="12038" width="5.6640625" style="1" customWidth="1"/>
    <col min="12039" max="12039" width="0" style="1" hidden="1" customWidth="1"/>
    <col min="12040" max="12040" width="20.6640625" style="1" customWidth="1"/>
    <col min="12041" max="12041" width="4.88671875" style="1" customWidth="1"/>
    <col min="12042" max="12042" width="0" style="1" hidden="1" customWidth="1"/>
    <col min="12043" max="12043" width="24.6640625" style="1" customWidth="1"/>
    <col min="12044" max="12044" width="12.33203125" style="1" customWidth="1"/>
    <col min="12045" max="12045" width="0" style="1" hidden="1" customWidth="1"/>
    <col min="12046" max="12046" width="3.44140625" style="1" customWidth="1"/>
    <col min="12047" max="12047" width="0" style="1" hidden="1" customWidth="1"/>
    <col min="12048" max="12048" width="17.6640625" style="1" customWidth="1"/>
    <col min="12049" max="12049" width="3.44140625" style="1" customWidth="1"/>
    <col min="12050" max="12050" width="0" style="1" hidden="1" customWidth="1"/>
    <col min="12051" max="12051" width="23.6640625" style="1" customWidth="1"/>
    <col min="12052" max="12052" width="10" style="1" customWidth="1"/>
    <col min="12053" max="12053" width="0" style="1" hidden="1" customWidth="1"/>
    <col min="12054" max="12055" width="14.6640625" style="1" customWidth="1"/>
    <col min="12056" max="12056" width="12.88671875" style="1" customWidth="1"/>
    <col min="12057" max="12057" width="3.33203125" style="1" customWidth="1"/>
    <col min="12058" max="12058" width="30.33203125" style="1" customWidth="1"/>
    <col min="12059" max="12059" width="5" style="1" customWidth="1"/>
    <col min="12060" max="12060" width="0" style="1" hidden="1" customWidth="1"/>
    <col min="12061" max="12061" width="14.33203125" style="1" customWidth="1"/>
    <col min="12062" max="12062" width="5.6640625" style="1" customWidth="1"/>
    <col min="12063" max="12063" width="0" style="1" hidden="1" customWidth="1"/>
    <col min="12064" max="12064" width="17.33203125" style="1" customWidth="1"/>
    <col min="12065" max="12065" width="12.6640625" style="1" customWidth="1"/>
    <col min="12066" max="12066" width="0" style="1" hidden="1" customWidth="1"/>
    <col min="12067" max="12067" width="5.33203125" style="1" customWidth="1"/>
    <col min="12068" max="12068" width="0" style="1" hidden="1" customWidth="1"/>
    <col min="12069" max="12069" width="17" style="1" customWidth="1"/>
    <col min="12070" max="12070" width="6.33203125" style="1" customWidth="1"/>
    <col min="12071" max="12071" width="0" style="1" hidden="1" customWidth="1"/>
    <col min="12072" max="12072" width="14.33203125" style="1" customWidth="1"/>
    <col min="12073" max="12073" width="7.5546875" style="1" customWidth="1"/>
    <col min="12074" max="12074" width="0" style="1" hidden="1" customWidth="1"/>
    <col min="12075" max="12076" width="14.33203125" style="1" customWidth="1"/>
    <col min="12077" max="12077" width="20.88671875" style="1" customWidth="1"/>
    <col min="12078" max="12078" width="14.44140625" style="1" customWidth="1"/>
    <col min="12079" max="12079" width="15" style="1" customWidth="1"/>
    <col min="12080" max="12080" width="2.6640625" style="1" customWidth="1"/>
    <col min="12081" max="12081" width="11.6640625" style="1" customWidth="1"/>
    <col min="12082" max="12082" width="11.5546875" style="1" customWidth="1"/>
    <col min="12083" max="12083" width="2.33203125" style="1" customWidth="1"/>
    <col min="12084" max="12084" width="41" style="1" customWidth="1"/>
    <col min="12085" max="12085" width="14.33203125" style="1" customWidth="1"/>
    <col min="12086" max="12087" width="11.5546875" style="1" customWidth="1"/>
    <col min="12088" max="12088" width="21.88671875" style="1" customWidth="1"/>
    <col min="12089" max="12280" width="11.5546875" style="1"/>
    <col min="12281" max="12281" width="21.88671875" style="1" customWidth="1"/>
    <col min="12282" max="12282" width="13.88671875" style="1" customWidth="1"/>
    <col min="12283" max="12283" width="38.6640625" style="1" customWidth="1"/>
    <col min="12284" max="12284" width="3" style="1" bestFit="1" customWidth="1"/>
    <col min="12285" max="12285" width="32.33203125" style="1" customWidth="1"/>
    <col min="12286" max="12286" width="46.33203125" style="1" customWidth="1"/>
    <col min="12287" max="12287" width="19" style="1" customWidth="1"/>
    <col min="12288" max="12288" width="0" style="1" hidden="1" customWidth="1"/>
    <col min="12289" max="12289" width="17.6640625" style="1" customWidth="1"/>
    <col min="12290" max="12290" width="0" style="1" hidden="1" customWidth="1"/>
    <col min="12291" max="12291" width="22.33203125" style="1" customWidth="1"/>
    <col min="12292" max="12292" width="5.33203125" style="1" customWidth="1"/>
    <col min="12293" max="12293" width="36.33203125" style="1" customWidth="1"/>
    <col min="12294" max="12294" width="5.6640625" style="1" customWidth="1"/>
    <col min="12295" max="12295" width="0" style="1" hidden="1" customWidth="1"/>
    <col min="12296" max="12296" width="20.6640625" style="1" customWidth="1"/>
    <col min="12297" max="12297" width="4.88671875" style="1" customWidth="1"/>
    <col min="12298" max="12298" width="0" style="1" hidden="1" customWidth="1"/>
    <col min="12299" max="12299" width="24.6640625" style="1" customWidth="1"/>
    <col min="12300" max="12300" width="12.33203125" style="1" customWidth="1"/>
    <col min="12301" max="12301" width="0" style="1" hidden="1" customWidth="1"/>
    <col min="12302" max="12302" width="3.44140625" style="1" customWidth="1"/>
    <col min="12303" max="12303" width="0" style="1" hidden="1" customWidth="1"/>
    <col min="12304" max="12304" width="17.6640625" style="1" customWidth="1"/>
    <col min="12305" max="12305" width="3.44140625" style="1" customWidth="1"/>
    <col min="12306" max="12306" width="0" style="1" hidden="1" customWidth="1"/>
    <col min="12307" max="12307" width="23.6640625" style="1" customWidth="1"/>
    <col min="12308" max="12308" width="10" style="1" customWidth="1"/>
    <col min="12309" max="12309" width="0" style="1" hidden="1" customWidth="1"/>
    <col min="12310" max="12311" width="14.6640625" style="1" customWidth="1"/>
    <col min="12312" max="12312" width="12.88671875" style="1" customWidth="1"/>
    <col min="12313" max="12313" width="3.33203125" style="1" customWidth="1"/>
    <col min="12314" max="12314" width="30.33203125" style="1" customWidth="1"/>
    <col min="12315" max="12315" width="5" style="1" customWidth="1"/>
    <col min="12316" max="12316" width="0" style="1" hidden="1" customWidth="1"/>
    <col min="12317" max="12317" width="14.33203125" style="1" customWidth="1"/>
    <col min="12318" max="12318" width="5.6640625" style="1" customWidth="1"/>
    <col min="12319" max="12319" width="0" style="1" hidden="1" customWidth="1"/>
    <col min="12320" max="12320" width="17.33203125" style="1" customWidth="1"/>
    <col min="12321" max="12321" width="12.6640625" style="1" customWidth="1"/>
    <col min="12322" max="12322" width="0" style="1" hidden="1" customWidth="1"/>
    <col min="12323" max="12323" width="5.33203125" style="1" customWidth="1"/>
    <col min="12324" max="12324" width="0" style="1" hidden="1" customWidth="1"/>
    <col min="12325" max="12325" width="17" style="1" customWidth="1"/>
    <col min="12326" max="12326" width="6.33203125" style="1" customWidth="1"/>
    <col min="12327" max="12327" width="0" style="1" hidden="1" customWidth="1"/>
    <col min="12328" max="12328" width="14.33203125" style="1" customWidth="1"/>
    <col min="12329" max="12329" width="7.5546875" style="1" customWidth="1"/>
    <col min="12330" max="12330" width="0" style="1" hidden="1" customWidth="1"/>
    <col min="12331" max="12332" width="14.33203125" style="1" customWidth="1"/>
    <col min="12333" max="12333" width="20.88671875" style="1" customWidth="1"/>
    <col min="12334" max="12334" width="14.44140625" style="1" customWidth="1"/>
    <col min="12335" max="12335" width="15" style="1" customWidth="1"/>
    <col min="12336" max="12336" width="2.6640625" style="1" customWidth="1"/>
    <col min="12337" max="12337" width="11.6640625" style="1" customWidth="1"/>
    <col min="12338" max="12338" width="11.5546875" style="1" customWidth="1"/>
    <col min="12339" max="12339" width="2.33203125" style="1" customWidth="1"/>
    <col min="12340" max="12340" width="41" style="1" customWidth="1"/>
    <col min="12341" max="12341" width="14.33203125" style="1" customWidth="1"/>
    <col min="12342" max="12343" width="11.5546875" style="1" customWidth="1"/>
    <col min="12344" max="12344" width="21.88671875" style="1" customWidth="1"/>
    <col min="12345" max="12536" width="11.5546875" style="1"/>
    <col min="12537" max="12537" width="21.88671875" style="1" customWidth="1"/>
    <col min="12538" max="12538" width="13.88671875" style="1" customWidth="1"/>
    <col min="12539" max="12539" width="38.6640625" style="1" customWidth="1"/>
    <col min="12540" max="12540" width="3" style="1" bestFit="1" customWidth="1"/>
    <col min="12541" max="12541" width="32.33203125" style="1" customWidth="1"/>
    <col min="12542" max="12542" width="46.33203125" style="1" customWidth="1"/>
    <col min="12543" max="12543" width="19" style="1" customWidth="1"/>
    <col min="12544" max="12544" width="0" style="1" hidden="1" customWidth="1"/>
    <col min="12545" max="12545" width="17.6640625" style="1" customWidth="1"/>
    <col min="12546" max="12546" width="0" style="1" hidden="1" customWidth="1"/>
    <col min="12547" max="12547" width="22.33203125" style="1" customWidth="1"/>
    <col min="12548" max="12548" width="5.33203125" style="1" customWidth="1"/>
    <col min="12549" max="12549" width="36.33203125" style="1" customWidth="1"/>
    <col min="12550" max="12550" width="5.6640625" style="1" customWidth="1"/>
    <col min="12551" max="12551" width="0" style="1" hidden="1" customWidth="1"/>
    <col min="12552" max="12552" width="20.6640625" style="1" customWidth="1"/>
    <col min="12553" max="12553" width="4.88671875" style="1" customWidth="1"/>
    <col min="12554" max="12554" width="0" style="1" hidden="1" customWidth="1"/>
    <col min="12555" max="12555" width="24.6640625" style="1" customWidth="1"/>
    <col min="12556" max="12556" width="12.33203125" style="1" customWidth="1"/>
    <col min="12557" max="12557" width="0" style="1" hidden="1" customWidth="1"/>
    <col min="12558" max="12558" width="3.44140625" style="1" customWidth="1"/>
    <col min="12559" max="12559" width="0" style="1" hidden="1" customWidth="1"/>
    <col min="12560" max="12560" width="17.6640625" style="1" customWidth="1"/>
    <col min="12561" max="12561" width="3.44140625" style="1" customWidth="1"/>
    <col min="12562" max="12562" width="0" style="1" hidden="1" customWidth="1"/>
    <col min="12563" max="12563" width="23.6640625" style="1" customWidth="1"/>
    <col min="12564" max="12564" width="10" style="1" customWidth="1"/>
    <col min="12565" max="12565" width="0" style="1" hidden="1" customWidth="1"/>
    <col min="12566" max="12567" width="14.6640625" style="1" customWidth="1"/>
    <col min="12568" max="12568" width="12.88671875" style="1" customWidth="1"/>
    <col min="12569" max="12569" width="3.33203125" style="1" customWidth="1"/>
    <col min="12570" max="12570" width="30.33203125" style="1" customWidth="1"/>
    <col min="12571" max="12571" width="5" style="1" customWidth="1"/>
    <col min="12572" max="12572" width="0" style="1" hidden="1" customWidth="1"/>
    <col min="12573" max="12573" width="14.33203125" style="1" customWidth="1"/>
    <col min="12574" max="12574" width="5.6640625" style="1" customWidth="1"/>
    <col min="12575" max="12575" width="0" style="1" hidden="1" customWidth="1"/>
    <col min="12576" max="12576" width="17.33203125" style="1" customWidth="1"/>
    <col min="12577" max="12577" width="12.6640625" style="1" customWidth="1"/>
    <col min="12578" max="12578" width="0" style="1" hidden="1" customWidth="1"/>
    <col min="12579" max="12579" width="5.33203125" style="1" customWidth="1"/>
    <col min="12580" max="12580" width="0" style="1" hidden="1" customWidth="1"/>
    <col min="12581" max="12581" width="17" style="1" customWidth="1"/>
    <col min="12582" max="12582" width="6.33203125" style="1" customWidth="1"/>
    <col min="12583" max="12583" width="0" style="1" hidden="1" customWidth="1"/>
    <col min="12584" max="12584" width="14.33203125" style="1" customWidth="1"/>
    <col min="12585" max="12585" width="7.5546875" style="1" customWidth="1"/>
    <col min="12586" max="12586" width="0" style="1" hidden="1" customWidth="1"/>
    <col min="12587" max="12588" width="14.33203125" style="1" customWidth="1"/>
    <col min="12589" max="12589" width="20.88671875" style="1" customWidth="1"/>
    <col min="12590" max="12590" width="14.44140625" style="1" customWidth="1"/>
    <col min="12591" max="12591" width="15" style="1" customWidth="1"/>
    <col min="12592" max="12592" width="2.6640625" style="1" customWidth="1"/>
    <col min="12593" max="12593" width="11.6640625" style="1" customWidth="1"/>
    <col min="12594" max="12594" width="11.5546875" style="1" customWidth="1"/>
    <col min="12595" max="12595" width="2.33203125" style="1" customWidth="1"/>
    <col min="12596" max="12596" width="41" style="1" customWidth="1"/>
    <col min="12597" max="12597" width="14.33203125" style="1" customWidth="1"/>
    <col min="12598" max="12599" width="11.5546875" style="1" customWidth="1"/>
    <col min="12600" max="12600" width="21.88671875" style="1" customWidth="1"/>
    <col min="12601" max="12792" width="11.5546875" style="1"/>
    <col min="12793" max="12793" width="21.88671875" style="1" customWidth="1"/>
    <col min="12794" max="12794" width="13.88671875" style="1" customWidth="1"/>
    <col min="12795" max="12795" width="38.6640625" style="1" customWidth="1"/>
    <col min="12796" max="12796" width="3" style="1" bestFit="1" customWidth="1"/>
    <col min="12797" max="12797" width="32.33203125" style="1" customWidth="1"/>
    <col min="12798" max="12798" width="46.33203125" style="1" customWidth="1"/>
    <col min="12799" max="12799" width="19" style="1" customWidth="1"/>
    <col min="12800" max="12800" width="0" style="1" hidden="1" customWidth="1"/>
    <col min="12801" max="12801" width="17.6640625" style="1" customWidth="1"/>
    <col min="12802" max="12802" width="0" style="1" hidden="1" customWidth="1"/>
    <col min="12803" max="12803" width="22.33203125" style="1" customWidth="1"/>
    <col min="12804" max="12804" width="5.33203125" style="1" customWidth="1"/>
    <col min="12805" max="12805" width="36.33203125" style="1" customWidth="1"/>
    <col min="12806" max="12806" width="5.6640625" style="1" customWidth="1"/>
    <col min="12807" max="12807" width="0" style="1" hidden="1" customWidth="1"/>
    <col min="12808" max="12808" width="20.6640625" style="1" customWidth="1"/>
    <col min="12809" max="12809" width="4.88671875" style="1" customWidth="1"/>
    <col min="12810" max="12810" width="0" style="1" hidden="1" customWidth="1"/>
    <col min="12811" max="12811" width="24.6640625" style="1" customWidth="1"/>
    <col min="12812" max="12812" width="12.33203125" style="1" customWidth="1"/>
    <col min="12813" max="12813" width="0" style="1" hidden="1" customWidth="1"/>
    <col min="12814" max="12814" width="3.44140625" style="1" customWidth="1"/>
    <col min="12815" max="12815" width="0" style="1" hidden="1" customWidth="1"/>
    <col min="12816" max="12816" width="17.6640625" style="1" customWidth="1"/>
    <col min="12817" max="12817" width="3.44140625" style="1" customWidth="1"/>
    <col min="12818" max="12818" width="0" style="1" hidden="1" customWidth="1"/>
    <col min="12819" max="12819" width="23.6640625" style="1" customWidth="1"/>
    <col min="12820" max="12820" width="10" style="1" customWidth="1"/>
    <col min="12821" max="12821" width="0" style="1" hidden="1" customWidth="1"/>
    <col min="12822" max="12823" width="14.6640625" style="1" customWidth="1"/>
    <col min="12824" max="12824" width="12.88671875" style="1" customWidth="1"/>
    <col min="12825" max="12825" width="3.33203125" style="1" customWidth="1"/>
    <col min="12826" max="12826" width="30.33203125" style="1" customWidth="1"/>
    <col min="12827" max="12827" width="5" style="1" customWidth="1"/>
    <col min="12828" max="12828" width="0" style="1" hidden="1" customWidth="1"/>
    <col min="12829" max="12829" width="14.33203125" style="1" customWidth="1"/>
    <col min="12830" max="12830" width="5.6640625" style="1" customWidth="1"/>
    <col min="12831" max="12831" width="0" style="1" hidden="1" customWidth="1"/>
    <col min="12832" max="12832" width="17.33203125" style="1" customWidth="1"/>
    <col min="12833" max="12833" width="12.6640625" style="1" customWidth="1"/>
    <col min="12834" max="12834" width="0" style="1" hidden="1" customWidth="1"/>
    <col min="12835" max="12835" width="5.33203125" style="1" customWidth="1"/>
    <col min="12836" max="12836" width="0" style="1" hidden="1" customWidth="1"/>
    <col min="12837" max="12837" width="17" style="1" customWidth="1"/>
    <col min="12838" max="12838" width="6.33203125" style="1" customWidth="1"/>
    <col min="12839" max="12839" width="0" style="1" hidden="1" customWidth="1"/>
    <col min="12840" max="12840" width="14.33203125" style="1" customWidth="1"/>
    <col min="12841" max="12841" width="7.5546875" style="1" customWidth="1"/>
    <col min="12842" max="12842" width="0" style="1" hidden="1" customWidth="1"/>
    <col min="12843" max="12844" width="14.33203125" style="1" customWidth="1"/>
    <col min="12845" max="12845" width="20.88671875" style="1" customWidth="1"/>
    <col min="12846" max="12846" width="14.44140625" style="1" customWidth="1"/>
    <col min="12847" max="12847" width="15" style="1" customWidth="1"/>
    <col min="12848" max="12848" width="2.6640625" style="1" customWidth="1"/>
    <col min="12849" max="12849" width="11.6640625" style="1" customWidth="1"/>
    <col min="12850" max="12850" width="11.5546875" style="1" customWidth="1"/>
    <col min="12851" max="12851" width="2.33203125" style="1" customWidth="1"/>
    <col min="12852" max="12852" width="41" style="1" customWidth="1"/>
    <col min="12853" max="12853" width="14.33203125" style="1" customWidth="1"/>
    <col min="12854" max="12855" width="11.5546875" style="1" customWidth="1"/>
    <col min="12856" max="12856" width="21.88671875" style="1" customWidth="1"/>
    <col min="12857" max="13048" width="11.5546875" style="1"/>
    <col min="13049" max="13049" width="21.88671875" style="1" customWidth="1"/>
    <col min="13050" max="13050" width="13.88671875" style="1" customWidth="1"/>
    <col min="13051" max="13051" width="38.6640625" style="1" customWidth="1"/>
    <col min="13052" max="13052" width="3" style="1" bestFit="1" customWidth="1"/>
    <col min="13053" max="13053" width="32.33203125" style="1" customWidth="1"/>
    <col min="13054" max="13054" width="46.33203125" style="1" customWidth="1"/>
    <col min="13055" max="13055" width="19" style="1" customWidth="1"/>
    <col min="13056" max="13056" width="0" style="1" hidden="1" customWidth="1"/>
    <col min="13057" max="13057" width="17.6640625" style="1" customWidth="1"/>
    <col min="13058" max="13058" width="0" style="1" hidden="1" customWidth="1"/>
    <col min="13059" max="13059" width="22.33203125" style="1" customWidth="1"/>
    <col min="13060" max="13060" width="5.33203125" style="1" customWidth="1"/>
    <col min="13061" max="13061" width="36.33203125" style="1" customWidth="1"/>
    <col min="13062" max="13062" width="5.6640625" style="1" customWidth="1"/>
    <col min="13063" max="13063" width="0" style="1" hidden="1" customWidth="1"/>
    <col min="13064" max="13064" width="20.6640625" style="1" customWidth="1"/>
    <col min="13065" max="13065" width="4.88671875" style="1" customWidth="1"/>
    <col min="13066" max="13066" width="0" style="1" hidden="1" customWidth="1"/>
    <col min="13067" max="13067" width="24.6640625" style="1" customWidth="1"/>
    <col min="13068" max="13068" width="12.33203125" style="1" customWidth="1"/>
    <col min="13069" max="13069" width="0" style="1" hidden="1" customWidth="1"/>
    <col min="13070" max="13070" width="3.44140625" style="1" customWidth="1"/>
    <col min="13071" max="13071" width="0" style="1" hidden="1" customWidth="1"/>
    <col min="13072" max="13072" width="17.6640625" style="1" customWidth="1"/>
    <col min="13073" max="13073" width="3.44140625" style="1" customWidth="1"/>
    <col min="13074" max="13074" width="0" style="1" hidden="1" customWidth="1"/>
    <col min="13075" max="13075" width="23.6640625" style="1" customWidth="1"/>
    <col min="13076" max="13076" width="10" style="1" customWidth="1"/>
    <col min="13077" max="13077" width="0" style="1" hidden="1" customWidth="1"/>
    <col min="13078" max="13079" width="14.6640625" style="1" customWidth="1"/>
    <col min="13080" max="13080" width="12.88671875" style="1" customWidth="1"/>
    <col min="13081" max="13081" width="3.33203125" style="1" customWidth="1"/>
    <col min="13082" max="13082" width="30.33203125" style="1" customWidth="1"/>
    <col min="13083" max="13083" width="5" style="1" customWidth="1"/>
    <col min="13084" max="13084" width="0" style="1" hidden="1" customWidth="1"/>
    <col min="13085" max="13085" width="14.33203125" style="1" customWidth="1"/>
    <col min="13086" max="13086" width="5.6640625" style="1" customWidth="1"/>
    <col min="13087" max="13087" width="0" style="1" hidden="1" customWidth="1"/>
    <col min="13088" max="13088" width="17.33203125" style="1" customWidth="1"/>
    <col min="13089" max="13089" width="12.6640625" style="1" customWidth="1"/>
    <col min="13090" max="13090" width="0" style="1" hidden="1" customWidth="1"/>
    <col min="13091" max="13091" width="5.33203125" style="1" customWidth="1"/>
    <col min="13092" max="13092" width="0" style="1" hidden="1" customWidth="1"/>
    <col min="13093" max="13093" width="17" style="1" customWidth="1"/>
    <col min="13094" max="13094" width="6.33203125" style="1" customWidth="1"/>
    <col min="13095" max="13095" width="0" style="1" hidden="1" customWidth="1"/>
    <col min="13096" max="13096" width="14.33203125" style="1" customWidth="1"/>
    <col min="13097" max="13097" width="7.5546875" style="1" customWidth="1"/>
    <col min="13098" max="13098" width="0" style="1" hidden="1" customWidth="1"/>
    <col min="13099" max="13100" width="14.33203125" style="1" customWidth="1"/>
    <col min="13101" max="13101" width="20.88671875" style="1" customWidth="1"/>
    <col min="13102" max="13102" width="14.44140625" style="1" customWidth="1"/>
    <col min="13103" max="13103" width="15" style="1" customWidth="1"/>
    <col min="13104" max="13104" width="2.6640625" style="1" customWidth="1"/>
    <col min="13105" max="13105" width="11.6640625" style="1" customWidth="1"/>
    <col min="13106" max="13106" width="11.5546875" style="1" customWidth="1"/>
    <col min="13107" max="13107" width="2.33203125" style="1" customWidth="1"/>
    <col min="13108" max="13108" width="41" style="1" customWidth="1"/>
    <col min="13109" max="13109" width="14.33203125" style="1" customWidth="1"/>
    <col min="13110" max="13111" width="11.5546875" style="1" customWidth="1"/>
    <col min="13112" max="13112" width="21.88671875" style="1" customWidth="1"/>
    <col min="13113" max="13304" width="11.5546875" style="1"/>
    <col min="13305" max="13305" width="21.88671875" style="1" customWidth="1"/>
    <col min="13306" max="13306" width="13.88671875" style="1" customWidth="1"/>
    <col min="13307" max="13307" width="38.6640625" style="1" customWidth="1"/>
    <col min="13308" max="13308" width="3" style="1" bestFit="1" customWidth="1"/>
    <col min="13309" max="13309" width="32.33203125" style="1" customWidth="1"/>
    <col min="13310" max="13310" width="46.33203125" style="1" customWidth="1"/>
    <col min="13311" max="13311" width="19" style="1" customWidth="1"/>
    <col min="13312" max="13312" width="0" style="1" hidden="1" customWidth="1"/>
    <col min="13313" max="13313" width="17.6640625" style="1" customWidth="1"/>
    <col min="13314" max="13314" width="0" style="1" hidden="1" customWidth="1"/>
    <col min="13315" max="13315" width="22.33203125" style="1" customWidth="1"/>
    <col min="13316" max="13316" width="5.33203125" style="1" customWidth="1"/>
    <col min="13317" max="13317" width="36.33203125" style="1" customWidth="1"/>
    <col min="13318" max="13318" width="5.6640625" style="1" customWidth="1"/>
    <col min="13319" max="13319" width="0" style="1" hidden="1" customWidth="1"/>
    <col min="13320" max="13320" width="20.6640625" style="1" customWidth="1"/>
    <col min="13321" max="13321" width="4.88671875" style="1" customWidth="1"/>
    <col min="13322" max="13322" width="0" style="1" hidden="1" customWidth="1"/>
    <col min="13323" max="13323" width="24.6640625" style="1" customWidth="1"/>
    <col min="13324" max="13324" width="12.33203125" style="1" customWidth="1"/>
    <col min="13325" max="13325" width="0" style="1" hidden="1" customWidth="1"/>
    <col min="13326" max="13326" width="3.44140625" style="1" customWidth="1"/>
    <col min="13327" max="13327" width="0" style="1" hidden="1" customWidth="1"/>
    <col min="13328" max="13328" width="17.6640625" style="1" customWidth="1"/>
    <col min="13329" max="13329" width="3.44140625" style="1" customWidth="1"/>
    <col min="13330" max="13330" width="0" style="1" hidden="1" customWidth="1"/>
    <col min="13331" max="13331" width="23.6640625" style="1" customWidth="1"/>
    <col min="13332" max="13332" width="10" style="1" customWidth="1"/>
    <col min="13333" max="13333" width="0" style="1" hidden="1" customWidth="1"/>
    <col min="13334" max="13335" width="14.6640625" style="1" customWidth="1"/>
    <col min="13336" max="13336" width="12.88671875" style="1" customWidth="1"/>
    <col min="13337" max="13337" width="3.33203125" style="1" customWidth="1"/>
    <col min="13338" max="13338" width="30.33203125" style="1" customWidth="1"/>
    <col min="13339" max="13339" width="5" style="1" customWidth="1"/>
    <col min="13340" max="13340" width="0" style="1" hidden="1" customWidth="1"/>
    <col min="13341" max="13341" width="14.33203125" style="1" customWidth="1"/>
    <col min="13342" max="13342" width="5.6640625" style="1" customWidth="1"/>
    <col min="13343" max="13343" width="0" style="1" hidden="1" customWidth="1"/>
    <col min="13344" max="13344" width="17.33203125" style="1" customWidth="1"/>
    <col min="13345" max="13345" width="12.6640625" style="1" customWidth="1"/>
    <col min="13346" max="13346" width="0" style="1" hidden="1" customWidth="1"/>
    <col min="13347" max="13347" width="5.33203125" style="1" customWidth="1"/>
    <col min="13348" max="13348" width="0" style="1" hidden="1" customWidth="1"/>
    <col min="13349" max="13349" width="17" style="1" customWidth="1"/>
    <col min="13350" max="13350" width="6.33203125" style="1" customWidth="1"/>
    <col min="13351" max="13351" width="0" style="1" hidden="1" customWidth="1"/>
    <col min="13352" max="13352" width="14.33203125" style="1" customWidth="1"/>
    <col min="13353" max="13353" width="7.5546875" style="1" customWidth="1"/>
    <col min="13354" max="13354" width="0" style="1" hidden="1" customWidth="1"/>
    <col min="13355" max="13356" width="14.33203125" style="1" customWidth="1"/>
    <col min="13357" max="13357" width="20.88671875" style="1" customWidth="1"/>
    <col min="13358" max="13358" width="14.44140625" style="1" customWidth="1"/>
    <col min="13359" max="13359" width="15" style="1" customWidth="1"/>
    <col min="13360" max="13360" width="2.6640625" style="1" customWidth="1"/>
    <col min="13361" max="13361" width="11.6640625" style="1" customWidth="1"/>
    <col min="13362" max="13362" width="11.5546875" style="1" customWidth="1"/>
    <col min="13363" max="13363" width="2.33203125" style="1" customWidth="1"/>
    <col min="13364" max="13364" width="41" style="1" customWidth="1"/>
    <col min="13365" max="13365" width="14.33203125" style="1" customWidth="1"/>
    <col min="13366" max="13367" width="11.5546875" style="1" customWidth="1"/>
    <col min="13368" max="13368" width="21.88671875" style="1" customWidth="1"/>
    <col min="13369" max="13560" width="11.5546875" style="1"/>
    <col min="13561" max="13561" width="21.88671875" style="1" customWidth="1"/>
    <col min="13562" max="13562" width="13.88671875" style="1" customWidth="1"/>
    <col min="13563" max="13563" width="38.6640625" style="1" customWidth="1"/>
    <col min="13564" max="13564" width="3" style="1" bestFit="1" customWidth="1"/>
    <col min="13565" max="13565" width="32.33203125" style="1" customWidth="1"/>
    <col min="13566" max="13566" width="46.33203125" style="1" customWidth="1"/>
    <col min="13567" max="13567" width="19" style="1" customWidth="1"/>
    <col min="13568" max="13568" width="0" style="1" hidden="1" customWidth="1"/>
    <col min="13569" max="13569" width="17.6640625" style="1" customWidth="1"/>
    <col min="13570" max="13570" width="0" style="1" hidden="1" customWidth="1"/>
    <col min="13571" max="13571" width="22.33203125" style="1" customWidth="1"/>
    <col min="13572" max="13572" width="5.33203125" style="1" customWidth="1"/>
    <col min="13573" max="13573" width="36.33203125" style="1" customWidth="1"/>
    <col min="13574" max="13574" width="5.6640625" style="1" customWidth="1"/>
    <col min="13575" max="13575" width="0" style="1" hidden="1" customWidth="1"/>
    <col min="13576" max="13576" width="20.6640625" style="1" customWidth="1"/>
    <col min="13577" max="13577" width="4.88671875" style="1" customWidth="1"/>
    <col min="13578" max="13578" width="0" style="1" hidden="1" customWidth="1"/>
    <col min="13579" max="13579" width="24.6640625" style="1" customWidth="1"/>
    <col min="13580" max="13580" width="12.33203125" style="1" customWidth="1"/>
    <col min="13581" max="13581" width="0" style="1" hidden="1" customWidth="1"/>
    <col min="13582" max="13582" width="3.44140625" style="1" customWidth="1"/>
    <col min="13583" max="13583" width="0" style="1" hidden="1" customWidth="1"/>
    <col min="13584" max="13584" width="17.6640625" style="1" customWidth="1"/>
    <col min="13585" max="13585" width="3.44140625" style="1" customWidth="1"/>
    <col min="13586" max="13586" width="0" style="1" hidden="1" customWidth="1"/>
    <col min="13587" max="13587" width="23.6640625" style="1" customWidth="1"/>
    <col min="13588" max="13588" width="10" style="1" customWidth="1"/>
    <col min="13589" max="13589" width="0" style="1" hidden="1" customWidth="1"/>
    <col min="13590" max="13591" width="14.6640625" style="1" customWidth="1"/>
    <col min="13592" max="13592" width="12.88671875" style="1" customWidth="1"/>
    <col min="13593" max="13593" width="3.33203125" style="1" customWidth="1"/>
    <col min="13594" max="13594" width="30.33203125" style="1" customWidth="1"/>
    <col min="13595" max="13595" width="5" style="1" customWidth="1"/>
    <col min="13596" max="13596" width="0" style="1" hidden="1" customWidth="1"/>
    <col min="13597" max="13597" width="14.33203125" style="1" customWidth="1"/>
    <col min="13598" max="13598" width="5.6640625" style="1" customWidth="1"/>
    <col min="13599" max="13599" width="0" style="1" hidden="1" customWidth="1"/>
    <col min="13600" max="13600" width="17.33203125" style="1" customWidth="1"/>
    <col min="13601" max="13601" width="12.6640625" style="1" customWidth="1"/>
    <col min="13602" max="13602" width="0" style="1" hidden="1" customWidth="1"/>
    <col min="13603" max="13603" width="5.33203125" style="1" customWidth="1"/>
    <col min="13604" max="13604" width="0" style="1" hidden="1" customWidth="1"/>
    <col min="13605" max="13605" width="17" style="1" customWidth="1"/>
    <col min="13606" max="13606" width="6.33203125" style="1" customWidth="1"/>
    <col min="13607" max="13607" width="0" style="1" hidden="1" customWidth="1"/>
    <col min="13608" max="13608" width="14.33203125" style="1" customWidth="1"/>
    <col min="13609" max="13609" width="7.5546875" style="1" customWidth="1"/>
    <col min="13610" max="13610" width="0" style="1" hidden="1" customWidth="1"/>
    <col min="13611" max="13612" width="14.33203125" style="1" customWidth="1"/>
    <col min="13613" max="13613" width="20.88671875" style="1" customWidth="1"/>
    <col min="13614" max="13614" width="14.44140625" style="1" customWidth="1"/>
    <col min="13615" max="13615" width="15" style="1" customWidth="1"/>
    <col min="13616" max="13616" width="2.6640625" style="1" customWidth="1"/>
    <col min="13617" max="13617" width="11.6640625" style="1" customWidth="1"/>
    <col min="13618" max="13618" width="11.5546875" style="1" customWidth="1"/>
    <col min="13619" max="13619" width="2.33203125" style="1" customWidth="1"/>
    <col min="13620" max="13620" width="41" style="1" customWidth="1"/>
    <col min="13621" max="13621" width="14.33203125" style="1" customWidth="1"/>
    <col min="13622" max="13623" width="11.5546875" style="1" customWidth="1"/>
    <col min="13624" max="13624" width="21.88671875" style="1" customWidth="1"/>
    <col min="13625" max="13816" width="11.5546875" style="1"/>
    <col min="13817" max="13817" width="21.88671875" style="1" customWidth="1"/>
    <col min="13818" max="13818" width="13.88671875" style="1" customWidth="1"/>
    <col min="13819" max="13819" width="38.6640625" style="1" customWidth="1"/>
    <col min="13820" max="13820" width="3" style="1" bestFit="1" customWidth="1"/>
    <col min="13821" max="13821" width="32.33203125" style="1" customWidth="1"/>
    <col min="13822" max="13822" width="46.33203125" style="1" customWidth="1"/>
    <col min="13823" max="13823" width="19" style="1" customWidth="1"/>
    <col min="13824" max="13824" width="0" style="1" hidden="1" customWidth="1"/>
    <col min="13825" max="13825" width="17.6640625" style="1" customWidth="1"/>
    <col min="13826" max="13826" width="0" style="1" hidden="1" customWidth="1"/>
    <col min="13827" max="13827" width="22.33203125" style="1" customWidth="1"/>
    <col min="13828" max="13828" width="5.33203125" style="1" customWidth="1"/>
    <col min="13829" max="13829" width="36.33203125" style="1" customWidth="1"/>
    <col min="13830" max="13830" width="5.6640625" style="1" customWidth="1"/>
    <col min="13831" max="13831" width="0" style="1" hidden="1" customWidth="1"/>
    <col min="13832" max="13832" width="20.6640625" style="1" customWidth="1"/>
    <col min="13833" max="13833" width="4.88671875" style="1" customWidth="1"/>
    <col min="13834" max="13834" width="0" style="1" hidden="1" customWidth="1"/>
    <col min="13835" max="13835" width="24.6640625" style="1" customWidth="1"/>
    <col min="13836" max="13836" width="12.33203125" style="1" customWidth="1"/>
    <col min="13837" max="13837" width="0" style="1" hidden="1" customWidth="1"/>
    <col min="13838" max="13838" width="3.44140625" style="1" customWidth="1"/>
    <col min="13839" max="13839" width="0" style="1" hidden="1" customWidth="1"/>
    <col min="13840" max="13840" width="17.6640625" style="1" customWidth="1"/>
    <col min="13841" max="13841" width="3.44140625" style="1" customWidth="1"/>
    <col min="13842" max="13842" width="0" style="1" hidden="1" customWidth="1"/>
    <col min="13843" max="13843" width="23.6640625" style="1" customWidth="1"/>
    <col min="13844" max="13844" width="10" style="1" customWidth="1"/>
    <col min="13845" max="13845" width="0" style="1" hidden="1" customWidth="1"/>
    <col min="13846" max="13847" width="14.6640625" style="1" customWidth="1"/>
    <col min="13848" max="13848" width="12.88671875" style="1" customWidth="1"/>
    <col min="13849" max="13849" width="3.33203125" style="1" customWidth="1"/>
    <col min="13850" max="13850" width="30.33203125" style="1" customWidth="1"/>
    <col min="13851" max="13851" width="5" style="1" customWidth="1"/>
    <col min="13852" max="13852" width="0" style="1" hidden="1" customWidth="1"/>
    <col min="13853" max="13853" width="14.33203125" style="1" customWidth="1"/>
    <col min="13854" max="13854" width="5.6640625" style="1" customWidth="1"/>
    <col min="13855" max="13855" width="0" style="1" hidden="1" customWidth="1"/>
    <col min="13856" max="13856" width="17.33203125" style="1" customWidth="1"/>
    <col min="13857" max="13857" width="12.6640625" style="1" customWidth="1"/>
    <col min="13858" max="13858" width="0" style="1" hidden="1" customWidth="1"/>
    <col min="13859" max="13859" width="5.33203125" style="1" customWidth="1"/>
    <col min="13860" max="13860" width="0" style="1" hidden="1" customWidth="1"/>
    <col min="13861" max="13861" width="17" style="1" customWidth="1"/>
    <col min="13862" max="13862" width="6.33203125" style="1" customWidth="1"/>
    <col min="13863" max="13863" width="0" style="1" hidden="1" customWidth="1"/>
    <col min="13864" max="13864" width="14.33203125" style="1" customWidth="1"/>
    <col min="13865" max="13865" width="7.5546875" style="1" customWidth="1"/>
    <col min="13866" max="13866" width="0" style="1" hidden="1" customWidth="1"/>
    <col min="13867" max="13868" width="14.33203125" style="1" customWidth="1"/>
    <col min="13869" max="13869" width="20.88671875" style="1" customWidth="1"/>
    <col min="13870" max="13870" width="14.44140625" style="1" customWidth="1"/>
    <col min="13871" max="13871" width="15" style="1" customWidth="1"/>
    <col min="13872" max="13872" width="2.6640625" style="1" customWidth="1"/>
    <col min="13873" max="13873" width="11.6640625" style="1" customWidth="1"/>
    <col min="13874" max="13874" width="11.5546875" style="1" customWidth="1"/>
    <col min="13875" max="13875" width="2.33203125" style="1" customWidth="1"/>
    <col min="13876" max="13876" width="41" style="1" customWidth="1"/>
    <col min="13877" max="13877" width="14.33203125" style="1" customWidth="1"/>
    <col min="13878" max="13879" width="11.5546875" style="1" customWidth="1"/>
    <col min="13880" max="13880" width="21.88671875" style="1" customWidth="1"/>
    <col min="13881" max="14072" width="11.5546875" style="1"/>
    <col min="14073" max="14073" width="21.88671875" style="1" customWidth="1"/>
    <col min="14074" max="14074" width="13.88671875" style="1" customWidth="1"/>
    <col min="14075" max="14075" width="38.6640625" style="1" customWidth="1"/>
    <col min="14076" max="14076" width="3" style="1" bestFit="1" customWidth="1"/>
    <col min="14077" max="14077" width="32.33203125" style="1" customWidth="1"/>
    <col min="14078" max="14078" width="46.33203125" style="1" customWidth="1"/>
    <col min="14079" max="14079" width="19" style="1" customWidth="1"/>
    <col min="14080" max="14080" width="0" style="1" hidden="1" customWidth="1"/>
    <col min="14081" max="14081" width="17.6640625" style="1" customWidth="1"/>
    <col min="14082" max="14082" width="0" style="1" hidden="1" customWidth="1"/>
    <col min="14083" max="14083" width="22.33203125" style="1" customWidth="1"/>
    <col min="14084" max="14084" width="5.33203125" style="1" customWidth="1"/>
    <col min="14085" max="14085" width="36.33203125" style="1" customWidth="1"/>
    <col min="14086" max="14086" width="5.6640625" style="1" customWidth="1"/>
    <col min="14087" max="14087" width="0" style="1" hidden="1" customWidth="1"/>
    <col min="14088" max="14088" width="20.6640625" style="1" customWidth="1"/>
    <col min="14089" max="14089" width="4.88671875" style="1" customWidth="1"/>
    <col min="14090" max="14090" width="0" style="1" hidden="1" customWidth="1"/>
    <col min="14091" max="14091" width="24.6640625" style="1" customWidth="1"/>
    <col min="14092" max="14092" width="12.33203125" style="1" customWidth="1"/>
    <col min="14093" max="14093" width="0" style="1" hidden="1" customWidth="1"/>
    <col min="14094" max="14094" width="3.44140625" style="1" customWidth="1"/>
    <col min="14095" max="14095" width="0" style="1" hidden="1" customWidth="1"/>
    <col min="14096" max="14096" width="17.6640625" style="1" customWidth="1"/>
    <col min="14097" max="14097" width="3.44140625" style="1" customWidth="1"/>
    <col min="14098" max="14098" width="0" style="1" hidden="1" customWidth="1"/>
    <col min="14099" max="14099" width="23.6640625" style="1" customWidth="1"/>
    <col min="14100" max="14100" width="10" style="1" customWidth="1"/>
    <col min="14101" max="14101" width="0" style="1" hidden="1" customWidth="1"/>
    <col min="14102" max="14103" width="14.6640625" style="1" customWidth="1"/>
    <col min="14104" max="14104" width="12.88671875" style="1" customWidth="1"/>
    <col min="14105" max="14105" width="3.33203125" style="1" customWidth="1"/>
    <col min="14106" max="14106" width="30.33203125" style="1" customWidth="1"/>
    <col min="14107" max="14107" width="5" style="1" customWidth="1"/>
    <col min="14108" max="14108" width="0" style="1" hidden="1" customWidth="1"/>
    <col min="14109" max="14109" width="14.33203125" style="1" customWidth="1"/>
    <col min="14110" max="14110" width="5.6640625" style="1" customWidth="1"/>
    <col min="14111" max="14111" width="0" style="1" hidden="1" customWidth="1"/>
    <col min="14112" max="14112" width="17.33203125" style="1" customWidth="1"/>
    <col min="14113" max="14113" width="12.6640625" style="1" customWidth="1"/>
    <col min="14114" max="14114" width="0" style="1" hidden="1" customWidth="1"/>
    <col min="14115" max="14115" width="5.33203125" style="1" customWidth="1"/>
    <col min="14116" max="14116" width="0" style="1" hidden="1" customWidth="1"/>
    <col min="14117" max="14117" width="17" style="1" customWidth="1"/>
    <col min="14118" max="14118" width="6.33203125" style="1" customWidth="1"/>
    <col min="14119" max="14119" width="0" style="1" hidden="1" customWidth="1"/>
    <col min="14120" max="14120" width="14.33203125" style="1" customWidth="1"/>
    <col min="14121" max="14121" width="7.5546875" style="1" customWidth="1"/>
    <col min="14122" max="14122" width="0" style="1" hidden="1" customWidth="1"/>
    <col min="14123" max="14124" width="14.33203125" style="1" customWidth="1"/>
    <col min="14125" max="14125" width="20.88671875" style="1" customWidth="1"/>
    <col min="14126" max="14126" width="14.44140625" style="1" customWidth="1"/>
    <col min="14127" max="14127" width="15" style="1" customWidth="1"/>
    <col min="14128" max="14128" width="2.6640625" style="1" customWidth="1"/>
    <col min="14129" max="14129" width="11.6640625" style="1" customWidth="1"/>
    <col min="14130" max="14130" width="11.5546875" style="1" customWidth="1"/>
    <col min="14131" max="14131" width="2.33203125" style="1" customWidth="1"/>
    <col min="14132" max="14132" width="41" style="1" customWidth="1"/>
    <col min="14133" max="14133" width="14.33203125" style="1" customWidth="1"/>
    <col min="14134" max="14135" width="11.5546875" style="1" customWidth="1"/>
    <col min="14136" max="14136" width="21.88671875" style="1" customWidth="1"/>
    <col min="14137" max="14328" width="11.5546875" style="1"/>
    <col min="14329" max="14329" width="21.88671875" style="1" customWidth="1"/>
    <col min="14330" max="14330" width="13.88671875" style="1" customWidth="1"/>
    <col min="14331" max="14331" width="38.6640625" style="1" customWidth="1"/>
    <col min="14332" max="14332" width="3" style="1" bestFit="1" customWidth="1"/>
    <col min="14333" max="14333" width="32.33203125" style="1" customWidth="1"/>
    <col min="14334" max="14334" width="46.33203125" style="1" customWidth="1"/>
    <col min="14335" max="14335" width="19" style="1" customWidth="1"/>
    <col min="14336" max="14336" width="0" style="1" hidden="1" customWidth="1"/>
    <col min="14337" max="14337" width="17.6640625" style="1" customWidth="1"/>
    <col min="14338" max="14338" width="0" style="1" hidden="1" customWidth="1"/>
    <col min="14339" max="14339" width="22.33203125" style="1" customWidth="1"/>
    <col min="14340" max="14340" width="5.33203125" style="1" customWidth="1"/>
    <col min="14341" max="14341" width="36.33203125" style="1" customWidth="1"/>
    <col min="14342" max="14342" width="5.6640625" style="1" customWidth="1"/>
    <col min="14343" max="14343" width="0" style="1" hidden="1" customWidth="1"/>
    <col min="14344" max="14344" width="20.6640625" style="1" customWidth="1"/>
    <col min="14345" max="14345" width="4.88671875" style="1" customWidth="1"/>
    <col min="14346" max="14346" width="0" style="1" hidden="1" customWidth="1"/>
    <col min="14347" max="14347" width="24.6640625" style="1" customWidth="1"/>
    <col min="14348" max="14348" width="12.33203125" style="1" customWidth="1"/>
    <col min="14349" max="14349" width="0" style="1" hidden="1" customWidth="1"/>
    <col min="14350" max="14350" width="3.44140625" style="1" customWidth="1"/>
    <col min="14351" max="14351" width="0" style="1" hidden="1" customWidth="1"/>
    <col min="14352" max="14352" width="17.6640625" style="1" customWidth="1"/>
    <col min="14353" max="14353" width="3.44140625" style="1" customWidth="1"/>
    <col min="14354" max="14354" width="0" style="1" hidden="1" customWidth="1"/>
    <col min="14355" max="14355" width="23.6640625" style="1" customWidth="1"/>
    <col min="14356" max="14356" width="10" style="1" customWidth="1"/>
    <col min="14357" max="14357" width="0" style="1" hidden="1" customWidth="1"/>
    <col min="14358" max="14359" width="14.6640625" style="1" customWidth="1"/>
    <col min="14360" max="14360" width="12.88671875" style="1" customWidth="1"/>
    <col min="14361" max="14361" width="3.33203125" style="1" customWidth="1"/>
    <col min="14362" max="14362" width="30.33203125" style="1" customWidth="1"/>
    <col min="14363" max="14363" width="5" style="1" customWidth="1"/>
    <col min="14364" max="14364" width="0" style="1" hidden="1" customWidth="1"/>
    <col min="14365" max="14365" width="14.33203125" style="1" customWidth="1"/>
    <col min="14366" max="14366" width="5.6640625" style="1" customWidth="1"/>
    <col min="14367" max="14367" width="0" style="1" hidden="1" customWidth="1"/>
    <col min="14368" max="14368" width="17.33203125" style="1" customWidth="1"/>
    <col min="14369" max="14369" width="12.6640625" style="1" customWidth="1"/>
    <col min="14370" max="14370" width="0" style="1" hidden="1" customWidth="1"/>
    <col min="14371" max="14371" width="5.33203125" style="1" customWidth="1"/>
    <col min="14372" max="14372" width="0" style="1" hidden="1" customWidth="1"/>
    <col min="14373" max="14373" width="17" style="1" customWidth="1"/>
    <col min="14374" max="14374" width="6.33203125" style="1" customWidth="1"/>
    <col min="14375" max="14375" width="0" style="1" hidden="1" customWidth="1"/>
    <col min="14376" max="14376" width="14.33203125" style="1" customWidth="1"/>
    <col min="14377" max="14377" width="7.5546875" style="1" customWidth="1"/>
    <col min="14378" max="14378" width="0" style="1" hidden="1" customWidth="1"/>
    <col min="14379" max="14380" width="14.33203125" style="1" customWidth="1"/>
    <col min="14381" max="14381" width="20.88671875" style="1" customWidth="1"/>
    <col min="14382" max="14382" width="14.44140625" style="1" customWidth="1"/>
    <col min="14383" max="14383" width="15" style="1" customWidth="1"/>
    <col min="14384" max="14384" width="2.6640625" style="1" customWidth="1"/>
    <col min="14385" max="14385" width="11.6640625" style="1" customWidth="1"/>
    <col min="14386" max="14386" width="11.5546875" style="1" customWidth="1"/>
    <col min="14387" max="14387" width="2.33203125" style="1" customWidth="1"/>
    <col min="14388" max="14388" width="41" style="1" customWidth="1"/>
    <col min="14389" max="14389" width="14.33203125" style="1" customWidth="1"/>
    <col min="14390" max="14391" width="11.5546875" style="1" customWidth="1"/>
    <col min="14392" max="14392" width="21.88671875" style="1" customWidth="1"/>
    <col min="14393" max="14584" width="11.5546875" style="1"/>
    <col min="14585" max="14585" width="21.88671875" style="1" customWidth="1"/>
    <col min="14586" max="14586" width="13.88671875" style="1" customWidth="1"/>
    <col min="14587" max="14587" width="38.6640625" style="1" customWidth="1"/>
    <col min="14588" max="14588" width="3" style="1" bestFit="1" customWidth="1"/>
    <col min="14589" max="14589" width="32.33203125" style="1" customWidth="1"/>
    <col min="14590" max="14590" width="46.33203125" style="1" customWidth="1"/>
    <col min="14591" max="14591" width="19" style="1" customWidth="1"/>
    <col min="14592" max="14592" width="0" style="1" hidden="1" customWidth="1"/>
    <col min="14593" max="14593" width="17.6640625" style="1" customWidth="1"/>
    <col min="14594" max="14594" width="0" style="1" hidden="1" customWidth="1"/>
    <col min="14595" max="14595" width="22.33203125" style="1" customWidth="1"/>
    <col min="14596" max="14596" width="5.33203125" style="1" customWidth="1"/>
    <col min="14597" max="14597" width="36.33203125" style="1" customWidth="1"/>
    <col min="14598" max="14598" width="5.6640625" style="1" customWidth="1"/>
    <col min="14599" max="14599" width="0" style="1" hidden="1" customWidth="1"/>
    <col min="14600" max="14600" width="20.6640625" style="1" customWidth="1"/>
    <col min="14601" max="14601" width="4.88671875" style="1" customWidth="1"/>
    <col min="14602" max="14602" width="0" style="1" hidden="1" customWidth="1"/>
    <col min="14603" max="14603" width="24.6640625" style="1" customWidth="1"/>
    <col min="14604" max="14604" width="12.33203125" style="1" customWidth="1"/>
    <col min="14605" max="14605" width="0" style="1" hidden="1" customWidth="1"/>
    <col min="14606" max="14606" width="3.44140625" style="1" customWidth="1"/>
    <col min="14607" max="14607" width="0" style="1" hidden="1" customWidth="1"/>
    <col min="14608" max="14608" width="17.6640625" style="1" customWidth="1"/>
    <col min="14609" max="14609" width="3.44140625" style="1" customWidth="1"/>
    <col min="14610" max="14610" width="0" style="1" hidden="1" customWidth="1"/>
    <col min="14611" max="14611" width="23.6640625" style="1" customWidth="1"/>
    <col min="14612" max="14612" width="10" style="1" customWidth="1"/>
    <col min="14613" max="14613" width="0" style="1" hidden="1" customWidth="1"/>
    <col min="14614" max="14615" width="14.6640625" style="1" customWidth="1"/>
    <col min="14616" max="14616" width="12.88671875" style="1" customWidth="1"/>
    <col min="14617" max="14617" width="3.33203125" style="1" customWidth="1"/>
    <col min="14618" max="14618" width="30.33203125" style="1" customWidth="1"/>
    <col min="14619" max="14619" width="5" style="1" customWidth="1"/>
    <col min="14620" max="14620" width="0" style="1" hidden="1" customWidth="1"/>
    <col min="14621" max="14621" width="14.33203125" style="1" customWidth="1"/>
    <col min="14622" max="14622" width="5.6640625" style="1" customWidth="1"/>
    <col min="14623" max="14623" width="0" style="1" hidden="1" customWidth="1"/>
    <col min="14624" max="14624" width="17.33203125" style="1" customWidth="1"/>
    <col min="14625" max="14625" width="12.6640625" style="1" customWidth="1"/>
    <col min="14626" max="14626" width="0" style="1" hidden="1" customWidth="1"/>
    <col min="14627" max="14627" width="5.33203125" style="1" customWidth="1"/>
    <col min="14628" max="14628" width="0" style="1" hidden="1" customWidth="1"/>
    <col min="14629" max="14629" width="17" style="1" customWidth="1"/>
    <col min="14630" max="14630" width="6.33203125" style="1" customWidth="1"/>
    <col min="14631" max="14631" width="0" style="1" hidden="1" customWidth="1"/>
    <col min="14632" max="14632" width="14.33203125" style="1" customWidth="1"/>
    <col min="14633" max="14633" width="7.5546875" style="1" customWidth="1"/>
    <col min="14634" max="14634" width="0" style="1" hidden="1" customWidth="1"/>
    <col min="14635" max="14636" width="14.33203125" style="1" customWidth="1"/>
    <col min="14637" max="14637" width="20.88671875" style="1" customWidth="1"/>
    <col min="14638" max="14638" width="14.44140625" style="1" customWidth="1"/>
    <col min="14639" max="14639" width="15" style="1" customWidth="1"/>
    <col min="14640" max="14640" width="2.6640625" style="1" customWidth="1"/>
    <col min="14641" max="14641" width="11.6640625" style="1" customWidth="1"/>
    <col min="14642" max="14642" width="11.5546875" style="1" customWidth="1"/>
    <col min="14643" max="14643" width="2.33203125" style="1" customWidth="1"/>
    <col min="14644" max="14644" width="41" style="1" customWidth="1"/>
    <col min="14645" max="14645" width="14.33203125" style="1" customWidth="1"/>
    <col min="14646" max="14647" width="11.5546875" style="1" customWidth="1"/>
    <col min="14648" max="14648" width="21.88671875" style="1" customWidth="1"/>
    <col min="14649" max="14840" width="11.5546875" style="1"/>
    <col min="14841" max="14841" width="21.88671875" style="1" customWidth="1"/>
    <col min="14842" max="14842" width="13.88671875" style="1" customWidth="1"/>
    <col min="14843" max="14843" width="38.6640625" style="1" customWidth="1"/>
    <col min="14844" max="14844" width="3" style="1" bestFit="1" customWidth="1"/>
    <col min="14845" max="14845" width="32.33203125" style="1" customWidth="1"/>
    <col min="14846" max="14846" width="46.33203125" style="1" customWidth="1"/>
    <col min="14847" max="14847" width="19" style="1" customWidth="1"/>
    <col min="14848" max="14848" width="0" style="1" hidden="1" customWidth="1"/>
    <col min="14849" max="14849" width="17.6640625" style="1" customWidth="1"/>
    <col min="14850" max="14850" width="0" style="1" hidden="1" customWidth="1"/>
    <col min="14851" max="14851" width="22.33203125" style="1" customWidth="1"/>
    <col min="14852" max="14852" width="5.33203125" style="1" customWidth="1"/>
    <col min="14853" max="14853" width="36.33203125" style="1" customWidth="1"/>
    <col min="14854" max="14854" width="5.6640625" style="1" customWidth="1"/>
    <col min="14855" max="14855" width="0" style="1" hidden="1" customWidth="1"/>
    <col min="14856" max="14856" width="20.6640625" style="1" customWidth="1"/>
    <col min="14857" max="14857" width="4.88671875" style="1" customWidth="1"/>
    <col min="14858" max="14858" width="0" style="1" hidden="1" customWidth="1"/>
    <col min="14859" max="14859" width="24.6640625" style="1" customWidth="1"/>
    <col min="14860" max="14860" width="12.33203125" style="1" customWidth="1"/>
    <col min="14861" max="14861" width="0" style="1" hidden="1" customWidth="1"/>
    <col min="14862" max="14862" width="3.44140625" style="1" customWidth="1"/>
    <col min="14863" max="14863" width="0" style="1" hidden="1" customWidth="1"/>
    <col min="14864" max="14864" width="17.6640625" style="1" customWidth="1"/>
    <col min="14865" max="14865" width="3.44140625" style="1" customWidth="1"/>
    <col min="14866" max="14866" width="0" style="1" hidden="1" customWidth="1"/>
    <col min="14867" max="14867" width="23.6640625" style="1" customWidth="1"/>
    <col min="14868" max="14868" width="10" style="1" customWidth="1"/>
    <col min="14869" max="14869" width="0" style="1" hidden="1" customWidth="1"/>
    <col min="14870" max="14871" width="14.6640625" style="1" customWidth="1"/>
    <col min="14872" max="14872" width="12.88671875" style="1" customWidth="1"/>
    <col min="14873" max="14873" width="3.33203125" style="1" customWidth="1"/>
    <col min="14874" max="14874" width="30.33203125" style="1" customWidth="1"/>
    <col min="14875" max="14875" width="5" style="1" customWidth="1"/>
    <col min="14876" max="14876" width="0" style="1" hidden="1" customWidth="1"/>
    <col min="14877" max="14877" width="14.33203125" style="1" customWidth="1"/>
    <col min="14878" max="14878" width="5.6640625" style="1" customWidth="1"/>
    <col min="14879" max="14879" width="0" style="1" hidden="1" customWidth="1"/>
    <col min="14880" max="14880" width="17.33203125" style="1" customWidth="1"/>
    <col min="14881" max="14881" width="12.6640625" style="1" customWidth="1"/>
    <col min="14882" max="14882" width="0" style="1" hidden="1" customWidth="1"/>
    <col min="14883" max="14883" width="5.33203125" style="1" customWidth="1"/>
    <col min="14884" max="14884" width="0" style="1" hidden="1" customWidth="1"/>
    <col min="14885" max="14885" width="17" style="1" customWidth="1"/>
    <col min="14886" max="14886" width="6.33203125" style="1" customWidth="1"/>
    <col min="14887" max="14887" width="0" style="1" hidden="1" customWidth="1"/>
    <col min="14888" max="14888" width="14.33203125" style="1" customWidth="1"/>
    <col min="14889" max="14889" width="7.5546875" style="1" customWidth="1"/>
    <col min="14890" max="14890" width="0" style="1" hidden="1" customWidth="1"/>
    <col min="14891" max="14892" width="14.33203125" style="1" customWidth="1"/>
    <col min="14893" max="14893" width="20.88671875" style="1" customWidth="1"/>
    <col min="14894" max="14894" width="14.44140625" style="1" customWidth="1"/>
    <col min="14895" max="14895" width="15" style="1" customWidth="1"/>
    <col min="14896" max="14896" width="2.6640625" style="1" customWidth="1"/>
    <col min="14897" max="14897" width="11.6640625" style="1" customWidth="1"/>
    <col min="14898" max="14898" width="11.5546875" style="1" customWidth="1"/>
    <col min="14899" max="14899" width="2.33203125" style="1" customWidth="1"/>
    <col min="14900" max="14900" width="41" style="1" customWidth="1"/>
    <col min="14901" max="14901" width="14.33203125" style="1" customWidth="1"/>
    <col min="14902" max="14903" width="11.5546875" style="1" customWidth="1"/>
    <col min="14904" max="14904" width="21.88671875" style="1" customWidth="1"/>
    <col min="14905" max="15096" width="11.5546875" style="1"/>
    <col min="15097" max="15097" width="21.88671875" style="1" customWidth="1"/>
    <col min="15098" max="15098" width="13.88671875" style="1" customWidth="1"/>
    <col min="15099" max="15099" width="38.6640625" style="1" customWidth="1"/>
    <col min="15100" max="15100" width="3" style="1" bestFit="1" customWidth="1"/>
    <col min="15101" max="15101" width="32.33203125" style="1" customWidth="1"/>
    <col min="15102" max="15102" width="46.33203125" style="1" customWidth="1"/>
    <col min="15103" max="15103" width="19" style="1" customWidth="1"/>
    <col min="15104" max="15104" width="0" style="1" hidden="1" customWidth="1"/>
    <col min="15105" max="15105" width="17.6640625" style="1" customWidth="1"/>
    <col min="15106" max="15106" width="0" style="1" hidden="1" customWidth="1"/>
    <col min="15107" max="15107" width="22.33203125" style="1" customWidth="1"/>
    <col min="15108" max="15108" width="5.33203125" style="1" customWidth="1"/>
    <col min="15109" max="15109" width="36.33203125" style="1" customWidth="1"/>
    <col min="15110" max="15110" width="5.6640625" style="1" customWidth="1"/>
    <col min="15111" max="15111" width="0" style="1" hidden="1" customWidth="1"/>
    <col min="15112" max="15112" width="20.6640625" style="1" customWidth="1"/>
    <col min="15113" max="15113" width="4.88671875" style="1" customWidth="1"/>
    <col min="15114" max="15114" width="0" style="1" hidden="1" customWidth="1"/>
    <col min="15115" max="15115" width="24.6640625" style="1" customWidth="1"/>
    <col min="15116" max="15116" width="12.33203125" style="1" customWidth="1"/>
    <col min="15117" max="15117" width="0" style="1" hidden="1" customWidth="1"/>
    <col min="15118" max="15118" width="3.44140625" style="1" customWidth="1"/>
    <col min="15119" max="15119" width="0" style="1" hidden="1" customWidth="1"/>
    <col min="15120" max="15120" width="17.6640625" style="1" customWidth="1"/>
    <col min="15121" max="15121" width="3.44140625" style="1" customWidth="1"/>
    <col min="15122" max="15122" width="0" style="1" hidden="1" customWidth="1"/>
    <col min="15123" max="15123" width="23.6640625" style="1" customWidth="1"/>
    <col min="15124" max="15124" width="10" style="1" customWidth="1"/>
    <col min="15125" max="15125" width="0" style="1" hidden="1" customWidth="1"/>
    <col min="15126" max="15127" width="14.6640625" style="1" customWidth="1"/>
    <col min="15128" max="15128" width="12.88671875" style="1" customWidth="1"/>
    <col min="15129" max="15129" width="3.33203125" style="1" customWidth="1"/>
    <col min="15130" max="15130" width="30.33203125" style="1" customWidth="1"/>
    <col min="15131" max="15131" width="5" style="1" customWidth="1"/>
    <col min="15132" max="15132" width="0" style="1" hidden="1" customWidth="1"/>
    <col min="15133" max="15133" width="14.33203125" style="1" customWidth="1"/>
    <col min="15134" max="15134" width="5.6640625" style="1" customWidth="1"/>
    <col min="15135" max="15135" width="0" style="1" hidden="1" customWidth="1"/>
    <col min="15136" max="15136" width="17.33203125" style="1" customWidth="1"/>
    <col min="15137" max="15137" width="12.6640625" style="1" customWidth="1"/>
    <col min="15138" max="15138" width="0" style="1" hidden="1" customWidth="1"/>
    <col min="15139" max="15139" width="5.33203125" style="1" customWidth="1"/>
    <col min="15140" max="15140" width="0" style="1" hidden="1" customWidth="1"/>
    <col min="15141" max="15141" width="17" style="1" customWidth="1"/>
    <col min="15142" max="15142" width="6.33203125" style="1" customWidth="1"/>
    <col min="15143" max="15143" width="0" style="1" hidden="1" customWidth="1"/>
    <col min="15144" max="15144" width="14.33203125" style="1" customWidth="1"/>
    <col min="15145" max="15145" width="7.5546875" style="1" customWidth="1"/>
    <col min="15146" max="15146" width="0" style="1" hidden="1" customWidth="1"/>
    <col min="15147" max="15148" width="14.33203125" style="1" customWidth="1"/>
    <col min="15149" max="15149" width="20.88671875" style="1" customWidth="1"/>
    <col min="15150" max="15150" width="14.44140625" style="1" customWidth="1"/>
    <col min="15151" max="15151" width="15" style="1" customWidth="1"/>
    <col min="15152" max="15152" width="2.6640625" style="1" customWidth="1"/>
    <col min="15153" max="15153" width="11.6640625" style="1" customWidth="1"/>
    <col min="15154" max="15154" width="11.5546875" style="1" customWidth="1"/>
    <col min="15155" max="15155" width="2.33203125" style="1" customWidth="1"/>
    <col min="15156" max="15156" width="41" style="1" customWidth="1"/>
    <col min="15157" max="15157" width="14.33203125" style="1" customWidth="1"/>
    <col min="15158" max="15159" width="11.5546875" style="1" customWidth="1"/>
    <col min="15160" max="15160" width="21.88671875" style="1" customWidth="1"/>
    <col min="15161" max="15352" width="11.5546875" style="1"/>
    <col min="15353" max="15353" width="21.88671875" style="1" customWidth="1"/>
    <col min="15354" max="15354" width="13.88671875" style="1" customWidth="1"/>
    <col min="15355" max="15355" width="38.6640625" style="1" customWidth="1"/>
    <col min="15356" max="15356" width="3" style="1" bestFit="1" customWidth="1"/>
    <col min="15357" max="15357" width="32.33203125" style="1" customWidth="1"/>
    <col min="15358" max="15358" width="46.33203125" style="1" customWidth="1"/>
    <col min="15359" max="15359" width="19" style="1" customWidth="1"/>
    <col min="15360" max="15360" width="0" style="1" hidden="1" customWidth="1"/>
    <col min="15361" max="15361" width="17.6640625" style="1" customWidth="1"/>
    <col min="15362" max="15362" width="0" style="1" hidden="1" customWidth="1"/>
    <col min="15363" max="15363" width="22.33203125" style="1" customWidth="1"/>
    <col min="15364" max="15364" width="5.33203125" style="1" customWidth="1"/>
    <col min="15365" max="15365" width="36.33203125" style="1" customWidth="1"/>
    <col min="15366" max="15366" width="5.6640625" style="1" customWidth="1"/>
    <col min="15367" max="15367" width="0" style="1" hidden="1" customWidth="1"/>
    <col min="15368" max="15368" width="20.6640625" style="1" customWidth="1"/>
    <col min="15369" max="15369" width="4.88671875" style="1" customWidth="1"/>
    <col min="15370" max="15370" width="0" style="1" hidden="1" customWidth="1"/>
    <col min="15371" max="15371" width="24.6640625" style="1" customWidth="1"/>
    <col min="15372" max="15372" width="12.33203125" style="1" customWidth="1"/>
    <col min="15373" max="15373" width="0" style="1" hidden="1" customWidth="1"/>
    <col min="15374" max="15374" width="3.44140625" style="1" customWidth="1"/>
    <col min="15375" max="15375" width="0" style="1" hidden="1" customWidth="1"/>
    <col min="15376" max="15376" width="17.6640625" style="1" customWidth="1"/>
    <col min="15377" max="15377" width="3.44140625" style="1" customWidth="1"/>
    <col min="15378" max="15378" width="0" style="1" hidden="1" customWidth="1"/>
    <col min="15379" max="15379" width="23.6640625" style="1" customWidth="1"/>
    <col min="15380" max="15380" width="10" style="1" customWidth="1"/>
    <col min="15381" max="15381" width="0" style="1" hidden="1" customWidth="1"/>
    <col min="15382" max="15383" width="14.6640625" style="1" customWidth="1"/>
    <col min="15384" max="15384" width="12.88671875" style="1" customWidth="1"/>
    <col min="15385" max="15385" width="3.33203125" style="1" customWidth="1"/>
    <col min="15386" max="15386" width="30.33203125" style="1" customWidth="1"/>
    <col min="15387" max="15387" width="5" style="1" customWidth="1"/>
    <col min="15388" max="15388" width="0" style="1" hidden="1" customWidth="1"/>
    <col min="15389" max="15389" width="14.33203125" style="1" customWidth="1"/>
    <col min="15390" max="15390" width="5.6640625" style="1" customWidth="1"/>
    <col min="15391" max="15391" width="0" style="1" hidden="1" customWidth="1"/>
    <col min="15392" max="15392" width="17.33203125" style="1" customWidth="1"/>
    <col min="15393" max="15393" width="12.6640625" style="1" customWidth="1"/>
    <col min="15394" max="15394" width="0" style="1" hidden="1" customWidth="1"/>
    <col min="15395" max="15395" width="5.33203125" style="1" customWidth="1"/>
    <col min="15396" max="15396" width="0" style="1" hidden="1" customWidth="1"/>
    <col min="15397" max="15397" width="17" style="1" customWidth="1"/>
    <col min="15398" max="15398" width="6.33203125" style="1" customWidth="1"/>
    <col min="15399" max="15399" width="0" style="1" hidden="1" customWidth="1"/>
    <col min="15400" max="15400" width="14.33203125" style="1" customWidth="1"/>
    <col min="15401" max="15401" width="7.5546875" style="1" customWidth="1"/>
    <col min="15402" max="15402" width="0" style="1" hidden="1" customWidth="1"/>
    <col min="15403" max="15404" width="14.33203125" style="1" customWidth="1"/>
    <col min="15405" max="15405" width="20.88671875" style="1" customWidth="1"/>
    <col min="15406" max="15406" width="14.44140625" style="1" customWidth="1"/>
    <col min="15407" max="15407" width="15" style="1" customWidth="1"/>
    <col min="15408" max="15408" width="2.6640625" style="1" customWidth="1"/>
    <col min="15409" max="15409" width="11.6640625" style="1" customWidth="1"/>
    <col min="15410" max="15410" width="11.5546875" style="1" customWidth="1"/>
    <col min="15411" max="15411" width="2.33203125" style="1" customWidth="1"/>
    <col min="15412" max="15412" width="41" style="1" customWidth="1"/>
    <col min="15413" max="15413" width="14.33203125" style="1" customWidth="1"/>
    <col min="15414" max="15415" width="11.5546875" style="1" customWidth="1"/>
    <col min="15416" max="15416" width="21.88671875" style="1" customWidth="1"/>
    <col min="15417" max="15608" width="11.5546875" style="1"/>
    <col min="15609" max="15609" width="21.88671875" style="1" customWidth="1"/>
    <col min="15610" max="15610" width="13.88671875" style="1" customWidth="1"/>
    <col min="15611" max="15611" width="38.6640625" style="1" customWidth="1"/>
    <col min="15612" max="15612" width="3" style="1" bestFit="1" customWidth="1"/>
    <col min="15613" max="15613" width="32.33203125" style="1" customWidth="1"/>
    <col min="15614" max="15614" width="46.33203125" style="1" customWidth="1"/>
    <col min="15615" max="15615" width="19" style="1" customWidth="1"/>
    <col min="15616" max="15616" width="0" style="1" hidden="1" customWidth="1"/>
    <col min="15617" max="15617" width="17.6640625" style="1" customWidth="1"/>
    <col min="15618" max="15618" width="0" style="1" hidden="1" customWidth="1"/>
    <col min="15619" max="15619" width="22.33203125" style="1" customWidth="1"/>
    <col min="15620" max="15620" width="5.33203125" style="1" customWidth="1"/>
    <col min="15621" max="15621" width="36.33203125" style="1" customWidth="1"/>
    <col min="15622" max="15622" width="5.6640625" style="1" customWidth="1"/>
    <col min="15623" max="15623" width="0" style="1" hidden="1" customWidth="1"/>
    <col min="15624" max="15624" width="20.6640625" style="1" customWidth="1"/>
    <col min="15625" max="15625" width="4.88671875" style="1" customWidth="1"/>
    <col min="15626" max="15626" width="0" style="1" hidden="1" customWidth="1"/>
    <col min="15627" max="15627" width="24.6640625" style="1" customWidth="1"/>
    <col min="15628" max="15628" width="12.33203125" style="1" customWidth="1"/>
    <col min="15629" max="15629" width="0" style="1" hidden="1" customWidth="1"/>
    <col min="15630" max="15630" width="3.44140625" style="1" customWidth="1"/>
    <col min="15631" max="15631" width="0" style="1" hidden="1" customWidth="1"/>
    <col min="15632" max="15632" width="17.6640625" style="1" customWidth="1"/>
    <col min="15633" max="15633" width="3.44140625" style="1" customWidth="1"/>
    <col min="15634" max="15634" width="0" style="1" hidden="1" customWidth="1"/>
    <col min="15635" max="15635" width="23.6640625" style="1" customWidth="1"/>
    <col min="15636" max="15636" width="10" style="1" customWidth="1"/>
    <col min="15637" max="15637" width="0" style="1" hidden="1" customWidth="1"/>
    <col min="15638" max="15639" width="14.6640625" style="1" customWidth="1"/>
    <col min="15640" max="15640" width="12.88671875" style="1" customWidth="1"/>
    <col min="15641" max="15641" width="3.33203125" style="1" customWidth="1"/>
    <col min="15642" max="15642" width="30.33203125" style="1" customWidth="1"/>
    <col min="15643" max="15643" width="5" style="1" customWidth="1"/>
    <col min="15644" max="15644" width="0" style="1" hidden="1" customWidth="1"/>
    <col min="15645" max="15645" width="14.33203125" style="1" customWidth="1"/>
    <col min="15646" max="15646" width="5.6640625" style="1" customWidth="1"/>
    <col min="15647" max="15647" width="0" style="1" hidden="1" customWidth="1"/>
    <col min="15648" max="15648" width="17.33203125" style="1" customWidth="1"/>
    <col min="15649" max="15649" width="12.6640625" style="1" customWidth="1"/>
    <col min="15650" max="15650" width="0" style="1" hidden="1" customWidth="1"/>
    <col min="15651" max="15651" width="5.33203125" style="1" customWidth="1"/>
    <col min="15652" max="15652" width="0" style="1" hidden="1" customWidth="1"/>
    <col min="15653" max="15653" width="17" style="1" customWidth="1"/>
    <col min="15654" max="15654" width="6.33203125" style="1" customWidth="1"/>
    <col min="15655" max="15655" width="0" style="1" hidden="1" customWidth="1"/>
    <col min="15656" max="15656" width="14.33203125" style="1" customWidth="1"/>
    <col min="15657" max="15657" width="7.5546875" style="1" customWidth="1"/>
    <col min="15658" max="15658" width="0" style="1" hidden="1" customWidth="1"/>
    <col min="15659" max="15660" width="14.33203125" style="1" customWidth="1"/>
    <col min="15661" max="15661" width="20.88671875" style="1" customWidth="1"/>
    <col min="15662" max="15662" width="14.44140625" style="1" customWidth="1"/>
    <col min="15663" max="15663" width="15" style="1" customWidth="1"/>
    <col min="15664" max="15664" width="2.6640625" style="1" customWidth="1"/>
    <col min="15665" max="15665" width="11.6640625" style="1" customWidth="1"/>
    <col min="15666" max="15666" width="11.5546875" style="1" customWidth="1"/>
    <col min="15667" max="15667" width="2.33203125" style="1" customWidth="1"/>
    <col min="15668" max="15668" width="41" style="1" customWidth="1"/>
    <col min="15669" max="15669" width="14.33203125" style="1" customWidth="1"/>
    <col min="15670" max="15671" width="11.5546875" style="1" customWidth="1"/>
    <col min="15672" max="15672" width="21.88671875" style="1" customWidth="1"/>
    <col min="15673" max="15864" width="11.5546875" style="1"/>
    <col min="15865" max="15865" width="21.88671875" style="1" customWidth="1"/>
    <col min="15866" max="15866" width="13.88671875" style="1" customWidth="1"/>
    <col min="15867" max="15867" width="38.6640625" style="1" customWidth="1"/>
    <col min="15868" max="15868" width="3" style="1" bestFit="1" customWidth="1"/>
    <col min="15869" max="15869" width="32.33203125" style="1" customWidth="1"/>
    <col min="15870" max="15870" width="46.33203125" style="1" customWidth="1"/>
    <col min="15871" max="15871" width="19" style="1" customWidth="1"/>
    <col min="15872" max="15872" width="0" style="1" hidden="1" customWidth="1"/>
    <col min="15873" max="15873" width="17.6640625" style="1" customWidth="1"/>
    <col min="15874" max="15874" width="0" style="1" hidden="1" customWidth="1"/>
    <col min="15875" max="15875" width="22.33203125" style="1" customWidth="1"/>
    <col min="15876" max="15876" width="5.33203125" style="1" customWidth="1"/>
    <col min="15877" max="15877" width="36.33203125" style="1" customWidth="1"/>
    <col min="15878" max="15878" width="5.6640625" style="1" customWidth="1"/>
    <col min="15879" max="15879" width="0" style="1" hidden="1" customWidth="1"/>
    <col min="15880" max="15880" width="20.6640625" style="1" customWidth="1"/>
    <col min="15881" max="15881" width="4.88671875" style="1" customWidth="1"/>
    <col min="15882" max="15882" width="0" style="1" hidden="1" customWidth="1"/>
    <col min="15883" max="15883" width="24.6640625" style="1" customWidth="1"/>
    <col min="15884" max="15884" width="12.33203125" style="1" customWidth="1"/>
    <col min="15885" max="15885" width="0" style="1" hidden="1" customWidth="1"/>
    <col min="15886" max="15886" width="3.44140625" style="1" customWidth="1"/>
    <col min="15887" max="15887" width="0" style="1" hidden="1" customWidth="1"/>
    <col min="15888" max="15888" width="17.6640625" style="1" customWidth="1"/>
    <col min="15889" max="15889" width="3.44140625" style="1" customWidth="1"/>
    <col min="15890" max="15890" width="0" style="1" hidden="1" customWidth="1"/>
    <col min="15891" max="15891" width="23.6640625" style="1" customWidth="1"/>
    <col min="15892" max="15892" width="10" style="1" customWidth="1"/>
    <col min="15893" max="15893" width="0" style="1" hidden="1" customWidth="1"/>
    <col min="15894" max="15895" width="14.6640625" style="1" customWidth="1"/>
    <col min="15896" max="15896" width="12.88671875" style="1" customWidth="1"/>
    <col min="15897" max="15897" width="3.33203125" style="1" customWidth="1"/>
    <col min="15898" max="15898" width="30.33203125" style="1" customWidth="1"/>
    <col min="15899" max="15899" width="5" style="1" customWidth="1"/>
    <col min="15900" max="15900" width="0" style="1" hidden="1" customWidth="1"/>
    <col min="15901" max="15901" width="14.33203125" style="1" customWidth="1"/>
    <col min="15902" max="15902" width="5.6640625" style="1" customWidth="1"/>
    <col min="15903" max="15903" width="0" style="1" hidden="1" customWidth="1"/>
    <col min="15904" max="15904" width="17.33203125" style="1" customWidth="1"/>
    <col min="15905" max="15905" width="12.6640625" style="1" customWidth="1"/>
    <col min="15906" max="15906" width="0" style="1" hidden="1" customWidth="1"/>
    <col min="15907" max="15907" width="5.33203125" style="1" customWidth="1"/>
    <col min="15908" max="15908" width="0" style="1" hidden="1" customWidth="1"/>
    <col min="15909" max="15909" width="17" style="1" customWidth="1"/>
    <col min="15910" max="15910" width="6.33203125" style="1" customWidth="1"/>
    <col min="15911" max="15911" width="0" style="1" hidden="1" customWidth="1"/>
    <col min="15912" max="15912" width="14.33203125" style="1" customWidth="1"/>
    <col min="15913" max="15913" width="7.5546875" style="1" customWidth="1"/>
    <col min="15914" max="15914" width="0" style="1" hidden="1" customWidth="1"/>
    <col min="15915" max="15916" width="14.33203125" style="1" customWidth="1"/>
    <col min="15917" max="15917" width="20.88671875" style="1" customWidth="1"/>
    <col min="15918" max="15918" width="14.44140625" style="1" customWidth="1"/>
    <col min="15919" max="15919" width="15" style="1" customWidth="1"/>
    <col min="15920" max="15920" width="2.6640625" style="1" customWidth="1"/>
    <col min="15921" max="15921" width="11.6640625" style="1" customWidth="1"/>
    <col min="15922" max="15922" width="11.5546875" style="1" customWidth="1"/>
    <col min="15923" max="15923" width="2.33203125" style="1" customWidth="1"/>
    <col min="15924" max="15924" width="41" style="1" customWidth="1"/>
    <col min="15925" max="15925" width="14.33203125" style="1" customWidth="1"/>
    <col min="15926" max="15927" width="11.5546875" style="1" customWidth="1"/>
    <col min="15928" max="15928" width="21.88671875" style="1" customWidth="1"/>
    <col min="15929" max="16120" width="11.5546875" style="1"/>
    <col min="16121" max="16121" width="21.88671875" style="1" customWidth="1"/>
    <col min="16122" max="16122" width="13.88671875" style="1" customWidth="1"/>
    <col min="16123" max="16123" width="38.6640625" style="1" customWidth="1"/>
    <col min="16124" max="16124" width="3" style="1" bestFit="1" customWidth="1"/>
    <col min="16125" max="16125" width="32.33203125" style="1" customWidth="1"/>
    <col min="16126" max="16126" width="46.33203125" style="1" customWidth="1"/>
    <col min="16127" max="16127" width="19" style="1" customWidth="1"/>
    <col min="16128" max="16128" width="0" style="1" hidden="1" customWidth="1"/>
    <col min="16129" max="16129" width="17.6640625" style="1" customWidth="1"/>
    <col min="16130" max="16130" width="0" style="1" hidden="1" customWidth="1"/>
    <col min="16131" max="16131" width="22.33203125" style="1" customWidth="1"/>
    <col min="16132" max="16132" width="5.33203125" style="1" customWidth="1"/>
    <col min="16133" max="16133" width="36.33203125" style="1" customWidth="1"/>
    <col min="16134" max="16134" width="5.6640625" style="1" customWidth="1"/>
    <col min="16135" max="16135" width="0" style="1" hidden="1" customWidth="1"/>
    <col min="16136" max="16136" width="20.6640625" style="1" customWidth="1"/>
    <col min="16137" max="16137" width="4.88671875" style="1" customWidth="1"/>
    <col min="16138" max="16138" width="0" style="1" hidden="1" customWidth="1"/>
    <col min="16139" max="16139" width="24.6640625" style="1" customWidth="1"/>
    <col min="16140" max="16140" width="12.33203125" style="1" customWidth="1"/>
    <col min="16141" max="16141" width="0" style="1" hidden="1" customWidth="1"/>
    <col min="16142" max="16142" width="3.44140625" style="1" customWidth="1"/>
    <col min="16143" max="16143" width="0" style="1" hidden="1" customWidth="1"/>
    <col min="16144" max="16144" width="17.6640625" style="1" customWidth="1"/>
    <col min="16145" max="16145" width="3.44140625" style="1" customWidth="1"/>
    <col min="16146" max="16146" width="0" style="1" hidden="1" customWidth="1"/>
    <col min="16147" max="16147" width="23.6640625" style="1" customWidth="1"/>
    <col min="16148" max="16148" width="10" style="1" customWidth="1"/>
    <col min="16149" max="16149" width="0" style="1" hidden="1" customWidth="1"/>
    <col min="16150" max="16151" width="14.6640625" style="1" customWidth="1"/>
    <col min="16152" max="16152" width="12.88671875" style="1" customWidth="1"/>
    <col min="16153" max="16153" width="3.33203125" style="1" customWidth="1"/>
    <col min="16154" max="16154" width="30.33203125" style="1" customWidth="1"/>
    <col min="16155" max="16155" width="5" style="1" customWidth="1"/>
    <col min="16156" max="16156" width="0" style="1" hidden="1" customWidth="1"/>
    <col min="16157" max="16157" width="14.33203125" style="1" customWidth="1"/>
    <col min="16158" max="16158" width="5.6640625" style="1" customWidth="1"/>
    <col min="16159" max="16159" width="0" style="1" hidden="1" customWidth="1"/>
    <col min="16160" max="16160" width="17.33203125" style="1" customWidth="1"/>
    <col min="16161" max="16161" width="12.6640625" style="1" customWidth="1"/>
    <col min="16162" max="16162" width="0" style="1" hidden="1" customWidth="1"/>
    <col min="16163" max="16163" width="5.33203125" style="1" customWidth="1"/>
    <col min="16164" max="16164" width="0" style="1" hidden="1" customWidth="1"/>
    <col min="16165" max="16165" width="17" style="1" customWidth="1"/>
    <col min="16166" max="16166" width="6.33203125" style="1" customWidth="1"/>
    <col min="16167" max="16167" width="0" style="1" hidden="1" customWidth="1"/>
    <col min="16168" max="16168" width="14.33203125" style="1" customWidth="1"/>
    <col min="16169" max="16169" width="7.5546875" style="1" customWidth="1"/>
    <col min="16170" max="16170" width="0" style="1" hidden="1" customWidth="1"/>
    <col min="16171" max="16172" width="14.33203125" style="1" customWidth="1"/>
    <col min="16173" max="16173" width="20.88671875" style="1" customWidth="1"/>
    <col min="16174" max="16174" width="14.44140625" style="1" customWidth="1"/>
    <col min="16175" max="16175" width="15" style="1" customWidth="1"/>
    <col min="16176" max="16176" width="2.6640625" style="1" customWidth="1"/>
    <col min="16177" max="16177" width="11.6640625" style="1" customWidth="1"/>
    <col min="16178" max="16178" width="11.5546875" style="1" customWidth="1"/>
    <col min="16179" max="16179" width="2.33203125" style="1" customWidth="1"/>
    <col min="16180" max="16180" width="41" style="1" customWidth="1"/>
    <col min="16181" max="16181" width="14.33203125" style="1" customWidth="1"/>
    <col min="16182" max="16183" width="11.5546875" style="1" customWidth="1"/>
    <col min="16184" max="16184" width="21.88671875" style="1" customWidth="1"/>
    <col min="16185" max="16378" width="11.5546875" style="1"/>
    <col min="16379" max="16384" width="11.5546875" style="1" customWidth="1"/>
  </cols>
  <sheetData>
    <row r="1" spans="1:69" ht="21.75" customHeight="1" x14ac:dyDescent="0.3">
      <c r="A1" s="525" t="s">
        <v>154</v>
      </c>
      <c r="B1" s="526"/>
      <c r="C1" s="526"/>
      <c r="D1" s="526"/>
      <c r="E1" s="526"/>
      <c r="F1" s="526"/>
      <c r="G1" s="526"/>
      <c r="H1" s="526"/>
      <c r="I1" s="526"/>
      <c r="J1" s="526"/>
      <c r="K1" s="526"/>
      <c r="L1" s="526"/>
      <c r="M1" s="526"/>
      <c r="N1" s="526"/>
      <c r="O1" s="526"/>
      <c r="P1" s="526"/>
      <c r="Q1" s="526"/>
      <c r="R1" s="526"/>
      <c r="S1" s="526"/>
      <c r="T1" s="527"/>
      <c r="U1" s="531" t="s">
        <v>155</v>
      </c>
      <c r="V1" s="532"/>
      <c r="W1" s="532"/>
      <c r="X1" s="532"/>
      <c r="Y1" s="532"/>
      <c r="Z1" s="532"/>
      <c r="AA1" s="532"/>
      <c r="AB1" s="533"/>
      <c r="AC1" s="406" t="s">
        <v>156</v>
      </c>
      <c r="AD1" s="406"/>
      <c r="AE1" s="406"/>
      <c r="AF1" s="406"/>
      <c r="AG1" s="406"/>
      <c r="AH1" s="406"/>
      <c r="AI1" s="406"/>
      <c r="AJ1" s="406"/>
      <c r="AK1" s="406"/>
      <c r="AL1" s="406"/>
      <c r="AM1" s="406"/>
      <c r="AN1" s="406"/>
      <c r="AO1" s="406"/>
      <c r="AP1" s="406"/>
      <c r="AQ1" s="406"/>
      <c r="AR1" s="406"/>
      <c r="AS1" s="406"/>
      <c r="AT1" s="406"/>
      <c r="AU1" s="124"/>
      <c r="AV1" s="407" t="s">
        <v>157</v>
      </c>
      <c r="AW1" s="407"/>
      <c r="AX1" s="407"/>
      <c r="AY1" s="431" t="s">
        <v>158</v>
      </c>
      <c r="AZ1" s="432"/>
      <c r="BA1" s="432"/>
      <c r="BB1" s="432"/>
      <c r="BC1" s="432"/>
      <c r="BD1" s="432"/>
      <c r="BE1" s="432"/>
      <c r="BF1" s="432"/>
      <c r="BG1" s="432"/>
      <c r="BH1" s="432"/>
      <c r="BI1" s="432"/>
      <c r="BJ1" s="432"/>
      <c r="BK1" s="432"/>
      <c r="BL1" s="432"/>
      <c r="BM1" s="432"/>
      <c r="BN1" s="432"/>
      <c r="BO1" s="432"/>
      <c r="BP1" s="432"/>
      <c r="BQ1" s="432"/>
    </row>
    <row r="2" spans="1:69" ht="18.75" customHeight="1" x14ac:dyDescent="0.3">
      <c r="A2" s="528"/>
      <c r="B2" s="529"/>
      <c r="C2" s="529"/>
      <c r="D2" s="529"/>
      <c r="E2" s="529"/>
      <c r="F2" s="529"/>
      <c r="G2" s="529"/>
      <c r="H2" s="529"/>
      <c r="I2" s="529"/>
      <c r="J2" s="529"/>
      <c r="K2" s="529"/>
      <c r="L2" s="529"/>
      <c r="M2" s="529"/>
      <c r="N2" s="529"/>
      <c r="O2" s="529"/>
      <c r="P2" s="529"/>
      <c r="Q2" s="529"/>
      <c r="R2" s="529"/>
      <c r="S2" s="529"/>
      <c r="T2" s="530"/>
      <c r="U2" s="534"/>
      <c r="V2" s="535"/>
      <c r="W2" s="535"/>
      <c r="X2" s="535"/>
      <c r="Y2" s="535"/>
      <c r="Z2" s="535"/>
      <c r="AA2" s="535"/>
      <c r="AB2" s="536"/>
      <c r="AC2" s="393" t="s">
        <v>159</v>
      </c>
      <c r="AD2" s="393" t="s">
        <v>160</v>
      </c>
      <c r="AE2" s="393" t="s">
        <v>161</v>
      </c>
      <c r="AF2" s="393"/>
      <c r="AG2" s="393"/>
      <c r="AH2" s="393"/>
      <c r="AI2" s="393" t="s">
        <v>162</v>
      </c>
      <c r="AJ2" s="393" t="s">
        <v>163</v>
      </c>
      <c r="AK2" s="393"/>
      <c r="AL2" s="393"/>
      <c r="AM2" s="393"/>
      <c r="AN2" s="393"/>
      <c r="AO2" s="393"/>
      <c r="AP2" s="393"/>
      <c r="AQ2" s="393"/>
      <c r="AR2" s="393"/>
      <c r="AS2" s="393"/>
      <c r="AT2" s="393"/>
      <c r="AU2" s="393" t="s">
        <v>164</v>
      </c>
      <c r="AV2" s="393"/>
      <c r="AW2" s="393"/>
      <c r="AX2" s="393" t="s">
        <v>9</v>
      </c>
      <c r="AY2" s="404" t="s">
        <v>165</v>
      </c>
      <c r="AZ2" s="404"/>
      <c r="BA2" s="404" t="s">
        <v>127</v>
      </c>
      <c r="BB2" s="404" t="s">
        <v>166</v>
      </c>
      <c r="BC2" s="404" t="s">
        <v>167</v>
      </c>
      <c r="BD2" s="404" t="s">
        <v>168</v>
      </c>
      <c r="BE2" s="404" t="s">
        <v>169</v>
      </c>
      <c r="BF2" s="404"/>
      <c r="BG2" s="404"/>
      <c r="BH2" s="404"/>
      <c r="BI2" s="404"/>
      <c r="BJ2" s="404"/>
      <c r="BK2" s="404"/>
      <c r="BL2" s="404"/>
      <c r="BM2" s="404"/>
      <c r="BN2" s="404"/>
      <c r="BO2" s="404"/>
      <c r="BP2" s="404"/>
      <c r="BQ2" s="404"/>
    </row>
    <row r="3" spans="1:69" s="19" customFormat="1" ht="36" customHeight="1" x14ac:dyDescent="0.3">
      <c r="A3" s="45" t="s">
        <v>170</v>
      </c>
      <c r="B3" s="132" t="s">
        <v>125</v>
      </c>
      <c r="C3" s="132" t="s">
        <v>6</v>
      </c>
      <c r="D3" s="132" t="s">
        <v>1</v>
      </c>
      <c r="E3" s="132" t="s">
        <v>2</v>
      </c>
      <c r="F3" s="132" t="s">
        <v>171</v>
      </c>
      <c r="G3" s="391" t="s">
        <v>172</v>
      </c>
      <c r="H3" s="391"/>
      <c r="I3" s="132" t="s">
        <v>173</v>
      </c>
      <c r="J3" s="132" t="s">
        <v>16</v>
      </c>
      <c r="K3" s="132" t="s">
        <v>174</v>
      </c>
      <c r="L3" s="132" t="s">
        <v>175</v>
      </c>
      <c r="M3" s="132" t="s">
        <v>13</v>
      </c>
      <c r="N3" s="132" t="s">
        <v>150</v>
      </c>
      <c r="O3" s="132" t="s">
        <v>14</v>
      </c>
      <c r="P3" s="132" t="s">
        <v>150</v>
      </c>
      <c r="Q3" s="132" t="s">
        <v>15</v>
      </c>
      <c r="R3" s="132" t="s">
        <v>150</v>
      </c>
      <c r="S3" s="132" t="s">
        <v>176</v>
      </c>
      <c r="T3" s="132" t="s">
        <v>11</v>
      </c>
      <c r="U3" s="24" t="s">
        <v>177</v>
      </c>
      <c r="V3" s="18" t="s">
        <v>178</v>
      </c>
      <c r="W3" s="24" t="s">
        <v>150</v>
      </c>
      <c r="X3" s="18" t="s">
        <v>179</v>
      </c>
      <c r="Y3" s="24" t="s">
        <v>150</v>
      </c>
      <c r="Z3" s="18" t="s">
        <v>180</v>
      </c>
      <c r="AA3" s="18" t="s">
        <v>150</v>
      </c>
      <c r="AB3" s="18" t="s">
        <v>181</v>
      </c>
      <c r="AC3" s="392"/>
      <c r="AD3" s="392"/>
      <c r="AE3" s="125" t="s">
        <v>5</v>
      </c>
      <c r="AF3" s="27" t="s">
        <v>182</v>
      </c>
      <c r="AG3" s="125" t="s">
        <v>183</v>
      </c>
      <c r="AH3" s="125" t="s">
        <v>182</v>
      </c>
      <c r="AI3" s="392"/>
      <c r="AJ3" s="125" t="s">
        <v>184</v>
      </c>
      <c r="AK3" s="392" t="s">
        <v>185</v>
      </c>
      <c r="AL3" s="392"/>
      <c r="AM3" s="392" t="s">
        <v>7</v>
      </c>
      <c r="AN3" s="392"/>
      <c r="AO3" s="392" t="s">
        <v>8</v>
      </c>
      <c r="AP3" s="392"/>
      <c r="AQ3" s="125" t="s">
        <v>186</v>
      </c>
      <c r="AR3" s="392" t="s">
        <v>127</v>
      </c>
      <c r="AS3" s="392"/>
      <c r="AT3" s="125" t="s">
        <v>187</v>
      </c>
      <c r="AU3" s="392"/>
      <c r="AV3" s="392"/>
      <c r="AW3" s="392"/>
      <c r="AX3" s="392"/>
      <c r="AY3" s="405"/>
      <c r="AZ3" s="405"/>
      <c r="BA3" s="405"/>
      <c r="BB3" s="405"/>
      <c r="BC3" s="405"/>
      <c r="BD3" s="405"/>
      <c r="BE3" s="247" t="s">
        <v>188</v>
      </c>
      <c r="BF3" s="247" t="s">
        <v>189</v>
      </c>
      <c r="BG3" s="247" t="s">
        <v>188</v>
      </c>
      <c r="BH3" s="247" t="s">
        <v>189</v>
      </c>
      <c r="BI3" s="247" t="s">
        <v>190</v>
      </c>
      <c r="BJ3" s="247" t="s">
        <v>188</v>
      </c>
      <c r="BK3" s="247" t="s">
        <v>189</v>
      </c>
      <c r="BL3" s="247" t="s">
        <v>188</v>
      </c>
      <c r="BM3" s="247" t="s">
        <v>189</v>
      </c>
      <c r="BN3" s="247" t="s">
        <v>188</v>
      </c>
      <c r="BO3" s="247" t="s">
        <v>189</v>
      </c>
      <c r="BP3" s="247" t="s">
        <v>188</v>
      </c>
      <c r="BQ3" s="247" t="s">
        <v>189</v>
      </c>
    </row>
    <row r="4" spans="1:69" ht="124.2" customHeight="1" x14ac:dyDescent="0.3">
      <c r="A4" s="384" t="s">
        <v>191</v>
      </c>
      <c r="B4" s="380" t="s">
        <v>105</v>
      </c>
      <c r="C4" s="380" t="s">
        <v>89</v>
      </c>
      <c r="D4" s="380" t="s">
        <v>87</v>
      </c>
      <c r="E4" s="380" t="s">
        <v>51</v>
      </c>
      <c r="F4" s="386" t="s">
        <v>1452</v>
      </c>
      <c r="G4" s="380" t="s">
        <v>1453</v>
      </c>
      <c r="H4" s="380" t="s">
        <v>1454</v>
      </c>
      <c r="I4" s="386" t="s">
        <v>1455</v>
      </c>
      <c r="J4" s="515" t="s">
        <v>32</v>
      </c>
      <c r="K4" s="515">
        <v>3</v>
      </c>
      <c r="L4" s="522">
        <f>IF(J4="Diaria",+(K4/360),IF(J4="Semanal",+(K4/52),IF(J4="Mensual",+(K4/12),IF(J4="Bimestral",+(K4/6),IF(J4="Trimestral",+(K4/4),IF(J4="Semestral",+(K4/2),IF(J4="Anual",+(K4/1),"")))))))</f>
        <v>8.3333333333333332E-3</v>
      </c>
      <c r="M4" s="515" t="s">
        <v>45</v>
      </c>
      <c r="N4" s="515">
        <f>IF(M4="Menor al 1% del patrimonio de la Lotería de Bogotá",20%,IF(M4="Entre el 1% y el 3% del patrimonio de la Lotería de Bogotá",40%,IF(M4="Entre el 3% y el 6% del patrimonio de la Lotería de Bogotá",60%,IF(M4="Entre el 6% y el 10% del patrimonio de la Lotería de Bogotá",80%,IF(M4="Mayor al 10% del patrimonio de la Lotería de Bogotá",100%,IF(M4="NA",0%,""))))))</f>
        <v>0.4</v>
      </c>
      <c r="O4" s="515" t="s">
        <v>46</v>
      </c>
      <c r="P4" s="515">
        <f>IF(O4="El riesgo afecta la imagen de algún área de la organización",20%,IF(O4="El riesgo afecta la imagen de la entidad internamente, de conocimiento general nivel interno, de junta directiva y accionistas y/o de proveedores",40%,IF(O4="El riesgo afecta la imagen de la entidad con algunos usuarios de relevancia frente al logro de los objetivos",60%,IF(O4="El riesgo afecta la imagen de la entidad con efecto publicitario sistenido a nivel de sector administrativo, nivel departamental o municipal",80%,IF(O4="El riesgo afecta la imagen de la entidad a nivel nacional, con efecto publicitario sistenido a nivel país",100%,IF(O4="NA",0%,""))))))</f>
        <v>0.4</v>
      </c>
      <c r="Q4" s="515" t="s">
        <v>47</v>
      </c>
      <c r="R4" s="515">
        <f>IF(Q4="Interrupción de la operación por menos de un día",20%,IF(Q4="Interrupción de la operación por un día completo",40%,IF(Q4="Interrupción de la operación mayor a 1 día y menor a 2 días",60%,IF(Q4="Interrupción de la operación por dos días completos",80%,IF(Q4="Interrupción de la operación por más de dos días",100%,IF(Q4="NA",0%,""))))))</f>
        <v>0.4</v>
      </c>
      <c r="S4" s="374" t="s">
        <v>94</v>
      </c>
      <c r="T4" s="374" t="s">
        <v>43</v>
      </c>
      <c r="U4" s="517">
        <f>+MAX(N4,P4,R4)</f>
        <v>0.4</v>
      </c>
      <c r="V4" s="376" t="str">
        <f>IF(L4&lt;=20%,"Muy baja",IF(L4&lt;=40%,"Baja",IF(L4&lt;=60%,"Media",IF(L4&lt;=80%,"Alta",IF(L4&lt;=100%,"Muy alta",IF(L4&gt;=100%,"Muy alta",""))))))</f>
        <v>Muy baja</v>
      </c>
      <c r="W4" s="378">
        <f>+IFERROR(VLOOKUP(V4,Fórmula!$F$1:$G$6,2,FALSE),"")</f>
        <v>0.2</v>
      </c>
      <c r="X4" s="376" t="str">
        <f>IF(U4=20%,"Leve",IF(U4=40%,"Menor",IF(U4=60%,"Moderado",IF(U4=80%,"Mayor",IF(U4=100%,"Catastrófico","")))))</f>
        <v>Menor</v>
      </c>
      <c r="Y4" s="378">
        <f>+IFERROR(VLOOKUP(X4,Fórmula!$H$1:$I$6,2,FALSE),"")</f>
        <v>0.4</v>
      </c>
      <c r="Z4" s="374" t="str">
        <f>+IFERROR(VLOOKUP(V4&amp;X4,Fórmula!$C$2:$D$26,2,FALSE),"")</f>
        <v>Bajo</v>
      </c>
      <c r="AA4" s="378">
        <f>IF(Z4="Bajo",25%,IF(Z4="Moderado",50%,IF(Z4="Alto",75%,IF(Z4="Extremo",100%,""))))</f>
        <v>0.25</v>
      </c>
      <c r="AB4" s="372" t="s">
        <v>1456</v>
      </c>
      <c r="AC4" s="67" t="s">
        <v>1457</v>
      </c>
      <c r="AD4" s="67" t="s">
        <v>1458</v>
      </c>
      <c r="AE4" s="67" t="s">
        <v>54</v>
      </c>
      <c r="AF4" s="28">
        <f>IF(AE4="Preventivo",25%,IF(AE4="Detectivo",15%,IF(AE4="Correctivo",10%,"")))</f>
        <v>0.25</v>
      </c>
      <c r="AG4" s="121" t="s">
        <v>199</v>
      </c>
      <c r="AH4" s="28">
        <f t="shared" ref="AH4:AH7" si="0">IF(AG4="Manual",15%,IF(AG4="Automático",25%,""))</f>
        <v>0.15</v>
      </c>
      <c r="AI4" s="28">
        <f t="shared" ref="AI4:AI9" si="1">+AH4+AF4</f>
        <v>0.4</v>
      </c>
      <c r="AJ4" s="121" t="s">
        <v>200</v>
      </c>
      <c r="AK4" s="118" t="s">
        <v>191</v>
      </c>
      <c r="AL4" s="67" t="s">
        <v>1459</v>
      </c>
      <c r="AM4" s="118" t="s">
        <v>23</v>
      </c>
      <c r="AN4" s="121" t="s">
        <v>1460</v>
      </c>
      <c r="AO4" s="121" t="s">
        <v>24</v>
      </c>
      <c r="AP4" s="121" t="s">
        <v>96</v>
      </c>
      <c r="AQ4" s="121" t="s">
        <v>1461</v>
      </c>
      <c r="AR4" s="121" t="s">
        <v>204</v>
      </c>
      <c r="AS4" s="121" t="s">
        <v>1462</v>
      </c>
      <c r="AT4" s="121" t="s">
        <v>206</v>
      </c>
      <c r="AU4" s="121">
        <f>+AI4*AA4</f>
        <v>0.1</v>
      </c>
      <c r="AV4" s="138">
        <f>+AA4-AU4</f>
        <v>0.15</v>
      </c>
      <c r="AW4" s="374" t="str">
        <f>+IF(C4="Corrupción","Moderado",IF(AV8&lt;=25%,"Bajo",IF(AV8&lt;=50%,"Moderado",IF(AV8&lt;=75%,"Alto",IF(AV8&gt;75%,"Extremo","")))))</f>
        <v>Bajo</v>
      </c>
      <c r="AX4" s="374" t="s">
        <v>41</v>
      </c>
      <c r="AY4" s="15">
        <v>1</v>
      </c>
      <c r="AZ4" s="16" t="s">
        <v>1463</v>
      </c>
      <c r="BA4" s="141" t="s">
        <v>1464</v>
      </c>
      <c r="BB4" s="144">
        <v>44562</v>
      </c>
      <c r="BC4" s="144">
        <v>44742</v>
      </c>
      <c r="BD4" s="141" t="s">
        <v>1465</v>
      </c>
      <c r="BE4" s="196">
        <v>44620</v>
      </c>
      <c r="BF4" s="198" t="s">
        <v>1466</v>
      </c>
      <c r="BG4" s="41">
        <v>44681</v>
      </c>
      <c r="BH4" s="198"/>
      <c r="BI4" s="198"/>
      <c r="BJ4" s="41">
        <v>44742</v>
      </c>
      <c r="BK4" s="246"/>
      <c r="BL4" s="41">
        <v>44804</v>
      </c>
      <c r="BM4" s="246"/>
      <c r="BN4" s="41">
        <v>44865</v>
      </c>
      <c r="BO4" s="246"/>
      <c r="BP4" s="41">
        <v>44926</v>
      </c>
      <c r="BQ4" s="246"/>
    </row>
    <row r="5" spans="1:69" ht="152.4" customHeight="1" x14ac:dyDescent="0.3">
      <c r="A5" s="410"/>
      <c r="B5" s="388"/>
      <c r="C5" s="388"/>
      <c r="D5" s="388"/>
      <c r="E5" s="388"/>
      <c r="F5" s="403"/>
      <c r="G5" s="388"/>
      <c r="H5" s="388"/>
      <c r="I5" s="403"/>
      <c r="J5" s="516"/>
      <c r="K5" s="516"/>
      <c r="L5" s="523"/>
      <c r="M5" s="516"/>
      <c r="N5" s="516"/>
      <c r="O5" s="516"/>
      <c r="P5" s="516"/>
      <c r="Q5" s="516"/>
      <c r="R5" s="516"/>
      <c r="S5" s="389"/>
      <c r="T5" s="389"/>
      <c r="U5" s="518"/>
      <c r="V5" s="402"/>
      <c r="W5" s="400"/>
      <c r="X5" s="402"/>
      <c r="Y5" s="400"/>
      <c r="Z5" s="389"/>
      <c r="AA5" s="400"/>
      <c r="AB5" s="401"/>
      <c r="AC5" s="66" t="s">
        <v>1467</v>
      </c>
      <c r="AD5" s="66" t="s">
        <v>1468</v>
      </c>
      <c r="AE5" s="66" t="s">
        <v>54</v>
      </c>
      <c r="AF5" s="38">
        <f t="shared" ref="AF5:AF7" si="2">IF(AE5="Preventivo",25%,IF(AE5="Detectivo",15%,IF(AE5="Correctivo",10%,"")))</f>
        <v>0.25</v>
      </c>
      <c r="AG5" s="122" t="s">
        <v>682</v>
      </c>
      <c r="AH5" s="38">
        <f t="shared" si="0"/>
        <v>0.25</v>
      </c>
      <c r="AI5" s="38">
        <f t="shared" si="1"/>
        <v>0.5</v>
      </c>
      <c r="AJ5" s="122" t="s">
        <v>200</v>
      </c>
      <c r="AK5" s="119" t="s">
        <v>191</v>
      </c>
      <c r="AL5" s="66" t="s">
        <v>1469</v>
      </c>
      <c r="AM5" s="119" t="s">
        <v>23</v>
      </c>
      <c r="AN5" s="122" t="s">
        <v>1470</v>
      </c>
      <c r="AO5" s="122" t="s">
        <v>24</v>
      </c>
      <c r="AP5" s="122" t="s">
        <v>1471</v>
      </c>
      <c r="AQ5" s="122" t="s">
        <v>1472</v>
      </c>
      <c r="AR5" s="122" t="s">
        <v>204</v>
      </c>
      <c r="AS5" s="122" t="s">
        <v>1462</v>
      </c>
      <c r="AT5" s="122" t="s">
        <v>206</v>
      </c>
      <c r="AU5" s="122">
        <f>+AV4*AI5</f>
        <v>7.4999999999999997E-2</v>
      </c>
      <c r="AV5" s="39">
        <f>+AV4-AU5</f>
        <v>7.4999999999999997E-2</v>
      </c>
      <c r="AW5" s="389"/>
      <c r="AX5" s="389"/>
      <c r="AY5" s="136">
        <v>2</v>
      </c>
      <c r="AZ5" s="40" t="s">
        <v>1473</v>
      </c>
      <c r="BA5" s="112" t="s">
        <v>1474</v>
      </c>
      <c r="BB5" s="142">
        <v>44562</v>
      </c>
      <c r="BC5" s="142">
        <v>44742</v>
      </c>
      <c r="BD5" s="112" t="s">
        <v>884</v>
      </c>
      <c r="BE5" s="196">
        <v>44620</v>
      </c>
      <c r="BF5" s="266" t="s">
        <v>1475</v>
      </c>
      <c r="BG5" s="41">
        <v>44681</v>
      </c>
      <c r="BH5" s="198"/>
      <c r="BI5" s="198"/>
      <c r="BJ5" s="41">
        <v>44742</v>
      </c>
      <c r="BK5" s="246"/>
      <c r="BL5" s="41">
        <v>44804</v>
      </c>
      <c r="BM5" s="246"/>
      <c r="BN5" s="41">
        <v>44865</v>
      </c>
      <c r="BO5" s="246"/>
      <c r="BP5" s="41">
        <v>44926</v>
      </c>
      <c r="BQ5" s="246"/>
    </row>
    <row r="6" spans="1:69" ht="72" x14ac:dyDescent="0.3">
      <c r="A6" s="410"/>
      <c r="B6" s="388"/>
      <c r="C6" s="388"/>
      <c r="D6" s="388"/>
      <c r="E6" s="388"/>
      <c r="F6" s="403"/>
      <c r="G6" s="388"/>
      <c r="H6" s="388"/>
      <c r="I6" s="403"/>
      <c r="J6" s="516"/>
      <c r="K6" s="516"/>
      <c r="L6" s="523"/>
      <c r="M6" s="516"/>
      <c r="N6" s="516"/>
      <c r="O6" s="516"/>
      <c r="P6" s="516"/>
      <c r="Q6" s="516"/>
      <c r="R6" s="516"/>
      <c r="S6" s="389"/>
      <c r="T6" s="389"/>
      <c r="U6" s="518"/>
      <c r="V6" s="402"/>
      <c r="W6" s="400"/>
      <c r="X6" s="402"/>
      <c r="Y6" s="400"/>
      <c r="Z6" s="389"/>
      <c r="AA6" s="400"/>
      <c r="AB6" s="401"/>
      <c r="AC6" s="66" t="s">
        <v>1476</v>
      </c>
      <c r="AD6" s="66" t="s">
        <v>1477</v>
      </c>
      <c r="AE6" s="66" t="s">
        <v>54</v>
      </c>
      <c r="AF6" s="38">
        <f t="shared" si="2"/>
        <v>0.25</v>
      </c>
      <c r="AG6" s="122" t="s">
        <v>199</v>
      </c>
      <c r="AH6" s="38">
        <f t="shared" si="0"/>
        <v>0.15</v>
      </c>
      <c r="AI6" s="38">
        <f t="shared" si="1"/>
        <v>0.4</v>
      </c>
      <c r="AJ6" s="122" t="s">
        <v>200</v>
      </c>
      <c r="AK6" s="119" t="s">
        <v>191</v>
      </c>
      <c r="AL6" s="66" t="s">
        <v>1478</v>
      </c>
      <c r="AM6" s="119" t="s">
        <v>23</v>
      </c>
      <c r="AN6" s="122" t="s">
        <v>1479</v>
      </c>
      <c r="AO6" s="122" t="s">
        <v>24</v>
      </c>
      <c r="AP6" s="122" t="s">
        <v>1480</v>
      </c>
      <c r="AQ6" s="122" t="s">
        <v>1481</v>
      </c>
      <c r="AR6" s="122" t="s">
        <v>204</v>
      </c>
      <c r="AS6" s="122" t="s">
        <v>1482</v>
      </c>
      <c r="AT6" s="122" t="s">
        <v>206</v>
      </c>
      <c r="AU6" s="122">
        <f>+AV5*AI6</f>
        <v>0.03</v>
      </c>
      <c r="AV6" s="39">
        <f>+AV5-AU6</f>
        <v>4.4999999999999998E-2</v>
      </c>
      <c r="AW6" s="389"/>
      <c r="AX6" s="389"/>
      <c r="AY6" s="136">
        <v>3</v>
      </c>
      <c r="AZ6" s="40" t="s">
        <v>1483</v>
      </c>
      <c r="BA6" s="141" t="s">
        <v>1464</v>
      </c>
      <c r="BB6" s="142">
        <v>44562</v>
      </c>
      <c r="BC6" s="142">
        <v>44742</v>
      </c>
      <c r="BD6" s="112" t="s">
        <v>1484</v>
      </c>
      <c r="BE6" s="196">
        <v>44620</v>
      </c>
      <c r="BF6" s="266" t="s">
        <v>1485</v>
      </c>
      <c r="BG6" s="41">
        <v>44681</v>
      </c>
      <c r="BH6" s="199"/>
      <c r="BI6" s="199"/>
      <c r="BJ6" s="41">
        <v>44742</v>
      </c>
      <c r="BK6" s="199"/>
      <c r="BL6" s="41">
        <v>44804</v>
      </c>
      <c r="BM6" s="199"/>
      <c r="BN6" s="41">
        <v>44865</v>
      </c>
      <c r="BO6" s="199"/>
      <c r="BP6" s="41">
        <v>44926</v>
      </c>
      <c r="BQ6" s="199"/>
    </row>
    <row r="7" spans="1:69" ht="72" x14ac:dyDescent="0.3">
      <c r="A7" s="410"/>
      <c r="B7" s="388"/>
      <c r="C7" s="388"/>
      <c r="D7" s="388"/>
      <c r="E7" s="388"/>
      <c r="F7" s="403"/>
      <c r="G7" s="388"/>
      <c r="H7" s="388"/>
      <c r="I7" s="403"/>
      <c r="J7" s="516"/>
      <c r="K7" s="516"/>
      <c r="L7" s="523"/>
      <c r="M7" s="516"/>
      <c r="N7" s="516"/>
      <c r="O7" s="516"/>
      <c r="P7" s="516"/>
      <c r="Q7" s="516"/>
      <c r="R7" s="516"/>
      <c r="S7" s="389"/>
      <c r="T7" s="389"/>
      <c r="U7" s="518"/>
      <c r="V7" s="402"/>
      <c r="W7" s="400"/>
      <c r="X7" s="402"/>
      <c r="Y7" s="400"/>
      <c r="Z7" s="389"/>
      <c r="AA7" s="400"/>
      <c r="AB7" s="401"/>
      <c r="AC7" s="66" t="s">
        <v>1486</v>
      </c>
      <c r="AD7" s="66" t="s">
        <v>1487</v>
      </c>
      <c r="AE7" s="66" t="s">
        <v>54</v>
      </c>
      <c r="AF7" s="38">
        <f t="shared" si="2"/>
        <v>0.25</v>
      </c>
      <c r="AG7" s="122" t="s">
        <v>199</v>
      </c>
      <c r="AH7" s="38">
        <f t="shared" si="0"/>
        <v>0.15</v>
      </c>
      <c r="AI7" s="38">
        <f t="shared" si="1"/>
        <v>0.4</v>
      </c>
      <c r="AJ7" s="122" t="s">
        <v>200</v>
      </c>
      <c r="AK7" s="119" t="s">
        <v>191</v>
      </c>
      <c r="AL7" s="66" t="s">
        <v>1488</v>
      </c>
      <c r="AM7" s="119" t="s">
        <v>39</v>
      </c>
      <c r="AN7" s="122" t="s">
        <v>1489</v>
      </c>
      <c r="AO7" s="122" t="s">
        <v>24</v>
      </c>
      <c r="AP7" s="122" t="s">
        <v>96</v>
      </c>
      <c r="AQ7" s="122" t="s">
        <v>1490</v>
      </c>
      <c r="AR7" s="122" t="s">
        <v>204</v>
      </c>
      <c r="AS7" s="122" t="s">
        <v>1462</v>
      </c>
      <c r="AT7" s="122" t="s">
        <v>206</v>
      </c>
      <c r="AU7" s="122">
        <f>+AV6*AI7</f>
        <v>1.7999999999999999E-2</v>
      </c>
      <c r="AV7" s="39">
        <f>+AV6-AU7</f>
        <v>2.7E-2</v>
      </c>
      <c r="AW7" s="389"/>
      <c r="AX7" s="389"/>
      <c r="AY7" s="136">
        <v>4</v>
      </c>
      <c r="AZ7" s="40" t="s">
        <v>1491</v>
      </c>
      <c r="BA7" s="141" t="s">
        <v>1464</v>
      </c>
      <c r="BB7" s="112"/>
      <c r="BC7" s="112"/>
      <c r="BD7" s="112"/>
      <c r="BE7" s="196">
        <v>44620</v>
      </c>
      <c r="BF7" s="198" t="s">
        <v>1492</v>
      </c>
      <c r="BG7" s="41">
        <v>44681</v>
      </c>
      <c r="BH7" s="198"/>
      <c r="BI7" s="198"/>
      <c r="BJ7" s="41">
        <v>44742</v>
      </c>
      <c r="BK7" s="198"/>
      <c r="BL7" s="41">
        <v>44804</v>
      </c>
      <c r="BM7" s="198"/>
      <c r="BN7" s="41">
        <v>44865</v>
      </c>
      <c r="BO7" s="198"/>
      <c r="BP7" s="41">
        <v>44926</v>
      </c>
      <c r="BQ7" s="198"/>
    </row>
    <row r="8" spans="1:69" ht="69" x14ac:dyDescent="0.3">
      <c r="A8" s="410"/>
      <c r="B8" s="388"/>
      <c r="C8" s="388"/>
      <c r="D8" s="388"/>
      <c r="E8" s="388"/>
      <c r="F8" s="403"/>
      <c r="G8" s="388"/>
      <c r="H8" s="388"/>
      <c r="I8" s="403"/>
      <c r="J8" s="516"/>
      <c r="K8" s="516"/>
      <c r="L8" s="523"/>
      <c r="M8" s="516"/>
      <c r="N8" s="516"/>
      <c r="O8" s="516"/>
      <c r="P8" s="516"/>
      <c r="Q8" s="516"/>
      <c r="R8" s="516"/>
      <c r="S8" s="389"/>
      <c r="T8" s="389"/>
      <c r="U8" s="518"/>
      <c r="V8" s="402"/>
      <c r="W8" s="400"/>
      <c r="X8" s="402"/>
      <c r="Y8" s="400"/>
      <c r="Z8" s="389"/>
      <c r="AA8" s="400"/>
      <c r="AB8" s="401"/>
      <c r="AC8" s="66" t="s">
        <v>1493</v>
      </c>
      <c r="AD8" s="66" t="s">
        <v>1494</v>
      </c>
      <c r="AE8" s="66" t="s">
        <v>54</v>
      </c>
      <c r="AF8" s="38">
        <f>IF(AE8="Preventivo",25%,IF(AE8="Detectivo",15%,IF(AE8="Correctivo",10%,"")))</f>
        <v>0.25</v>
      </c>
      <c r="AG8" s="122" t="s">
        <v>199</v>
      </c>
      <c r="AH8" s="38">
        <f>IF(AG8="Manual",15%,IF(AG8="Automático",25%,""))</f>
        <v>0.15</v>
      </c>
      <c r="AI8" s="38">
        <f t="shared" si="1"/>
        <v>0.4</v>
      </c>
      <c r="AJ8" s="122" t="s">
        <v>200</v>
      </c>
      <c r="AK8" s="119" t="s">
        <v>191</v>
      </c>
      <c r="AL8" s="66" t="s">
        <v>1495</v>
      </c>
      <c r="AM8" s="119" t="s">
        <v>23</v>
      </c>
      <c r="AN8" s="122" t="s">
        <v>1496</v>
      </c>
      <c r="AO8" s="122" t="s">
        <v>40</v>
      </c>
      <c r="AP8" s="122" t="s">
        <v>1497</v>
      </c>
      <c r="AQ8" s="122" t="s">
        <v>1015</v>
      </c>
      <c r="AR8" s="122" t="s">
        <v>204</v>
      </c>
      <c r="AS8" s="122" t="s">
        <v>1498</v>
      </c>
      <c r="AT8" s="122" t="s">
        <v>206</v>
      </c>
      <c r="AU8" s="122">
        <f>+AV7*AI8</f>
        <v>1.0800000000000001E-2</v>
      </c>
      <c r="AV8" s="39">
        <f>+AV7-AU8</f>
        <v>1.6199999999999999E-2</v>
      </c>
      <c r="AW8" s="389"/>
      <c r="AX8" s="389"/>
      <c r="AY8" s="136">
        <v>5</v>
      </c>
      <c r="AZ8" s="122"/>
      <c r="BA8" s="112"/>
      <c r="BB8" s="37"/>
      <c r="BC8" s="37"/>
      <c r="BD8" s="112"/>
      <c r="BE8" s="196"/>
      <c r="BF8" s="198"/>
      <c r="BG8" s="41"/>
      <c r="BH8" s="209"/>
      <c r="BI8" s="209"/>
      <c r="BJ8" s="41">
        <v>44742</v>
      </c>
      <c r="BK8" s="209"/>
      <c r="BL8" s="41">
        <v>44804</v>
      </c>
      <c r="BM8" s="209"/>
      <c r="BN8" s="41">
        <v>44865</v>
      </c>
      <c r="BO8" s="209"/>
      <c r="BP8" s="41">
        <v>44926</v>
      </c>
      <c r="BQ8" s="209"/>
    </row>
    <row r="9" spans="1:69" ht="69" x14ac:dyDescent="0.3">
      <c r="A9" s="519"/>
      <c r="B9" s="520"/>
      <c r="C9" s="520"/>
      <c r="D9" s="520"/>
      <c r="E9" s="520"/>
      <c r="F9" s="524"/>
      <c r="G9" s="520"/>
      <c r="H9" s="520"/>
      <c r="I9" s="524"/>
      <c r="J9" s="516"/>
      <c r="K9" s="516"/>
      <c r="L9" s="523"/>
      <c r="M9" s="516"/>
      <c r="N9" s="516"/>
      <c r="O9" s="516"/>
      <c r="P9" s="516"/>
      <c r="Q9" s="516"/>
      <c r="R9" s="516"/>
      <c r="S9" s="512"/>
      <c r="T9" s="512"/>
      <c r="U9" s="518"/>
      <c r="V9" s="521"/>
      <c r="W9" s="513"/>
      <c r="X9" s="521"/>
      <c r="Y9" s="513"/>
      <c r="Z9" s="512"/>
      <c r="AA9" s="513"/>
      <c r="AB9" s="514"/>
      <c r="AC9" s="57" t="s">
        <v>1499</v>
      </c>
      <c r="AD9" s="57" t="s">
        <v>1500</v>
      </c>
      <c r="AE9" s="57" t="s">
        <v>54</v>
      </c>
      <c r="AF9" s="58">
        <f>IF(AE9="Preventivo",25%,IF(AE9="Detectivo",15%,IF(AE9="Correctivo",10%,"")))</f>
        <v>0.25</v>
      </c>
      <c r="AG9" s="95" t="s">
        <v>199</v>
      </c>
      <c r="AH9" s="58">
        <f>IF(AG9="Manual",15%,IF(AG9="Automático",25%,""))</f>
        <v>0.15</v>
      </c>
      <c r="AI9" s="58">
        <f t="shared" si="1"/>
        <v>0.4</v>
      </c>
      <c r="AJ9" s="95" t="s">
        <v>200</v>
      </c>
      <c r="AK9" s="135" t="s">
        <v>191</v>
      </c>
      <c r="AL9" s="57" t="s">
        <v>1501</v>
      </c>
      <c r="AM9" s="135" t="s">
        <v>23</v>
      </c>
      <c r="AN9" s="95" t="s">
        <v>1502</v>
      </c>
      <c r="AO9" s="95" t="s">
        <v>40</v>
      </c>
      <c r="AP9" s="95" t="s">
        <v>1503</v>
      </c>
      <c r="AQ9" s="95" t="s">
        <v>1504</v>
      </c>
      <c r="AR9" s="95" t="s">
        <v>204</v>
      </c>
      <c r="AS9" s="95" t="s">
        <v>1505</v>
      </c>
      <c r="AT9" s="95" t="s">
        <v>206</v>
      </c>
      <c r="AU9" s="84"/>
      <c r="AV9" s="59">
        <f>+AV8-AU9</f>
        <v>1.6199999999999999E-2</v>
      </c>
      <c r="AW9" s="512"/>
      <c r="AX9" s="512"/>
      <c r="AY9" s="60">
        <v>6</v>
      </c>
      <c r="AZ9" s="85"/>
      <c r="BA9" s="87"/>
      <c r="BB9" s="61"/>
      <c r="BC9" s="61"/>
      <c r="BD9" s="87"/>
      <c r="BE9" s="196"/>
      <c r="BF9" s="198"/>
      <c r="BG9" s="41"/>
      <c r="BH9" s="198"/>
      <c r="BI9" s="198"/>
      <c r="BJ9" s="41">
        <v>44742</v>
      </c>
      <c r="BK9" s="41"/>
      <c r="BL9" s="41">
        <v>44804</v>
      </c>
      <c r="BM9" s="41"/>
      <c r="BN9" s="41">
        <v>44865</v>
      </c>
      <c r="BO9" s="41"/>
      <c r="BP9" s="41">
        <v>44926</v>
      </c>
      <c r="BQ9" s="41"/>
    </row>
    <row r="10" spans="1:69" ht="82.95" customHeight="1" x14ac:dyDescent="0.3">
      <c r="A10" s="384" t="s">
        <v>191</v>
      </c>
      <c r="B10" s="380" t="s">
        <v>105</v>
      </c>
      <c r="C10" s="380" t="s">
        <v>89</v>
      </c>
      <c r="D10" s="380" t="s">
        <v>87</v>
      </c>
      <c r="E10" s="380" t="s">
        <v>51</v>
      </c>
      <c r="F10" s="490" t="s">
        <v>1506</v>
      </c>
      <c r="G10" s="380" t="s">
        <v>1507</v>
      </c>
      <c r="H10" s="380" t="s">
        <v>1508</v>
      </c>
      <c r="I10" s="490" t="s">
        <v>1509</v>
      </c>
      <c r="J10" s="380" t="s">
        <v>92</v>
      </c>
      <c r="K10" s="380">
        <v>1</v>
      </c>
      <c r="L10" s="382">
        <f>IF(J10="Diaria",+(K10/360),IF(J10="Mensual",+(K10/12),IF(J10="Bimestral",+(K10/6),IF(J10="Trimestral",+(K10/4),IF(J10="Semestral",+(K10/2),IF(J10="Anual",+(K10/1),""))))))</f>
        <v>0.5</v>
      </c>
      <c r="M10" s="380" t="s">
        <v>29</v>
      </c>
      <c r="N10" s="380">
        <f>IF(M10="Menor al 1% del patrimonio de la Lotería de Bogotá",20%,IF(M10="Entre el 1% y el 3% del patrimonio de la Lotería de Bogotá",40%,IF(M10="Entre el 3% y el 6% del patrimonio de la Lotería de Bogotá",60%,IF(M10="Entre el 6% y el 10% del patrimonio de la Lotería de Bogotá",80%,IF(M10="Mayor al 10% del patrimonio de la Lotería de Bogotá",100%,IF(M10="NA",0%,""))))))</f>
        <v>0.2</v>
      </c>
      <c r="O10" s="380" t="s">
        <v>30</v>
      </c>
      <c r="P10" s="380">
        <f>IF(O10="El riesgo afecta la imagen de algún área de la organización",20%,IF(O10="El riesgo afecta la imagen de la entidad internamente, de conocimiento general nivel interno, de junta directiva y accionistas y/o de proveedores",40%,IF(O10="El riesgo afecta la imagen de la entidad con algunos usuarios de relevancia frente al logro de los objetivos",60%,IF(O10="El riesgo afecta la imagen de la entidad con efecto publicitario sistenido a nivel de sector administrativo, nivel departamental o municipal",80%,IF(O10="El riesgo afecta la imagen de la entidad a nivel nacional, con efecto publicitario sistenido a nivel país",100%,IF(O10="NA",0%,""))))))</f>
        <v>0.2</v>
      </c>
      <c r="Q10" s="380" t="s">
        <v>70</v>
      </c>
      <c r="R10" s="380">
        <f>IF(Q10="Interrupción de la operación por menos de un día",20%,IF(Q10="Interrupción de la operación por un día completo",40%,IF(Q10="Interrupción de la operación mayor a 1 día y menor a 2 días",60%,IF(Q10="Interrupción de la operación por dos días completos",80%,IF(Q10="Interrupción de la operación por más de dos días",100%,IF(Q10="NA",0%,""))))))</f>
        <v>0</v>
      </c>
      <c r="S10" s="374" t="s">
        <v>94</v>
      </c>
      <c r="T10" s="374" t="s">
        <v>43</v>
      </c>
      <c r="U10" s="374">
        <f>+MAX(N10,P10,R10)</f>
        <v>0.2</v>
      </c>
      <c r="V10" s="376" t="str">
        <f>IF(L10&lt;=20%,"Muy baja",IF(L10&lt;=40%,"Baja",IF(L10&lt;=60%,"Media",IF(L10&lt;=80%,"Alta",IF(L10&lt;=100%,"Muy alta",IF(L10&gt;=100%,"Muy alta",""))))))</f>
        <v>Media</v>
      </c>
      <c r="W10" s="378">
        <f>+IFERROR(VLOOKUP(V10,Fórmula!$F$1:$G$6,2,FALSE),"")</f>
        <v>0.6</v>
      </c>
      <c r="X10" s="376" t="str">
        <f>IF(U10=20%,"Leve",IF(U10=40%,"Menor",IF(U10=60%,"Moderado",IF(U10=80%,"Mayor",IF(U10=100%,"Catastrófico","")))))</f>
        <v>Leve</v>
      </c>
      <c r="Y10" s="378">
        <f>+IFERROR(VLOOKUP(X10,Fórmula!$H$1:$I$6,2,FALSE),"")</f>
        <v>0.2</v>
      </c>
      <c r="Z10" s="374" t="str">
        <f>+IFERROR(VLOOKUP(V10&amp;X10,Fórmula!$C$2:$D$26,2,FALSE),"")</f>
        <v>Moderado</v>
      </c>
      <c r="AA10" s="378">
        <f>IF(Z10="Bajo",25%,IF(Z10="Moderado",50%,IF(Z10="Alto",75%,IF(Z10="Extremo",100%,""))))</f>
        <v>0.5</v>
      </c>
      <c r="AB10" s="372" t="s">
        <v>1510</v>
      </c>
      <c r="AC10" s="67" t="s">
        <v>1511</v>
      </c>
      <c r="AD10" s="67" t="s">
        <v>1512</v>
      </c>
      <c r="AE10" s="67" t="s">
        <v>54</v>
      </c>
      <c r="AF10" s="28">
        <f>IF(AE10="Preventivo",25%,IF(AE10="Detectivo",15%,IF(AE10="Correctivo",10%,"")))</f>
        <v>0.25</v>
      </c>
      <c r="AG10" s="121" t="s">
        <v>199</v>
      </c>
      <c r="AH10" s="28">
        <f t="shared" ref="AH10:AH12" si="3">IF(AG10="Manual",15%,IF(AG10="Automático",25%,""))</f>
        <v>0.15</v>
      </c>
      <c r="AI10" s="28">
        <f>+AH10+AF10</f>
        <v>0.4</v>
      </c>
      <c r="AJ10" s="121" t="s">
        <v>200</v>
      </c>
      <c r="AK10" s="118" t="s">
        <v>191</v>
      </c>
      <c r="AL10" s="67" t="s">
        <v>1513</v>
      </c>
      <c r="AM10" s="118" t="s">
        <v>23</v>
      </c>
      <c r="AN10" s="121" t="s">
        <v>1514</v>
      </c>
      <c r="AO10" s="121" t="s">
        <v>40</v>
      </c>
      <c r="AP10" s="121" t="s">
        <v>1515</v>
      </c>
      <c r="AQ10" s="121" t="s">
        <v>1516</v>
      </c>
      <c r="AR10" s="121" t="s">
        <v>204</v>
      </c>
      <c r="AS10" s="121" t="s">
        <v>1517</v>
      </c>
      <c r="AT10" s="121" t="s">
        <v>206</v>
      </c>
      <c r="AU10" s="121">
        <f>+AI10*AA10</f>
        <v>0.2</v>
      </c>
      <c r="AV10" s="138">
        <f>+AA10-AU10</f>
        <v>0.3</v>
      </c>
      <c r="AW10" s="374" t="str">
        <f>+IF(C10="Corrupción","Moderado",IF(AV13&lt;=25%,"Bajo",IF(AV13&lt;=50%,"Moderado",IF(AV13&lt;=75%,"Alto",IF(AV13&gt;75%,"Extremo","")))))</f>
        <v>Bajo</v>
      </c>
      <c r="AX10" s="374" t="s">
        <v>41</v>
      </c>
      <c r="AY10" s="65">
        <v>1</v>
      </c>
      <c r="AZ10" s="143" t="s">
        <v>1518</v>
      </c>
      <c r="BA10" s="141" t="s">
        <v>1519</v>
      </c>
      <c r="BB10" s="144">
        <v>44562</v>
      </c>
      <c r="BC10" s="144">
        <v>44926</v>
      </c>
      <c r="BD10" s="141" t="s">
        <v>1520</v>
      </c>
      <c r="BE10" s="196">
        <v>44620</v>
      </c>
      <c r="BF10" s="198" t="s">
        <v>1521</v>
      </c>
      <c r="BG10" s="41">
        <v>44681</v>
      </c>
      <c r="BH10" s="198"/>
      <c r="BI10" s="198"/>
      <c r="BJ10" s="41">
        <v>44742</v>
      </c>
      <c r="BK10" s="41"/>
      <c r="BL10" s="41">
        <v>44804</v>
      </c>
      <c r="BM10" s="41"/>
      <c r="BN10" s="41">
        <v>44865</v>
      </c>
      <c r="BO10" s="41"/>
      <c r="BP10" s="41">
        <v>44926</v>
      </c>
      <c r="BQ10" s="41"/>
    </row>
    <row r="11" spans="1:69" ht="69" x14ac:dyDescent="0.3">
      <c r="A11" s="410"/>
      <c r="B11" s="388"/>
      <c r="C11" s="388"/>
      <c r="D11" s="388"/>
      <c r="E11" s="388"/>
      <c r="F11" s="412"/>
      <c r="G11" s="388"/>
      <c r="H11" s="388"/>
      <c r="I11" s="412"/>
      <c r="J11" s="388"/>
      <c r="K11" s="388"/>
      <c r="L11" s="390"/>
      <c r="M11" s="388"/>
      <c r="N11" s="388"/>
      <c r="O11" s="388"/>
      <c r="P11" s="388"/>
      <c r="Q11" s="388"/>
      <c r="R11" s="388"/>
      <c r="S11" s="389"/>
      <c r="T11" s="389"/>
      <c r="U11" s="389"/>
      <c r="V11" s="402"/>
      <c r="W11" s="400"/>
      <c r="X11" s="402"/>
      <c r="Y11" s="400"/>
      <c r="Z11" s="389"/>
      <c r="AA11" s="400"/>
      <c r="AB11" s="401"/>
      <c r="AC11" s="66" t="s">
        <v>1499</v>
      </c>
      <c r="AD11" s="66" t="s">
        <v>1522</v>
      </c>
      <c r="AE11" s="66" t="s">
        <v>54</v>
      </c>
      <c r="AF11" s="38">
        <f t="shared" ref="AF11:AF12" si="4">IF(AE11="Preventivo",25%,IF(AE11="Detectivo",15%,IF(AE11="Correctivo",10%,"")))</f>
        <v>0.25</v>
      </c>
      <c r="AG11" s="122" t="s">
        <v>199</v>
      </c>
      <c r="AH11" s="38">
        <f t="shared" si="3"/>
        <v>0.15</v>
      </c>
      <c r="AI11" s="38">
        <f>+AH11+AF11</f>
        <v>0.4</v>
      </c>
      <c r="AJ11" s="122" t="s">
        <v>200</v>
      </c>
      <c r="AK11" s="119" t="s">
        <v>191</v>
      </c>
      <c r="AL11" s="66" t="s">
        <v>1501</v>
      </c>
      <c r="AM11" s="119" t="s">
        <v>23</v>
      </c>
      <c r="AN11" s="122" t="s">
        <v>1523</v>
      </c>
      <c r="AO11" s="122" t="s">
        <v>40</v>
      </c>
      <c r="AP11" s="122" t="s">
        <v>1503</v>
      </c>
      <c r="AQ11" s="122" t="s">
        <v>1524</v>
      </c>
      <c r="AR11" s="122" t="s">
        <v>204</v>
      </c>
      <c r="AS11" s="122" t="s">
        <v>1505</v>
      </c>
      <c r="AT11" s="122" t="s">
        <v>206</v>
      </c>
      <c r="AU11" s="122">
        <f>+AV10*AI11</f>
        <v>0.12</v>
      </c>
      <c r="AV11" s="39">
        <f>+AV10-AU11</f>
        <v>0.18</v>
      </c>
      <c r="AW11" s="389"/>
      <c r="AX11" s="389"/>
      <c r="AY11" s="64">
        <v>2</v>
      </c>
      <c r="AZ11" s="36" t="s">
        <v>1525</v>
      </c>
      <c r="BA11" s="112" t="s">
        <v>1526</v>
      </c>
      <c r="BB11" s="142">
        <v>44562</v>
      </c>
      <c r="BC11" s="142">
        <v>44926</v>
      </c>
      <c r="BD11" s="112" t="s">
        <v>1527</v>
      </c>
      <c r="BE11" s="196">
        <v>44620</v>
      </c>
      <c r="BF11" s="266" t="s">
        <v>1528</v>
      </c>
      <c r="BG11" s="41">
        <v>44681</v>
      </c>
      <c r="BH11" s="198"/>
      <c r="BI11" s="198"/>
      <c r="BJ11" s="41">
        <v>44742</v>
      </c>
      <c r="BK11" s="41"/>
      <c r="BL11" s="41">
        <v>44804</v>
      </c>
      <c r="BM11" s="41"/>
      <c r="BN11" s="41">
        <v>44865</v>
      </c>
      <c r="BO11" s="41"/>
      <c r="BP11" s="41">
        <v>44926</v>
      </c>
      <c r="BQ11" s="41"/>
    </row>
    <row r="12" spans="1:69" ht="86.4" x14ac:dyDescent="0.3">
      <c r="A12" s="410"/>
      <c r="B12" s="388"/>
      <c r="C12" s="388"/>
      <c r="D12" s="388"/>
      <c r="E12" s="388"/>
      <c r="F12" s="412"/>
      <c r="G12" s="388"/>
      <c r="H12" s="388"/>
      <c r="I12" s="412"/>
      <c r="J12" s="388"/>
      <c r="K12" s="388"/>
      <c r="L12" s="390"/>
      <c r="M12" s="388"/>
      <c r="N12" s="388"/>
      <c r="O12" s="388"/>
      <c r="P12" s="388"/>
      <c r="Q12" s="388"/>
      <c r="R12" s="388"/>
      <c r="S12" s="389"/>
      <c r="T12" s="389"/>
      <c r="U12" s="389"/>
      <c r="V12" s="402"/>
      <c r="W12" s="400"/>
      <c r="X12" s="402"/>
      <c r="Y12" s="400"/>
      <c r="Z12" s="389"/>
      <c r="AA12" s="400"/>
      <c r="AB12" s="401"/>
      <c r="AC12" s="66" t="s">
        <v>1476</v>
      </c>
      <c r="AD12" s="66" t="s">
        <v>1477</v>
      </c>
      <c r="AE12" s="66" t="s">
        <v>54</v>
      </c>
      <c r="AF12" s="38">
        <f t="shared" si="4"/>
        <v>0.25</v>
      </c>
      <c r="AG12" s="122" t="s">
        <v>199</v>
      </c>
      <c r="AH12" s="38">
        <f t="shared" si="3"/>
        <v>0.15</v>
      </c>
      <c r="AI12" s="38">
        <f>+AH12+AF12</f>
        <v>0.4</v>
      </c>
      <c r="AJ12" s="122" t="s">
        <v>200</v>
      </c>
      <c r="AK12" s="119" t="s">
        <v>191</v>
      </c>
      <c r="AL12" s="66" t="s">
        <v>1478</v>
      </c>
      <c r="AM12" s="119" t="s">
        <v>23</v>
      </c>
      <c r="AN12" s="122" t="s">
        <v>1479</v>
      </c>
      <c r="AO12" s="122" t="s">
        <v>24</v>
      </c>
      <c r="AP12" s="122" t="s">
        <v>1480</v>
      </c>
      <c r="AQ12" s="122" t="s">
        <v>1481</v>
      </c>
      <c r="AR12" s="122" t="s">
        <v>204</v>
      </c>
      <c r="AS12" s="122" t="s">
        <v>1482</v>
      </c>
      <c r="AT12" s="122" t="s">
        <v>206</v>
      </c>
      <c r="AU12" s="122">
        <f>+AV11*AI12</f>
        <v>7.1999999999999995E-2</v>
      </c>
      <c r="AV12" s="39">
        <f>+AV11-AU12</f>
        <v>0.108</v>
      </c>
      <c r="AW12" s="389"/>
      <c r="AX12" s="389"/>
      <c r="AY12" s="136">
        <v>3</v>
      </c>
      <c r="AZ12" s="36" t="s">
        <v>1529</v>
      </c>
      <c r="BA12" s="112" t="s">
        <v>1519</v>
      </c>
      <c r="BB12" s="142">
        <v>44562</v>
      </c>
      <c r="BC12" s="142">
        <v>44926</v>
      </c>
      <c r="BD12" s="112" t="s">
        <v>1530</v>
      </c>
      <c r="BE12" s="196">
        <v>44620</v>
      </c>
      <c r="BF12" s="198" t="s">
        <v>1531</v>
      </c>
      <c r="BG12" s="41">
        <v>44681</v>
      </c>
      <c r="BH12" s="198"/>
      <c r="BI12" s="198"/>
      <c r="BJ12" s="41">
        <v>44742</v>
      </c>
      <c r="BK12" s="41"/>
      <c r="BL12" s="41">
        <v>44804</v>
      </c>
      <c r="BM12" s="41"/>
      <c r="BN12" s="41">
        <v>44865</v>
      </c>
      <c r="BO12" s="41"/>
      <c r="BP12" s="41">
        <v>44926</v>
      </c>
      <c r="BQ12" s="41"/>
    </row>
    <row r="13" spans="1:69" ht="81.75" customHeight="1" thickBot="1" x14ac:dyDescent="0.35">
      <c r="A13" s="385"/>
      <c r="B13" s="381"/>
      <c r="C13" s="381"/>
      <c r="D13" s="381"/>
      <c r="E13" s="381"/>
      <c r="F13" s="446"/>
      <c r="G13" s="381"/>
      <c r="H13" s="381"/>
      <c r="I13" s="446"/>
      <c r="J13" s="381"/>
      <c r="K13" s="381"/>
      <c r="L13" s="383"/>
      <c r="M13" s="381"/>
      <c r="N13" s="120"/>
      <c r="O13" s="381"/>
      <c r="P13" s="120"/>
      <c r="Q13" s="381"/>
      <c r="R13" s="120"/>
      <c r="S13" s="375"/>
      <c r="T13" s="375"/>
      <c r="U13" s="130"/>
      <c r="V13" s="377"/>
      <c r="W13" s="127"/>
      <c r="X13" s="377"/>
      <c r="Y13" s="127"/>
      <c r="Z13" s="375"/>
      <c r="AA13" s="127"/>
      <c r="AB13" s="373"/>
      <c r="AC13" s="35" t="s">
        <v>1532</v>
      </c>
      <c r="AD13" s="35" t="s">
        <v>1533</v>
      </c>
      <c r="AE13" s="35" t="s">
        <v>54</v>
      </c>
      <c r="AF13" s="44">
        <f t="shared" ref="AF13" si="5">IF(AE13="Preventivo",25%,IF(AE13="Detectivo",15%,IF(AE13="Correctivo",10%,"")))</f>
        <v>0.25</v>
      </c>
      <c r="AG13" s="123" t="s">
        <v>199</v>
      </c>
      <c r="AH13" s="44">
        <f t="shared" ref="AH13:AH15" si="6">IF(AG13="Manual",15%,IF(AG13="Automático",25%,""))</f>
        <v>0.15</v>
      </c>
      <c r="AI13" s="44">
        <f>+AH13+AF13</f>
        <v>0.4</v>
      </c>
      <c r="AJ13" s="123" t="s">
        <v>200</v>
      </c>
      <c r="AK13" s="120" t="s">
        <v>191</v>
      </c>
      <c r="AL13" s="35" t="s">
        <v>1534</v>
      </c>
      <c r="AM13" s="120" t="s">
        <v>23</v>
      </c>
      <c r="AN13" s="123" t="s">
        <v>1535</v>
      </c>
      <c r="AO13" s="123" t="s">
        <v>24</v>
      </c>
      <c r="AP13" s="123" t="s">
        <v>974</v>
      </c>
      <c r="AQ13" s="123" t="s">
        <v>1536</v>
      </c>
      <c r="AR13" s="123" t="s">
        <v>204</v>
      </c>
      <c r="AS13" s="123" t="s">
        <v>1526</v>
      </c>
      <c r="AT13" s="123" t="s">
        <v>206</v>
      </c>
      <c r="AU13" s="123">
        <f>+AV12*AI13</f>
        <v>4.3200000000000002E-2</v>
      </c>
      <c r="AV13" s="139">
        <f>+AV12-AU13</f>
        <v>6.4799999999999996E-2</v>
      </c>
      <c r="AW13" s="375"/>
      <c r="AX13" s="375"/>
      <c r="AY13" s="137">
        <v>4</v>
      </c>
      <c r="AZ13" s="114" t="s">
        <v>1537</v>
      </c>
      <c r="BA13" s="53" t="s">
        <v>1519</v>
      </c>
      <c r="BB13" s="145">
        <v>44562</v>
      </c>
      <c r="BC13" s="145">
        <v>44926</v>
      </c>
      <c r="BD13" s="53" t="s">
        <v>1538</v>
      </c>
      <c r="BE13" s="196">
        <v>44620</v>
      </c>
      <c r="BF13" s="198" t="s">
        <v>1539</v>
      </c>
      <c r="BG13" s="41">
        <v>44681</v>
      </c>
      <c r="BH13" s="198"/>
      <c r="BI13" s="198"/>
      <c r="BJ13" s="41">
        <v>44742</v>
      </c>
      <c r="BK13" s="41"/>
      <c r="BL13" s="41">
        <v>44804</v>
      </c>
      <c r="BM13" s="41"/>
      <c r="BN13" s="41">
        <v>44865</v>
      </c>
      <c r="BO13" s="41"/>
      <c r="BP13" s="41">
        <v>44926</v>
      </c>
      <c r="BQ13" s="41"/>
    </row>
    <row r="14" spans="1:69" ht="259.2" x14ac:dyDescent="0.3">
      <c r="A14" s="117" t="s">
        <v>191</v>
      </c>
      <c r="B14" s="118" t="s">
        <v>105</v>
      </c>
      <c r="C14" s="118" t="s">
        <v>98</v>
      </c>
      <c r="D14" s="118" t="s">
        <v>87</v>
      </c>
      <c r="E14" s="118" t="s">
        <v>18</v>
      </c>
      <c r="F14" s="134" t="s">
        <v>1540</v>
      </c>
      <c r="G14" s="118" t="s">
        <v>1541</v>
      </c>
      <c r="H14" s="118" t="s">
        <v>1542</v>
      </c>
      <c r="I14" s="134" t="s">
        <v>1543</v>
      </c>
      <c r="J14" s="118" t="s">
        <v>63</v>
      </c>
      <c r="K14" s="118">
        <v>0</v>
      </c>
      <c r="L14" s="133">
        <f>IF(J14="Diaria",+(K14/360),IF(J14="Mensual",+(K14/12),IF(J14="Bimestral",+(K14/6),IF(J14="Trimestral",+(K14/4),IF(J14="Semestral",+(K14/2),IF(J14="Anual",+(K14/1),""))))))</f>
        <v>0</v>
      </c>
      <c r="M14" s="118" t="s">
        <v>29</v>
      </c>
      <c r="N14" s="118">
        <f>IF(M14="Menor al 1% del patrimonio de la Lotería de Bogotá",20%,IF(M14="Entre el 1% y el 3% del patrimonio de la Lotería de Bogotá",40%,IF(M14="Entre el 3% y el 6% del patrimonio de la Lotería de Bogotá",60%,IF(M14="Entre el 6% y el 10% del patrimonio de la Lotería de Bogotá",80%,IF(M14="Mayor al 10% del patrimonio de la Lotería de Bogotá",100%,IF(M14="NA",0%,""))))))</f>
        <v>0.2</v>
      </c>
      <c r="O14" s="118" t="s">
        <v>61</v>
      </c>
      <c r="P14" s="118">
        <f>IF(O14="El riesgo afecta la imagen de algún área de la organización",20%,IF(O14="El riesgo afecta la imagen de la entidad internamente, de conocimiento general nivel interno, de junta directiva y accionistas y/o de proveedores",40%,IF(O14="El riesgo afecta la imagen de la entidad con algunos usuarios de relevancia frente al logro de los objetivos",60%,IF(O14="El riesgo afecta la imagen de la entidad con efecto publicitario sistenido a nivel de sector administrativo, nivel departamental o municipal",80%,IF(O14="El riesgo afecta la imagen de la entidad a nivel nacional, con efecto publicitario sistenido a nivel país",100%,IF(O14="NA",0%,""))))))</f>
        <v>0.6</v>
      </c>
      <c r="Q14" s="118" t="s">
        <v>31</v>
      </c>
      <c r="R14" s="118">
        <f>IF(Q14="Interrupción de la operación por menos de un día",20%,IF(Q14="Interrupción de la operación por un día completo",40%,IF(Q14="Interrupción de la operación mayor a 1 día y menor a 2 días",60%,IF(Q14="Interrupción de la operación por dos días completos",80%,IF(Q14="Interrupción de la operación por más de dos días",100%,IF(Q14="NA",0%,""))))))</f>
        <v>0.2</v>
      </c>
      <c r="S14" s="129" t="s">
        <v>26</v>
      </c>
      <c r="T14" s="129" t="s">
        <v>43</v>
      </c>
      <c r="U14" s="129">
        <f>+MAX(N14,P14,R14)</f>
        <v>0.6</v>
      </c>
      <c r="V14" s="128" t="str">
        <f>IF(L14&lt;=20%,"Muy baja",IF(L14&lt;=40%,"Baja",IF(L14&lt;=60%,"Media",IF(L14&lt;=80%,"Alta",IF(L14&lt;=100%,"Muy alta",IF(L14&gt;=100%,"Muy alta",""))))))</f>
        <v>Muy baja</v>
      </c>
      <c r="W14" s="126">
        <v>0.2</v>
      </c>
      <c r="X14" s="128" t="str">
        <f>IF(U14=20%,"Leve",IF(U14=40%,"Menor",IF(U14=60%,"Moderado",IF(U14=80%,"Mayor",IF(U14=100%,"Catastrófico","")))))</f>
        <v>Moderado</v>
      </c>
      <c r="Y14" s="126">
        <v>0.6</v>
      </c>
      <c r="Z14" s="129" t="s">
        <v>53</v>
      </c>
      <c r="AA14" s="126">
        <f>IF(Z14="Bajo",25%,IF(Z14="Moderado",50%,IF(Z14="Alto",75%,IF(Z14="Extremo",100%,""))))</f>
        <v>0.5</v>
      </c>
      <c r="AB14" s="131" t="s">
        <v>1544</v>
      </c>
      <c r="AC14" s="67" t="s">
        <v>1545</v>
      </c>
      <c r="AD14" s="67" t="s">
        <v>1546</v>
      </c>
      <c r="AE14" s="67" t="s">
        <v>54</v>
      </c>
      <c r="AF14" s="28">
        <f>IF(AE14="Preventivo",25%,IF(AE14="Detectivo",15%,IF(AE14="Correctivo",10%,"")))</f>
        <v>0.25</v>
      </c>
      <c r="AG14" s="121" t="s">
        <v>199</v>
      </c>
      <c r="AH14" s="28">
        <f t="shared" si="6"/>
        <v>0.15</v>
      </c>
      <c r="AI14" s="28">
        <f t="shared" ref="AI14:AI15" si="7">+AH14+AF14</f>
        <v>0.4</v>
      </c>
      <c r="AJ14" s="121" t="s">
        <v>626</v>
      </c>
      <c r="AK14" s="118" t="s">
        <v>191</v>
      </c>
      <c r="AL14" s="67" t="s">
        <v>1547</v>
      </c>
      <c r="AM14" s="118" t="s">
        <v>23</v>
      </c>
      <c r="AN14" s="121" t="s">
        <v>1470</v>
      </c>
      <c r="AO14" s="121" t="s">
        <v>24</v>
      </c>
      <c r="AP14" s="121" t="s">
        <v>1548</v>
      </c>
      <c r="AQ14" s="121" t="s">
        <v>1549</v>
      </c>
      <c r="AR14" s="121" t="s">
        <v>204</v>
      </c>
      <c r="AS14" s="121" t="s">
        <v>1550</v>
      </c>
      <c r="AT14" s="121" t="s">
        <v>206</v>
      </c>
      <c r="AU14" s="121">
        <f>+AI14*AA14</f>
        <v>0.2</v>
      </c>
      <c r="AV14" s="138">
        <f>+AA14-AU14</f>
        <v>0.3</v>
      </c>
      <c r="AW14" s="129" t="str">
        <f>+IF(C14="Corrupción","Moderado",IF(AV14&lt;=25%,"Bajo",IF(AV14&lt;=50%,"Moderado",IF(AV14&lt;=75%,"Alto",IF(AV14&gt;75%,"Extremo","")))))</f>
        <v>Moderado</v>
      </c>
      <c r="AX14" s="129" t="s">
        <v>41</v>
      </c>
      <c r="AY14" s="65">
        <v>1</v>
      </c>
      <c r="AZ14" s="143" t="s">
        <v>1551</v>
      </c>
      <c r="BA14" s="118" t="s">
        <v>1552</v>
      </c>
      <c r="BB14" s="144">
        <v>44562</v>
      </c>
      <c r="BC14" s="144">
        <v>44926</v>
      </c>
      <c r="BD14" s="141" t="s">
        <v>1553</v>
      </c>
      <c r="BE14" s="196">
        <v>44620</v>
      </c>
      <c r="BF14" s="198" t="s">
        <v>1554</v>
      </c>
      <c r="BG14" s="41">
        <v>44681</v>
      </c>
      <c r="BH14" s="198"/>
      <c r="BI14" s="198"/>
      <c r="BJ14" s="41">
        <v>44742</v>
      </c>
      <c r="BK14" s="41"/>
      <c r="BL14" s="41">
        <v>44804</v>
      </c>
      <c r="BM14" s="41"/>
      <c r="BN14" s="41">
        <v>44865</v>
      </c>
      <c r="BO14" s="41"/>
      <c r="BP14" s="41">
        <v>44926</v>
      </c>
      <c r="BQ14" s="41"/>
    </row>
    <row r="15" spans="1:69" ht="118.2" customHeight="1" x14ac:dyDescent="0.3">
      <c r="A15" s="117" t="s">
        <v>191</v>
      </c>
      <c r="B15" s="118" t="s">
        <v>105</v>
      </c>
      <c r="C15" s="118" t="s">
        <v>89</v>
      </c>
      <c r="D15" s="118" t="s">
        <v>87</v>
      </c>
      <c r="E15" s="118" t="s">
        <v>34</v>
      </c>
      <c r="F15" s="143" t="s">
        <v>1555</v>
      </c>
      <c r="G15" s="134" t="s">
        <v>1556</v>
      </c>
      <c r="H15" s="118" t="s">
        <v>1557</v>
      </c>
      <c r="I15" s="121" t="s">
        <v>1558</v>
      </c>
      <c r="J15" s="118" t="s">
        <v>32</v>
      </c>
      <c r="K15" s="118">
        <v>72</v>
      </c>
      <c r="L15" s="133">
        <f>IF(J15="Diaria",+(K15/360),IF(J15="Mensual",+(K15/12),IF(J15="Bimestral",+(K15/6),IF(J15="Trimestral",+(K15/4),IF(J15="Semestral",+(K15/2),IF(J15="Anual",+(K15/1),""))))))</f>
        <v>0.2</v>
      </c>
      <c r="M15" s="118" t="s">
        <v>29</v>
      </c>
      <c r="N15" s="118">
        <f>IF(M15="Menor al 1% del patrimonio de la Lotería de Bogotá",20%,IF(M15="Entre el 1% y el 3% del patrimonio de la Lotería de Bogotá",40%,IF(M15="Entre el 3% y el 6% del patrimonio de la Lotería de Bogotá",60%,IF(M15="Entre el 6% y el 10% del patrimonio de la Lotería de Bogotá",80%,IF(M15="Mayor al 10% del patrimonio de la Lotería de Bogotá",100%,IF(M15="NA",0%,""))))))</f>
        <v>0.2</v>
      </c>
      <c r="O15" s="118" t="s">
        <v>61</v>
      </c>
      <c r="P15" s="118">
        <f>IF(O15="El riesgo afecta la imagen de algún área de la organización",20%,IF(O15="El riesgo afecta la imagen de la entidad internamente, de conocimiento general nivel interno, de junta directiva y accionistas y/o de proveedores",40%,IF(O15="El riesgo afecta la imagen de la entidad con algunos usuarios de relevancia frente al logro de los objetivos",60%,IF(O15="El riesgo afecta la imagen de la entidad con efecto publicitario sistenido a nivel de sector administrativo, nivel departamental o municipal",80%,IF(O15="El riesgo afecta la imagen de la entidad a nivel nacional, con efecto publicitario sistenido a nivel país",100%,IF(O15="NA",0%,""))))))</f>
        <v>0.6</v>
      </c>
      <c r="Q15" s="118" t="s">
        <v>70</v>
      </c>
      <c r="R15" s="118">
        <f>IF(Q15="Interrupción de la operación por menos de un día",20%,IF(Q15="Interrupción de la operación por un día completo",40%,IF(Q15="Interrupción de la operación mayor a 1 día y menor a 2 días",60%,IF(Q15="Interrupción de la operación por dos días completos",80%,IF(Q15="Interrupción de la operación por más de dos días",100%,IF(Q15="NA",0%,""))))))</f>
        <v>0</v>
      </c>
      <c r="S15" s="129" t="s">
        <v>70</v>
      </c>
      <c r="T15" s="129" t="s">
        <v>70</v>
      </c>
      <c r="U15" s="129">
        <f>+MAX(N15,P15,R15)</f>
        <v>0.6</v>
      </c>
      <c r="V15" s="128" t="str">
        <f>IF(L15&lt;=20%,"Muy baja",IF(L15&lt;=40%,"Baja",IF(L15&lt;=60%,"Media",IF(L15&lt;=80%,"Alta",IF(L15&lt;=100%,"Muy alta",IF(L15&gt;=100%,"Muy alta",""))))))</f>
        <v>Muy baja</v>
      </c>
      <c r="W15" s="126">
        <v>0.2</v>
      </c>
      <c r="X15" s="128" t="str">
        <f>IF(U10=20%,"Leve",IF(U15=40%,"Menor",IF(U15=60%,"Moderado",IF(U15=80%,"Mayor",IF(U15=100%,"Catastrófico","")))))</f>
        <v>Leve</v>
      </c>
      <c r="Y15" s="126">
        <v>0.2</v>
      </c>
      <c r="Z15" s="129" t="s">
        <v>151</v>
      </c>
      <c r="AA15" s="126">
        <f>IF(Z15="Bajo",25%,IF(Z15="Moderado",50%,IF(Z15="Alto",75%,IF(Z15="Extremo",100%,""))))</f>
        <v>0.25</v>
      </c>
      <c r="AB15" s="146" t="s">
        <v>1559</v>
      </c>
      <c r="AC15" s="67" t="s">
        <v>1560</v>
      </c>
      <c r="AD15" s="67" t="s">
        <v>1561</v>
      </c>
      <c r="AE15" s="67" t="s">
        <v>54</v>
      </c>
      <c r="AF15" s="28">
        <f>IF(AE15="Preventivo",25%,IF(AE15="Detectivo",15%,IF(AE15="Correctivo",10%,"")))</f>
        <v>0.25</v>
      </c>
      <c r="AG15" s="121" t="s">
        <v>199</v>
      </c>
      <c r="AH15" s="28">
        <f t="shared" si="6"/>
        <v>0.15</v>
      </c>
      <c r="AI15" s="28">
        <f t="shared" si="7"/>
        <v>0.4</v>
      </c>
      <c r="AJ15" s="121" t="s">
        <v>200</v>
      </c>
      <c r="AK15" s="118" t="s">
        <v>191</v>
      </c>
      <c r="AL15" s="67" t="s">
        <v>1562</v>
      </c>
      <c r="AM15" s="118" t="s">
        <v>39</v>
      </c>
      <c r="AN15" s="121"/>
      <c r="AO15" s="121" t="s">
        <v>24</v>
      </c>
      <c r="AP15" s="121" t="s">
        <v>1563</v>
      </c>
      <c r="AQ15" s="121" t="s">
        <v>1564</v>
      </c>
      <c r="AR15" s="121" t="s">
        <v>204</v>
      </c>
      <c r="AS15" s="121" t="s">
        <v>1462</v>
      </c>
      <c r="AT15" s="121" t="s">
        <v>206</v>
      </c>
      <c r="AU15" s="121">
        <f>+AI15*AA15</f>
        <v>0.1</v>
      </c>
      <c r="AV15" s="138">
        <f>+AA15-AU15</f>
        <v>0.15</v>
      </c>
      <c r="AW15" s="129" t="str">
        <f>+IF(C15="Corrupción","Moderado",IF(AV15&lt;=25%,"Bajo",IF(AV15&lt;=50%,"Moderado",IF(AV15&lt;=75%,"Alto",IF(AV15&gt;75%,"Extremo","")))))</f>
        <v>Bajo</v>
      </c>
      <c r="AX15" s="129" t="s">
        <v>41</v>
      </c>
      <c r="AY15" s="15">
        <v>1</v>
      </c>
      <c r="AZ15" s="16" t="s">
        <v>1560</v>
      </c>
      <c r="BA15" s="141" t="s">
        <v>1519</v>
      </c>
      <c r="BB15" s="144">
        <v>44869</v>
      </c>
      <c r="BC15" s="144">
        <v>44926</v>
      </c>
      <c r="BD15" s="141" t="s">
        <v>70</v>
      </c>
      <c r="BE15" s="196">
        <v>44620</v>
      </c>
      <c r="BF15" s="266" t="s">
        <v>1565</v>
      </c>
      <c r="BG15" s="41">
        <v>44681</v>
      </c>
      <c r="BH15" s="198"/>
      <c r="BI15" s="198"/>
      <c r="BJ15" s="41">
        <v>44742</v>
      </c>
      <c r="BK15" s="41"/>
      <c r="BL15" s="41">
        <v>44804</v>
      </c>
      <c r="BM15" s="41"/>
      <c r="BN15" s="41">
        <v>44865</v>
      </c>
      <c r="BO15" s="41"/>
      <c r="BP15" s="41">
        <v>44926</v>
      </c>
      <c r="BQ15" s="41"/>
    </row>
    <row r="16" spans="1:69" x14ac:dyDescent="0.3">
      <c r="W16" s="25"/>
      <c r="Y16" s="25"/>
      <c r="AF16" s="25"/>
      <c r="AG16" s="25"/>
      <c r="AH16" s="25"/>
      <c r="AI16" s="25"/>
      <c r="AV16" s="29"/>
    </row>
    <row r="17" spans="23:48" x14ac:dyDescent="0.3">
      <c r="W17" s="25"/>
      <c r="Y17" s="25"/>
      <c r="AF17" s="25"/>
      <c r="AG17" s="25"/>
      <c r="AH17" s="25"/>
      <c r="AI17" s="25"/>
      <c r="AV17" s="29"/>
    </row>
    <row r="18" spans="23:48" x14ac:dyDescent="0.3">
      <c r="W18" s="25"/>
      <c r="Y18" s="25"/>
      <c r="AF18" s="25"/>
      <c r="AG18" s="25"/>
      <c r="AH18" s="25"/>
      <c r="AI18" s="25"/>
      <c r="AV18" s="29"/>
    </row>
    <row r="19" spans="23:48" x14ac:dyDescent="0.3">
      <c r="W19" s="25"/>
      <c r="Y19" s="25"/>
      <c r="AF19" s="25"/>
      <c r="AG19" s="25"/>
      <c r="AH19" s="25"/>
      <c r="AI19" s="25"/>
      <c r="AV19" s="29"/>
    </row>
    <row r="20" spans="23:48" x14ac:dyDescent="0.3">
      <c r="W20" s="25"/>
      <c r="Y20" s="25"/>
      <c r="AF20" s="25"/>
      <c r="AG20" s="25"/>
      <c r="AH20" s="25"/>
      <c r="AI20" s="25"/>
      <c r="AV20" s="29"/>
    </row>
    <row r="21" spans="23:48" x14ac:dyDescent="0.3">
      <c r="W21" s="25"/>
      <c r="Y21" s="25"/>
      <c r="AF21" s="25"/>
      <c r="AG21" s="25"/>
      <c r="AH21" s="25"/>
      <c r="AI21" s="25"/>
      <c r="AV21" s="29"/>
    </row>
    <row r="22" spans="23:48" x14ac:dyDescent="0.3">
      <c r="W22" s="25"/>
      <c r="Y22" s="25"/>
      <c r="AF22" s="25"/>
      <c r="AG22" s="25"/>
      <c r="AH22" s="25"/>
      <c r="AI22" s="25"/>
      <c r="AV22" s="29"/>
    </row>
    <row r="23" spans="23:48" x14ac:dyDescent="0.3">
      <c r="W23" s="25"/>
      <c r="Y23" s="25"/>
      <c r="AF23" s="25"/>
      <c r="AG23" s="25"/>
      <c r="AH23" s="25"/>
      <c r="AI23" s="25"/>
      <c r="AV23" s="29"/>
    </row>
    <row r="24" spans="23:48" x14ac:dyDescent="0.3">
      <c r="W24" s="25"/>
      <c r="Y24" s="25"/>
      <c r="AF24" s="25"/>
      <c r="AG24" s="25"/>
      <c r="AH24" s="25"/>
      <c r="AI24" s="25"/>
      <c r="AV24" s="29"/>
    </row>
    <row r="25" spans="23:48" x14ac:dyDescent="0.3">
      <c r="W25" s="25"/>
      <c r="Y25" s="25"/>
      <c r="AF25" s="25"/>
      <c r="AG25" s="25"/>
      <c r="AH25" s="25"/>
      <c r="AI25" s="25"/>
      <c r="AV25" s="29"/>
    </row>
    <row r="26" spans="23:48" x14ac:dyDescent="0.3">
      <c r="W26" s="25"/>
      <c r="Y26" s="25"/>
      <c r="AF26" s="25"/>
      <c r="AG26" s="25"/>
      <c r="AH26" s="25"/>
      <c r="AI26" s="25"/>
      <c r="AV26" s="29"/>
    </row>
    <row r="27" spans="23:48" x14ac:dyDescent="0.3">
      <c r="W27" s="25"/>
      <c r="Y27" s="25"/>
      <c r="AF27" s="25"/>
      <c r="AG27" s="25"/>
      <c r="AH27" s="25"/>
      <c r="AI27" s="25"/>
      <c r="AV27" s="29"/>
    </row>
    <row r="28" spans="23:48" x14ac:dyDescent="0.3">
      <c r="W28" s="25"/>
      <c r="Y28" s="25"/>
      <c r="AF28" s="25"/>
      <c r="AG28" s="25"/>
      <c r="AH28" s="25"/>
      <c r="AI28" s="25"/>
      <c r="AV28" s="29"/>
    </row>
    <row r="29" spans="23:48" x14ac:dyDescent="0.3">
      <c r="W29" s="25"/>
      <c r="Y29" s="25"/>
      <c r="AF29" s="25"/>
      <c r="AG29" s="25"/>
      <c r="AH29" s="25"/>
      <c r="AI29" s="25"/>
      <c r="AV29" s="29"/>
    </row>
    <row r="30" spans="23:48" x14ac:dyDescent="0.3">
      <c r="W30" s="25"/>
      <c r="Y30" s="25"/>
      <c r="AF30" s="25"/>
      <c r="AG30" s="25"/>
      <c r="AH30" s="25"/>
      <c r="AI30" s="25"/>
      <c r="AV30" s="29"/>
    </row>
    <row r="31" spans="23:48" x14ac:dyDescent="0.3">
      <c r="W31" s="25"/>
      <c r="Y31" s="25"/>
      <c r="AF31" s="25"/>
      <c r="AG31" s="25"/>
      <c r="AH31" s="25"/>
      <c r="AI31" s="25"/>
      <c r="AV31" s="29"/>
    </row>
    <row r="32" spans="23:48" x14ac:dyDescent="0.3">
      <c r="W32" s="25"/>
      <c r="Y32" s="25"/>
      <c r="AF32" s="25"/>
      <c r="AG32" s="25"/>
      <c r="AH32" s="25"/>
      <c r="AI32" s="25"/>
      <c r="AV32" s="29"/>
    </row>
    <row r="33" spans="23:48" x14ac:dyDescent="0.3">
      <c r="W33" s="25"/>
      <c r="Y33" s="25"/>
      <c r="AF33" s="25"/>
      <c r="AG33" s="25"/>
      <c r="AH33" s="25"/>
      <c r="AI33" s="25"/>
      <c r="AV33" s="29"/>
    </row>
    <row r="34" spans="23:48" x14ac:dyDescent="0.3">
      <c r="W34" s="25"/>
      <c r="Y34" s="25"/>
      <c r="AF34" s="25"/>
      <c r="AG34" s="25"/>
      <c r="AH34" s="25"/>
      <c r="AI34" s="25"/>
      <c r="AV34" s="29"/>
    </row>
    <row r="35" spans="23:48" x14ac:dyDescent="0.3">
      <c r="W35" s="25"/>
      <c r="Y35" s="25"/>
      <c r="AF35" s="25"/>
      <c r="AG35" s="25"/>
      <c r="AH35" s="25"/>
      <c r="AI35" s="25"/>
      <c r="AV35" s="29"/>
    </row>
    <row r="36" spans="23:48" x14ac:dyDescent="0.3">
      <c r="W36" s="25"/>
      <c r="Y36" s="25"/>
      <c r="AF36" s="25"/>
      <c r="AG36" s="25"/>
      <c r="AH36" s="25"/>
      <c r="AI36" s="25"/>
      <c r="AV36" s="29"/>
    </row>
    <row r="37" spans="23:48" x14ac:dyDescent="0.3">
      <c r="W37" s="25"/>
      <c r="Y37" s="25"/>
      <c r="AF37" s="25"/>
      <c r="AG37" s="25"/>
      <c r="AH37" s="25"/>
      <c r="AI37" s="25"/>
      <c r="AV37" s="29"/>
    </row>
    <row r="38" spans="23:48" x14ac:dyDescent="0.3">
      <c r="W38" s="25"/>
      <c r="Y38" s="25"/>
      <c r="AF38" s="25"/>
      <c r="AG38" s="25"/>
      <c r="AH38" s="25"/>
      <c r="AI38" s="25"/>
      <c r="AV38" s="29"/>
    </row>
    <row r="39" spans="23:48" x14ac:dyDescent="0.3">
      <c r="W39" s="25"/>
      <c r="Y39" s="25"/>
      <c r="AF39" s="25"/>
      <c r="AG39" s="25"/>
      <c r="AH39" s="25"/>
      <c r="AI39" s="25"/>
      <c r="AV39" s="29"/>
    </row>
    <row r="40" spans="23:48" x14ac:dyDescent="0.3">
      <c r="W40" s="25"/>
      <c r="Y40" s="25"/>
      <c r="AF40" s="25"/>
      <c r="AG40" s="25"/>
      <c r="AH40" s="25"/>
      <c r="AI40" s="25"/>
      <c r="AV40" s="29"/>
    </row>
    <row r="41" spans="23:48" x14ac:dyDescent="0.3">
      <c r="W41" s="25"/>
      <c r="Y41" s="25"/>
      <c r="AF41" s="25"/>
      <c r="AG41" s="25"/>
      <c r="AH41" s="25"/>
      <c r="AI41" s="25"/>
      <c r="AV41" s="29"/>
    </row>
    <row r="42" spans="23:48" x14ac:dyDescent="0.3">
      <c r="W42" s="25"/>
      <c r="Y42" s="25"/>
      <c r="AF42" s="25"/>
      <c r="AG42" s="25"/>
      <c r="AH42" s="25"/>
      <c r="AI42" s="25"/>
      <c r="AV42" s="29"/>
    </row>
    <row r="43" spans="23:48" x14ac:dyDescent="0.3">
      <c r="W43" s="25"/>
      <c r="Y43" s="25"/>
      <c r="AF43" s="25"/>
      <c r="AG43" s="25"/>
      <c r="AH43" s="25"/>
      <c r="AI43" s="25"/>
      <c r="AV43" s="29"/>
    </row>
    <row r="44" spans="23:48" x14ac:dyDescent="0.3">
      <c r="W44" s="25"/>
      <c r="Y44" s="25"/>
      <c r="AF44" s="25"/>
      <c r="AG44" s="25"/>
      <c r="AH44" s="25"/>
      <c r="AI44" s="25"/>
      <c r="AV44" s="29"/>
    </row>
    <row r="45" spans="23:48" x14ac:dyDescent="0.3">
      <c r="W45" s="25"/>
      <c r="Y45" s="25"/>
      <c r="AF45" s="25"/>
      <c r="AG45" s="25"/>
      <c r="AH45" s="25"/>
      <c r="AI45" s="25"/>
      <c r="AV45" s="29"/>
    </row>
    <row r="46" spans="23:48" x14ac:dyDescent="0.3">
      <c r="W46" s="25"/>
      <c r="Y46" s="25"/>
      <c r="AF46" s="25"/>
      <c r="AG46" s="25"/>
      <c r="AH46" s="25"/>
      <c r="AI46" s="25"/>
      <c r="AV46" s="29"/>
    </row>
    <row r="47" spans="23:48" x14ac:dyDescent="0.3">
      <c r="W47" s="25"/>
      <c r="Y47" s="25"/>
      <c r="AF47" s="25"/>
      <c r="AG47" s="25"/>
      <c r="AH47" s="25"/>
      <c r="AI47" s="25"/>
      <c r="AV47" s="29"/>
    </row>
    <row r="48" spans="23:48" x14ac:dyDescent="0.3">
      <c r="W48" s="25"/>
      <c r="Y48" s="25"/>
      <c r="AF48" s="25"/>
      <c r="AG48" s="25"/>
      <c r="AH48" s="25"/>
      <c r="AI48" s="25"/>
      <c r="AV48" s="29"/>
    </row>
    <row r="49" spans="23:48" x14ac:dyDescent="0.3">
      <c r="W49" s="25"/>
      <c r="Y49" s="25"/>
      <c r="AF49" s="25"/>
      <c r="AG49" s="25"/>
      <c r="AH49" s="25"/>
      <c r="AI49" s="25"/>
      <c r="AV49" s="29"/>
    </row>
    <row r="50" spans="23:48" x14ac:dyDescent="0.3">
      <c r="W50" s="25"/>
      <c r="Y50" s="25"/>
      <c r="AF50" s="25"/>
      <c r="AG50" s="25"/>
      <c r="AH50" s="25"/>
      <c r="AI50" s="25"/>
      <c r="AV50" s="29"/>
    </row>
    <row r="51" spans="23:48" x14ac:dyDescent="0.3">
      <c r="W51" s="25"/>
      <c r="Y51" s="25"/>
      <c r="AF51" s="25"/>
      <c r="AG51" s="25"/>
      <c r="AH51" s="25"/>
      <c r="AI51" s="25"/>
      <c r="AV51" s="29"/>
    </row>
    <row r="52" spans="23:48" x14ac:dyDescent="0.3">
      <c r="W52" s="25"/>
      <c r="Y52" s="25"/>
      <c r="AF52" s="25"/>
      <c r="AG52" s="25"/>
      <c r="AH52" s="25"/>
      <c r="AI52" s="25"/>
      <c r="AV52" s="29"/>
    </row>
    <row r="53" spans="23:48" x14ac:dyDescent="0.3">
      <c r="W53" s="25"/>
      <c r="Y53" s="25"/>
      <c r="AF53" s="25"/>
      <c r="AG53" s="25"/>
      <c r="AH53" s="25"/>
      <c r="AI53" s="25"/>
      <c r="AV53" s="29"/>
    </row>
    <row r="54" spans="23:48" x14ac:dyDescent="0.3">
      <c r="W54" s="25"/>
      <c r="Y54" s="25"/>
      <c r="AF54" s="25"/>
      <c r="AG54" s="25"/>
      <c r="AH54" s="25"/>
      <c r="AI54" s="25"/>
      <c r="AV54" s="29"/>
    </row>
    <row r="55" spans="23:48" x14ac:dyDescent="0.3">
      <c r="W55" s="25"/>
      <c r="Y55" s="25"/>
      <c r="AF55" s="25"/>
      <c r="AG55" s="25"/>
      <c r="AH55" s="25"/>
      <c r="AI55" s="25"/>
      <c r="AV55" s="29"/>
    </row>
    <row r="56" spans="23:48" x14ac:dyDescent="0.3">
      <c r="W56" s="25"/>
      <c r="Y56" s="25"/>
      <c r="AF56" s="25"/>
      <c r="AG56" s="25"/>
      <c r="AH56" s="25"/>
      <c r="AI56" s="25"/>
      <c r="AV56" s="29"/>
    </row>
    <row r="57" spans="23:48" x14ac:dyDescent="0.3">
      <c r="W57" s="25"/>
      <c r="Y57" s="25"/>
      <c r="AF57" s="25"/>
      <c r="AG57" s="25"/>
      <c r="AH57" s="25"/>
      <c r="AI57" s="25"/>
      <c r="AV57" s="29"/>
    </row>
    <row r="58" spans="23:48" x14ac:dyDescent="0.3">
      <c r="W58" s="25"/>
      <c r="Y58" s="25"/>
      <c r="AF58" s="25"/>
      <c r="AG58" s="25"/>
      <c r="AH58" s="25"/>
      <c r="AI58" s="25"/>
      <c r="AV58" s="29"/>
    </row>
    <row r="59" spans="23:48" x14ac:dyDescent="0.3">
      <c r="W59" s="25"/>
      <c r="Y59" s="25"/>
      <c r="AF59" s="25"/>
      <c r="AG59" s="25"/>
      <c r="AH59" s="25"/>
      <c r="AI59" s="25"/>
      <c r="AV59" s="29"/>
    </row>
    <row r="60" spans="23:48" x14ac:dyDescent="0.3">
      <c r="W60" s="25"/>
      <c r="Y60" s="25"/>
      <c r="AF60" s="25"/>
      <c r="AG60" s="25"/>
      <c r="AH60" s="25"/>
      <c r="AI60" s="25"/>
      <c r="AV60" s="29"/>
    </row>
    <row r="61" spans="23:48" x14ac:dyDescent="0.3">
      <c r="W61" s="25"/>
      <c r="Y61" s="25"/>
      <c r="AF61" s="25"/>
      <c r="AG61" s="25"/>
      <c r="AH61" s="25"/>
      <c r="AI61" s="25"/>
      <c r="AV61" s="29"/>
    </row>
    <row r="62" spans="23:48" x14ac:dyDescent="0.3">
      <c r="W62" s="25"/>
      <c r="Y62" s="25"/>
      <c r="AF62" s="25"/>
      <c r="AG62" s="25"/>
      <c r="AH62" s="25"/>
      <c r="AI62" s="25"/>
      <c r="AV62" s="29"/>
    </row>
    <row r="63" spans="23:48" x14ac:dyDescent="0.3">
      <c r="W63" s="25"/>
      <c r="Y63" s="25"/>
      <c r="AF63" s="25"/>
      <c r="AG63" s="25"/>
      <c r="AH63" s="25"/>
      <c r="AI63" s="25"/>
      <c r="AV63" s="29"/>
    </row>
    <row r="64" spans="23:48" x14ac:dyDescent="0.3">
      <c r="W64" s="25"/>
      <c r="Y64" s="25"/>
      <c r="AF64" s="25"/>
      <c r="AG64" s="25"/>
      <c r="AH64" s="25"/>
      <c r="AI64" s="25"/>
      <c r="AV64" s="29"/>
    </row>
    <row r="65" spans="23:48" x14ac:dyDescent="0.3">
      <c r="W65" s="25"/>
      <c r="Y65" s="25"/>
      <c r="AF65" s="25"/>
      <c r="AG65" s="25"/>
      <c r="AH65" s="25"/>
      <c r="AI65" s="25"/>
      <c r="AV65" s="29"/>
    </row>
    <row r="66" spans="23:48" x14ac:dyDescent="0.3">
      <c r="W66" s="25"/>
      <c r="Y66" s="25"/>
      <c r="AF66" s="25"/>
      <c r="AG66" s="25"/>
      <c r="AH66" s="25"/>
      <c r="AI66" s="25"/>
      <c r="AV66" s="29"/>
    </row>
    <row r="67" spans="23:48" x14ac:dyDescent="0.3">
      <c r="W67" s="25"/>
      <c r="Y67" s="25"/>
      <c r="AF67" s="25"/>
      <c r="AG67" s="25"/>
      <c r="AH67" s="25"/>
      <c r="AI67" s="25"/>
      <c r="AV67" s="29"/>
    </row>
    <row r="68" spans="23:48" x14ac:dyDescent="0.3">
      <c r="W68" s="25"/>
      <c r="Y68" s="25"/>
      <c r="AF68" s="25"/>
      <c r="AG68" s="25"/>
      <c r="AH68" s="25"/>
      <c r="AI68" s="25"/>
      <c r="AV68" s="29"/>
    </row>
    <row r="69" spans="23:48" x14ac:dyDescent="0.3">
      <c r="W69" s="25"/>
      <c r="Y69" s="25"/>
      <c r="AF69" s="25"/>
      <c r="AG69" s="25"/>
      <c r="AH69" s="25"/>
      <c r="AI69" s="25"/>
      <c r="AV69" s="29"/>
    </row>
    <row r="70" spans="23:48" x14ac:dyDescent="0.3">
      <c r="W70" s="25"/>
      <c r="Y70" s="25"/>
      <c r="AF70" s="25"/>
      <c r="AG70" s="25"/>
      <c r="AH70" s="25"/>
      <c r="AI70" s="25"/>
      <c r="AV70" s="29"/>
    </row>
    <row r="71" spans="23:48" x14ac:dyDescent="0.3">
      <c r="W71" s="25"/>
      <c r="Y71" s="25"/>
      <c r="AF71" s="25"/>
      <c r="AG71" s="25"/>
      <c r="AH71" s="25"/>
      <c r="AI71" s="25"/>
      <c r="AV71" s="29"/>
    </row>
    <row r="72" spans="23:48" x14ac:dyDescent="0.3">
      <c r="W72" s="25"/>
      <c r="Y72" s="25"/>
      <c r="AF72" s="25"/>
      <c r="AG72" s="25"/>
      <c r="AH72" s="25"/>
      <c r="AI72" s="25"/>
      <c r="AV72" s="29"/>
    </row>
    <row r="73" spans="23:48" x14ac:dyDescent="0.3">
      <c r="W73" s="25"/>
      <c r="Y73" s="25"/>
      <c r="AF73" s="25"/>
      <c r="AG73" s="25"/>
      <c r="AH73" s="25"/>
      <c r="AI73" s="25"/>
      <c r="AV73" s="29"/>
    </row>
    <row r="74" spans="23:48" x14ac:dyDescent="0.3">
      <c r="W74" s="25"/>
      <c r="Y74" s="25"/>
      <c r="AF74" s="25"/>
      <c r="AG74" s="25"/>
      <c r="AH74" s="25"/>
      <c r="AI74" s="25"/>
      <c r="AV74" s="29"/>
    </row>
    <row r="75" spans="23:48" x14ac:dyDescent="0.3">
      <c r="W75" s="25"/>
      <c r="Y75" s="25"/>
      <c r="AF75" s="25"/>
      <c r="AG75" s="25"/>
      <c r="AH75" s="25"/>
      <c r="AI75" s="25"/>
      <c r="AV75" s="29"/>
    </row>
    <row r="76" spans="23:48" x14ac:dyDescent="0.3">
      <c r="W76" s="25"/>
      <c r="Y76" s="25"/>
      <c r="AF76" s="25"/>
      <c r="AG76" s="25"/>
      <c r="AH76" s="25"/>
      <c r="AI76" s="25"/>
      <c r="AV76" s="29"/>
    </row>
    <row r="77" spans="23:48" x14ac:dyDescent="0.3">
      <c r="W77" s="25"/>
      <c r="Y77" s="25"/>
      <c r="AF77" s="25"/>
      <c r="AG77" s="25"/>
      <c r="AH77" s="25"/>
      <c r="AI77" s="25"/>
      <c r="AV77" s="29"/>
    </row>
    <row r="78" spans="23:48" x14ac:dyDescent="0.3">
      <c r="W78" s="25"/>
      <c r="Y78" s="25"/>
      <c r="AF78" s="25"/>
      <c r="AG78" s="25"/>
      <c r="AH78" s="25"/>
      <c r="AI78" s="25"/>
      <c r="AV78" s="29"/>
    </row>
    <row r="79" spans="23:48" x14ac:dyDescent="0.3">
      <c r="W79" s="25"/>
      <c r="Y79" s="25"/>
      <c r="AF79" s="25"/>
      <c r="AG79" s="25"/>
      <c r="AH79" s="25"/>
      <c r="AI79" s="25"/>
      <c r="AV79" s="29"/>
    </row>
    <row r="80" spans="23:48" x14ac:dyDescent="0.3">
      <c r="W80" s="25"/>
      <c r="Y80" s="25"/>
      <c r="AF80" s="25"/>
      <c r="AG80" s="25"/>
      <c r="AH80" s="25"/>
      <c r="AI80" s="25"/>
      <c r="AV80" s="29"/>
    </row>
    <row r="81" spans="23:48" x14ac:dyDescent="0.3">
      <c r="W81" s="25"/>
      <c r="Y81" s="25"/>
      <c r="AF81" s="25"/>
      <c r="AG81" s="25"/>
      <c r="AH81" s="25"/>
      <c r="AI81" s="25"/>
      <c r="AV81" s="29"/>
    </row>
    <row r="82" spans="23:48" x14ac:dyDescent="0.3">
      <c r="W82" s="25"/>
      <c r="Y82" s="25"/>
      <c r="AF82" s="25"/>
      <c r="AG82" s="25"/>
      <c r="AH82" s="25"/>
      <c r="AI82" s="25"/>
      <c r="AV82" s="29"/>
    </row>
    <row r="83" spans="23:48" x14ac:dyDescent="0.3">
      <c r="W83" s="25"/>
      <c r="Y83" s="25"/>
      <c r="AF83" s="25"/>
      <c r="AG83" s="25"/>
      <c r="AH83" s="25"/>
      <c r="AI83" s="25"/>
      <c r="AV83" s="29"/>
    </row>
    <row r="84" spans="23:48" x14ac:dyDescent="0.3">
      <c r="W84" s="25"/>
      <c r="Y84" s="25"/>
      <c r="AF84" s="25"/>
      <c r="AG84" s="25"/>
      <c r="AH84" s="25"/>
      <c r="AI84" s="25"/>
      <c r="AV84" s="29"/>
    </row>
    <row r="85" spans="23:48" x14ac:dyDescent="0.3">
      <c r="W85" s="25"/>
      <c r="Y85" s="25"/>
      <c r="AF85" s="25"/>
      <c r="AG85" s="25"/>
      <c r="AH85" s="25"/>
      <c r="AI85" s="25"/>
      <c r="AV85" s="29"/>
    </row>
    <row r="86" spans="23:48" x14ac:dyDescent="0.3">
      <c r="W86" s="25"/>
      <c r="Y86" s="25"/>
      <c r="AF86" s="25"/>
      <c r="AG86" s="25"/>
      <c r="AH86" s="25"/>
      <c r="AI86" s="25"/>
      <c r="AV86" s="29"/>
    </row>
    <row r="87" spans="23:48" x14ac:dyDescent="0.3">
      <c r="W87" s="25"/>
      <c r="Y87" s="25"/>
      <c r="AF87" s="25"/>
      <c r="AG87" s="25"/>
      <c r="AH87" s="25"/>
      <c r="AI87" s="25"/>
      <c r="AV87" s="29"/>
    </row>
    <row r="88" spans="23:48" x14ac:dyDescent="0.3">
      <c r="W88" s="25"/>
      <c r="Y88" s="25"/>
      <c r="AF88" s="25"/>
      <c r="AG88" s="25"/>
      <c r="AH88" s="25"/>
      <c r="AI88" s="25"/>
      <c r="AV88" s="29"/>
    </row>
    <row r="89" spans="23:48" x14ac:dyDescent="0.3">
      <c r="W89" s="25"/>
      <c r="Y89" s="25"/>
      <c r="AF89" s="25"/>
      <c r="AG89" s="25"/>
      <c r="AH89" s="25"/>
      <c r="AI89" s="25"/>
      <c r="AV89" s="29"/>
    </row>
    <row r="90" spans="23:48" x14ac:dyDescent="0.3">
      <c r="W90" s="25"/>
      <c r="Y90" s="25"/>
      <c r="AF90" s="25"/>
      <c r="AG90" s="25"/>
      <c r="AH90" s="25"/>
      <c r="AI90" s="25"/>
      <c r="AV90" s="29"/>
    </row>
    <row r="91" spans="23:48" x14ac:dyDescent="0.3">
      <c r="W91" s="25"/>
      <c r="Y91" s="25"/>
      <c r="AF91" s="25"/>
      <c r="AG91" s="25"/>
      <c r="AH91" s="25"/>
      <c r="AI91" s="25"/>
      <c r="AV91" s="29"/>
    </row>
    <row r="92" spans="23:48" x14ac:dyDescent="0.3">
      <c r="W92" s="25"/>
      <c r="Y92" s="25"/>
      <c r="AF92" s="25"/>
      <c r="AG92" s="25"/>
      <c r="AH92" s="25"/>
      <c r="AI92" s="25"/>
      <c r="AV92" s="29"/>
    </row>
    <row r="93" spans="23:48" x14ac:dyDescent="0.3">
      <c r="W93" s="25"/>
      <c r="Y93" s="25"/>
      <c r="AF93" s="25"/>
      <c r="AG93" s="25"/>
      <c r="AH93" s="25"/>
      <c r="AI93" s="25"/>
      <c r="AV93" s="29"/>
    </row>
    <row r="94" spans="23:48" x14ac:dyDescent="0.3">
      <c r="W94" s="25"/>
      <c r="Y94" s="25"/>
      <c r="AF94" s="25"/>
      <c r="AG94" s="25"/>
      <c r="AH94" s="25"/>
      <c r="AI94" s="25"/>
      <c r="AV94" s="29"/>
    </row>
    <row r="95" spans="23:48" x14ac:dyDescent="0.3">
      <c r="W95" s="25"/>
      <c r="Y95" s="25"/>
      <c r="AF95" s="25"/>
      <c r="AG95" s="25"/>
      <c r="AH95" s="25"/>
      <c r="AI95" s="25"/>
      <c r="AV95" s="29"/>
    </row>
    <row r="96" spans="23:48" x14ac:dyDescent="0.3">
      <c r="W96" s="25"/>
      <c r="Y96" s="25"/>
      <c r="AF96" s="25"/>
      <c r="AG96" s="25"/>
      <c r="AH96" s="25"/>
      <c r="AI96" s="25"/>
      <c r="AV96" s="29"/>
    </row>
    <row r="97" spans="23:48" x14ac:dyDescent="0.3">
      <c r="W97" s="25"/>
      <c r="Y97" s="25"/>
      <c r="AF97" s="25"/>
      <c r="AG97" s="25"/>
      <c r="AH97" s="25"/>
      <c r="AI97" s="25"/>
      <c r="AV97" s="29"/>
    </row>
    <row r="98" spans="23:48" x14ac:dyDescent="0.3">
      <c r="W98" s="25"/>
      <c r="Y98" s="25"/>
      <c r="AF98" s="25"/>
      <c r="AG98" s="25"/>
      <c r="AH98" s="25"/>
      <c r="AI98" s="25"/>
      <c r="AV98" s="29"/>
    </row>
    <row r="99" spans="23:48" x14ac:dyDescent="0.3">
      <c r="W99" s="25"/>
      <c r="Y99" s="25"/>
      <c r="AF99" s="25"/>
      <c r="AG99" s="25"/>
      <c r="AH99" s="25"/>
      <c r="AI99" s="25"/>
      <c r="AV99" s="29"/>
    </row>
    <row r="100" spans="23:48" x14ac:dyDescent="0.3">
      <c r="W100" s="25"/>
      <c r="Y100" s="25"/>
      <c r="AF100" s="25"/>
      <c r="AG100" s="25"/>
      <c r="AH100" s="25"/>
      <c r="AI100" s="25"/>
      <c r="AV100" s="29"/>
    </row>
    <row r="101" spans="23:48" x14ac:dyDescent="0.3">
      <c r="W101" s="25"/>
      <c r="Y101" s="25"/>
      <c r="AF101" s="25"/>
      <c r="AG101" s="25"/>
      <c r="AH101" s="25"/>
      <c r="AI101" s="25"/>
      <c r="AV101" s="29"/>
    </row>
    <row r="102" spans="23:48" x14ac:dyDescent="0.3">
      <c r="W102" s="25"/>
      <c r="Y102" s="25"/>
      <c r="AF102" s="25"/>
      <c r="AG102" s="25"/>
      <c r="AH102" s="25"/>
      <c r="AI102" s="25"/>
      <c r="AV102" s="29"/>
    </row>
    <row r="103" spans="23:48" x14ac:dyDescent="0.3">
      <c r="W103" s="25"/>
      <c r="Y103" s="25"/>
      <c r="AF103" s="25"/>
      <c r="AG103" s="25"/>
      <c r="AH103" s="25"/>
      <c r="AI103" s="25"/>
      <c r="AV103" s="29"/>
    </row>
    <row r="104" spans="23:48" x14ac:dyDescent="0.3">
      <c r="W104" s="25"/>
      <c r="Y104" s="25"/>
      <c r="AF104" s="25"/>
      <c r="AG104" s="25"/>
      <c r="AH104" s="25"/>
      <c r="AI104" s="25"/>
      <c r="AV104" s="29"/>
    </row>
    <row r="105" spans="23:48" x14ac:dyDescent="0.3">
      <c r="W105" s="25"/>
      <c r="Y105" s="25"/>
      <c r="AF105" s="25"/>
      <c r="AG105" s="25"/>
      <c r="AH105" s="25"/>
      <c r="AI105" s="25"/>
      <c r="AV105" s="29"/>
    </row>
    <row r="106" spans="23:48" x14ac:dyDescent="0.3">
      <c r="W106" s="25"/>
      <c r="Y106" s="25"/>
      <c r="AF106" s="25"/>
      <c r="AG106" s="25"/>
      <c r="AH106" s="25"/>
      <c r="AI106" s="25"/>
      <c r="AV106" s="29"/>
    </row>
    <row r="107" spans="23:48" x14ac:dyDescent="0.3">
      <c r="W107" s="25"/>
      <c r="Y107" s="25"/>
      <c r="AF107" s="25"/>
      <c r="AG107" s="25"/>
      <c r="AH107" s="25"/>
      <c r="AI107" s="25"/>
      <c r="AV107" s="29"/>
    </row>
    <row r="108" spans="23:48" x14ac:dyDescent="0.3">
      <c r="W108" s="25"/>
      <c r="Y108" s="25"/>
      <c r="AF108" s="25"/>
      <c r="AG108" s="25"/>
      <c r="AH108" s="25"/>
      <c r="AI108" s="25"/>
      <c r="AV108" s="29"/>
    </row>
    <row r="109" spans="23:48" x14ac:dyDescent="0.3">
      <c r="W109" s="25"/>
      <c r="Y109" s="25"/>
      <c r="AF109" s="25"/>
      <c r="AG109" s="25"/>
      <c r="AH109" s="25"/>
      <c r="AI109" s="25"/>
      <c r="AV109" s="29"/>
    </row>
    <row r="110" spans="23:48" x14ac:dyDescent="0.3">
      <c r="W110" s="25"/>
      <c r="Y110" s="25"/>
      <c r="AF110" s="25"/>
      <c r="AG110" s="25"/>
      <c r="AH110" s="25"/>
      <c r="AI110" s="25"/>
      <c r="AV110" s="29"/>
    </row>
    <row r="111" spans="23:48" x14ac:dyDescent="0.3">
      <c r="W111" s="25"/>
      <c r="Y111" s="25"/>
      <c r="AF111" s="25"/>
      <c r="AG111" s="25"/>
      <c r="AH111" s="25"/>
      <c r="AI111" s="25"/>
      <c r="AV111" s="29"/>
    </row>
    <row r="112" spans="23:48" x14ac:dyDescent="0.3">
      <c r="W112" s="25"/>
      <c r="Y112" s="25"/>
      <c r="AF112" s="25"/>
      <c r="AG112" s="25"/>
      <c r="AH112" s="25"/>
      <c r="AI112" s="25"/>
      <c r="AV112" s="29"/>
    </row>
    <row r="113" spans="23:48" x14ac:dyDescent="0.3">
      <c r="W113" s="25"/>
      <c r="Y113" s="25"/>
      <c r="AF113" s="25"/>
      <c r="AG113" s="25"/>
      <c r="AH113" s="25"/>
      <c r="AI113" s="25"/>
      <c r="AV113" s="29"/>
    </row>
    <row r="114" spans="23:48" x14ac:dyDescent="0.3">
      <c r="W114" s="25"/>
      <c r="Y114" s="25"/>
      <c r="AF114" s="25"/>
      <c r="AG114" s="25"/>
      <c r="AH114" s="25"/>
      <c r="AI114" s="25"/>
      <c r="AV114" s="29"/>
    </row>
    <row r="115" spans="23:48" x14ac:dyDescent="0.3">
      <c r="W115" s="25"/>
      <c r="Y115" s="25"/>
      <c r="AF115" s="25"/>
      <c r="AG115" s="25"/>
      <c r="AH115" s="25"/>
      <c r="AI115" s="25"/>
      <c r="AV115" s="29"/>
    </row>
    <row r="116" spans="23:48" x14ac:dyDescent="0.3">
      <c r="W116" s="25"/>
      <c r="Y116" s="25"/>
      <c r="AF116" s="25"/>
      <c r="AG116" s="25"/>
      <c r="AH116" s="25"/>
      <c r="AI116" s="25"/>
      <c r="AV116" s="29"/>
    </row>
    <row r="117" spans="23:48" x14ac:dyDescent="0.3">
      <c r="W117" s="25"/>
      <c r="Y117" s="25"/>
      <c r="AF117" s="25"/>
      <c r="AG117" s="25"/>
      <c r="AH117" s="25"/>
      <c r="AI117" s="25"/>
      <c r="AV117" s="29"/>
    </row>
    <row r="118" spans="23:48" x14ac:dyDescent="0.3">
      <c r="W118" s="25"/>
      <c r="Y118" s="25"/>
      <c r="AF118" s="25"/>
      <c r="AG118" s="25"/>
      <c r="AH118" s="25"/>
      <c r="AI118" s="25"/>
      <c r="AV118" s="29"/>
    </row>
    <row r="119" spans="23:48" x14ac:dyDescent="0.3">
      <c r="W119" s="25"/>
      <c r="Y119" s="25"/>
      <c r="AF119" s="25"/>
      <c r="AG119" s="25"/>
      <c r="AH119" s="25"/>
      <c r="AI119" s="25"/>
      <c r="AV119" s="29"/>
    </row>
    <row r="120" spans="23:48" x14ac:dyDescent="0.3">
      <c r="W120" s="25"/>
      <c r="Y120" s="25"/>
      <c r="AF120" s="25"/>
      <c r="AG120" s="25"/>
      <c r="AH120" s="25"/>
      <c r="AI120" s="25"/>
      <c r="AV120" s="29"/>
    </row>
    <row r="121" spans="23:48" x14ac:dyDescent="0.3">
      <c r="W121" s="25"/>
      <c r="Y121" s="25"/>
      <c r="AF121" s="25"/>
      <c r="AG121" s="25"/>
      <c r="AH121" s="25"/>
      <c r="AI121" s="25"/>
      <c r="AV121" s="29"/>
    </row>
    <row r="122" spans="23:48" x14ac:dyDescent="0.3">
      <c r="W122" s="25"/>
      <c r="Y122" s="25"/>
      <c r="AF122" s="25"/>
      <c r="AG122" s="25"/>
      <c r="AH122" s="25"/>
      <c r="AI122" s="25"/>
      <c r="AV122" s="29"/>
    </row>
    <row r="123" spans="23:48" x14ac:dyDescent="0.3">
      <c r="W123" s="25"/>
      <c r="Y123" s="25"/>
      <c r="AF123" s="25"/>
      <c r="AG123" s="25"/>
      <c r="AH123" s="25"/>
      <c r="AI123" s="25"/>
      <c r="AV123" s="29"/>
    </row>
    <row r="124" spans="23:48" x14ac:dyDescent="0.3">
      <c r="W124" s="25"/>
      <c r="Y124" s="25"/>
      <c r="AF124" s="25"/>
      <c r="AG124" s="25"/>
      <c r="AH124" s="25"/>
      <c r="AI124" s="25"/>
      <c r="AV124" s="29"/>
    </row>
    <row r="125" spans="23:48" x14ac:dyDescent="0.3">
      <c r="W125" s="25"/>
      <c r="Y125" s="25"/>
      <c r="AF125" s="25"/>
      <c r="AG125" s="25"/>
      <c r="AH125" s="25"/>
      <c r="AI125" s="25"/>
      <c r="AV125" s="29"/>
    </row>
    <row r="126" spans="23:48" x14ac:dyDescent="0.3">
      <c r="W126" s="25"/>
      <c r="Y126" s="25"/>
      <c r="AF126" s="25"/>
      <c r="AG126" s="25"/>
      <c r="AH126" s="25"/>
      <c r="AI126" s="25"/>
      <c r="AV126" s="29"/>
    </row>
    <row r="127" spans="23:48" x14ac:dyDescent="0.3">
      <c r="W127" s="25"/>
      <c r="Y127" s="25"/>
      <c r="AF127" s="25"/>
      <c r="AG127" s="25"/>
      <c r="AH127" s="25"/>
      <c r="AI127" s="25"/>
      <c r="AV127" s="29"/>
    </row>
    <row r="128" spans="23:48" x14ac:dyDescent="0.3">
      <c r="W128" s="25"/>
      <c r="Y128" s="25"/>
      <c r="AF128" s="25"/>
      <c r="AG128" s="25"/>
      <c r="AH128" s="25"/>
      <c r="AI128" s="25"/>
      <c r="AV128" s="29"/>
    </row>
    <row r="129" spans="23:48" x14ac:dyDescent="0.3">
      <c r="W129" s="25"/>
      <c r="Y129" s="25"/>
      <c r="AF129" s="25"/>
      <c r="AG129" s="25"/>
      <c r="AH129" s="25"/>
      <c r="AI129" s="25"/>
      <c r="AV129" s="29"/>
    </row>
    <row r="130" spans="23:48" x14ac:dyDescent="0.3">
      <c r="W130" s="25"/>
      <c r="Y130" s="25"/>
      <c r="AF130" s="25"/>
      <c r="AG130" s="25"/>
      <c r="AH130" s="25"/>
      <c r="AI130" s="25"/>
      <c r="AV130" s="29"/>
    </row>
    <row r="131" spans="23:48" x14ac:dyDescent="0.3">
      <c r="W131" s="25"/>
      <c r="Y131" s="25"/>
      <c r="AF131" s="25"/>
      <c r="AG131" s="25"/>
      <c r="AH131" s="25"/>
      <c r="AI131" s="25"/>
      <c r="AV131" s="29"/>
    </row>
    <row r="132" spans="23:48" x14ac:dyDescent="0.3">
      <c r="W132" s="25"/>
      <c r="Y132" s="25"/>
      <c r="AF132" s="25"/>
      <c r="AG132" s="25"/>
      <c r="AH132" s="25"/>
      <c r="AI132" s="25"/>
      <c r="AV132" s="29"/>
    </row>
    <row r="133" spans="23:48" x14ac:dyDescent="0.3">
      <c r="W133" s="25"/>
      <c r="Y133" s="25"/>
      <c r="AF133" s="25"/>
      <c r="AG133" s="25"/>
      <c r="AH133" s="25"/>
      <c r="AI133" s="25"/>
      <c r="AV133" s="29"/>
    </row>
    <row r="134" spans="23:48" x14ac:dyDescent="0.3">
      <c r="W134" s="25"/>
      <c r="Y134" s="25"/>
      <c r="AF134" s="25"/>
      <c r="AG134" s="25"/>
      <c r="AH134" s="25"/>
      <c r="AI134" s="25"/>
      <c r="AV134" s="29"/>
    </row>
    <row r="135" spans="23:48" x14ac:dyDescent="0.3">
      <c r="W135" s="25"/>
      <c r="Y135" s="25"/>
      <c r="AF135" s="25"/>
      <c r="AG135" s="25"/>
      <c r="AH135" s="25"/>
      <c r="AI135" s="25"/>
      <c r="AV135" s="29"/>
    </row>
    <row r="136" spans="23:48" x14ac:dyDescent="0.3">
      <c r="W136" s="25"/>
      <c r="Y136" s="25"/>
      <c r="AF136" s="25"/>
      <c r="AG136" s="25"/>
      <c r="AH136" s="25"/>
      <c r="AI136" s="25"/>
      <c r="AV136" s="29"/>
    </row>
    <row r="137" spans="23:48" x14ac:dyDescent="0.3">
      <c r="W137" s="25"/>
      <c r="Y137" s="25"/>
      <c r="AF137" s="25"/>
      <c r="AG137" s="25"/>
      <c r="AH137" s="25"/>
      <c r="AI137" s="25"/>
      <c r="AV137" s="29"/>
    </row>
    <row r="138" spans="23:48" x14ac:dyDescent="0.3">
      <c r="W138" s="25"/>
      <c r="Y138" s="25"/>
      <c r="AF138" s="25"/>
      <c r="AG138" s="25"/>
      <c r="AH138" s="25"/>
      <c r="AI138" s="25"/>
      <c r="AV138" s="29"/>
    </row>
    <row r="139" spans="23:48" x14ac:dyDescent="0.3">
      <c r="W139" s="25"/>
      <c r="Y139" s="25"/>
      <c r="AF139" s="25"/>
      <c r="AG139" s="25"/>
      <c r="AH139" s="25"/>
      <c r="AI139" s="25"/>
      <c r="AV139" s="29"/>
    </row>
    <row r="140" spans="23:48" x14ac:dyDescent="0.3">
      <c r="W140" s="25"/>
      <c r="Y140" s="25"/>
      <c r="AF140" s="25"/>
      <c r="AG140" s="25"/>
      <c r="AH140" s="25"/>
      <c r="AI140" s="25"/>
      <c r="AV140" s="29"/>
    </row>
    <row r="141" spans="23:48" x14ac:dyDescent="0.3">
      <c r="W141" s="25"/>
      <c r="Y141" s="25"/>
      <c r="AF141" s="25"/>
      <c r="AG141" s="25"/>
      <c r="AH141" s="25"/>
      <c r="AI141" s="25"/>
      <c r="AV141" s="29"/>
    </row>
    <row r="142" spans="23:48" x14ac:dyDescent="0.3">
      <c r="W142" s="25"/>
      <c r="Y142" s="25"/>
      <c r="AF142" s="25"/>
      <c r="AG142" s="25"/>
      <c r="AH142" s="25"/>
      <c r="AI142" s="25"/>
      <c r="AV142" s="29"/>
    </row>
    <row r="143" spans="23:48" x14ac:dyDescent="0.3">
      <c r="W143" s="25"/>
      <c r="Y143" s="25"/>
      <c r="AF143" s="25"/>
      <c r="AG143" s="25"/>
      <c r="AH143" s="25"/>
      <c r="AI143" s="25"/>
      <c r="AV143" s="29"/>
    </row>
    <row r="144" spans="23:48" x14ac:dyDescent="0.3">
      <c r="W144" s="25"/>
      <c r="Y144" s="25"/>
      <c r="AF144" s="25"/>
      <c r="AG144" s="25"/>
      <c r="AH144" s="25"/>
      <c r="AI144" s="25"/>
      <c r="AV144" s="29"/>
    </row>
    <row r="145" spans="23:48" x14ac:dyDescent="0.3">
      <c r="W145" s="25"/>
      <c r="Y145" s="25"/>
      <c r="AF145" s="25"/>
      <c r="AG145" s="25"/>
      <c r="AH145" s="25"/>
      <c r="AI145" s="25"/>
      <c r="AV145" s="29"/>
    </row>
    <row r="146" spans="23:48" x14ac:dyDescent="0.3">
      <c r="W146" s="25"/>
      <c r="Y146" s="25"/>
      <c r="AF146" s="25"/>
      <c r="AG146" s="25"/>
      <c r="AH146" s="25"/>
      <c r="AI146" s="25"/>
      <c r="AV146" s="29"/>
    </row>
    <row r="147" spans="23:48" x14ac:dyDescent="0.3">
      <c r="W147" s="25"/>
      <c r="Y147" s="25"/>
      <c r="AF147" s="25"/>
      <c r="AG147" s="25"/>
      <c r="AH147" s="25"/>
      <c r="AI147" s="25"/>
      <c r="AV147" s="29"/>
    </row>
    <row r="148" spans="23:48" x14ac:dyDescent="0.3">
      <c r="W148" s="25"/>
      <c r="Y148" s="25"/>
      <c r="AF148" s="25"/>
      <c r="AG148" s="25"/>
      <c r="AH148" s="25"/>
      <c r="AI148" s="25"/>
      <c r="AV148" s="29"/>
    </row>
    <row r="149" spans="23:48" x14ac:dyDescent="0.3">
      <c r="W149" s="25"/>
      <c r="Y149" s="25"/>
      <c r="AF149" s="25"/>
      <c r="AG149" s="25"/>
      <c r="AH149" s="25"/>
      <c r="AI149" s="25"/>
      <c r="AV149" s="29"/>
    </row>
    <row r="150" spans="23:48" x14ac:dyDescent="0.3">
      <c r="W150" s="25"/>
      <c r="Y150" s="25"/>
      <c r="AF150" s="25"/>
      <c r="AG150" s="25"/>
      <c r="AH150" s="25"/>
      <c r="AI150" s="25"/>
      <c r="AV150" s="29"/>
    </row>
    <row r="151" spans="23:48" x14ac:dyDescent="0.3">
      <c r="W151" s="25"/>
      <c r="Y151" s="25"/>
      <c r="AF151" s="25"/>
      <c r="AG151" s="25"/>
      <c r="AH151" s="25"/>
      <c r="AI151" s="25"/>
      <c r="AV151" s="29"/>
    </row>
    <row r="152" spans="23:48" x14ac:dyDescent="0.3">
      <c r="W152" s="25"/>
      <c r="Y152" s="25"/>
      <c r="AF152" s="25"/>
      <c r="AG152" s="25"/>
      <c r="AH152" s="25"/>
      <c r="AI152" s="25"/>
      <c r="AV152" s="29"/>
    </row>
    <row r="153" spans="23:48" x14ac:dyDescent="0.3">
      <c r="W153" s="25"/>
      <c r="Y153" s="25"/>
      <c r="AF153" s="25"/>
      <c r="AG153" s="25"/>
      <c r="AH153" s="25"/>
      <c r="AI153" s="25"/>
      <c r="AV153" s="29"/>
    </row>
    <row r="154" spans="23:48" x14ac:dyDescent="0.3">
      <c r="W154" s="25"/>
      <c r="Y154" s="25"/>
      <c r="AF154" s="25"/>
      <c r="AG154" s="25"/>
      <c r="AH154" s="25"/>
      <c r="AI154" s="25"/>
      <c r="AV154" s="29"/>
    </row>
    <row r="155" spans="23:48" x14ac:dyDescent="0.3">
      <c r="W155" s="25"/>
      <c r="Y155" s="25"/>
      <c r="AF155" s="25"/>
      <c r="AG155" s="25"/>
      <c r="AH155" s="25"/>
      <c r="AI155" s="25"/>
      <c r="AV155" s="29"/>
    </row>
    <row r="156" spans="23:48" x14ac:dyDescent="0.3">
      <c r="W156" s="25"/>
      <c r="Y156" s="25"/>
      <c r="AF156" s="25"/>
      <c r="AG156" s="25"/>
      <c r="AH156" s="25"/>
      <c r="AI156" s="25"/>
      <c r="AV156" s="29"/>
    </row>
    <row r="157" spans="23:48" x14ac:dyDescent="0.3">
      <c r="W157" s="25"/>
      <c r="Y157" s="25"/>
      <c r="AF157" s="25"/>
      <c r="AG157" s="25"/>
      <c r="AH157" s="25"/>
      <c r="AI157" s="25"/>
      <c r="AV157" s="29"/>
    </row>
    <row r="158" spans="23:48" x14ac:dyDescent="0.3">
      <c r="W158" s="25"/>
      <c r="Y158" s="25"/>
      <c r="AF158" s="25"/>
      <c r="AG158" s="25"/>
      <c r="AH158" s="25"/>
      <c r="AI158" s="25"/>
      <c r="AV158" s="29"/>
    </row>
    <row r="159" spans="23:48" x14ac:dyDescent="0.3">
      <c r="W159" s="25"/>
      <c r="Y159" s="25"/>
      <c r="AF159" s="25"/>
      <c r="AG159" s="25"/>
      <c r="AH159" s="25"/>
      <c r="AI159" s="25"/>
      <c r="AV159" s="29"/>
    </row>
    <row r="160" spans="23:48" x14ac:dyDescent="0.3">
      <c r="W160" s="25"/>
      <c r="Y160" s="25"/>
      <c r="AF160" s="25"/>
      <c r="AG160" s="25"/>
      <c r="AH160" s="25"/>
      <c r="AI160" s="25"/>
      <c r="AV160" s="29"/>
    </row>
    <row r="161" spans="23:48" x14ac:dyDescent="0.3">
      <c r="W161" s="25"/>
      <c r="Y161" s="25"/>
      <c r="AF161" s="25"/>
      <c r="AG161" s="25"/>
      <c r="AH161" s="25"/>
      <c r="AI161" s="25"/>
      <c r="AV161" s="29"/>
    </row>
    <row r="162" spans="23:48" x14ac:dyDescent="0.3">
      <c r="W162" s="25"/>
      <c r="Y162" s="25"/>
      <c r="AF162" s="25"/>
      <c r="AG162" s="25"/>
      <c r="AH162" s="25"/>
      <c r="AI162" s="25"/>
      <c r="AV162" s="29"/>
    </row>
    <row r="163" spans="23:48" x14ac:dyDescent="0.3">
      <c r="W163" s="25"/>
      <c r="Y163" s="25"/>
      <c r="AF163" s="25"/>
      <c r="AG163" s="25"/>
      <c r="AH163" s="25"/>
      <c r="AI163" s="25"/>
      <c r="AV163" s="29"/>
    </row>
    <row r="164" spans="23:48" x14ac:dyDescent="0.3">
      <c r="W164" s="25"/>
      <c r="Y164" s="25"/>
      <c r="AF164" s="25"/>
      <c r="AG164" s="25"/>
      <c r="AH164" s="25"/>
      <c r="AI164" s="25"/>
      <c r="AV164" s="29"/>
    </row>
    <row r="165" spans="23:48" x14ac:dyDescent="0.3">
      <c r="W165" s="25"/>
      <c r="Y165" s="25"/>
      <c r="AF165" s="25"/>
      <c r="AG165" s="25"/>
      <c r="AH165" s="25"/>
      <c r="AI165" s="25"/>
      <c r="AV165" s="29"/>
    </row>
    <row r="166" spans="23:48" x14ac:dyDescent="0.3">
      <c r="W166" s="25"/>
      <c r="Y166" s="25"/>
      <c r="AF166" s="25"/>
      <c r="AG166" s="25"/>
      <c r="AH166" s="25"/>
      <c r="AI166" s="25"/>
      <c r="AV166" s="29"/>
    </row>
    <row r="167" spans="23:48" x14ac:dyDescent="0.3">
      <c r="W167" s="25"/>
      <c r="Y167" s="25"/>
      <c r="AF167" s="25"/>
      <c r="AG167" s="25"/>
      <c r="AH167" s="25"/>
      <c r="AI167" s="25"/>
      <c r="AV167" s="29"/>
    </row>
    <row r="168" spans="23:48" x14ac:dyDescent="0.3">
      <c r="W168" s="25"/>
      <c r="Y168" s="25"/>
      <c r="AF168" s="25"/>
      <c r="AG168" s="25"/>
      <c r="AH168" s="25"/>
      <c r="AI168" s="25"/>
      <c r="AV168" s="29"/>
    </row>
    <row r="169" spans="23:48" x14ac:dyDescent="0.3">
      <c r="W169" s="25"/>
      <c r="Y169" s="25"/>
      <c r="AF169" s="25"/>
      <c r="AG169" s="25"/>
      <c r="AH169" s="25"/>
      <c r="AI169" s="25"/>
      <c r="AV169" s="29"/>
    </row>
    <row r="170" spans="23:48" x14ac:dyDescent="0.3">
      <c r="W170" s="25"/>
      <c r="Y170" s="25"/>
      <c r="AF170" s="25"/>
      <c r="AG170" s="25"/>
      <c r="AH170" s="25"/>
      <c r="AI170" s="25"/>
      <c r="AV170" s="29"/>
    </row>
    <row r="171" spans="23:48" x14ac:dyDescent="0.3">
      <c r="W171" s="25"/>
      <c r="Y171" s="25"/>
      <c r="AF171" s="25"/>
      <c r="AG171" s="25"/>
      <c r="AH171" s="25"/>
      <c r="AI171" s="25"/>
      <c r="AV171" s="29"/>
    </row>
    <row r="172" spans="23:48" x14ac:dyDescent="0.3">
      <c r="W172" s="25"/>
      <c r="Y172" s="25"/>
      <c r="AF172" s="25"/>
      <c r="AG172" s="25"/>
      <c r="AH172" s="25"/>
      <c r="AI172" s="25"/>
      <c r="AV172" s="29"/>
    </row>
    <row r="173" spans="23:48" x14ac:dyDescent="0.3">
      <c r="W173" s="25"/>
      <c r="Y173" s="25"/>
      <c r="AF173" s="25"/>
      <c r="AG173" s="25"/>
      <c r="AH173" s="25"/>
      <c r="AI173" s="25"/>
      <c r="AV173" s="29"/>
    </row>
    <row r="174" spans="23:48" x14ac:dyDescent="0.3">
      <c r="W174" s="25"/>
      <c r="Y174" s="25"/>
      <c r="AF174" s="25"/>
      <c r="AG174" s="25"/>
      <c r="AH174" s="25"/>
      <c r="AI174" s="25"/>
      <c r="AV174" s="29"/>
    </row>
    <row r="175" spans="23:48" x14ac:dyDescent="0.3">
      <c r="W175" s="25"/>
      <c r="Y175" s="25"/>
      <c r="AF175" s="25"/>
      <c r="AG175" s="25"/>
      <c r="AH175" s="25"/>
      <c r="AI175" s="25"/>
      <c r="AV175" s="29"/>
    </row>
    <row r="176" spans="23:48" x14ac:dyDescent="0.3">
      <c r="W176" s="25"/>
      <c r="Y176" s="25"/>
      <c r="AF176" s="25"/>
      <c r="AG176" s="25"/>
      <c r="AH176" s="25"/>
      <c r="AI176" s="25"/>
      <c r="AV176" s="29"/>
    </row>
    <row r="177" spans="23:48" x14ac:dyDescent="0.3">
      <c r="W177" s="25"/>
      <c r="Y177" s="25"/>
      <c r="AF177" s="25"/>
      <c r="AG177" s="25"/>
      <c r="AH177" s="25"/>
      <c r="AI177" s="25"/>
      <c r="AV177" s="29"/>
    </row>
    <row r="178" spans="23:48" x14ac:dyDescent="0.3">
      <c r="W178" s="25"/>
      <c r="Y178" s="25"/>
      <c r="AF178" s="25"/>
      <c r="AG178" s="25"/>
      <c r="AH178" s="25"/>
      <c r="AI178" s="25"/>
      <c r="AV178" s="29"/>
    </row>
    <row r="179" spans="23:48" x14ac:dyDescent="0.3">
      <c r="W179" s="25"/>
      <c r="Y179" s="25"/>
      <c r="AF179" s="25"/>
      <c r="AG179" s="25"/>
      <c r="AH179" s="25"/>
      <c r="AI179" s="25"/>
      <c r="AV179" s="29"/>
    </row>
    <row r="180" spans="23:48" x14ac:dyDescent="0.3">
      <c r="W180" s="25"/>
      <c r="Y180" s="25"/>
      <c r="AF180" s="25"/>
      <c r="AG180" s="25"/>
      <c r="AH180" s="25"/>
      <c r="AI180" s="25"/>
      <c r="AV180" s="29"/>
    </row>
    <row r="181" spans="23:48" x14ac:dyDescent="0.3">
      <c r="W181" s="25"/>
      <c r="Y181" s="25"/>
      <c r="AF181" s="25"/>
      <c r="AG181" s="25"/>
      <c r="AH181" s="25"/>
      <c r="AI181" s="25"/>
      <c r="AV181" s="29"/>
    </row>
    <row r="182" spans="23:48" x14ac:dyDescent="0.3">
      <c r="W182" s="25"/>
      <c r="Y182" s="25"/>
      <c r="AF182" s="25"/>
      <c r="AG182" s="25"/>
      <c r="AH182" s="25"/>
      <c r="AI182" s="25"/>
      <c r="AV182" s="29"/>
    </row>
    <row r="183" spans="23:48" x14ac:dyDescent="0.3">
      <c r="W183" s="25"/>
      <c r="Y183" s="25"/>
      <c r="AF183" s="25"/>
      <c r="AG183" s="25"/>
      <c r="AH183" s="25"/>
      <c r="AI183" s="25"/>
      <c r="AV183" s="29"/>
    </row>
    <row r="184" spans="23:48" x14ac:dyDescent="0.3">
      <c r="W184" s="25"/>
      <c r="Y184" s="25"/>
      <c r="AF184" s="25"/>
      <c r="AG184" s="25"/>
      <c r="AH184" s="25"/>
      <c r="AI184" s="25"/>
      <c r="AV184" s="29"/>
    </row>
    <row r="185" spans="23:48" x14ac:dyDescent="0.3">
      <c r="W185" s="25"/>
      <c r="Y185" s="25"/>
      <c r="AF185" s="25"/>
      <c r="AG185" s="25"/>
      <c r="AH185" s="25"/>
      <c r="AI185" s="25"/>
      <c r="AV185" s="29"/>
    </row>
    <row r="186" spans="23:48" x14ac:dyDescent="0.3">
      <c r="W186" s="25"/>
      <c r="Y186" s="25"/>
      <c r="AF186" s="25"/>
      <c r="AG186" s="25"/>
      <c r="AH186" s="25"/>
      <c r="AI186" s="25"/>
      <c r="AV186" s="29"/>
    </row>
    <row r="187" spans="23:48" x14ac:dyDescent="0.3">
      <c r="W187" s="25"/>
      <c r="Y187" s="25"/>
      <c r="AF187" s="25"/>
      <c r="AG187" s="25"/>
      <c r="AH187" s="25"/>
      <c r="AI187" s="25"/>
      <c r="AV187" s="29"/>
    </row>
    <row r="188" spans="23:48" x14ac:dyDescent="0.3">
      <c r="W188" s="25"/>
      <c r="Y188" s="25"/>
      <c r="AF188" s="25"/>
      <c r="AG188" s="25"/>
      <c r="AH188" s="25"/>
      <c r="AI188" s="25"/>
      <c r="AV188" s="29"/>
    </row>
    <row r="189" spans="23:48" x14ac:dyDescent="0.3">
      <c r="W189" s="25"/>
      <c r="Y189" s="25"/>
      <c r="AF189" s="25"/>
      <c r="AG189" s="25"/>
      <c r="AH189" s="25"/>
      <c r="AI189" s="25"/>
      <c r="AV189" s="29"/>
    </row>
    <row r="190" spans="23:48" x14ac:dyDescent="0.3">
      <c r="W190" s="25"/>
      <c r="Y190" s="25"/>
      <c r="AF190" s="25"/>
      <c r="AG190" s="25"/>
      <c r="AH190" s="25"/>
      <c r="AI190" s="25"/>
      <c r="AV190" s="29"/>
    </row>
    <row r="191" spans="23:48" x14ac:dyDescent="0.3">
      <c r="W191" s="25"/>
      <c r="Y191" s="25"/>
      <c r="AF191" s="25"/>
      <c r="AG191" s="25"/>
      <c r="AH191" s="25"/>
      <c r="AI191" s="25"/>
      <c r="AV191" s="29"/>
    </row>
    <row r="192" spans="23:48" x14ac:dyDescent="0.3">
      <c r="W192" s="25"/>
      <c r="Y192" s="25"/>
      <c r="AF192" s="25"/>
      <c r="AG192" s="25"/>
      <c r="AH192" s="25"/>
      <c r="AI192" s="25"/>
      <c r="AV192" s="29"/>
    </row>
    <row r="193" spans="23:48" x14ac:dyDescent="0.3">
      <c r="W193" s="25"/>
      <c r="Y193" s="25"/>
      <c r="AF193" s="25"/>
      <c r="AG193" s="25"/>
      <c r="AH193" s="25"/>
      <c r="AI193" s="25"/>
      <c r="AV193" s="29"/>
    </row>
    <row r="194" spans="23:48" x14ac:dyDescent="0.3">
      <c r="W194" s="25"/>
      <c r="Y194" s="25"/>
      <c r="AF194" s="25"/>
      <c r="AG194" s="25"/>
      <c r="AH194" s="25"/>
      <c r="AI194" s="25"/>
      <c r="AV194" s="29"/>
    </row>
    <row r="195" spans="23:48" x14ac:dyDescent="0.3">
      <c r="W195" s="25"/>
      <c r="Y195" s="25"/>
      <c r="AF195" s="25"/>
      <c r="AG195" s="25"/>
      <c r="AH195" s="25"/>
      <c r="AI195" s="25"/>
      <c r="AV195" s="29"/>
    </row>
    <row r="196" spans="23:48" x14ac:dyDescent="0.3">
      <c r="W196" s="25"/>
      <c r="Y196" s="25"/>
      <c r="AF196" s="25"/>
      <c r="AG196" s="25"/>
      <c r="AH196" s="25"/>
      <c r="AI196" s="25"/>
      <c r="AV196" s="29"/>
    </row>
    <row r="197" spans="23:48" x14ac:dyDescent="0.3">
      <c r="W197" s="25"/>
      <c r="Y197" s="25"/>
      <c r="AF197" s="25"/>
      <c r="AG197" s="25"/>
      <c r="AH197" s="25"/>
      <c r="AI197" s="25"/>
      <c r="AV197" s="29"/>
    </row>
    <row r="198" spans="23:48" x14ac:dyDescent="0.3">
      <c r="W198" s="25"/>
      <c r="Y198" s="25"/>
      <c r="AF198" s="25"/>
      <c r="AG198" s="25"/>
      <c r="AH198" s="25"/>
      <c r="AI198" s="25"/>
      <c r="AV198" s="29"/>
    </row>
    <row r="199" spans="23:48" x14ac:dyDescent="0.3">
      <c r="W199" s="25"/>
      <c r="Y199" s="25"/>
      <c r="AF199" s="25"/>
      <c r="AG199" s="25"/>
      <c r="AH199" s="25"/>
      <c r="AI199" s="25"/>
      <c r="AV199" s="29"/>
    </row>
    <row r="200" spans="23:48" x14ac:dyDescent="0.3">
      <c r="W200" s="25"/>
      <c r="Y200" s="25"/>
      <c r="AF200" s="25"/>
      <c r="AG200" s="25"/>
      <c r="AH200" s="25"/>
      <c r="AI200" s="25"/>
      <c r="AV200" s="29"/>
    </row>
    <row r="201" spans="23:48" x14ac:dyDescent="0.3">
      <c r="W201" s="25"/>
      <c r="Y201" s="25"/>
      <c r="AF201" s="25"/>
      <c r="AG201" s="25"/>
      <c r="AH201" s="25"/>
      <c r="AI201" s="25"/>
      <c r="AV201" s="29"/>
    </row>
    <row r="202" spans="23:48" x14ac:dyDescent="0.3">
      <c r="W202" s="25"/>
      <c r="Y202" s="25"/>
      <c r="AF202" s="25"/>
      <c r="AG202" s="25"/>
      <c r="AH202" s="25"/>
      <c r="AI202" s="25"/>
      <c r="AV202" s="29"/>
    </row>
    <row r="203" spans="23:48" x14ac:dyDescent="0.3">
      <c r="W203" s="25"/>
      <c r="Y203" s="25"/>
      <c r="AF203" s="25"/>
      <c r="AG203" s="25"/>
      <c r="AH203" s="25"/>
      <c r="AI203" s="25"/>
      <c r="AV203" s="29"/>
    </row>
    <row r="204" spans="23:48" x14ac:dyDescent="0.3">
      <c r="W204" s="25"/>
      <c r="Y204" s="25"/>
      <c r="AF204" s="25"/>
      <c r="AG204" s="25"/>
      <c r="AH204" s="25"/>
      <c r="AI204" s="25"/>
      <c r="AV204" s="29"/>
    </row>
    <row r="205" spans="23:48" x14ac:dyDescent="0.3">
      <c r="W205" s="25"/>
      <c r="Y205" s="25"/>
      <c r="AF205" s="25"/>
      <c r="AG205" s="25"/>
      <c r="AH205" s="25"/>
      <c r="AI205" s="25"/>
      <c r="AV205" s="29"/>
    </row>
    <row r="206" spans="23:48" x14ac:dyDescent="0.3">
      <c r="W206" s="25"/>
      <c r="Y206" s="25"/>
      <c r="AF206" s="25"/>
      <c r="AG206" s="25"/>
      <c r="AH206" s="25"/>
      <c r="AI206" s="25"/>
      <c r="AV206" s="29"/>
    </row>
    <row r="207" spans="23:48" x14ac:dyDescent="0.3">
      <c r="W207" s="25"/>
      <c r="Y207" s="25"/>
      <c r="AF207" s="25"/>
      <c r="AG207" s="25"/>
      <c r="AH207" s="25"/>
      <c r="AI207" s="25"/>
      <c r="AV207" s="29"/>
    </row>
    <row r="208" spans="23:48" x14ac:dyDescent="0.3">
      <c r="W208" s="25"/>
      <c r="Y208" s="25"/>
      <c r="AF208" s="25"/>
      <c r="AG208" s="25"/>
      <c r="AH208" s="25"/>
      <c r="AI208" s="25"/>
      <c r="AV208" s="29"/>
    </row>
    <row r="209" spans="23:48" x14ac:dyDescent="0.3">
      <c r="W209" s="25"/>
      <c r="Y209" s="25"/>
      <c r="AF209" s="25"/>
      <c r="AG209" s="25"/>
      <c r="AH209" s="25"/>
      <c r="AI209" s="25"/>
      <c r="AV209" s="29"/>
    </row>
    <row r="210" spans="23:48" x14ac:dyDescent="0.3">
      <c r="W210" s="25"/>
      <c r="Y210" s="25"/>
      <c r="AF210" s="25"/>
      <c r="AG210" s="25"/>
      <c r="AH210" s="25"/>
      <c r="AI210" s="25"/>
      <c r="AV210" s="29"/>
    </row>
    <row r="211" spans="23:48" x14ac:dyDescent="0.3">
      <c r="W211" s="25"/>
      <c r="Y211" s="25"/>
      <c r="AF211" s="25"/>
      <c r="AG211" s="25"/>
      <c r="AH211" s="25"/>
      <c r="AI211" s="25"/>
      <c r="AV211" s="29"/>
    </row>
    <row r="212" spans="23:48" x14ac:dyDescent="0.3">
      <c r="W212" s="25"/>
      <c r="Y212" s="25"/>
      <c r="AF212" s="25"/>
      <c r="AG212" s="25"/>
      <c r="AH212" s="25"/>
      <c r="AI212" s="25"/>
      <c r="AV212" s="29"/>
    </row>
    <row r="213" spans="23:48" x14ac:dyDescent="0.3">
      <c r="W213" s="25"/>
      <c r="Y213" s="25"/>
      <c r="AF213" s="25"/>
      <c r="AG213" s="25"/>
      <c r="AH213" s="25"/>
      <c r="AI213" s="25"/>
      <c r="AV213" s="29"/>
    </row>
    <row r="214" spans="23:48" x14ac:dyDescent="0.3">
      <c r="W214" s="25"/>
      <c r="Y214" s="25"/>
      <c r="AF214" s="25"/>
      <c r="AG214" s="25"/>
      <c r="AH214" s="25"/>
      <c r="AI214" s="25"/>
      <c r="AV214" s="29"/>
    </row>
    <row r="215" spans="23:48" x14ac:dyDescent="0.3">
      <c r="W215" s="25"/>
      <c r="Y215" s="25"/>
      <c r="AF215" s="25"/>
      <c r="AG215" s="25"/>
      <c r="AH215" s="25"/>
      <c r="AI215" s="25"/>
      <c r="AV215" s="29"/>
    </row>
    <row r="216" spans="23:48" x14ac:dyDescent="0.3">
      <c r="W216" s="25"/>
      <c r="Y216" s="25"/>
      <c r="AF216" s="25"/>
      <c r="AG216" s="25"/>
      <c r="AH216" s="25"/>
      <c r="AI216" s="25"/>
      <c r="AV216" s="29"/>
    </row>
    <row r="217" spans="23:48" x14ac:dyDescent="0.3">
      <c r="W217" s="25"/>
      <c r="Y217" s="25"/>
      <c r="AF217" s="25"/>
      <c r="AG217" s="25"/>
      <c r="AH217" s="25"/>
      <c r="AI217" s="25"/>
      <c r="AV217" s="29"/>
    </row>
    <row r="218" spans="23:48" x14ac:dyDescent="0.3">
      <c r="W218" s="25"/>
      <c r="Y218" s="25"/>
      <c r="AF218" s="25"/>
      <c r="AG218" s="25"/>
      <c r="AH218" s="25"/>
      <c r="AI218" s="25"/>
      <c r="AV218" s="29"/>
    </row>
    <row r="219" spans="23:48" x14ac:dyDescent="0.3">
      <c r="W219" s="25"/>
      <c r="Y219" s="25"/>
      <c r="AF219" s="25"/>
      <c r="AG219" s="25"/>
      <c r="AH219" s="25"/>
      <c r="AI219" s="25"/>
      <c r="AV219" s="29"/>
    </row>
    <row r="220" spans="23:48" x14ac:dyDescent="0.3">
      <c r="W220" s="25"/>
      <c r="Y220" s="25"/>
      <c r="AF220" s="25"/>
      <c r="AG220" s="25"/>
      <c r="AH220" s="25"/>
      <c r="AI220" s="25"/>
      <c r="AV220" s="29"/>
    </row>
    <row r="221" spans="23:48" x14ac:dyDescent="0.3">
      <c r="W221" s="25"/>
      <c r="Y221" s="25"/>
      <c r="AF221" s="25"/>
      <c r="AG221" s="25"/>
      <c r="AH221" s="25"/>
      <c r="AI221" s="25"/>
      <c r="AV221" s="29"/>
    </row>
    <row r="222" spans="23:48" x14ac:dyDescent="0.3">
      <c r="W222" s="25"/>
      <c r="Y222" s="25"/>
      <c r="AF222" s="25"/>
      <c r="AG222" s="25"/>
      <c r="AH222" s="25"/>
      <c r="AI222" s="25"/>
      <c r="AV222" s="29"/>
    </row>
    <row r="223" spans="23:48" x14ac:dyDescent="0.3">
      <c r="W223" s="25"/>
      <c r="Y223" s="25"/>
      <c r="AF223" s="25"/>
      <c r="AG223" s="25"/>
      <c r="AH223" s="25"/>
      <c r="AI223" s="25"/>
      <c r="AV223" s="29"/>
    </row>
    <row r="224" spans="23:48" x14ac:dyDescent="0.3">
      <c r="W224" s="25"/>
      <c r="Y224" s="25"/>
      <c r="AF224" s="25"/>
      <c r="AG224" s="25"/>
      <c r="AH224" s="25"/>
      <c r="AI224" s="25"/>
      <c r="AV224" s="29"/>
    </row>
    <row r="225" spans="23:48" x14ac:dyDescent="0.3">
      <c r="W225" s="25"/>
      <c r="Y225" s="25"/>
      <c r="AF225" s="25"/>
      <c r="AG225" s="25"/>
      <c r="AH225" s="25"/>
      <c r="AI225" s="25"/>
      <c r="AV225" s="29"/>
    </row>
    <row r="226" spans="23:48" x14ac:dyDescent="0.3">
      <c r="W226" s="25"/>
      <c r="Y226" s="25"/>
      <c r="AF226" s="25"/>
      <c r="AG226" s="25"/>
      <c r="AH226" s="25"/>
      <c r="AI226" s="25"/>
      <c r="AV226" s="29"/>
    </row>
    <row r="227" spans="23:48" x14ac:dyDescent="0.3">
      <c r="W227" s="25"/>
      <c r="Y227" s="25"/>
      <c r="AF227" s="25"/>
      <c r="AG227" s="25"/>
      <c r="AH227" s="25"/>
      <c r="AI227" s="25"/>
      <c r="AV227" s="29"/>
    </row>
    <row r="228" spans="23:48" x14ac:dyDescent="0.3">
      <c r="W228" s="25"/>
      <c r="Y228" s="25"/>
      <c r="AF228" s="25"/>
      <c r="AG228" s="25"/>
      <c r="AH228" s="25"/>
      <c r="AI228" s="25"/>
      <c r="AV228" s="29"/>
    </row>
    <row r="229" spans="23:48" x14ac:dyDescent="0.3">
      <c r="W229" s="25"/>
      <c r="Y229" s="25"/>
      <c r="AF229" s="25"/>
      <c r="AG229" s="25"/>
      <c r="AH229" s="25"/>
      <c r="AI229" s="25"/>
      <c r="AV229" s="29"/>
    </row>
    <row r="230" spans="23:48" x14ac:dyDescent="0.3">
      <c r="W230" s="25"/>
      <c r="Y230" s="25"/>
      <c r="AF230" s="25"/>
      <c r="AG230" s="25"/>
      <c r="AH230" s="25"/>
      <c r="AI230" s="25"/>
      <c r="AV230" s="29"/>
    </row>
    <row r="231" spans="23:48" x14ac:dyDescent="0.3">
      <c r="W231" s="25"/>
      <c r="Y231" s="25"/>
      <c r="AF231" s="25"/>
      <c r="AG231" s="25"/>
      <c r="AH231" s="25"/>
      <c r="AI231" s="25"/>
      <c r="AV231" s="29"/>
    </row>
    <row r="232" spans="23:48" x14ac:dyDescent="0.3">
      <c r="W232" s="25"/>
      <c r="Y232" s="25"/>
      <c r="AF232" s="25"/>
      <c r="AG232" s="25"/>
      <c r="AH232" s="25"/>
      <c r="AI232" s="25"/>
      <c r="AV232" s="29"/>
    </row>
    <row r="233" spans="23:48" x14ac:dyDescent="0.3">
      <c r="W233" s="25"/>
      <c r="Y233" s="25"/>
      <c r="AF233" s="25"/>
      <c r="AG233" s="25"/>
      <c r="AH233" s="25"/>
      <c r="AI233" s="25"/>
      <c r="AV233" s="29"/>
    </row>
    <row r="234" spans="23:48" x14ac:dyDescent="0.3">
      <c r="W234" s="25"/>
      <c r="Y234" s="25"/>
      <c r="AF234" s="25"/>
      <c r="AG234" s="25"/>
      <c r="AH234" s="25"/>
      <c r="AI234" s="25"/>
      <c r="AV234" s="29"/>
    </row>
    <row r="235" spans="23:48" x14ac:dyDescent="0.3">
      <c r="W235" s="25"/>
      <c r="Y235" s="25"/>
      <c r="AF235" s="25"/>
      <c r="AG235" s="25"/>
      <c r="AH235" s="25"/>
      <c r="AI235" s="25"/>
      <c r="AV235" s="29"/>
    </row>
    <row r="236" spans="23:48" x14ac:dyDescent="0.3">
      <c r="W236" s="25"/>
      <c r="Y236" s="25"/>
      <c r="AF236" s="25"/>
      <c r="AG236" s="25"/>
      <c r="AH236" s="25"/>
      <c r="AI236" s="25"/>
      <c r="AV236" s="29"/>
    </row>
    <row r="237" spans="23:48" x14ac:dyDescent="0.3">
      <c r="W237" s="25"/>
      <c r="Y237" s="25"/>
      <c r="AF237" s="25"/>
      <c r="AG237" s="25"/>
      <c r="AH237" s="25"/>
      <c r="AI237" s="25"/>
      <c r="AV237" s="29"/>
    </row>
    <row r="238" spans="23:48" x14ac:dyDescent="0.3">
      <c r="W238" s="25"/>
      <c r="Y238" s="25"/>
      <c r="AF238" s="25"/>
      <c r="AG238" s="25"/>
      <c r="AH238" s="25"/>
      <c r="AI238" s="25"/>
      <c r="AV238" s="29"/>
    </row>
    <row r="239" spans="23:48" x14ac:dyDescent="0.3">
      <c r="W239" s="25"/>
      <c r="Y239" s="25"/>
      <c r="AF239" s="25"/>
      <c r="AG239" s="25"/>
      <c r="AH239" s="25"/>
      <c r="AI239" s="25"/>
      <c r="AV239" s="29"/>
    </row>
    <row r="240" spans="23:48" x14ac:dyDescent="0.3">
      <c r="W240" s="25"/>
      <c r="Y240" s="25"/>
      <c r="AF240" s="25"/>
      <c r="AG240" s="25"/>
      <c r="AH240" s="25"/>
      <c r="AI240" s="25"/>
      <c r="AV240" s="29"/>
    </row>
    <row r="241" spans="23:48" x14ac:dyDescent="0.3">
      <c r="W241" s="25"/>
      <c r="Y241" s="25"/>
      <c r="AF241" s="25"/>
      <c r="AG241" s="25"/>
      <c r="AH241" s="25"/>
      <c r="AI241" s="25"/>
      <c r="AV241" s="29"/>
    </row>
    <row r="242" spans="23:48" x14ac:dyDescent="0.3">
      <c r="W242" s="25"/>
      <c r="Y242" s="25"/>
      <c r="AF242" s="25"/>
      <c r="AG242" s="25"/>
      <c r="AH242" s="25"/>
      <c r="AI242" s="25"/>
      <c r="AV242" s="29"/>
    </row>
    <row r="243" spans="23:48" x14ac:dyDescent="0.3">
      <c r="W243" s="25"/>
      <c r="Y243" s="25"/>
      <c r="AF243" s="25"/>
      <c r="AG243" s="25"/>
      <c r="AH243" s="25"/>
      <c r="AI243" s="25"/>
      <c r="AV243" s="29"/>
    </row>
    <row r="244" spans="23:48" x14ac:dyDescent="0.3">
      <c r="W244" s="25"/>
      <c r="Y244" s="25"/>
      <c r="AF244" s="25"/>
      <c r="AG244" s="25"/>
      <c r="AH244" s="25"/>
      <c r="AI244" s="25"/>
      <c r="AV244" s="29"/>
    </row>
    <row r="245" spans="23:48" x14ac:dyDescent="0.3">
      <c r="W245" s="25"/>
      <c r="Y245" s="25"/>
      <c r="AF245" s="25"/>
      <c r="AG245" s="25"/>
      <c r="AH245" s="25"/>
      <c r="AI245" s="25"/>
      <c r="AV245" s="29"/>
    </row>
    <row r="246" spans="23:48" x14ac:dyDescent="0.3">
      <c r="W246" s="25"/>
      <c r="Y246" s="25"/>
      <c r="AF246" s="25"/>
      <c r="AG246" s="25"/>
      <c r="AH246" s="25"/>
      <c r="AI246" s="25"/>
      <c r="AV246" s="29"/>
    </row>
    <row r="247" spans="23:48" x14ac:dyDescent="0.3">
      <c r="W247" s="25"/>
      <c r="Y247" s="25"/>
      <c r="AF247" s="25"/>
      <c r="AG247" s="25"/>
      <c r="AH247" s="25"/>
      <c r="AI247" s="25"/>
      <c r="AV247" s="29"/>
    </row>
    <row r="248" spans="23:48" x14ac:dyDescent="0.3">
      <c r="W248" s="25"/>
      <c r="Y248" s="25"/>
      <c r="AF248" s="25"/>
      <c r="AG248" s="25"/>
      <c r="AH248" s="25"/>
      <c r="AI248" s="25"/>
      <c r="AV248" s="29"/>
    </row>
    <row r="249" spans="23:48" x14ac:dyDescent="0.3">
      <c r="W249" s="25"/>
      <c r="Y249" s="25"/>
      <c r="AF249" s="25"/>
      <c r="AG249" s="25"/>
      <c r="AH249" s="25"/>
      <c r="AI249" s="25"/>
      <c r="AV249" s="29"/>
    </row>
    <row r="250" spans="23:48" x14ac:dyDescent="0.3">
      <c r="W250" s="25"/>
      <c r="Y250" s="25"/>
      <c r="AF250" s="25"/>
      <c r="AG250" s="25"/>
      <c r="AH250" s="25"/>
      <c r="AI250" s="25"/>
      <c r="AV250" s="29"/>
    </row>
    <row r="251" spans="23:48" x14ac:dyDescent="0.3">
      <c r="W251" s="25"/>
      <c r="Y251" s="25"/>
      <c r="AF251" s="25"/>
      <c r="AG251" s="25"/>
      <c r="AH251" s="25"/>
      <c r="AI251" s="25"/>
      <c r="AV251" s="29"/>
    </row>
    <row r="252" spans="23:48" x14ac:dyDescent="0.3">
      <c r="W252" s="25"/>
      <c r="Y252" s="25"/>
      <c r="AF252" s="25"/>
      <c r="AG252" s="25"/>
      <c r="AH252" s="25"/>
      <c r="AI252" s="25"/>
      <c r="AV252" s="29"/>
    </row>
    <row r="253" spans="23:48" x14ac:dyDescent="0.3">
      <c r="W253" s="25"/>
      <c r="Y253" s="25"/>
      <c r="AF253" s="25"/>
      <c r="AG253" s="25"/>
      <c r="AH253" s="25"/>
      <c r="AI253" s="25"/>
      <c r="AV253" s="29"/>
    </row>
    <row r="254" spans="23:48" x14ac:dyDescent="0.3">
      <c r="W254" s="25"/>
      <c r="Y254" s="25"/>
      <c r="AF254" s="25"/>
      <c r="AG254" s="25"/>
      <c r="AH254" s="25"/>
      <c r="AI254" s="25"/>
      <c r="AV254" s="29"/>
    </row>
    <row r="255" spans="23:48" x14ac:dyDescent="0.3">
      <c r="W255" s="25"/>
      <c r="Y255" s="25"/>
      <c r="AF255" s="25"/>
      <c r="AG255" s="25"/>
      <c r="AH255" s="25"/>
      <c r="AI255" s="25"/>
      <c r="AV255" s="29"/>
    </row>
    <row r="256" spans="23:48" x14ac:dyDescent="0.3">
      <c r="W256" s="25"/>
      <c r="Y256" s="25"/>
      <c r="AF256" s="25"/>
      <c r="AG256" s="25"/>
      <c r="AH256" s="25"/>
      <c r="AI256" s="25"/>
      <c r="AV256" s="29"/>
    </row>
    <row r="257" spans="23:48" x14ac:dyDescent="0.3">
      <c r="W257" s="25"/>
      <c r="Y257" s="25"/>
      <c r="AF257" s="25"/>
      <c r="AG257" s="25"/>
      <c r="AH257" s="25"/>
      <c r="AI257" s="25"/>
      <c r="AV257" s="29"/>
    </row>
    <row r="258" spans="23:48" x14ac:dyDescent="0.3">
      <c r="W258" s="25"/>
      <c r="Y258" s="25"/>
      <c r="AF258" s="25"/>
      <c r="AG258" s="25"/>
      <c r="AH258" s="25"/>
      <c r="AI258" s="25"/>
      <c r="AV258" s="29"/>
    </row>
    <row r="259" spans="23:48" x14ac:dyDescent="0.3">
      <c r="W259" s="25"/>
      <c r="Y259" s="25"/>
      <c r="AF259" s="25"/>
      <c r="AG259" s="25"/>
      <c r="AH259" s="25"/>
      <c r="AI259" s="25"/>
      <c r="AV259" s="29"/>
    </row>
    <row r="260" spans="23:48" x14ac:dyDescent="0.3">
      <c r="W260" s="25"/>
      <c r="Y260" s="25"/>
      <c r="AF260" s="25"/>
      <c r="AG260" s="25"/>
      <c r="AH260" s="25"/>
      <c r="AI260" s="25"/>
      <c r="AV260" s="29"/>
    </row>
    <row r="261" spans="23:48" x14ac:dyDescent="0.3">
      <c r="W261" s="25"/>
      <c r="Y261" s="25"/>
      <c r="AF261" s="25"/>
      <c r="AG261" s="25"/>
      <c r="AH261" s="25"/>
      <c r="AI261" s="25"/>
      <c r="AV261" s="29"/>
    </row>
    <row r="262" spans="23:48" x14ac:dyDescent="0.3">
      <c r="W262" s="25"/>
      <c r="Y262" s="25"/>
      <c r="AF262" s="25"/>
      <c r="AG262" s="25"/>
      <c r="AH262" s="25"/>
      <c r="AI262" s="25"/>
      <c r="AV262" s="29"/>
    </row>
    <row r="263" spans="23:48" x14ac:dyDescent="0.3">
      <c r="W263" s="25"/>
      <c r="Y263" s="25"/>
      <c r="AF263" s="25"/>
      <c r="AG263" s="25"/>
      <c r="AH263" s="25"/>
      <c r="AI263" s="25"/>
      <c r="AV263" s="29"/>
    </row>
    <row r="264" spans="23:48" x14ac:dyDescent="0.3">
      <c r="W264" s="25"/>
      <c r="Y264" s="25"/>
      <c r="AF264" s="25"/>
      <c r="AG264" s="25"/>
      <c r="AH264" s="25"/>
      <c r="AI264" s="25"/>
      <c r="AV264" s="29"/>
    </row>
    <row r="265" spans="23:48" x14ac:dyDescent="0.3">
      <c r="W265" s="25"/>
      <c r="Y265" s="25"/>
      <c r="AF265" s="25"/>
      <c r="AG265" s="25"/>
      <c r="AH265" s="25"/>
      <c r="AI265" s="25"/>
      <c r="AV265" s="29"/>
    </row>
    <row r="266" spans="23:48" x14ac:dyDescent="0.3">
      <c r="W266" s="25"/>
      <c r="Y266" s="25"/>
      <c r="AF266" s="25"/>
      <c r="AG266" s="25"/>
      <c r="AH266" s="25"/>
      <c r="AI266" s="25"/>
      <c r="AV266" s="29"/>
    </row>
    <row r="267" spans="23:48" x14ac:dyDescent="0.3">
      <c r="W267" s="25"/>
      <c r="Y267" s="25"/>
      <c r="AF267" s="25"/>
      <c r="AG267" s="25"/>
      <c r="AH267" s="25"/>
      <c r="AI267" s="25"/>
      <c r="AV267" s="29"/>
    </row>
    <row r="268" spans="23:48" x14ac:dyDescent="0.3">
      <c r="W268" s="25"/>
      <c r="Y268" s="25"/>
      <c r="AF268" s="25"/>
      <c r="AG268" s="25"/>
      <c r="AH268" s="25"/>
      <c r="AI268" s="25"/>
      <c r="AV268" s="29"/>
    </row>
    <row r="269" spans="23:48" x14ac:dyDescent="0.3">
      <c r="W269" s="25"/>
      <c r="Y269" s="25"/>
      <c r="AF269" s="25"/>
      <c r="AG269" s="25"/>
      <c r="AH269" s="25"/>
      <c r="AI269" s="25"/>
      <c r="AV269" s="29"/>
    </row>
    <row r="270" spans="23:48" x14ac:dyDescent="0.3">
      <c r="W270" s="25"/>
      <c r="Y270" s="25"/>
      <c r="AF270" s="25"/>
      <c r="AG270" s="25"/>
      <c r="AH270" s="25"/>
      <c r="AI270" s="25"/>
      <c r="AV270" s="29"/>
    </row>
    <row r="271" spans="23:48" x14ac:dyDescent="0.3">
      <c r="W271" s="25"/>
      <c r="Y271" s="25"/>
      <c r="AF271" s="25"/>
      <c r="AG271" s="25"/>
      <c r="AH271" s="25"/>
      <c r="AI271" s="25"/>
      <c r="AV271" s="29"/>
    </row>
    <row r="272" spans="23:48" x14ac:dyDescent="0.3">
      <c r="W272" s="25"/>
      <c r="Y272" s="25"/>
      <c r="AF272" s="25"/>
      <c r="AG272" s="25"/>
      <c r="AH272" s="25"/>
      <c r="AI272" s="25"/>
      <c r="AV272" s="29"/>
    </row>
    <row r="273" spans="23:48" x14ac:dyDescent="0.3">
      <c r="W273" s="25"/>
      <c r="Y273" s="25"/>
      <c r="AF273" s="25"/>
      <c r="AG273" s="25"/>
      <c r="AH273" s="25"/>
      <c r="AI273" s="25"/>
      <c r="AV273" s="29"/>
    </row>
    <row r="274" spans="23:48" x14ac:dyDescent="0.3">
      <c r="W274" s="25"/>
      <c r="Y274" s="25"/>
      <c r="AF274" s="25"/>
      <c r="AG274" s="25"/>
      <c r="AH274" s="25"/>
      <c r="AI274" s="25"/>
      <c r="AV274" s="29"/>
    </row>
    <row r="275" spans="23:48" x14ac:dyDescent="0.3">
      <c r="W275" s="25"/>
      <c r="Y275" s="25"/>
      <c r="AF275" s="25"/>
      <c r="AG275" s="25"/>
      <c r="AH275" s="25"/>
      <c r="AI275" s="25"/>
      <c r="AV275" s="29"/>
    </row>
    <row r="276" spans="23:48" x14ac:dyDescent="0.3">
      <c r="W276" s="25"/>
      <c r="Y276" s="25"/>
      <c r="AF276" s="25"/>
      <c r="AG276" s="25"/>
      <c r="AH276" s="25"/>
      <c r="AI276" s="25"/>
      <c r="AV276" s="29"/>
    </row>
    <row r="277" spans="23:48" x14ac:dyDescent="0.3">
      <c r="W277" s="25"/>
      <c r="Y277" s="25"/>
      <c r="AF277" s="25"/>
      <c r="AG277" s="25"/>
      <c r="AH277" s="25"/>
      <c r="AI277" s="25"/>
      <c r="AV277" s="29"/>
    </row>
    <row r="278" spans="23:48" x14ac:dyDescent="0.3">
      <c r="W278" s="25"/>
      <c r="Y278" s="25"/>
      <c r="AF278" s="25"/>
      <c r="AG278" s="25"/>
      <c r="AH278" s="25"/>
      <c r="AI278" s="25"/>
      <c r="AV278" s="29"/>
    </row>
    <row r="279" spans="23:48" x14ac:dyDescent="0.3">
      <c r="W279" s="25"/>
      <c r="Y279" s="25"/>
      <c r="AF279" s="25"/>
      <c r="AG279" s="25"/>
      <c r="AH279" s="25"/>
      <c r="AI279" s="25"/>
      <c r="AV279" s="29"/>
    </row>
    <row r="280" spans="23:48" x14ac:dyDescent="0.3">
      <c r="W280" s="25"/>
      <c r="Y280" s="25"/>
      <c r="AF280" s="25"/>
      <c r="AG280" s="25"/>
      <c r="AH280" s="25"/>
      <c r="AI280" s="25"/>
      <c r="AV280" s="29"/>
    </row>
    <row r="281" spans="23:48" x14ac:dyDescent="0.3">
      <c r="W281" s="25"/>
      <c r="Y281" s="25"/>
      <c r="AF281" s="25"/>
      <c r="AG281" s="25"/>
      <c r="AH281" s="25"/>
      <c r="AI281" s="25"/>
      <c r="AV281" s="29"/>
    </row>
    <row r="282" spans="23:48" x14ac:dyDescent="0.3">
      <c r="W282" s="25"/>
      <c r="Y282" s="25"/>
      <c r="AF282" s="25"/>
      <c r="AG282" s="25"/>
      <c r="AH282" s="25"/>
      <c r="AI282" s="25"/>
      <c r="AV282" s="29"/>
    </row>
    <row r="283" spans="23:48" x14ac:dyDescent="0.3">
      <c r="W283" s="25"/>
      <c r="Y283" s="25"/>
      <c r="AF283" s="25"/>
      <c r="AG283" s="25"/>
      <c r="AH283" s="25"/>
      <c r="AI283" s="25"/>
      <c r="AV283" s="29"/>
    </row>
    <row r="284" spans="23:48" x14ac:dyDescent="0.3">
      <c r="W284" s="25"/>
      <c r="Y284" s="25"/>
      <c r="AF284" s="25"/>
      <c r="AG284" s="25"/>
      <c r="AH284" s="25"/>
      <c r="AI284" s="25"/>
      <c r="AV284" s="29"/>
    </row>
    <row r="285" spans="23:48" x14ac:dyDescent="0.3">
      <c r="W285" s="25"/>
      <c r="Y285" s="25"/>
      <c r="AF285" s="25"/>
      <c r="AG285" s="25"/>
      <c r="AH285" s="25"/>
      <c r="AI285" s="25"/>
      <c r="AV285" s="29"/>
    </row>
    <row r="286" spans="23:48" x14ac:dyDescent="0.3">
      <c r="W286" s="25"/>
      <c r="Y286" s="25"/>
      <c r="AF286" s="25"/>
      <c r="AG286" s="25"/>
      <c r="AH286" s="25"/>
      <c r="AI286" s="25"/>
      <c r="AV286" s="29"/>
    </row>
    <row r="287" spans="23:48" x14ac:dyDescent="0.3">
      <c r="W287" s="25"/>
      <c r="Y287" s="25"/>
      <c r="AF287" s="25"/>
      <c r="AG287" s="25"/>
      <c r="AH287" s="25"/>
      <c r="AI287" s="25"/>
      <c r="AV287" s="29"/>
    </row>
    <row r="288" spans="23:48" x14ac:dyDescent="0.3">
      <c r="W288" s="25"/>
      <c r="Y288" s="25"/>
      <c r="AF288" s="25"/>
      <c r="AG288" s="25"/>
      <c r="AH288" s="25"/>
      <c r="AI288" s="25"/>
      <c r="AV288" s="29"/>
    </row>
    <row r="289" spans="23:48" x14ac:dyDescent="0.3">
      <c r="W289" s="25"/>
      <c r="Y289" s="25"/>
      <c r="AF289" s="25"/>
      <c r="AG289" s="25"/>
      <c r="AH289" s="25"/>
      <c r="AI289" s="25"/>
      <c r="AV289" s="29"/>
    </row>
    <row r="290" spans="23:48" x14ac:dyDescent="0.3">
      <c r="W290" s="25"/>
      <c r="Y290" s="25"/>
      <c r="AF290" s="25"/>
      <c r="AG290" s="25"/>
      <c r="AH290" s="25"/>
      <c r="AI290" s="25"/>
      <c r="AV290" s="29"/>
    </row>
    <row r="291" spans="23:48" x14ac:dyDescent="0.3">
      <c r="W291" s="25"/>
      <c r="Y291" s="25"/>
      <c r="AF291" s="25"/>
      <c r="AG291" s="25"/>
      <c r="AH291" s="25"/>
      <c r="AI291" s="25"/>
      <c r="AV291" s="29"/>
    </row>
    <row r="292" spans="23:48" x14ac:dyDescent="0.3">
      <c r="W292" s="25"/>
      <c r="Y292" s="25"/>
      <c r="AF292" s="25"/>
      <c r="AG292" s="25"/>
      <c r="AH292" s="25"/>
      <c r="AI292" s="25"/>
      <c r="AV292" s="29"/>
    </row>
    <row r="293" spans="23:48" x14ac:dyDescent="0.3">
      <c r="W293" s="25"/>
      <c r="Y293" s="25"/>
      <c r="AF293" s="25"/>
      <c r="AG293" s="25"/>
      <c r="AH293" s="25"/>
      <c r="AI293" s="25"/>
      <c r="AV293" s="29"/>
    </row>
    <row r="294" spans="23:48" x14ac:dyDescent="0.3">
      <c r="W294" s="25"/>
      <c r="Y294" s="25"/>
      <c r="AF294" s="25"/>
      <c r="AG294" s="25"/>
      <c r="AH294" s="25"/>
      <c r="AI294" s="25"/>
      <c r="AV294" s="29"/>
    </row>
    <row r="295" spans="23:48" x14ac:dyDescent="0.3">
      <c r="W295" s="25"/>
      <c r="Y295" s="25"/>
      <c r="AF295" s="25"/>
      <c r="AG295" s="25"/>
      <c r="AH295" s="25"/>
      <c r="AI295" s="25"/>
      <c r="AV295" s="29"/>
    </row>
    <row r="296" spans="23:48" x14ac:dyDescent="0.3">
      <c r="W296" s="25"/>
      <c r="Y296" s="25"/>
      <c r="AF296" s="25"/>
      <c r="AG296" s="25"/>
      <c r="AH296" s="25"/>
      <c r="AI296" s="25"/>
      <c r="AV296" s="29"/>
    </row>
  </sheetData>
  <sheetProtection formatCells="0" formatColumns="0" formatRows="0"/>
  <mergeCells count="83">
    <mergeCell ref="BE2:BQ2"/>
    <mergeCell ref="AY1:BQ1"/>
    <mergeCell ref="N4:N9"/>
    <mergeCell ref="O10:O13"/>
    <mergeCell ref="I4:I9"/>
    <mergeCell ref="AJ2:AT2"/>
    <mergeCell ref="AR3:AS3"/>
    <mergeCell ref="BA2:BA3"/>
    <mergeCell ref="AK3:AL3"/>
    <mergeCell ref="AM3:AN3"/>
    <mergeCell ref="AO3:AP3"/>
    <mergeCell ref="BD2:BD3"/>
    <mergeCell ref="U1:AB2"/>
    <mergeCell ref="BB2:BB3"/>
    <mergeCell ref="AX4:AX9"/>
    <mergeCell ref="AW4:AW9"/>
    <mergeCell ref="N10:N12"/>
    <mergeCell ref="P10:P12"/>
    <mergeCell ref="R10:R12"/>
    <mergeCell ref="K10:K13"/>
    <mergeCell ref="L10:L13"/>
    <mergeCell ref="M10:M13"/>
    <mergeCell ref="Q10:Q13"/>
    <mergeCell ref="AY2:AZ3"/>
    <mergeCell ref="BC2:BC3"/>
    <mergeCell ref="AI2:AI3"/>
    <mergeCell ref="A1:T2"/>
    <mergeCell ref="AE2:AH2"/>
    <mergeCell ref="AC1:AT1"/>
    <mergeCell ref="AV1:AX1"/>
    <mergeCell ref="AC2:AC3"/>
    <mergeCell ref="AD2:AD3"/>
    <mergeCell ref="AU2:AW3"/>
    <mergeCell ref="AX2:AX3"/>
    <mergeCell ref="A4:A9"/>
    <mergeCell ref="B4:B9"/>
    <mergeCell ref="G3:H3"/>
    <mergeCell ref="J4:J9"/>
    <mergeCell ref="X4:X9"/>
    <mergeCell ref="M4:M9"/>
    <mergeCell ref="K4:K9"/>
    <mergeCell ref="H4:H9"/>
    <mergeCell ref="L4:L9"/>
    <mergeCell ref="T4:T9"/>
    <mergeCell ref="V4:V9"/>
    <mergeCell ref="C4:C9"/>
    <mergeCell ref="D4:D9"/>
    <mergeCell ref="E4:E9"/>
    <mergeCell ref="F4:F9"/>
    <mergeCell ref="G4:G9"/>
    <mergeCell ref="Z4:Z9"/>
    <mergeCell ref="AA4:AA9"/>
    <mergeCell ref="AB4:AB9"/>
    <mergeCell ref="O4:O9"/>
    <mergeCell ref="P4:P9"/>
    <mergeCell ref="W4:W9"/>
    <mergeCell ref="S4:S9"/>
    <mergeCell ref="Q4:Q9"/>
    <mergeCell ref="R4:R9"/>
    <mergeCell ref="U4:U9"/>
    <mergeCell ref="Y4:Y9"/>
    <mergeCell ref="A10:A13"/>
    <mergeCell ref="B10:B13"/>
    <mergeCell ref="C10:C13"/>
    <mergeCell ref="D10:D13"/>
    <mergeCell ref="E10:E13"/>
    <mergeCell ref="F10:F13"/>
    <mergeCell ref="G10:G13"/>
    <mergeCell ref="H10:H13"/>
    <mergeCell ref="I10:I13"/>
    <mergeCell ref="J10:J13"/>
    <mergeCell ref="S10:S13"/>
    <mergeCell ref="T10:T13"/>
    <mergeCell ref="V10:V13"/>
    <mergeCell ref="X10:X13"/>
    <mergeCell ref="AX10:AX13"/>
    <mergeCell ref="AB10:AB13"/>
    <mergeCell ref="U10:U12"/>
    <mergeCell ref="AW10:AW13"/>
    <mergeCell ref="AA10:AA12"/>
    <mergeCell ref="W10:W12"/>
    <mergeCell ref="Z10:Z13"/>
    <mergeCell ref="Y10:Y12"/>
  </mergeCells>
  <conditionalFormatting sqref="AU5:AU8">
    <cfRule type="containsText" dxfId="2216" priority="1107" operator="containsText" text="BAJA">
      <formula>NOT(ISERROR(SEARCH("BAJA",AU5)))</formula>
    </cfRule>
    <cfRule type="containsText" dxfId="2215" priority="1108" operator="containsText" text="MEDIA">
      <formula>NOT(ISERROR(SEARCH("MEDIA",AU5)))</formula>
    </cfRule>
    <cfRule type="containsText" dxfId="2214" priority="1109" operator="containsText" text="ALTA">
      <formula>NOT(ISERROR(SEARCH("ALTA",AU5)))</formula>
    </cfRule>
  </conditionalFormatting>
  <conditionalFormatting sqref="AU4">
    <cfRule type="containsText" dxfId="2213" priority="1110" operator="containsText" text="BAJA">
      <formula>NOT(ISERROR(SEARCH("BAJA",AU4)))</formula>
    </cfRule>
    <cfRule type="containsText" dxfId="2212" priority="1111" operator="containsText" text="MEDIA">
      <formula>NOT(ISERROR(SEARCH("MEDIA",AU4)))</formula>
    </cfRule>
    <cfRule type="containsText" dxfId="2211" priority="1112" operator="containsText" text="ALTA">
      <formula>NOT(ISERROR(SEARCH("ALTA",AU4)))</formula>
    </cfRule>
  </conditionalFormatting>
  <conditionalFormatting sqref="AJ4:AK8">
    <cfRule type="containsText" dxfId="2210" priority="1212" operator="containsText" text="BAJA">
      <formula>NOT(ISERROR(SEARCH("BAJA",AJ4)))</formula>
    </cfRule>
    <cfRule type="containsText" dxfId="2209" priority="1213" operator="containsText" text="MEDIA">
      <formula>NOT(ISERROR(SEARCH("MEDIA",AJ4)))</formula>
    </cfRule>
    <cfRule type="containsText" dxfId="2208" priority="1214" operator="containsText" text="ALTA">
      <formula>NOT(ISERROR(SEARCH("ALTA",AJ4)))</formula>
    </cfRule>
  </conditionalFormatting>
  <conditionalFormatting sqref="AR4">
    <cfRule type="containsText" dxfId="2207" priority="1215" operator="containsText" text="BAJA">
      <formula>NOT(ISERROR(SEARCH("BAJA",AR4)))</formula>
    </cfRule>
    <cfRule type="containsText" dxfId="2206" priority="1216" operator="containsText" text="MEDIA">
      <formula>NOT(ISERROR(SEARCH("MEDIA",AR4)))</formula>
    </cfRule>
    <cfRule type="containsText" dxfId="2205" priority="1217" operator="containsText" text="ALTA">
      <formula>NOT(ISERROR(SEARCH("ALTA",AR4)))</formula>
    </cfRule>
  </conditionalFormatting>
  <conditionalFormatting sqref="AX4">
    <cfRule type="cellIs" dxfId="2204" priority="1166" operator="equal">
      <formula>100%</formula>
    </cfRule>
    <cfRule type="cellIs" dxfId="2203" priority="1167" operator="equal">
      <formula>80%</formula>
    </cfRule>
    <cfRule type="cellIs" dxfId="2202" priority="1168" operator="equal">
      <formula>60%</formula>
    </cfRule>
    <cfRule type="cellIs" dxfId="2201" priority="1169" operator="equal">
      <formula>40%</formula>
    </cfRule>
    <cfRule type="cellIs" dxfId="2200" priority="1170" operator="equal">
      <formula>0.2</formula>
    </cfRule>
    <cfRule type="containsText" dxfId="2199" priority="1184" operator="containsText" text="Extremo">
      <formula>NOT(ISERROR(SEARCH("Extremo",AX4)))</formula>
    </cfRule>
    <cfRule type="containsText" dxfId="2198" priority="1185" operator="containsText" text="Alto">
      <formula>NOT(ISERROR(SEARCH("Alto",AX4)))</formula>
    </cfRule>
    <cfRule type="containsText" dxfId="2197" priority="1186" operator="containsText" text="Bajo">
      <formula>NOT(ISERROR(SEARCH("Bajo",AX4)))</formula>
    </cfRule>
    <cfRule type="containsText" dxfId="2196" priority="1197" operator="containsText" text="Catastrófico">
      <formula>NOT(ISERROR(SEARCH("Catastrófico",AX4)))</formula>
    </cfRule>
    <cfRule type="containsText" dxfId="2195" priority="1198" operator="containsText" text="Mayor">
      <formula>NOT(ISERROR(SEARCH("Mayor",AX4)))</formula>
    </cfRule>
    <cfRule type="containsText" dxfId="2194" priority="1199" operator="containsText" text="Moderado">
      <formula>NOT(ISERROR(SEARCH("Moderado",AX4)))</formula>
    </cfRule>
    <cfRule type="containsText" dxfId="2193" priority="1200" operator="containsText" text="Menor">
      <formula>NOT(ISERROR(SEARCH("Menor",AX4)))</formula>
    </cfRule>
    <cfRule type="containsText" dxfId="2192" priority="1201" operator="containsText" text="Leve">
      <formula>NOT(ISERROR(SEARCH("Leve",AX4)))</formula>
    </cfRule>
    <cfRule type="containsText" dxfId="2191" priority="1207" operator="containsText" text="Muy a">
      <formula>NOT(ISERROR(SEARCH("Muy a",AX4)))</formula>
    </cfRule>
    <cfRule type="containsText" dxfId="2190" priority="1208" operator="containsText" text="Muy b">
      <formula>NOT(ISERROR(SEARCH("Muy b",AX4)))</formula>
    </cfRule>
    <cfRule type="containsText" dxfId="2189" priority="1209" operator="containsText" text="Baja">
      <formula>NOT(ISERROR(SEARCH("Baja",AX4)))</formula>
    </cfRule>
    <cfRule type="containsText" dxfId="2188" priority="1210" operator="containsText" text="Media">
      <formula>NOT(ISERROR(SEARCH("Media",AX4)))</formula>
    </cfRule>
    <cfRule type="containsText" dxfId="2187" priority="1211" operator="containsText" text="Alta">
      <formula>NOT(ISERROR(SEARCH("Alta",AX4)))</formula>
    </cfRule>
  </conditionalFormatting>
  <conditionalFormatting sqref="V4">
    <cfRule type="containsText" dxfId="2186" priority="1202" operator="containsText" text="Muy a">
      <formula>NOT(ISERROR(SEARCH("Muy a",V4)))</formula>
    </cfRule>
    <cfRule type="containsText" dxfId="2185" priority="1203" operator="containsText" text="Muy b">
      <formula>NOT(ISERROR(SEARCH("Muy b",V4)))</formula>
    </cfRule>
    <cfRule type="containsText" dxfId="2184" priority="1204" operator="containsText" text="Baja">
      <formula>NOT(ISERROR(SEARCH("Baja",V4)))</formula>
    </cfRule>
    <cfRule type="containsText" dxfId="2183" priority="1205" operator="containsText" text="Media">
      <formula>NOT(ISERROR(SEARCH("Media",V4)))</formula>
    </cfRule>
    <cfRule type="containsText" dxfId="2182" priority="1206" operator="containsText" text="Alta">
      <formula>NOT(ISERROR(SEARCH("Alta",V4)))</formula>
    </cfRule>
  </conditionalFormatting>
  <conditionalFormatting sqref="X4">
    <cfRule type="containsText" dxfId="2181" priority="1187" operator="containsText" text="Catastrófico">
      <formula>NOT(ISERROR(SEARCH("Catastrófico",X4)))</formula>
    </cfRule>
    <cfRule type="containsText" dxfId="2180" priority="1188" operator="containsText" text="Mayor">
      <formula>NOT(ISERROR(SEARCH("Mayor",X4)))</formula>
    </cfRule>
    <cfRule type="containsText" dxfId="2179" priority="1189" operator="containsText" text="Moderado">
      <formula>NOT(ISERROR(SEARCH("Moderado",X4)))</formula>
    </cfRule>
    <cfRule type="containsText" dxfId="2178" priority="1190" operator="containsText" text="Menor">
      <formula>NOT(ISERROR(SEARCH("Menor",X4)))</formula>
    </cfRule>
    <cfRule type="containsText" dxfId="2177" priority="1191" operator="containsText" text="Leve">
      <formula>NOT(ISERROR(SEARCH("Leve",X4)))</formula>
    </cfRule>
    <cfRule type="containsText" dxfId="2176" priority="1192" operator="containsText" text="Muy a">
      <formula>NOT(ISERROR(SEARCH("Muy a",X4)))</formula>
    </cfRule>
    <cfRule type="containsText" dxfId="2175" priority="1193" operator="containsText" text="Muy b">
      <formula>NOT(ISERROR(SEARCH("Muy b",X4)))</formula>
    </cfRule>
    <cfRule type="containsText" dxfId="2174" priority="1194" operator="containsText" text="Baja">
      <formula>NOT(ISERROR(SEARCH("Baja",X4)))</formula>
    </cfRule>
    <cfRule type="containsText" dxfId="2173" priority="1195" operator="containsText" text="Media">
      <formula>NOT(ISERROR(SEARCH("Media",X4)))</formula>
    </cfRule>
    <cfRule type="containsText" dxfId="2172" priority="1196" operator="containsText" text="Alta">
      <formula>NOT(ISERROR(SEARCH("Alta",X4)))</formula>
    </cfRule>
  </conditionalFormatting>
  <conditionalFormatting sqref="Z4">
    <cfRule type="containsText" dxfId="2171" priority="1171" operator="containsText" text="Extremo">
      <formula>NOT(ISERROR(SEARCH("Extremo",Z4)))</formula>
    </cfRule>
    <cfRule type="containsText" dxfId="2170" priority="1172" operator="containsText" text="Alto">
      <formula>NOT(ISERROR(SEARCH("Alto",Z4)))</formula>
    </cfRule>
    <cfRule type="containsText" dxfId="2169" priority="1173" operator="containsText" text="Bajo">
      <formula>NOT(ISERROR(SEARCH("Bajo",Z4)))</formula>
    </cfRule>
    <cfRule type="containsText" dxfId="2168" priority="1174" operator="containsText" text="Catastrófico">
      <formula>NOT(ISERROR(SEARCH("Catastrófico",Z4)))</formula>
    </cfRule>
    <cfRule type="containsText" dxfId="2167" priority="1175" operator="containsText" text="Mayor">
      <formula>NOT(ISERROR(SEARCH("Mayor",Z4)))</formula>
    </cfRule>
    <cfRule type="containsText" dxfId="2166" priority="1176" operator="containsText" text="Moderado">
      <formula>NOT(ISERROR(SEARCH("Moderado",Z4)))</formula>
    </cfRule>
    <cfRule type="containsText" dxfId="2165" priority="1177" operator="containsText" text="Menor">
      <formula>NOT(ISERROR(SEARCH("Menor",Z4)))</formula>
    </cfRule>
    <cfRule type="containsText" dxfId="2164" priority="1178" operator="containsText" text="Leve">
      <formula>NOT(ISERROR(SEARCH("Leve",Z4)))</formula>
    </cfRule>
    <cfRule type="containsText" dxfId="2163" priority="1179" operator="containsText" text="Muy a">
      <formula>NOT(ISERROR(SEARCH("Muy a",Z4)))</formula>
    </cfRule>
    <cfRule type="containsText" dxfId="2162" priority="1180" operator="containsText" text="Muy b">
      <formula>NOT(ISERROR(SEARCH("Muy b",Z4)))</formula>
    </cfRule>
    <cfRule type="containsText" dxfId="2161" priority="1181" operator="containsText" text="Baja">
      <formula>NOT(ISERROR(SEARCH("Baja",Z4)))</formula>
    </cfRule>
    <cfRule type="containsText" dxfId="2160" priority="1182" operator="containsText" text="Media">
      <formula>NOT(ISERROR(SEARCH("Media",Z4)))</formula>
    </cfRule>
    <cfRule type="containsText" dxfId="2159" priority="1183" operator="containsText" text="Alta">
      <formula>NOT(ISERROR(SEARCH("Alta",Z4)))</formula>
    </cfRule>
  </conditionalFormatting>
  <conditionalFormatting sqref="Y4">
    <cfRule type="cellIs" dxfId="2158" priority="1148" operator="equal">
      <formula>100%</formula>
    </cfRule>
    <cfRule type="cellIs" dxfId="2157" priority="1149" operator="equal">
      <formula>80%</formula>
    </cfRule>
    <cfRule type="cellIs" dxfId="2156" priority="1150" operator="equal">
      <formula>60%</formula>
    </cfRule>
    <cfRule type="cellIs" dxfId="2155" priority="1151" operator="equal">
      <formula>40%</formula>
    </cfRule>
    <cfRule type="cellIs" dxfId="2154" priority="1152" operator="equal">
      <formula>0.2</formula>
    </cfRule>
    <cfRule type="containsText" dxfId="2153" priority="1153" operator="containsText" text="Extremo">
      <formula>NOT(ISERROR(SEARCH("Extremo",Y4)))</formula>
    </cfRule>
    <cfRule type="containsText" dxfId="2152" priority="1154" operator="containsText" text="Alto">
      <formula>NOT(ISERROR(SEARCH("Alto",Y4)))</formula>
    </cfRule>
    <cfRule type="containsText" dxfId="2151" priority="1155" operator="containsText" text="Bajo">
      <formula>NOT(ISERROR(SEARCH("Bajo",Y4)))</formula>
    </cfRule>
    <cfRule type="containsText" dxfId="2150" priority="1156" operator="containsText" text="Catastrófico">
      <formula>NOT(ISERROR(SEARCH("Catastrófico",Y4)))</formula>
    </cfRule>
    <cfRule type="containsText" dxfId="2149" priority="1157" operator="containsText" text="Mayor">
      <formula>NOT(ISERROR(SEARCH("Mayor",Y4)))</formula>
    </cfRule>
    <cfRule type="containsText" dxfId="2148" priority="1158" operator="containsText" text="Moderado">
      <formula>NOT(ISERROR(SEARCH("Moderado",Y4)))</formula>
    </cfRule>
    <cfRule type="containsText" dxfId="2147" priority="1159" operator="containsText" text="Menor">
      <formula>NOT(ISERROR(SEARCH("Menor",Y4)))</formula>
    </cfRule>
    <cfRule type="containsText" dxfId="2146" priority="1160" operator="containsText" text="Leve">
      <formula>NOT(ISERROR(SEARCH("Leve",Y4)))</formula>
    </cfRule>
    <cfRule type="containsText" dxfId="2145" priority="1161" operator="containsText" text="Muy a">
      <formula>NOT(ISERROR(SEARCH("Muy a",Y4)))</formula>
    </cfRule>
    <cfRule type="containsText" dxfId="2144" priority="1162" operator="containsText" text="Muy b">
      <formula>NOT(ISERROR(SEARCH("Muy b",Y4)))</formula>
    </cfRule>
    <cfRule type="containsText" dxfId="2143" priority="1163" operator="containsText" text="Baja">
      <formula>NOT(ISERROR(SEARCH("Baja",Y4)))</formula>
    </cfRule>
    <cfRule type="containsText" dxfId="2142" priority="1164" operator="containsText" text="Media">
      <formula>NOT(ISERROR(SEARCH("Media",Y4)))</formula>
    </cfRule>
    <cfRule type="containsText" dxfId="2141" priority="1165" operator="containsText" text="Alta">
      <formula>NOT(ISERROR(SEARCH("Alta",Y4)))</formula>
    </cfRule>
  </conditionalFormatting>
  <conditionalFormatting sqref="W4">
    <cfRule type="cellIs" dxfId="2140" priority="1130" operator="equal">
      <formula>100%</formula>
    </cfRule>
    <cfRule type="cellIs" dxfId="2139" priority="1131" operator="equal">
      <formula>80%</formula>
    </cfRule>
    <cfRule type="cellIs" dxfId="2138" priority="1132" operator="equal">
      <formula>60%</formula>
    </cfRule>
    <cfRule type="cellIs" dxfId="2137" priority="1133" operator="equal">
      <formula>40%</formula>
    </cfRule>
    <cfRule type="cellIs" dxfId="2136" priority="1134" operator="equal">
      <formula>0.2</formula>
    </cfRule>
    <cfRule type="containsText" dxfId="2135" priority="1135" operator="containsText" text="Extremo">
      <formula>NOT(ISERROR(SEARCH("Extremo",W4)))</formula>
    </cfRule>
    <cfRule type="containsText" dxfId="2134" priority="1136" operator="containsText" text="Alto">
      <formula>NOT(ISERROR(SEARCH("Alto",W4)))</formula>
    </cfRule>
    <cfRule type="containsText" dxfId="2133" priority="1137" operator="containsText" text="Bajo">
      <formula>NOT(ISERROR(SEARCH("Bajo",W4)))</formula>
    </cfRule>
    <cfRule type="containsText" dxfId="2132" priority="1138" operator="containsText" text="Catastrófico">
      <formula>NOT(ISERROR(SEARCH("Catastrófico",W4)))</formula>
    </cfRule>
    <cfRule type="containsText" dxfId="2131" priority="1139" operator="containsText" text="Mayor">
      <formula>NOT(ISERROR(SEARCH("Mayor",W4)))</formula>
    </cfRule>
    <cfRule type="containsText" dxfId="2130" priority="1140" operator="containsText" text="Moderado">
      <formula>NOT(ISERROR(SEARCH("Moderado",W4)))</formula>
    </cfRule>
    <cfRule type="containsText" dxfId="2129" priority="1141" operator="containsText" text="Menor">
      <formula>NOT(ISERROR(SEARCH("Menor",W4)))</formula>
    </cfRule>
    <cfRule type="containsText" dxfId="2128" priority="1142" operator="containsText" text="Leve">
      <formula>NOT(ISERROR(SEARCH("Leve",W4)))</formula>
    </cfRule>
    <cfRule type="containsText" dxfId="2127" priority="1143" operator="containsText" text="Muy a">
      <formula>NOT(ISERROR(SEARCH("Muy a",W4)))</formula>
    </cfRule>
    <cfRule type="containsText" dxfId="2126" priority="1144" operator="containsText" text="Muy b">
      <formula>NOT(ISERROR(SEARCH("Muy b",W4)))</formula>
    </cfRule>
    <cfRule type="containsText" dxfId="2125" priority="1145" operator="containsText" text="Baja">
      <formula>NOT(ISERROR(SEARCH("Baja",W4)))</formula>
    </cfRule>
    <cfRule type="containsText" dxfId="2124" priority="1146" operator="containsText" text="Media">
      <formula>NOT(ISERROR(SEARCH("Media",W4)))</formula>
    </cfRule>
    <cfRule type="containsText" dxfId="2123" priority="1147" operator="containsText" text="Alta">
      <formula>NOT(ISERROR(SEARCH("Alta",W4)))</formula>
    </cfRule>
  </conditionalFormatting>
  <conditionalFormatting sqref="AA4">
    <cfRule type="cellIs" dxfId="2122" priority="1113" operator="equal">
      <formula>100%</formula>
    </cfRule>
    <cfRule type="cellIs" dxfId="2121" priority="1114" operator="equal">
      <formula>75%</formula>
    </cfRule>
    <cfRule type="cellIs" dxfId="2120" priority="1115" operator="equal">
      <formula>50%</formula>
    </cfRule>
    <cfRule type="cellIs" dxfId="2119" priority="1116" operator="equal">
      <formula>25%</formula>
    </cfRule>
    <cfRule type="containsText" dxfId="2118" priority="1117" operator="containsText" text="Extremo">
      <formula>NOT(ISERROR(SEARCH("Extremo",AA4)))</formula>
    </cfRule>
    <cfRule type="containsText" dxfId="2117" priority="1118" operator="containsText" text="Alto">
      <formula>NOT(ISERROR(SEARCH("Alto",AA4)))</formula>
    </cfRule>
    <cfRule type="containsText" dxfId="2116" priority="1119" operator="containsText" text="Bajo">
      <formula>NOT(ISERROR(SEARCH("Bajo",AA4)))</formula>
    </cfRule>
    <cfRule type="containsText" dxfId="2115" priority="1120" operator="containsText" text="Catastrófico">
      <formula>NOT(ISERROR(SEARCH("Catastrófico",AA4)))</formula>
    </cfRule>
    <cfRule type="containsText" dxfId="2114" priority="1121" operator="containsText" text="Mayor">
      <formula>NOT(ISERROR(SEARCH("Mayor",AA4)))</formula>
    </cfRule>
    <cfRule type="containsText" dxfId="2113" priority="1122" operator="containsText" text="Moderado">
      <formula>NOT(ISERROR(SEARCH("Moderado",AA4)))</formula>
    </cfRule>
    <cfRule type="containsText" dxfId="2112" priority="1123" operator="containsText" text="Menor">
      <formula>NOT(ISERROR(SEARCH("Menor",AA4)))</formula>
    </cfRule>
    <cfRule type="containsText" dxfId="2111" priority="1124" operator="containsText" text="Leve">
      <formula>NOT(ISERROR(SEARCH("Leve",AA4)))</formula>
    </cfRule>
    <cfRule type="containsText" dxfId="2110" priority="1125" operator="containsText" text="Muy a">
      <formula>NOT(ISERROR(SEARCH("Muy a",AA4)))</formula>
    </cfRule>
    <cfRule type="containsText" dxfId="2109" priority="1126" operator="containsText" text="Muy b">
      <formula>NOT(ISERROR(SEARCH("Muy b",AA4)))</formula>
    </cfRule>
    <cfRule type="containsText" dxfId="2108" priority="1127" operator="containsText" text="Baja">
      <formula>NOT(ISERROR(SEARCH("Baja",AA4)))</formula>
    </cfRule>
    <cfRule type="containsText" dxfId="2107" priority="1128" operator="containsText" text="Media">
      <formula>NOT(ISERROR(SEARCH("Media",AA4)))</formula>
    </cfRule>
    <cfRule type="containsText" dxfId="2106" priority="1129" operator="containsText" text="Alta">
      <formula>NOT(ISERROR(SEARCH("Alta",AA4)))</formula>
    </cfRule>
  </conditionalFormatting>
  <conditionalFormatting sqref="AW4">
    <cfRule type="cellIs" dxfId="2105" priority="1089" operator="equal">
      <formula>100%</formula>
    </cfRule>
    <cfRule type="cellIs" dxfId="2104" priority="1090" operator="equal">
      <formula>80%</formula>
    </cfRule>
    <cfRule type="cellIs" dxfId="2103" priority="1091" operator="equal">
      <formula>60%</formula>
    </cfRule>
    <cfRule type="cellIs" dxfId="2102" priority="1092" operator="equal">
      <formula>40%</formula>
    </cfRule>
    <cfRule type="cellIs" dxfId="2101" priority="1093" operator="equal">
      <formula>0.2</formula>
    </cfRule>
    <cfRule type="containsText" dxfId="2100" priority="1094" operator="containsText" text="Extremo">
      <formula>NOT(ISERROR(SEARCH("Extremo",AW4)))</formula>
    </cfRule>
    <cfRule type="containsText" dxfId="2099" priority="1095" operator="containsText" text="Alto">
      <formula>NOT(ISERROR(SEARCH("Alto",AW4)))</formula>
    </cfRule>
    <cfRule type="containsText" dxfId="2098" priority="1096" operator="containsText" text="Bajo">
      <formula>NOT(ISERROR(SEARCH("Bajo",AW4)))</formula>
    </cfRule>
    <cfRule type="containsText" dxfId="2097" priority="1097" operator="containsText" text="Catastrófico">
      <formula>NOT(ISERROR(SEARCH("Catastrófico",AW4)))</formula>
    </cfRule>
    <cfRule type="containsText" dxfId="2096" priority="1098" operator="containsText" text="Mayor">
      <formula>NOT(ISERROR(SEARCH("Mayor",AW4)))</formula>
    </cfRule>
    <cfRule type="containsText" dxfId="2095" priority="1099" operator="containsText" text="Moderado">
      <formula>NOT(ISERROR(SEARCH("Moderado",AW4)))</formula>
    </cfRule>
    <cfRule type="containsText" dxfId="2094" priority="1100" operator="containsText" text="Menor">
      <formula>NOT(ISERROR(SEARCH("Menor",AW4)))</formula>
    </cfRule>
    <cfRule type="containsText" dxfId="2093" priority="1101" operator="containsText" text="Leve">
      <formula>NOT(ISERROR(SEARCH("Leve",AW4)))</formula>
    </cfRule>
    <cfRule type="containsText" dxfId="2092" priority="1102" operator="containsText" text="Muy a">
      <formula>NOT(ISERROR(SEARCH("Muy a",AW4)))</formula>
    </cfRule>
    <cfRule type="containsText" dxfId="2091" priority="1103" operator="containsText" text="Muy b">
      <formula>NOT(ISERROR(SEARCH("Muy b",AW4)))</formula>
    </cfRule>
    <cfRule type="containsText" dxfId="2090" priority="1104" operator="containsText" text="Baja">
      <formula>NOT(ISERROR(SEARCH("Baja",AW4)))</formula>
    </cfRule>
    <cfRule type="containsText" dxfId="2089" priority="1105" operator="containsText" text="Media">
      <formula>NOT(ISERROR(SEARCH("Media",AW4)))</formula>
    </cfRule>
    <cfRule type="containsText" dxfId="2088" priority="1106" operator="containsText" text="Alta">
      <formula>NOT(ISERROR(SEARCH("Alta",AW4)))</formula>
    </cfRule>
  </conditionalFormatting>
  <conditionalFormatting sqref="AV4">
    <cfRule type="cellIs" dxfId="2087" priority="1082" operator="greaterThan">
      <formula>75%</formula>
    </cfRule>
    <cfRule type="cellIs" dxfId="2086" priority="1083" operator="between">
      <formula>51%</formula>
      <formula>75%</formula>
    </cfRule>
    <cfRule type="cellIs" dxfId="2085" priority="1084" operator="between">
      <formula>26%</formula>
      <formula>50%</formula>
    </cfRule>
    <cfRule type="cellIs" dxfId="2084" priority="1085" operator="between">
      <formula>0%</formula>
      <formula>25%</formula>
    </cfRule>
    <cfRule type="containsText" dxfId="2083" priority="1086" operator="containsText" text="BAJA">
      <formula>NOT(ISERROR(SEARCH("BAJA",AV4)))</formula>
    </cfRule>
    <cfRule type="containsText" dxfId="2082" priority="1087" operator="containsText" text="MEDIA">
      <formula>NOT(ISERROR(SEARCH("MEDIA",AV4)))</formula>
    </cfRule>
    <cfRule type="containsText" dxfId="2081" priority="1088" operator="containsText" text="ALTA">
      <formula>NOT(ISERROR(SEARCH("ALTA",AV4)))</formula>
    </cfRule>
  </conditionalFormatting>
  <conditionalFormatting sqref="AV5:AV8">
    <cfRule type="cellIs" dxfId="2080" priority="1075" operator="greaterThan">
      <formula>75%</formula>
    </cfRule>
    <cfRule type="cellIs" dxfId="2079" priority="1076" operator="between">
      <formula>51%</formula>
      <formula>75%</formula>
    </cfRule>
    <cfRule type="cellIs" dxfId="2078" priority="1077" operator="between">
      <formula>26%</formula>
      <formula>50%</formula>
    </cfRule>
    <cfRule type="cellIs" dxfId="2077" priority="1078" operator="between">
      <formula>0%</formula>
      <formula>25%</formula>
    </cfRule>
    <cfRule type="containsText" dxfId="2076" priority="1079" operator="containsText" text="BAJA">
      <formula>NOT(ISERROR(SEARCH("BAJA",AV5)))</formula>
    </cfRule>
    <cfRule type="containsText" dxfId="2075" priority="1080" operator="containsText" text="MEDIA">
      <formula>NOT(ISERROR(SEARCH("MEDIA",AV5)))</formula>
    </cfRule>
    <cfRule type="containsText" dxfId="2074" priority="1081" operator="containsText" text="ALTA">
      <formula>NOT(ISERROR(SEARCH("ALTA",AV5)))</formula>
    </cfRule>
  </conditionalFormatting>
  <conditionalFormatting sqref="AJ9:AK9">
    <cfRule type="containsText" dxfId="2073" priority="1072" operator="containsText" text="BAJA">
      <formula>NOT(ISERROR(SEARCH("BAJA",AJ9)))</formula>
    </cfRule>
    <cfRule type="containsText" dxfId="2072" priority="1073" operator="containsText" text="MEDIA">
      <formula>NOT(ISERROR(SEARCH("MEDIA",AJ9)))</formula>
    </cfRule>
    <cfRule type="containsText" dxfId="2071" priority="1074" operator="containsText" text="ALTA">
      <formula>NOT(ISERROR(SEARCH("ALTA",AJ9)))</formula>
    </cfRule>
  </conditionalFormatting>
  <conditionalFormatting sqref="AV9">
    <cfRule type="cellIs" dxfId="2070" priority="1065" operator="greaterThan">
      <formula>75%</formula>
    </cfRule>
    <cfRule type="cellIs" dxfId="2069" priority="1066" operator="between">
      <formula>51%</formula>
      <formula>75%</formula>
    </cfRule>
    <cfRule type="cellIs" dxfId="2068" priority="1067" operator="between">
      <formula>26%</formula>
      <formula>50%</formula>
    </cfRule>
    <cfRule type="cellIs" dxfId="2067" priority="1068" operator="between">
      <formula>0%</formula>
      <formula>25%</formula>
    </cfRule>
    <cfRule type="containsText" dxfId="2066" priority="1069" operator="containsText" text="BAJA">
      <formula>NOT(ISERROR(SEARCH("BAJA",AV9)))</formula>
    </cfRule>
    <cfRule type="containsText" dxfId="2065" priority="1070" operator="containsText" text="MEDIA">
      <formula>NOT(ISERROR(SEARCH("MEDIA",AV9)))</formula>
    </cfRule>
    <cfRule type="containsText" dxfId="2064" priority="1071" operator="containsText" text="ALTA">
      <formula>NOT(ISERROR(SEARCH("ALTA",AV9)))</formula>
    </cfRule>
  </conditionalFormatting>
  <conditionalFormatting sqref="S4">
    <cfRule type="cellIs" dxfId="2063" priority="763" operator="equal">
      <formula>100%</formula>
    </cfRule>
    <cfRule type="cellIs" dxfId="2062" priority="764" operator="equal">
      <formula>80%</formula>
    </cfRule>
    <cfRule type="cellIs" dxfId="2061" priority="765" operator="equal">
      <formula>60%</formula>
    </cfRule>
    <cfRule type="cellIs" dxfId="2060" priority="766" operator="equal">
      <formula>40%</formula>
    </cfRule>
    <cfRule type="cellIs" dxfId="2059" priority="767" operator="equal">
      <formula>0.2</formula>
    </cfRule>
    <cfRule type="containsText" dxfId="2058" priority="768" operator="containsText" text="Extremo">
      <formula>NOT(ISERROR(SEARCH("Extremo",S4)))</formula>
    </cfRule>
    <cfRule type="containsText" dxfId="2057" priority="769" operator="containsText" text="Alto">
      <formula>NOT(ISERROR(SEARCH("Alto",S4)))</formula>
    </cfRule>
    <cfRule type="containsText" dxfId="2056" priority="770" operator="containsText" text="Bajo">
      <formula>NOT(ISERROR(SEARCH("Bajo",S4)))</formula>
    </cfRule>
    <cfRule type="containsText" dxfId="2055" priority="771" operator="containsText" text="Catastrófico">
      <formula>NOT(ISERROR(SEARCH("Catastrófico",S4)))</formula>
    </cfRule>
    <cfRule type="containsText" dxfId="2054" priority="772" operator="containsText" text="Mayor">
      <formula>NOT(ISERROR(SEARCH("Mayor",S4)))</formula>
    </cfRule>
    <cfRule type="containsText" dxfId="2053" priority="773" operator="containsText" text="Moderado">
      <formula>NOT(ISERROR(SEARCH("Moderado",S4)))</formula>
    </cfRule>
    <cfRule type="containsText" dxfId="2052" priority="774" operator="containsText" text="Menor">
      <formula>NOT(ISERROR(SEARCH("Menor",S4)))</formula>
    </cfRule>
    <cfRule type="containsText" dxfId="2051" priority="775" operator="containsText" text="Leve">
      <formula>NOT(ISERROR(SEARCH("Leve",S4)))</formula>
    </cfRule>
    <cfRule type="containsText" dxfId="2050" priority="776" operator="containsText" text="Muy a">
      <formula>NOT(ISERROR(SEARCH("Muy a",S4)))</formula>
    </cfRule>
    <cfRule type="containsText" dxfId="2049" priority="777" operator="containsText" text="Muy b">
      <formula>NOT(ISERROR(SEARCH("Muy b",S4)))</formula>
    </cfRule>
    <cfRule type="containsText" dxfId="2048" priority="778" operator="containsText" text="Baja">
      <formula>NOT(ISERROR(SEARCH("Baja",S4)))</formula>
    </cfRule>
    <cfRule type="containsText" dxfId="2047" priority="779" operator="containsText" text="Media">
      <formula>NOT(ISERROR(SEARCH("Media",S4)))</formula>
    </cfRule>
    <cfRule type="containsText" dxfId="2046" priority="780" operator="containsText" text="Alta">
      <formula>NOT(ISERROR(SEARCH("Alta",S4)))</formula>
    </cfRule>
  </conditionalFormatting>
  <conditionalFormatting sqref="T4">
    <cfRule type="cellIs" dxfId="2045" priority="745" operator="equal">
      <formula>100%</formula>
    </cfRule>
    <cfRule type="cellIs" dxfId="2044" priority="746" operator="equal">
      <formula>80%</formula>
    </cfRule>
    <cfRule type="cellIs" dxfId="2043" priority="747" operator="equal">
      <formula>60%</formula>
    </cfRule>
    <cfRule type="cellIs" dxfId="2042" priority="748" operator="equal">
      <formula>40%</formula>
    </cfRule>
    <cfRule type="cellIs" dxfId="2041" priority="749" operator="equal">
      <formula>0.2</formula>
    </cfRule>
    <cfRule type="containsText" dxfId="2040" priority="750" operator="containsText" text="Extremo">
      <formula>NOT(ISERROR(SEARCH("Extremo",T4)))</formula>
    </cfRule>
    <cfRule type="containsText" dxfId="2039" priority="751" operator="containsText" text="Alto">
      <formula>NOT(ISERROR(SEARCH("Alto",T4)))</formula>
    </cfRule>
    <cfRule type="containsText" dxfId="2038" priority="752" operator="containsText" text="Bajo">
      <formula>NOT(ISERROR(SEARCH("Bajo",T4)))</formula>
    </cfRule>
    <cfRule type="containsText" dxfId="2037" priority="753" operator="containsText" text="Catastrófico">
      <formula>NOT(ISERROR(SEARCH("Catastrófico",T4)))</formula>
    </cfRule>
    <cfRule type="containsText" dxfId="2036" priority="754" operator="containsText" text="Mayor">
      <formula>NOT(ISERROR(SEARCH("Mayor",T4)))</formula>
    </cfRule>
    <cfRule type="containsText" dxfId="2035" priority="755" operator="containsText" text="Moderado">
      <formula>NOT(ISERROR(SEARCH("Moderado",T4)))</formula>
    </cfRule>
    <cfRule type="containsText" dxfId="2034" priority="756" operator="containsText" text="Menor">
      <formula>NOT(ISERROR(SEARCH("Menor",T4)))</formula>
    </cfRule>
    <cfRule type="containsText" dxfId="2033" priority="757" operator="containsText" text="Leve">
      <formula>NOT(ISERROR(SEARCH("Leve",T4)))</formula>
    </cfRule>
    <cfRule type="containsText" dxfId="2032" priority="758" operator="containsText" text="Muy a">
      <formula>NOT(ISERROR(SEARCH("Muy a",T4)))</formula>
    </cfRule>
    <cfRule type="containsText" dxfId="2031" priority="759" operator="containsText" text="Muy b">
      <formula>NOT(ISERROR(SEARCH("Muy b",T4)))</formula>
    </cfRule>
    <cfRule type="containsText" dxfId="2030" priority="760" operator="containsText" text="Baja">
      <formula>NOT(ISERROR(SEARCH("Baja",T4)))</formula>
    </cfRule>
    <cfRule type="containsText" dxfId="2029" priority="761" operator="containsText" text="Media">
      <formula>NOT(ISERROR(SEARCH("Media",T4)))</formula>
    </cfRule>
    <cfRule type="containsText" dxfId="2028" priority="762" operator="containsText" text="Alta">
      <formula>NOT(ISERROR(SEARCH("Alta",T4)))</formula>
    </cfRule>
  </conditionalFormatting>
  <conditionalFormatting sqref="AC4">
    <cfRule type="containsText" dxfId="2027" priority="706" operator="containsText" text="BAJA">
      <formula>NOT(ISERROR(SEARCH("BAJA",AC4)))</formula>
    </cfRule>
    <cfRule type="containsText" dxfId="2026" priority="707" operator="containsText" text="MEDIA">
      <formula>NOT(ISERROR(SEARCH("MEDIA",AC4)))</formula>
    </cfRule>
    <cfRule type="containsText" dxfId="2025" priority="708" operator="containsText" text="ALTA">
      <formula>NOT(ISERROR(SEARCH("ALTA",AC4)))</formula>
    </cfRule>
  </conditionalFormatting>
  <conditionalFormatting sqref="AS4">
    <cfRule type="containsText" dxfId="2024" priority="703" operator="containsText" text="BAJA">
      <formula>NOT(ISERROR(SEARCH("BAJA",AS4)))</formula>
    </cfRule>
    <cfRule type="containsText" dxfId="2023" priority="704" operator="containsText" text="MEDIA">
      <formula>NOT(ISERROR(SEARCH("MEDIA",AS4)))</formula>
    </cfRule>
    <cfRule type="containsText" dxfId="2022" priority="705" operator="containsText" text="ALTA">
      <formula>NOT(ISERROR(SEARCH("ALTA",AS4)))</formula>
    </cfRule>
  </conditionalFormatting>
  <conditionalFormatting sqref="AS5">
    <cfRule type="containsText" dxfId="2021" priority="700" operator="containsText" text="BAJA">
      <formula>NOT(ISERROR(SEARCH("BAJA",AS5)))</formula>
    </cfRule>
    <cfRule type="containsText" dxfId="2020" priority="701" operator="containsText" text="MEDIA">
      <formula>NOT(ISERROR(SEARCH("MEDIA",AS5)))</formula>
    </cfRule>
    <cfRule type="containsText" dxfId="2019" priority="702" operator="containsText" text="ALTA">
      <formula>NOT(ISERROR(SEARCH("ALTA",AS5)))</formula>
    </cfRule>
  </conditionalFormatting>
  <conditionalFormatting sqref="AS7:AS8">
    <cfRule type="containsText" dxfId="2018" priority="697" operator="containsText" text="BAJA">
      <formula>NOT(ISERROR(SEARCH("BAJA",AS7)))</formula>
    </cfRule>
    <cfRule type="containsText" dxfId="2017" priority="698" operator="containsText" text="MEDIA">
      <formula>NOT(ISERROR(SEARCH("MEDIA",AS7)))</formula>
    </cfRule>
    <cfRule type="containsText" dxfId="2016" priority="699" operator="containsText" text="ALTA">
      <formula>NOT(ISERROR(SEARCH("ALTA",AS7)))</formula>
    </cfRule>
  </conditionalFormatting>
  <conditionalFormatting sqref="AJ10:AK12">
    <cfRule type="containsText" dxfId="2015" priority="691" operator="containsText" text="BAJA">
      <formula>NOT(ISERROR(SEARCH("BAJA",AJ10)))</formula>
    </cfRule>
    <cfRule type="containsText" dxfId="2014" priority="692" operator="containsText" text="MEDIA">
      <formula>NOT(ISERROR(SEARCH("MEDIA",AJ10)))</formula>
    </cfRule>
    <cfRule type="containsText" dxfId="2013" priority="693" operator="containsText" text="ALTA">
      <formula>NOT(ISERROR(SEARCH("ALTA",AJ10)))</formula>
    </cfRule>
  </conditionalFormatting>
  <conditionalFormatting sqref="AR10">
    <cfRule type="containsText" dxfId="2012" priority="694" operator="containsText" text="BAJA">
      <formula>NOT(ISERROR(SEARCH("BAJA",AR10)))</formula>
    </cfRule>
    <cfRule type="containsText" dxfId="2011" priority="695" operator="containsText" text="MEDIA">
      <formula>NOT(ISERROR(SEARCH("MEDIA",AR10)))</formula>
    </cfRule>
    <cfRule type="containsText" dxfId="2010" priority="696" operator="containsText" text="ALTA">
      <formula>NOT(ISERROR(SEARCH("ALTA",AR10)))</formula>
    </cfRule>
  </conditionalFormatting>
  <conditionalFormatting sqref="AX10 Y10">
    <cfRule type="cellIs" dxfId="2009" priority="645" operator="equal">
      <formula>100%</formula>
    </cfRule>
    <cfRule type="cellIs" dxfId="2008" priority="646" operator="equal">
      <formula>80%</formula>
    </cfRule>
    <cfRule type="cellIs" dxfId="2007" priority="647" operator="equal">
      <formula>60%</formula>
    </cfRule>
    <cfRule type="cellIs" dxfId="2006" priority="648" operator="equal">
      <formula>40%</formula>
    </cfRule>
    <cfRule type="cellIs" dxfId="2005" priority="649" operator="equal">
      <formula>0.2</formula>
    </cfRule>
    <cfRule type="containsText" dxfId="2004" priority="663" operator="containsText" text="Extremo">
      <formula>NOT(ISERROR(SEARCH("Extremo",Y10)))</formula>
    </cfRule>
    <cfRule type="containsText" dxfId="2003" priority="664" operator="containsText" text="Alto">
      <formula>NOT(ISERROR(SEARCH("Alto",Y10)))</formula>
    </cfRule>
    <cfRule type="containsText" dxfId="2002" priority="665" operator="containsText" text="Bajo">
      <formula>NOT(ISERROR(SEARCH("Bajo",Y10)))</formula>
    </cfRule>
    <cfRule type="containsText" dxfId="2001" priority="676" operator="containsText" text="Catastrófico">
      <formula>NOT(ISERROR(SEARCH("Catastrófico",Y10)))</formula>
    </cfRule>
    <cfRule type="containsText" dxfId="2000" priority="677" operator="containsText" text="Mayor">
      <formula>NOT(ISERROR(SEARCH("Mayor",Y10)))</formula>
    </cfRule>
    <cfRule type="containsText" dxfId="1999" priority="678" operator="containsText" text="Moderado">
      <formula>NOT(ISERROR(SEARCH("Moderado",Y10)))</formula>
    </cfRule>
    <cfRule type="containsText" dxfId="1998" priority="679" operator="containsText" text="Menor">
      <formula>NOT(ISERROR(SEARCH("Menor",Y10)))</formula>
    </cfRule>
    <cfRule type="containsText" dxfId="1997" priority="680" operator="containsText" text="Leve">
      <formula>NOT(ISERROR(SEARCH("Leve",Y10)))</formula>
    </cfRule>
    <cfRule type="containsText" dxfId="1996" priority="686" operator="containsText" text="Muy a">
      <formula>NOT(ISERROR(SEARCH("Muy a",Y10)))</formula>
    </cfRule>
    <cfRule type="containsText" dxfId="1995" priority="687" operator="containsText" text="Muy b">
      <formula>NOT(ISERROR(SEARCH("Muy b",Y10)))</formula>
    </cfRule>
    <cfRule type="containsText" dxfId="1994" priority="688" operator="containsText" text="Baja">
      <formula>NOT(ISERROR(SEARCH("Baja",Y10)))</formula>
    </cfRule>
    <cfRule type="containsText" dxfId="1993" priority="689" operator="containsText" text="Media">
      <formula>NOT(ISERROR(SEARCH("Media",Y10)))</formula>
    </cfRule>
    <cfRule type="containsText" dxfId="1992" priority="690" operator="containsText" text="Alta">
      <formula>NOT(ISERROR(SEARCH("Alta",Y10)))</formula>
    </cfRule>
  </conditionalFormatting>
  <conditionalFormatting sqref="V10">
    <cfRule type="containsText" dxfId="1991" priority="681" operator="containsText" text="Muy a">
      <formula>NOT(ISERROR(SEARCH("Muy a",V10)))</formula>
    </cfRule>
    <cfRule type="containsText" dxfId="1990" priority="682" operator="containsText" text="Muy b">
      <formula>NOT(ISERROR(SEARCH("Muy b",V10)))</formula>
    </cfRule>
    <cfRule type="containsText" dxfId="1989" priority="683" operator="containsText" text="Baja">
      <formula>NOT(ISERROR(SEARCH("Baja",V10)))</formula>
    </cfRule>
    <cfRule type="containsText" dxfId="1988" priority="684" operator="containsText" text="Media">
      <formula>NOT(ISERROR(SEARCH("Media",V10)))</formula>
    </cfRule>
    <cfRule type="containsText" dxfId="1987" priority="685" operator="containsText" text="Alta">
      <formula>NOT(ISERROR(SEARCH("Alta",V10)))</formula>
    </cfRule>
  </conditionalFormatting>
  <conditionalFormatting sqref="X10">
    <cfRule type="containsText" dxfId="1986" priority="666" operator="containsText" text="Catastrófico">
      <formula>NOT(ISERROR(SEARCH("Catastrófico",X10)))</formula>
    </cfRule>
    <cfRule type="containsText" dxfId="1985" priority="667" operator="containsText" text="Mayor">
      <formula>NOT(ISERROR(SEARCH("Mayor",X10)))</formula>
    </cfRule>
    <cfRule type="containsText" dxfId="1984" priority="668" operator="containsText" text="Moderado">
      <formula>NOT(ISERROR(SEARCH("Moderado",X10)))</formula>
    </cfRule>
    <cfRule type="containsText" dxfId="1983" priority="669" operator="containsText" text="Menor">
      <formula>NOT(ISERROR(SEARCH("Menor",X10)))</formula>
    </cfRule>
    <cfRule type="containsText" dxfId="1982" priority="670" operator="containsText" text="Leve">
      <formula>NOT(ISERROR(SEARCH("Leve",X10)))</formula>
    </cfRule>
    <cfRule type="containsText" dxfId="1981" priority="671" operator="containsText" text="Muy a">
      <formula>NOT(ISERROR(SEARCH("Muy a",X10)))</formula>
    </cfRule>
    <cfRule type="containsText" dxfId="1980" priority="672" operator="containsText" text="Muy b">
      <formula>NOT(ISERROR(SEARCH("Muy b",X10)))</formula>
    </cfRule>
    <cfRule type="containsText" dxfId="1979" priority="673" operator="containsText" text="Baja">
      <formula>NOT(ISERROR(SEARCH("Baja",X10)))</formula>
    </cfRule>
    <cfRule type="containsText" dxfId="1978" priority="674" operator="containsText" text="Media">
      <formula>NOT(ISERROR(SEARCH("Media",X10)))</formula>
    </cfRule>
    <cfRule type="containsText" dxfId="1977" priority="675" operator="containsText" text="Alta">
      <formula>NOT(ISERROR(SEARCH("Alta",X10)))</formula>
    </cfRule>
  </conditionalFormatting>
  <conditionalFormatting sqref="Z10">
    <cfRule type="containsText" dxfId="1976" priority="650" operator="containsText" text="Extremo">
      <formula>NOT(ISERROR(SEARCH("Extremo",Z10)))</formula>
    </cfRule>
    <cfRule type="containsText" dxfId="1975" priority="651" operator="containsText" text="Alto">
      <formula>NOT(ISERROR(SEARCH("Alto",Z10)))</formula>
    </cfRule>
    <cfRule type="containsText" dxfId="1974" priority="652" operator="containsText" text="Bajo">
      <formula>NOT(ISERROR(SEARCH("Bajo",Z10)))</formula>
    </cfRule>
    <cfRule type="containsText" dxfId="1973" priority="653" operator="containsText" text="Catastrófico">
      <formula>NOT(ISERROR(SEARCH("Catastrófico",Z10)))</formula>
    </cfRule>
    <cfRule type="containsText" dxfId="1972" priority="654" operator="containsText" text="Mayor">
      <formula>NOT(ISERROR(SEARCH("Mayor",Z10)))</formula>
    </cfRule>
    <cfRule type="containsText" dxfId="1971" priority="655" operator="containsText" text="Moderado">
      <formula>NOT(ISERROR(SEARCH("Moderado",Z10)))</formula>
    </cfRule>
    <cfRule type="containsText" dxfId="1970" priority="656" operator="containsText" text="Menor">
      <formula>NOT(ISERROR(SEARCH("Menor",Z10)))</formula>
    </cfRule>
    <cfRule type="containsText" dxfId="1969" priority="657" operator="containsText" text="Leve">
      <formula>NOT(ISERROR(SEARCH("Leve",Z10)))</formula>
    </cfRule>
    <cfRule type="containsText" dxfId="1968" priority="658" operator="containsText" text="Muy a">
      <formula>NOT(ISERROR(SEARCH("Muy a",Z10)))</formula>
    </cfRule>
    <cfRule type="containsText" dxfId="1967" priority="659" operator="containsText" text="Muy b">
      <formula>NOT(ISERROR(SEARCH("Muy b",Z10)))</formula>
    </cfRule>
    <cfRule type="containsText" dxfId="1966" priority="660" operator="containsText" text="Baja">
      <formula>NOT(ISERROR(SEARCH("Baja",Z10)))</formula>
    </cfRule>
    <cfRule type="containsText" dxfId="1965" priority="661" operator="containsText" text="Media">
      <formula>NOT(ISERROR(SEARCH("Media",Z10)))</formula>
    </cfRule>
    <cfRule type="containsText" dxfId="1964" priority="662" operator="containsText" text="Alta">
      <formula>NOT(ISERROR(SEARCH("Alta",Z10)))</formula>
    </cfRule>
  </conditionalFormatting>
  <conditionalFormatting sqref="W10">
    <cfRule type="cellIs" dxfId="1963" priority="627" operator="equal">
      <formula>100%</formula>
    </cfRule>
    <cfRule type="cellIs" dxfId="1962" priority="628" operator="equal">
      <formula>80%</formula>
    </cfRule>
    <cfRule type="cellIs" dxfId="1961" priority="629" operator="equal">
      <formula>60%</formula>
    </cfRule>
    <cfRule type="cellIs" dxfId="1960" priority="630" operator="equal">
      <formula>40%</formula>
    </cfRule>
    <cfRule type="cellIs" dxfId="1959" priority="631" operator="equal">
      <formula>0.2</formula>
    </cfRule>
    <cfRule type="containsText" dxfId="1958" priority="632" operator="containsText" text="Extremo">
      <formula>NOT(ISERROR(SEARCH("Extremo",W10)))</formula>
    </cfRule>
    <cfRule type="containsText" dxfId="1957" priority="633" operator="containsText" text="Alto">
      <formula>NOT(ISERROR(SEARCH("Alto",W10)))</formula>
    </cfRule>
    <cfRule type="containsText" dxfId="1956" priority="634" operator="containsText" text="Bajo">
      <formula>NOT(ISERROR(SEARCH("Bajo",W10)))</formula>
    </cfRule>
    <cfRule type="containsText" dxfId="1955" priority="635" operator="containsText" text="Catastrófico">
      <formula>NOT(ISERROR(SEARCH("Catastrófico",W10)))</formula>
    </cfRule>
    <cfRule type="containsText" dxfId="1954" priority="636" operator="containsText" text="Mayor">
      <formula>NOT(ISERROR(SEARCH("Mayor",W10)))</formula>
    </cfRule>
    <cfRule type="containsText" dxfId="1953" priority="637" operator="containsText" text="Moderado">
      <formula>NOT(ISERROR(SEARCH("Moderado",W10)))</formula>
    </cfRule>
    <cfRule type="containsText" dxfId="1952" priority="638" operator="containsText" text="Menor">
      <formula>NOT(ISERROR(SEARCH("Menor",W10)))</formula>
    </cfRule>
    <cfRule type="containsText" dxfId="1951" priority="639" operator="containsText" text="Leve">
      <formula>NOT(ISERROR(SEARCH("Leve",W10)))</formula>
    </cfRule>
    <cfRule type="containsText" dxfId="1950" priority="640" operator="containsText" text="Muy a">
      <formula>NOT(ISERROR(SEARCH("Muy a",W10)))</formula>
    </cfRule>
    <cfRule type="containsText" dxfId="1949" priority="641" operator="containsText" text="Muy b">
      <formula>NOT(ISERROR(SEARCH("Muy b",W10)))</formula>
    </cfRule>
    <cfRule type="containsText" dxfId="1948" priority="642" operator="containsText" text="Baja">
      <formula>NOT(ISERROR(SEARCH("Baja",W10)))</formula>
    </cfRule>
    <cfRule type="containsText" dxfId="1947" priority="643" operator="containsText" text="Media">
      <formula>NOT(ISERROR(SEARCH("Media",W10)))</formula>
    </cfRule>
    <cfRule type="containsText" dxfId="1946" priority="644" operator="containsText" text="Alta">
      <formula>NOT(ISERROR(SEARCH("Alta",W10)))</formula>
    </cfRule>
  </conditionalFormatting>
  <conditionalFormatting sqref="AA10">
    <cfRule type="cellIs" dxfId="1945" priority="610" operator="equal">
      <formula>100%</formula>
    </cfRule>
    <cfRule type="cellIs" dxfId="1944" priority="611" operator="equal">
      <formula>75%</formula>
    </cfRule>
    <cfRule type="cellIs" dxfId="1943" priority="612" operator="equal">
      <formula>50%</formula>
    </cfRule>
    <cfRule type="cellIs" dxfId="1942" priority="613" operator="equal">
      <formula>25%</formula>
    </cfRule>
    <cfRule type="containsText" dxfId="1941" priority="614" operator="containsText" text="Extremo">
      <formula>NOT(ISERROR(SEARCH("Extremo",AA10)))</formula>
    </cfRule>
    <cfRule type="containsText" dxfId="1940" priority="615" operator="containsText" text="Alto">
      <formula>NOT(ISERROR(SEARCH("Alto",AA10)))</formula>
    </cfRule>
    <cfRule type="containsText" dxfId="1939" priority="616" operator="containsText" text="Bajo">
      <formula>NOT(ISERROR(SEARCH("Bajo",AA10)))</formula>
    </cfRule>
    <cfRule type="containsText" dxfId="1938" priority="617" operator="containsText" text="Catastrófico">
      <formula>NOT(ISERROR(SEARCH("Catastrófico",AA10)))</formula>
    </cfRule>
    <cfRule type="containsText" dxfId="1937" priority="618" operator="containsText" text="Mayor">
      <formula>NOT(ISERROR(SEARCH("Mayor",AA10)))</formula>
    </cfRule>
    <cfRule type="containsText" dxfId="1936" priority="619" operator="containsText" text="Moderado">
      <formula>NOT(ISERROR(SEARCH("Moderado",AA10)))</formula>
    </cfRule>
    <cfRule type="containsText" dxfId="1935" priority="620" operator="containsText" text="Menor">
      <formula>NOT(ISERROR(SEARCH("Menor",AA10)))</formula>
    </cfRule>
    <cfRule type="containsText" dxfId="1934" priority="621" operator="containsText" text="Leve">
      <formula>NOT(ISERROR(SEARCH("Leve",AA10)))</formula>
    </cfRule>
    <cfRule type="containsText" dxfId="1933" priority="622" operator="containsText" text="Muy a">
      <formula>NOT(ISERROR(SEARCH("Muy a",AA10)))</formula>
    </cfRule>
    <cfRule type="containsText" dxfId="1932" priority="623" operator="containsText" text="Muy b">
      <formula>NOT(ISERROR(SEARCH("Muy b",AA10)))</formula>
    </cfRule>
    <cfRule type="containsText" dxfId="1931" priority="624" operator="containsText" text="Baja">
      <formula>NOT(ISERROR(SEARCH("Baja",AA10)))</formula>
    </cfRule>
    <cfRule type="containsText" dxfId="1930" priority="625" operator="containsText" text="Media">
      <formula>NOT(ISERROR(SEARCH("Media",AA10)))</formula>
    </cfRule>
    <cfRule type="containsText" dxfId="1929" priority="626" operator="containsText" text="Alta">
      <formula>NOT(ISERROR(SEARCH("Alta",AA10)))</formula>
    </cfRule>
  </conditionalFormatting>
  <conditionalFormatting sqref="AU10">
    <cfRule type="containsText" dxfId="1928" priority="607" operator="containsText" text="BAJA">
      <formula>NOT(ISERROR(SEARCH("BAJA",AU10)))</formula>
    </cfRule>
    <cfRule type="containsText" dxfId="1927" priority="608" operator="containsText" text="MEDIA">
      <formula>NOT(ISERROR(SEARCH("MEDIA",AU10)))</formula>
    </cfRule>
    <cfRule type="containsText" dxfId="1926" priority="609" operator="containsText" text="ALTA">
      <formula>NOT(ISERROR(SEARCH("ALTA",AU10)))</formula>
    </cfRule>
  </conditionalFormatting>
  <conditionalFormatting sqref="AU11:AU12">
    <cfRule type="containsText" dxfId="1925" priority="604" operator="containsText" text="BAJA">
      <formula>NOT(ISERROR(SEARCH("BAJA",AU11)))</formula>
    </cfRule>
    <cfRule type="containsText" dxfId="1924" priority="605" operator="containsText" text="MEDIA">
      <formula>NOT(ISERROR(SEARCH("MEDIA",AU11)))</formula>
    </cfRule>
    <cfRule type="containsText" dxfId="1923" priority="606" operator="containsText" text="ALTA">
      <formula>NOT(ISERROR(SEARCH("ALTA",AU11)))</formula>
    </cfRule>
  </conditionalFormatting>
  <conditionalFormatting sqref="AW10">
    <cfRule type="cellIs" dxfId="1922" priority="586" operator="equal">
      <formula>100%</formula>
    </cfRule>
    <cfRule type="cellIs" dxfId="1921" priority="587" operator="equal">
      <formula>80%</formula>
    </cfRule>
    <cfRule type="cellIs" dxfId="1920" priority="588" operator="equal">
      <formula>60%</formula>
    </cfRule>
    <cfRule type="cellIs" dxfId="1919" priority="589" operator="equal">
      <formula>40%</formula>
    </cfRule>
    <cfRule type="cellIs" dxfId="1918" priority="590" operator="equal">
      <formula>0.2</formula>
    </cfRule>
    <cfRule type="containsText" dxfId="1917" priority="591" operator="containsText" text="Extremo">
      <formula>NOT(ISERROR(SEARCH("Extremo",AW10)))</formula>
    </cfRule>
    <cfRule type="containsText" dxfId="1916" priority="592" operator="containsText" text="Alto">
      <formula>NOT(ISERROR(SEARCH("Alto",AW10)))</formula>
    </cfRule>
    <cfRule type="containsText" dxfId="1915" priority="593" operator="containsText" text="Bajo">
      <formula>NOT(ISERROR(SEARCH("Bajo",AW10)))</formula>
    </cfRule>
    <cfRule type="containsText" dxfId="1914" priority="594" operator="containsText" text="Catastrófico">
      <formula>NOT(ISERROR(SEARCH("Catastrófico",AW10)))</formula>
    </cfRule>
    <cfRule type="containsText" dxfId="1913" priority="595" operator="containsText" text="Mayor">
      <formula>NOT(ISERROR(SEARCH("Mayor",AW10)))</formula>
    </cfRule>
    <cfRule type="containsText" dxfId="1912" priority="596" operator="containsText" text="Moderado">
      <formula>NOT(ISERROR(SEARCH("Moderado",AW10)))</formula>
    </cfRule>
    <cfRule type="containsText" dxfId="1911" priority="597" operator="containsText" text="Menor">
      <formula>NOT(ISERROR(SEARCH("Menor",AW10)))</formula>
    </cfRule>
    <cfRule type="containsText" dxfId="1910" priority="598" operator="containsText" text="Leve">
      <formula>NOT(ISERROR(SEARCH("Leve",AW10)))</formula>
    </cfRule>
    <cfRule type="containsText" dxfId="1909" priority="599" operator="containsText" text="Muy a">
      <formula>NOT(ISERROR(SEARCH("Muy a",AW10)))</formula>
    </cfRule>
    <cfRule type="containsText" dxfId="1908" priority="600" operator="containsText" text="Muy b">
      <formula>NOT(ISERROR(SEARCH("Muy b",AW10)))</formula>
    </cfRule>
    <cfRule type="containsText" dxfId="1907" priority="601" operator="containsText" text="Baja">
      <formula>NOT(ISERROR(SEARCH("Baja",AW10)))</formula>
    </cfRule>
    <cfRule type="containsText" dxfId="1906" priority="602" operator="containsText" text="Media">
      <formula>NOT(ISERROR(SEARCH("Media",AW10)))</formula>
    </cfRule>
    <cfRule type="containsText" dxfId="1905" priority="603" operator="containsText" text="Alta">
      <formula>NOT(ISERROR(SEARCH("Alta",AW10)))</formula>
    </cfRule>
  </conditionalFormatting>
  <conditionalFormatting sqref="AV10">
    <cfRule type="cellIs" dxfId="1904" priority="579" operator="greaterThan">
      <formula>75%</formula>
    </cfRule>
    <cfRule type="cellIs" dxfId="1903" priority="580" operator="between">
      <formula>51%</formula>
      <formula>75%</formula>
    </cfRule>
    <cfRule type="cellIs" dxfId="1902" priority="581" operator="between">
      <formula>26%</formula>
      <formula>50%</formula>
    </cfRule>
    <cfRule type="cellIs" dxfId="1901" priority="582" operator="between">
      <formula>0%</formula>
      <formula>25%</formula>
    </cfRule>
    <cfRule type="containsText" dxfId="1900" priority="583" operator="containsText" text="BAJA">
      <formula>NOT(ISERROR(SEARCH("BAJA",AV10)))</formula>
    </cfRule>
    <cfRule type="containsText" dxfId="1899" priority="584" operator="containsText" text="MEDIA">
      <formula>NOT(ISERROR(SEARCH("MEDIA",AV10)))</formula>
    </cfRule>
    <cfRule type="containsText" dxfId="1898" priority="585" operator="containsText" text="ALTA">
      <formula>NOT(ISERROR(SEARCH("ALTA",AV10)))</formula>
    </cfRule>
  </conditionalFormatting>
  <conditionalFormatting sqref="AV11:AV12">
    <cfRule type="cellIs" dxfId="1897" priority="572" operator="greaterThan">
      <formula>75%</formula>
    </cfRule>
    <cfRule type="cellIs" dxfId="1896" priority="573" operator="between">
      <formula>51%</formula>
      <formula>75%</formula>
    </cfRule>
    <cfRule type="cellIs" dxfId="1895" priority="574" operator="between">
      <formula>26%</formula>
      <formula>50%</formula>
    </cfRule>
    <cfRule type="cellIs" dxfId="1894" priority="575" operator="between">
      <formula>0%</formula>
      <formula>25%</formula>
    </cfRule>
    <cfRule type="containsText" dxfId="1893" priority="576" operator="containsText" text="BAJA">
      <formula>NOT(ISERROR(SEARCH("BAJA",AV11)))</formula>
    </cfRule>
    <cfRule type="containsText" dxfId="1892" priority="577" operator="containsText" text="MEDIA">
      <formula>NOT(ISERROR(SEARCH("MEDIA",AV11)))</formula>
    </cfRule>
    <cfRule type="containsText" dxfId="1891" priority="578" operator="containsText" text="ALTA">
      <formula>NOT(ISERROR(SEARCH("ALTA",AV11)))</formula>
    </cfRule>
  </conditionalFormatting>
  <conditionalFormatting sqref="S10">
    <cfRule type="cellIs" dxfId="1890" priority="554" operator="equal">
      <formula>100%</formula>
    </cfRule>
    <cfRule type="cellIs" dxfId="1889" priority="555" operator="equal">
      <formula>80%</formula>
    </cfRule>
    <cfRule type="cellIs" dxfId="1888" priority="556" operator="equal">
      <formula>60%</formula>
    </cfRule>
    <cfRule type="cellIs" dxfId="1887" priority="557" operator="equal">
      <formula>40%</formula>
    </cfRule>
    <cfRule type="cellIs" dxfId="1886" priority="558" operator="equal">
      <formula>0.2</formula>
    </cfRule>
    <cfRule type="containsText" dxfId="1885" priority="559" operator="containsText" text="Extremo">
      <formula>NOT(ISERROR(SEARCH("Extremo",S10)))</formula>
    </cfRule>
    <cfRule type="containsText" dxfId="1884" priority="560" operator="containsText" text="Alto">
      <formula>NOT(ISERROR(SEARCH("Alto",S10)))</formula>
    </cfRule>
    <cfRule type="containsText" dxfId="1883" priority="561" operator="containsText" text="Bajo">
      <formula>NOT(ISERROR(SEARCH("Bajo",S10)))</formula>
    </cfRule>
    <cfRule type="containsText" dxfId="1882" priority="562" operator="containsText" text="Catastrófico">
      <formula>NOT(ISERROR(SEARCH("Catastrófico",S10)))</formula>
    </cfRule>
    <cfRule type="containsText" dxfId="1881" priority="563" operator="containsText" text="Mayor">
      <formula>NOT(ISERROR(SEARCH("Mayor",S10)))</formula>
    </cfRule>
    <cfRule type="containsText" dxfId="1880" priority="564" operator="containsText" text="Moderado">
      <formula>NOT(ISERROR(SEARCH("Moderado",S10)))</formula>
    </cfRule>
    <cfRule type="containsText" dxfId="1879" priority="565" operator="containsText" text="Menor">
      <formula>NOT(ISERROR(SEARCH("Menor",S10)))</formula>
    </cfRule>
    <cfRule type="containsText" dxfId="1878" priority="566" operator="containsText" text="Leve">
      <formula>NOT(ISERROR(SEARCH("Leve",S10)))</formula>
    </cfRule>
    <cfRule type="containsText" dxfId="1877" priority="567" operator="containsText" text="Muy a">
      <formula>NOT(ISERROR(SEARCH("Muy a",S10)))</formula>
    </cfRule>
    <cfRule type="containsText" dxfId="1876" priority="568" operator="containsText" text="Muy b">
      <formula>NOT(ISERROR(SEARCH("Muy b",S10)))</formula>
    </cfRule>
    <cfRule type="containsText" dxfId="1875" priority="569" operator="containsText" text="Baja">
      <formula>NOT(ISERROR(SEARCH("Baja",S10)))</formula>
    </cfRule>
    <cfRule type="containsText" dxfId="1874" priority="570" operator="containsText" text="Media">
      <formula>NOT(ISERROR(SEARCH("Media",S10)))</formula>
    </cfRule>
    <cfRule type="containsText" dxfId="1873" priority="571" operator="containsText" text="Alta">
      <formula>NOT(ISERROR(SEARCH("Alta",S10)))</formula>
    </cfRule>
  </conditionalFormatting>
  <conditionalFormatting sqref="T10">
    <cfRule type="cellIs" dxfId="1872" priority="536" operator="equal">
      <formula>100%</formula>
    </cfRule>
    <cfRule type="cellIs" dxfId="1871" priority="537" operator="equal">
      <formula>80%</formula>
    </cfRule>
    <cfRule type="cellIs" dxfId="1870" priority="538" operator="equal">
      <formula>60%</formula>
    </cfRule>
    <cfRule type="cellIs" dxfId="1869" priority="539" operator="equal">
      <formula>40%</formula>
    </cfRule>
    <cfRule type="cellIs" dxfId="1868" priority="540" operator="equal">
      <formula>0.2</formula>
    </cfRule>
    <cfRule type="containsText" dxfId="1867" priority="541" operator="containsText" text="Extremo">
      <formula>NOT(ISERROR(SEARCH("Extremo",T10)))</formula>
    </cfRule>
    <cfRule type="containsText" dxfId="1866" priority="542" operator="containsText" text="Alto">
      <formula>NOT(ISERROR(SEARCH("Alto",T10)))</formula>
    </cfRule>
    <cfRule type="containsText" dxfId="1865" priority="543" operator="containsText" text="Bajo">
      <formula>NOT(ISERROR(SEARCH("Bajo",T10)))</formula>
    </cfRule>
    <cfRule type="containsText" dxfId="1864" priority="544" operator="containsText" text="Catastrófico">
      <formula>NOT(ISERROR(SEARCH("Catastrófico",T10)))</formula>
    </cfRule>
    <cfRule type="containsText" dxfId="1863" priority="545" operator="containsText" text="Mayor">
      <formula>NOT(ISERROR(SEARCH("Mayor",T10)))</formula>
    </cfRule>
    <cfRule type="containsText" dxfId="1862" priority="546" operator="containsText" text="Moderado">
      <formula>NOT(ISERROR(SEARCH("Moderado",T10)))</formula>
    </cfRule>
    <cfRule type="containsText" dxfId="1861" priority="547" operator="containsText" text="Menor">
      <formula>NOT(ISERROR(SEARCH("Menor",T10)))</formula>
    </cfRule>
    <cfRule type="containsText" dxfId="1860" priority="548" operator="containsText" text="Leve">
      <formula>NOT(ISERROR(SEARCH("Leve",T10)))</formula>
    </cfRule>
    <cfRule type="containsText" dxfId="1859" priority="549" operator="containsText" text="Muy a">
      <formula>NOT(ISERROR(SEARCH("Muy a",T10)))</formula>
    </cfRule>
    <cfRule type="containsText" dxfId="1858" priority="550" operator="containsText" text="Muy b">
      <formula>NOT(ISERROR(SEARCH("Muy b",T10)))</formula>
    </cfRule>
    <cfRule type="containsText" dxfId="1857" priority="551" operator="containsText" text="Baja">
      <formula>NOT(ISERROR(SEARCH("Baja",T10)))</formula>
    </cfRule>
    <cfRule type="containsText" dxfId="1856" priority="552" operator="containsText" text="Media">
      <formula>NOT(ISERROR(SEARCH("Media",T10)))</formula>
    </cfRule>
    <cfRule type="containsText" dxfId="1855" priority="553" operator="containsText" text="Alta">
      <formula>NOT(ISERROR(SEARCH("Alta",T10)))</formula>
    </cfRule>
  </conditionalFormatting>
  <conditionalFormatting sqref="AC10">
    <cfRule type="containsText" dxfId="1854" priority="497" operator="containsText" text="BAJA">
      <formula>NOT(ISERROR(SEARCH("BAJA",AC10)))</formula>
    </cfRule>
    <cfRule type="containsText" dxfId="1853" priority="498" operator="containsText" text="MEDIA">
      <formula>NOT(ISERROR(SEARCH("MEDIA",AC10)))</formula>
    </cfRule>
    <cfRule type="containsText" dxfId="1852" priority="499" operator="containsText" text="ALTA">
      <formula>NOT(ISERROR(SEARCH("ALTA",AC10)))</formula>
    </cfRule>
  </conditionalFormatting>
  <conditionalFormatting sqref="AD10">
    <cfRule type="containsText" dxfId="1851" priority="494" operator="containsText" text="BAJA">
      <formula>NOT(ISERROR(SEARCH("BAJA",AD10)))</formula>
    </cfRule>
    <cfRule type="containsText" dxfId="1850" priority="495" operator="containsText" text="MEDIA">
      <formula>NOT(ISERROR(SEARCH("MEDIA",AD10)))</formula>
    </cfRule>
    <cfRule type="containsText" dxfId="1849" priority="496" operator="containsText" text="ALTA">
      <formula>NOT(ISERROR(SEARCH("ALTA",AD10)))</formula>
    </cfRule>
  </conditionalFormatting>
  <conditionalFormatting sqref="AL10">
    <cfRule type="containsText" dxfId="1848" priority="491" operator="containsText" text="BAJA">
      <formula>NOT(ISERROR(SEARCH("BAJA",AL10)))</formula>
    </cfRule>
    <cfRule type="containsText" dxfId="1847" priority="492" operator="containsText" text="MEDIA">
      <formula>NOT(ISERROR(SEARCH("MEDIA",AL10)))</formula>
    </cfRule>
    <cfRule type="containsText" dxfId="1846" priority="493" operator="containsText" text="ALTA">
      <formula>NOT(ISERROR(SEARCH("ALTA",AL10)))</formula>
    </cfRule>
  </conditionalFormatting>
  <conditionalFormatting sqref="AN11">
    <cfRule type="containsText" dxfId="1845" priority="485" operator="containsText" text="BAJA">
      <formula>NOT(ISERROR(SEARCH("BAJA",AN11)))</formula>
    </cfRule>
    <cfRule type="containsText" dxfId="1844" priority="486" operator="containsText" text="MEDIA">
      <formula>NOT(ISERROR(SEARCH("MEDIA",AN11)))</formula>
    </cfRule>
    <cfRule type="containsText" dxfId="1843" priority="487" operator="containsText" text="ALTA">
      <formula>NOT(ISERROR(SEARCH("ALTA",AN11)))</formula>
    </cfRule>
  </conditionalFormatting>
  <conditionalFormatting sqref="AS10:AS11">
    <cfRule type="containsText" dxfId="1842" priority="482" operator="containsText" text="BAJA">
      <formula>NOT(ISERROR(SEARCH("BAJA",AS10)))</formula>
    </cfRule>
    <cfRule type="containsText" dxfId="1841" priority="483" operator="containsText" text="MEDIA">
      <formula>NOT(ISERROR(SEARCH("MEDIA",AS10)))</formula>
    </cfRule>
    <cfRule type="containsText" dxfId="1840" priority="484" operator="containsText" text="ALTA">
      <formula>NOT(ISERROR(SEARCH("ALTA",AS10)))</formula>
    </cfRule>
  </conditionalFormatting>
  <conditionalFormatting sqref="AS11">
    <cfRule type="containsText" dxfId="1839" priority="479" operator="containsText" text="BAJA">
      <formula>NOT(ISERROR(SEARCH("BAJA",AS11)))</formula>
    </cfRule>
    <cfRule type="containsText" dxfId="1838" priority="480" operator="containsText" text="MEDIA">
      <formula>NOT(ISERROR(SEARCH("MEDIA",AS11)))</formula>
    </cfRule>
    <cfRule type="containsText" dxfId="1837" priority="481" operator="containsText" text="ALTA">
      <formula>NOT(ISERROR(SEARCH("ALTA",AS11)))</formula>
    </cfRule>
  </conditionalFormatting>
  <conditionalFormatting sqref="AS10">
    <cfRule type="containsText" dxfId="1836" priority="476" operator="containsText" text="BAJA">
      <formula>NOT(ISERROR(SEARCH("BAJA",AS10)))</formula>
    </cfRule>
    <cfRule type="containsText" dxfId="1835" priority="477" operator="containsText" text="MEDIA">
      <formula>NOT(ISERROR(SEARCH("MEDIA",AS10)))</formula>
    </cfRule>
    <cfRule type="containsText" dxfId="1834" priority="478" operator="containsText" text="ALTA">
      <formula>NOT(ISERROR(SEARCH("ALTA",AS10)))</formula>
    </cfRule>
  </conditionalFormatting>
  <conditionalFormatting sqref="AS11">
    <cfRule type="containsText" dxfId="1833" priority="473" operator="containsText" text="BAJA">
      <formula>NOT(ISERROR(SEARCH("BAJA",AS11)))</formula>
    </cfRule>
    <cfRule type="containsText" dxfId="1832" priority="474" operator="containsText" text="MEDIA">
      <formula>NOT(ISERROR(SEARCH("MEDIA",AS11)))</formula>
    </cfRule>
    <cfRule type="containsText" dxfId="1831" priority="475" operator="containsText" text="ALTA">
      <formula>NOT(ISERROR(SEARCH("ALTA",AS11)))</formula>
    </cfRule>
  </conditionalFormatting>
  <conditionalFormatting sqref="AP10">
    <cfRule type="containsText" dxfId="1830" priority="470" operator="containsText" text="BAJA">
      <formula>NOT(ISERROR(SEARCH("BAJA",AP10)))</formula>
    </cfRule>
    <cfRule type="containsText" dxfId="1829" priority="471" operator="containsText" text="MEDIA">
      <formula>NOT(ISERROR(SEARCH("MEDIA",AP10)))</formula>
    </cfRule>
    <cfRule type="containsText" dxfId="1828" priority="472" operator="containsText" text="ALTA">
      <formula>NOT(ISERROR(SEARCH("ALTA",AP10)))</formula>
    </cfRule>
  </conditionalFormatting>
  <conditionalFormatting sqref="AQ10">
    <cfRule type="containsText" dxfId="1827" priority="467" operator="containsText" text="BAJA">
      <formula>NOT(ISERROR(SEARCH("BAJA",AQ10)))</formula>
    </cfRule>
    <cfRule type="containsText" dxfId="1826" priority="468" operator="containsText" text="MEDIA">
      <formula>NOT(ISERROR(SEARCH("MEDIA",AQ10)))</formula>
    </cfRule>
    <cfRule type="containsText" dxfId="1825" priority="469" operator="containsText" text="ALTA">
      <formula>NOT(ISERROR(SEARCH("ALTA",AQ10)))</formula>
    </cfRule>
  </conditionalFormatting>
  <conditionalFormatting sqref="U4">
    <cfRule type="cellIs" dxfId="1824" priority="449" operator="equal">
      <formula>100%</formula>
    </cfRule>
    <cfRule type="cellIs" dxfId="1823" priority="450" operator="equal">
      <formula>80%</formula>
    </cfRule>
    <cfRule type="cellIs" dxfId="1822" priority="451" operator="equal">
      <formula>60%</formula>
    </cfRule>
    <cfRule type="cellIs" dxfId="1821" priority="452" operator="equal">
      <formula>40%</formula>
    </cfRule>
    <cfRule type="cellIs" dxfId="1820" priority="453" operator="equal">
      <formula>0.2</formula>
    </cfRule>
    <cfRule type="containsText" dxfId="1819" priority="454" operator="containsText" text="Extremo">
      <formula>NOT(ISERROR(SEARCH("Extremo",U4)))</formula>
    </cfRule>
    <cfRule type="containsText" dxfId="1818" priority="455" operator="containsText" text="Alto">
      <formula>NOT(ISERROR(SEARCH("Alto",U4)))</formula>
    </cfRule>
    <cfRule type="containsText" dxfId="1817" priority="456" operator="containsText" text="Bajo">
      <formula>NOT(ISERROR(SEARCH("Bajo",U4)))</formula>
    </cfRule>
    <cfRule type="containsText" dxfId="1816" priority="457" operator="containsText" text="Catastrófico">
      <formula>NOT(ISERROR(SEARCH("Catastrófico",U4)))</formula>
    </cfRule>
    <cfRule type="containsText" dxfId="1815" priority="458" operator="containsText" text="Mayor">
      <formula>NOT(ISERROR(SEARCH("Mayor",U4)))</formula>
    </cfRule>
    <cfRule type="containsText" dxfId="1814" priority="459" operator="containsText" text="Moderado">
      <formula>NOT(ISERROR(SEARCH("Moderado",U4)))</formula>
    </cfRule>
    <cfRule type="containsText" dxfId="1813" priority="460" operator="containsText" text="Menor">
      <formula>NOT(ISERROR(SEARCH("Menor",U4)))</formula>
    </cfRule>
    <cfRule type="containsText" dxfId="1812" priority="461" operator="containsText" text="Leve">
      <formula>NOT(ISERROR(SEARCH("Leve",U4)))</formula>
    </cfRule>
    <cfRule type="containsText" dxfId="1811" priority="462" operator="containsText" text="Muy a">
      <formula>NOT(ISERROR(SEARCH("Muy a",U4)))</formula>
    </cfRule>
    <cfRule type="containsText" dxfId="1810" priority="463" operator="containsText" text="Muy b">
      <formula>NOT(ISERROR(SEARCH("Muy b",U4)))</formula>
    </cfRule>
    <cfRule type="containsText" dxfId="1809" priority="464" operator="containsText" text="Baja">
      <formula>NOT(ISERROR(SEARCH("Baja",U4)))</formula>
    </cfRule>
    <cfRule type="containsText" dxfId="1808" priority="465" operator="containsText" text="Media">
      <formula>NOT(ISERROR(SEARCH("Media",U4)))</formula>
    </cfRule>
    <cfRule type="containsText" dxfId="1807" priority="466" operator="containsText" text="Alta">
      <formula>NOT(ISERROR(SEARCH("Alta",U4)))</formula>
    </cfRule>
  </conditionalFormatting>
  <conditionalFormatting sqref="U10">
    <cfRule type="cellIs" dxfId="1806" priority="431" operator="equal">
      <formula>100%</formula>
    </cfRule>
    <cfRule type="cellIs" dxfId="1805" priority="432" operator="equal">
      <formula>80%</formula>
    </cfRule>
    <cfRule type="cellIs" dxfId="1804" priority="433" operator="equal">
      <formula>60%</formula>
    </cfRule>
    <cfRule type="cellIs" dxfId="1803" priority="434" operator="equal">
      <formula>40%</formula>
    </cfRule>
    <cfRule type="cellIs" dxfId="1802" priority="435" operator="equal">
      <formula>0.2</formula>
    </cfRule>
    <cfRule type="containsText" dxfId="1801" priority="436" operator="containsText" text="Extremo">
      <formula>NOT(ISERROR(SEARCH("Extremo",U10)))</formula>
    </cfRule>
    <cfRule type="containsText" dxfId="1800" priority="437" operator="containsText" text="Alto">
      <formula>NOT(ISERROR(SEARCH("Alto",U10)))</formula>
    </cfRule>
    <cfRule type="containsText" dxfId="1799" priority="438" operator="containsText" text="Bajo">
      <formula>NOT(ISERROR(SEARCH("Bajo",U10)))</formula>
    </cfRule>
    <cfRule type="containsText" dxfId="1798" priority="439" operator="containsText" text="Catastrófico">
      <formula>NOT(ISERROR(SEARCH("Catastrófico",U10)))</formula>
    </cfRule>
    <cfRule type="containsText" dxfId="1797" priority="440" operator="containsText" text="Mayor">
      <formula>NOT(ISERROR(SEARCH("Mayor",U10)))</formula>
    </cfRule>
    <cfRule type="containsText" dxfId="1796" priority="441" operator="containsText" text="Moderado">
      <formula>NOT(ISERROR(SEARCH("Moderado",U10)))</formula>
    </cfRule>
    <cfRule type="containsText" dxfId="1795" priority="442" operator="containsText" text="Menor">
      <formula>NOT(ISERROR(SEARCH("Menor",U10)))</formula>
    </cfRule>
    <cfRule type="containsText" dxfId="1794" priority="443" operator="containsText" text="Leve">
      <formula>NOT(ISERROR(SEARCH("Leve",U10)))</formula>
    </cfRule>
    <cfRule type="containsText" dxfId="1793" priority="444" operator="containsText" text="Muy a">
      <formula>NOT(ISERROR(SEARCH("Muy a",U10)))</formula>
    </cfRule>
    <cfRule type="containsText" dxfId="1792" priority="445" operator="containsText" text="Muy b">
      <formula>NOT(ISERROR(SEARCH("Muy b",U10)))</formula>
    </cfRule>
    <cfRule type="containsText" dxfId="1791" priority="446" operator="containsText" text="Baja">
      <formula>NOT(ISERROR(SEARCH("Baja",U10)))</formula>
    </cfRule>
    <cfRule type="containsText" dxfId="1790" priority="447" operator="containsText" text="Media">
      <formula>NOT(ISERROR(SEARCH("Media",U10)))</formula>
    </cfRule>
    <cfRule type="containsText" dxfId="1789" priority="448" operator="containsText" text="Alta">
      <formula>NOT(ISERROR(SEARCH("Alta",U10)))</formula>
    </cfRule>
  </conditionalFormatting>
  <conditionalFormatting sqref="AJ13:AK13">
    <cfRule type="containsText" dxfId="1788" priority="428" operator="containsText" text="BAJA">
      <formula>NOT(ISERROR(SEARCH("BAJA",AJ13)))</formula>
    </cfRule>
    <cfRule type="containsText" dxfId="1787" priority="429" operator="containsText" text="MEDIA">
      <formula>NOT(ISERROR(SEARCH("MEDIA",AJ13)))</formula>
    </cfRule>
    <cfRule type="containsText" dxfId="1786" priority="430" operator="containsText" text="ALTA">
      <formula>NOT(ISERROR(SEARCH("ALTA",AJ13)))</formula>
    </cfRule>
  </conditionalFormatting>
  <conditionalFormatting sqref="AU13">
    <cfRule type="containsText" dxfId="1785" priority="425" operator="containsText" text="BAJA">
      <formula>NOT(ISERROR(SEARCH("BAJA",AU13)))</formula>
    </cfRule>
    <cfRule type="containsText" dxfId="1784" priority="426" operator="containsText" text="MEDIA">
      <formula>NOT(ISERROR(SEARCH("MEDIA",AU13)))</formula>
    </cfRule>
    <cfRule type="containsText" dxfId="1783" priority="427" operator="containsText" text="ALTA">
      <formula>NOT(ISERROR(SEARCH("ALTA",AU13)))</formula>
    </cfRule>
  </conditionalFormatting>
  <conditionalFormatting sqref="AV13">
    <cfRule type="cellIs" dxfId="1782" priority="418" operator="greaterThan">
      <formula>75%</formula>
    </cfRule>
    <cfRule type="cellIs" dxfId="1781" priority="419" operator="between">
      <formula>51%</formula>
      <formula>75%</formula>
    </cfRule>
    <cfRule type="cellIs" dxfId="1780" priority="420" operator="between">
      <formula>26%</formula>
      <formula>50%</formula>
    </cfRule>
    <cfRule type="cellIs" dxfId="1779" priority="421" operator="between">
      <formula>0%</formula>
      <formula>25%</formula>
    </cfRule>
    <cfRule type="containsText" dxfId="1778" priority="422" operator="containsText" text="BAJA">
      <formula>NOT(ISERROR(SEARCH("BAJA",AV13)))</formula>
    </cfRule>
    <cfRule type="containsText" dxfId="1777" priority="423" operator="containsText" text="MEDIA">
      <formula>NOT(ISERROR(SEARCH("MEDIA",AV13)))</formula>
    </cfRule>
    <cfRule type="containsText" dxfId="1776" priority="424" operator="containsText" text="ALTA">
      <formula>NOT(ISERROR(SEARCH("ALTA",AV13)))</formula>
    </cfRule>
  </conditionalFormatting>
  <conditionalFormatting sqref="AN10">
    <cfRule type="containsText" dxfId="1775" priority="415" operator="containsText" text="BAJA">
      <formula>NOT(ISERROR(SEARCH("BAJA",AN10)))</formula>
    </cfRule>
    <cfRule type="containsText" dxfId="1774" priority="416" operator="containsText" text="MEDIA">
      <formula>NOT(ISERROR(SEARCH("MEDIA",AN10)))</formula>
    </cfRule>
    <cfRule type="containsText" dxfId="1773" priority="417" operator="containsText" text="ALTA">
      <formula>NOT(ISERROR(SEARCH("ALTA",AN10)))</formula>
    </cfRule>
  </conditionalFormatting>
  <conditionalFormatting sqref="AJ14:AK14">
    <cfRule type="containsText" dxfId="1772" priority="409" operator="containsText" text="BAJA">
      <formula>NOT(ISERROR(SEARCH("BAJA",AJ14)))</formula>
    </cfRule>
    <cfRule type="containsText" dxfId="1771" priority="410" operator="containsText" text="MEDIA">
      <formula>NOT(ISERROR(SEARCH("MEDIA",AJ14)))</formula>
    </cfRule>
    <cfRule type="containsText" dxfId="1770" priority="411" operator="containsText" text="ALTA">
      <formula>NOT(ISERROR(SEARCH("ALTA",AJ14)))</formula>
    </cfRule>
  </conditionalFormatting>
  <conditionalFormatting sqref="AR14">
    <cfRule type="containsText" dxfId="1769" priority="412" operator="containsText" text="BAJA">
      <formula>NOT(ISERROR(SEARCH("BAJA",AR14)))</formula>
    </cfRule>
    <cfRule type="containsText" dxfId="1768" priority="413" operator="containsText" text="MEDIA">
      <formula>NOT(ISERROR(SEARCH("MEDIA",AR14)))</formula>
    </cfRule>
    <cfRule type="containsText" dxfId="1767" priority="414" operator="containsText" text="ALTA">
      <formula>NOT(ISERROR(SEARCH("ALTA",AR14)))</formula>
    </cfRule>
  </conditionalFormatting>
  <conditionalFormatting sqref="AX14 Y14">
    <cfRule type="cellIs" dxfId="1766" priority="363" operator="equal">
      <formula>100%</formula>
    </cfRule>
    <cfRule type="cellIs" dxfId="1765" priority="364" operator="equal">
      <formula>80%</formula>
    </cfRule>
    <cfRule type="cellIs" dxfId="1764" priority="365" operator="equal">
      <formula>60%</formula>
    </cfRule>
    <cfRule type="cellIs" dxfId="1763" priority="366" operator="equal">
      <formula>40%</formula>
    </cfRule>
    <cfRule type="cellIs" dxfId="1762" priority="367" operator="equal">
      <formula>0.2</formula>
    </cfRule>
    <cfRule type="containsText" dxfId="1761" priority="381" operator="containsText" text="Extremo">
      <formula>NOT(ISERROR(SEARCH("Extremo",Y14)))</formula>
    </cfRule>
    <cfRule type="containsText" dxfId="1760" priority="382" operator="containsText" text="Alto">
      <formula>NOT(ISERROR(SEARCH("Alto",Y14)))</formula>
    </cfRule>
    <cfRule type="containsText" dxfId="1759" priority="383" operator="containsText" text="Bajo">
      <formula>NOT(ISERROR(SEARCH("Bajo",Y14)))</formula>
    </cfRule>
    <cfRule type="containsText" dxfId="1758" priority="394" operator="containsText" text="Catastrófico">
      <formula>NOT(ISERROR(SEARCH("Catastrófico",Y14)))</formula>
    </cfRule>
    <cfRule type="containsText" dxfId="1757" priority="395" operator="containsText" text="Mayor">
      <formula>NOT(ISERROR(SEARCH("Mayor",Y14)))</formula>
    </cfRule>
    <cfRule type="containsText" dxfId="1756" priority="396" operator="containsText" text="Moderado">
      <formula>NOT(ISERROR(SEARCH("Moderado",Y14)))</formula>
    </cfRule>
    <cfRule type="containsText" dxfId="1755" priority="397" operator="containsText" text="Menor">
      <formula>NOT(ISERROR(SEARCH("Menor",Y14)))</formula>
    </cfRule>
    <cfRule type="containsText" dxfId="1754" priority="398" operator="containsText" text="Leve">
      <formula>NOT(ISERROR(SEARCH("Leve",Y14)))</formula>
    </cfRule>
    <cfRule type="containsText" dxfId="1753" priority="404" operator="containsText" text="Muy a">
      <formula>NOT(ISERROR(SEARCH("Muy a",Y14)))</formula>
    </cfRule>
    <cfRule type="containsText" dxfId="1752" priority="405" operator="containsText" text="Muy b">
      <formula>NOT(ISERROR(SEARCH("Muy b",Y14)))</formula>
    </cfRule>
    <cfRule type="containsText" dxfId="1751" priority="406" operator="containsText" text="Baja">
      <formula>NOT(ISERROR(SEARCH("Baja",Y14)))</formula>
    </cfRule>
    <cfRule type="containsText" dxfId="1750" priority="407" operator="containsText" text="Media">
      <formula>NOT(ISERROR(SEARCH("Media",Y14)))</formula>
    </cfRule>
    <cfRule type="containsText" dxfId="1749" priority="408" operator="containsText" text="Alta">
      <formula>NOT(ISERROR(SEARCH("Alta",Y14)))</formula>
    </cfRule>
  </conditionalFormatting>
  <conditionalFormatting sqref="V14">
    <cfRule type="containsText" dxfId="1748" priority="399" operator="containsText" text="Muy a">
      <formula>NOT(ISERROR(SEARCH("Muy a",V14)))</formula>
    </cfRule>
    <cfRule type="containsText" dxfId="1747" priority="400" operator="containsText" text="Muy b">
      <formula>NOT(ISERROR(SEARCH("Muy b",V14)))</formula>
    </cfRule>
    <cfRule type="containsText" dxfId="1746" priority="401" operator="containsText" text="Baja">
      <formula>NOT(ISERROR(SEARCH("Baja",V14)))</formula>
    </cfRule>
    <cfRule type="containsText" dxfId="1745" priority="402" operator="containsText" text="Media">
      <formula>NOT(ISERROR(SEARCH("Media",V14)))</formula>
    </cfRule>
    <cfRule type="containsText" dxfId="1744" priority="403" operator="containsText" text="Alta">
      <formula>NOT(ISERROR(SEARCH("Alta",V14)))</formula>
    </cfRule>
  </conditionalFormatting>
  <conditionalFormatting sqref="X14">
    <cfRule type="containsText" dxfId="1743" priority="384" operator="containsText" text="Catastrófico">
      <formula>NOT(ISERROR(SEARCH("Catastrófico",X14)))</formula>
    </cfRule>
    <cfRule type="containsText" dxfId="1742" priority="385" operator="containsText" text="Mayor">
      <formula>NOT(ISERROR(SEARCH("Mayor",X14)))</formula>
    </cfRule>
    <cfRule type="containsText" dxfId="1741" priority="386" operator="containsText" text="Moderado">
      <formula>NOT(ISERROR(SEARCH("Moderado",X14)))</formula>
    </cfRule>
    <cfRule type="containsText" dxfId="1740" priority="387" operator="containsText" text="Menor">
      <formula>NOT(ISERROR(SEARCH("Menor",X14)))</formula>
    </cfRule>
    <cfRule type="containsText" dxfId="1739" priority="388" operator="containsText" text="Leve">
      <formula>NOT(ISERROR(SEARCH("Leve",X14)))</formula>
    </cfRule>
    <cfRule type="containsText" dxfId="1738" priority="389" operator="containsText" text="Muy a">
      <formula>NOT(ISERROR(SEARCH("Muy a",X14)))</formula>
    </cfRule>
    <cfRule type="containsText" dxfId="1737" priority="390" operator="containsText" text="Muy b">
      <formula>NOT(ISERROR(SEARCH("Muy b",X14)))</formula>
    </cfRule>
    <cfRule type="containsText" dxfId="1736" priority="391" operator="containsText" text="Baja">
      <formula>NOT(ISERROR(SEARCH("Baja",X14)))</formula>
    </cfRule>
    <cfRule type="containsText" dxfId="1735" priority="392" operator="containsText" text="Media">
      <formula>NOT(ISERROR(SEARCH("Media",X14)))</formula>
    </cfRule>
    <cfRule type="containsText" dxfId="1734" priority="393" operator="containsText" text="Alta">
      <formula>NOT(ISERROR(SEARCH("Alta",X14)))</formula>
    </cfRule>
  </conditionalFormatting>
  <conditionalFormatting sqref="Z14">
    <cfRule type="containsText" dxfId="1733" priority="368" operator="containsText" text="Extremo">
      <formula>NOT(ISERROR(SEARCH("Extremo",Z14)))</formula>
    </cfRule>
    <cfRule type="containsText" dxfId="1732" priority="369" operator="containsText" text="Alto">
      <formula>NOT(ISERROR(SEARCH("Alto",Z14)))</formula>
    </cfRule>
    <cfRule type="containsText" dxfId="1731" priority="370" operator="containsText" text="Bajo">
      <formula>NOT(ISERROR(SEARCH("Bajo",Z14)))</formula>
    </cfRule>
    <cfRule type="containsText" dxfId="1730" priority="371" operator="containsText" text="Catastrófico">
      <formula>NOT(ISERROR(SEARCH("Catastrófico",Z14)))</formula>
    </cfRule>
    <cfRule type="containsText" dxfId="1729" priority="372" operator="containsText" text="Mayor">
      <formula>NOT(ISERROR(SEARCH("Mayor",Z14)))</formula>
    </cfRule>
    <cfRule type="containsText" dxfId="1728" priority="373" operator="containsText" text="Moderado">
      <formula>NOT(ISERROR(SEARCH("Moderado",Z14)))</formula>
    </cfRule>
    <cfRule type="containsText" dxfId="1727" priority="374" operator="containsText" text="Menor">
      <formula>NOT(ISERROR(SEARCH("Menor",Z14)))</formula>
    </cfRule>
    <cfRule type="containsText" dxfId="1726" priority="375" operator="containsText" text="Leve">
      <formula>NOT(ISERROR(SEARCH("Leve",Z14)))</formula>
    </cfRule>
    <cfRule type="containsText" dxfId="1725" priority="376" operator="containsText" text="Muy a">
      <formula>NOT(ISERROR(SEARCH("Muy a",Z14)))</formula>
    </cfRule>
    <cfRule type="containsText" dxfId="1724" priority="377" operator="containsText" text="Muy b">
      <formula>NOT(ISERROR(SEARCH("Muy b",Z14)))</formula>
    </cfRule>
    <cfRule type="containsText" dxfId="1723" priority="378" operator="containsText" text="Baja">
      <formula>NOT(ISERROR(SEARCH("Baja",Z14)))</formula>
    </cfRule>
    <cfRule type="containsText" dxfId="1722" priority="379" operator="containsText" text="Media">
      <formula>NOT(ISERROR(SEARCH("Media",Z14)))</formula>
    </cfRule>
    <cfRule type="containsText" dxfId="1721" priority="380" operator="containsText" text="Alta">
      <formula>NOT(ISERROR(SEARCH("Alta",Z14)))</formula>
    </cfRule>
  </conditionalFormatting>
  <conditionalFormatting sqref="W14">
    <cfRule type="cellIs" dxfId="1720" priority="345" operator="equal">
      <formula>100%</formula>
    </cfRule>
    <cfRule type="cellIs" dxfId="1719" priority="346" operator="equal">
      <formula>80%</formula>
    </cfRule>
    <cfRule type="cellIs" dxfId="1718" priority="347" operator="equal">
      <formula>60%</formula>
    </cfRule>
    <cfRule type="cellIs" dxfId="1717" priority="348" operator="equal">
      <formula>40%</formula>
    </cfRule>
    <cfRule type="cellIs" dxfId="1716" priority="349" operator="equal">
      <formula>0.2</formula>
    </cfRule>
    <cfRule type="containsText" dxfId="1715" priority="350" operator="containsText" text="Extremo">
      <formula>NOT(ISERROR(SEARCH("Extremo",W14)))</formula>
    </cfRule>
    <cfRule type="containsText" dxfId="1714" priority="351" operator="containsText" text="Alto">
      <formula>NOT(ISERROR(SEARCH("Alto",W14)))</formula>
    </cfRule>
    <cfRule type="containsText" dxfId="1713" priority="352" operator="containsText" text="Bajo">
      <formula>NOT(ISERROR(SEARCH("Bajo",W14)))</formula>
    </cfRule>
    <cfRule type="containsText" dxfId="1712" priority="353" operator="containsText" text="Catastrófico">
      <formula>NOT(ISERROR(SEARCH("Catastrófico",W14)))</formula>
    </cfRule>
    <cfRule type="containsText" dxfId="1711" priority="354" operator="containsText" text="Mayor">
      <formula>NOT(ISERROR(SEARCH("Mayor",W14)))</formula>
    </cfRule>
    <cfRule type="containsText" dxfId="1710" priority="355" operator="containsText" text="Moderado">
      <formula>NOT(ISERROR(SEARCH("Moderado",W14)))</formula>
    </cfRule>
    <cfRule type="containsText" dxfId="1709" priority="356" operator="containsText" text="Menor">
      <formula>NOT(ISERROR(SEARCH("Menor",W14)))</formula>
    </cfRule>
    <cfRule type="containsText" dxfId="1708" priority="357" operator="containsText" text="Leve">
      <formula>NOT(ISERROR(SEARCH("Leve",W14)))</formula>
    </cfRule>
    <cfRule type="containsText" dxfId="1707" priority="358" operator="containsText" text="Muy a">
      <formula>NOT(ISERROR(SEARCH("Muy a",W14)))</formula>
    </cfRule>
    <cfRule type="containsText" dxfId="1706" priority="359" operator="containsText" text="Muy b">
      <formula>NOT(ISERROR(SEARCH("Muy b",W14)))</formula>
    </cfRule>
    <cfRule type="containsText" dxfId="1705" priority="360" operator="containsText" text="Baja">
      <formula>NOT(ISERROR(SEARCH("Baja",W14)))</formula>
    </cfRule>
    <cfRule type="containsText" dxfId="1704" priority="361" operator="containsText" text="Media">
      <formula>NOT(ISERROR(SEARCH("Media",W14)))</formula>
    </cfRule>
    <cfRule type="containsText" dxfId="1703" priority="362" operator="containsText" text="Alta">
      <formula>NOT(ISERROR(SEARCH("Alta",W14)))</formula>
    </cfRule>
  </conditionalFormatting>
  <conditionalFormatting sqref="AA14">
    <cfRule type="cellIs" dxfId="1702" priority="328" operator="equal">
      <formula>100%</formula>
    </cfRule>
    <cfRule type="cellIs" dxfId="1701" priority="329" operator="equal">
      <formula>75%</formula>
    </cfRule>
    <cfRule type="cellIs" dxfId="1700" priority="330" operator="equal">
      <formula>50%</formula>
    </cfRule>
    <cfRule type="cellIs" dxfId="1699" priority="331" operator="equal">
      <formula>25%</formula>
    </cfRule>
    <cfRule type="containsText" dxfId="1698" priority="332" operator="containsText" text="Extremo">
      <formula>NOT(ISERROR(SEARCH("Extremo",AA14)))</formula>
    </cfRule>
    <cfRule type="containsText" dxfId="1697" priority="333" operator="containsText" text="Alto">
      <formula>NOT(ISERROR(SEARCH("Alto",AA14)))</formula>
    </cfRule>
    <cfRule type="containsText" dxfId="1696" priority="334" operator="containsText" text="Bajo">
      <formula>NOT(ISERROR(SEARCH("Bajo",AA14)))</formula>
    </cfRule>
    <cfRule type="containsText" dxfId="1695" priority="335" operator="containsText" text="Catastrófico">
      <formula>NOT(ISERROR(SEARCH("Catastrófico",AA14)))</formula>
    </cfRule>
    <cfRule type="containsText" dxfId="1694" priority="336" operator="containsText" text="Mayor">
      <formula>NOT(ISERROR(SEARCH("Mayor",AA14)))</formula>
    </cfRule>
    <cfRule type="containsText" dxfId="1693" priority="337" operator="containsText" text="Moderado">
      <formula>NOT(ISERROR(SEARCH("Moderado",AA14)))</formula>
    </cfRule>
    <cfRule type="containsText" dxfId="1692" priority="338" operator="containsText" text="Menor">
      <formula>NOT(ISERROR(SEARCH("Menor",AA14)))</formula>
    </cfRule>
    <cfRule type="containsText" dxfId="1691" priority="339" operator="containsText" text="Leve">
      <formula>NOT(ISERROR(SEARCH("Leve",AA14)))</formula>
    </cfRule>
    <cfRule type="containsText" dxfId="1690" priority="340" operator="containsText" text="Muy a">
      <formula>NOT(ISERROR(SEARCH("Muy a",AA14)))</formula>
    </cfRule>
    <cfRule type="containsText" dxfId="1689" priority="341" operator="containsText" text="Muy b">
      <formula>NOT(ISERROR(SEARCH("Muy b",AA14)))</formula>
    </cfRule>
    <cfRule type="containsText" dxfId="1688" priority="342" operator="containsText" text="Baja">
      <formula>NOT(ISERROR(SEARCH("Baja",AA14)))</formula>
    </cfRule>
    <cfRule type="containsText" dxfId="1687" priority="343" operator="containsText" text="Media">
      <formula>NOT(ISERROR(SEARCH("Media",AA14)))</formula>
    </cfRule>
    <cfRule type="containsText" dxfId="1686" priority="344" operator="containsText" text="Alta">
      <formula>NOT(ISERROR(SEARCH("Alta",AA14)))</formula>
    </cfRule>
  </conditionalFormatting>
  <conditionalFormatting sqref="AU14">
    <cfRule type="containsText" dxfId="1685" priority="325" operator="containsText" text="BAJA">
      <formula>NOT(ISERROR(SEARCH("BAJA",AU14)))</formula>
    </cfRule>
    <cfRule type="containsText" dxfId="1684" priority="326" operator="containsText" text="MEDIA">
      <formula>NOT(ISERROR(SEARCH("MEDIA",AU14)))</formula>
    </cfRule>
    <cfRule type="containsText" dxfId="1683" priority="327" operator="containsText" text="ALTA">
      <formula>NOT(ISERROR(SEARCH("ALTA",AU14)))</formula>
    </cfRule>
  </conditionalFormatting>
  <conditionalFormatting sqref="AW14">
    <cfRule type="cellIs" dxfId="1682" priority="307" operator="equal">
      <formula>100%</formula>
    </cfRule>
    <cfRule type="cellIs" dxfId="1681" priority="308" operator="equal">
      <formula>80%</formula>
    </cfRule>
    <cfRule type="cellIs" dxfId="1680" priority="309" operator="equal">
      <formula>60%</formula>
    </cfRule>
    <cfRule type="cellIs" dxfId="1679" priority="310" operator="equal">
      <formula>40%</formula>
    </cfRule>
    <cfRule type="cellIs" dxfId="1678" priority="311" operator="equal">
      <formula>0.2</formula>
    </cfRule>
    <cfRule type="containsText" dxfId="1677" priority="312" operator="containsText" text="Extremo">
      <formula>NOT(ISERROR(SEARCH("Extremo",AW14)))</formula>
    </cfRule>
    <cfRule type="containsText" dxfId="1676" priority="313" operator="containsText" text="Alto">
      <formula>NOT(ISERROR(SEARCH("Alto",AW14)))</formula>
    </cfRule>
    <cfRule type="containsText" dxfId="1675" priority="314" operator="containsText" text="Bajo">
      <formula>NOT(ISERROR(SEARCH("Bajo",AW14)))</formula>
    </cfRule>
    <cfRule type="containsText" dxfId="1674" priority="315" operator="containsText" text="Catastrófico">
      <formula>NOT(ISERROR(SEARCH("Catastrófico",AW14)))</formula>
    </cfRule>
    <cfRule type="containsText" dxfId="1673" priority="316" operator="containsText" text="Mayor">
      <formula>NOT(ISERROR(SEARCH("Mayor",AW14)))</formula>
    </cfRule>
    <cfRule type="containsText" dxfId="1672" priority="317" operator="containsText" text="Moderado">
      <formula>NOT(ISERROR(SEARCH("Moderado",AW14)))</formula>
    </cfRule>
    <cfRule type="containsText" dxfId="1671" priority="318" operator="containsText" text="Menor">
      <formula>NOT(ISERROR(SEARCH("Menor",AW14)))</formula>
    </cfRule>
    <cfRule type="containsText" dxfId="1670" priority="319" operator="containsText" text="Leve">
      <formula>NOT(ISERROR(SEARCH("Leve",AW14)))</formula>
    </cfRule>
    <cfRule type="containsText" dxfId="1669" priority="320" operator="containsText" text="Muy a">
      <formula>NOT(ISERROR(SEARCH("Muy a",AW14)))</formula>
    </cfRule>
    <cfRule type="containsText" dxfId="1668" priority="321" operator="containsText" text="Muy b">
      <formula>NOT(ISERROR(SEARCH("Muy b",AW14)))</formula>
    </cfRule>
    <cfRule type="containsText" dxfId="1667" priority="322" operator="containsText" text="Baja">
      <formula>NOT(ISERROR(SEARCH("Baja",AW14)))</formula>
    </cfRule>
    <cfRule type="containsText" dxfId="1666" priority="323" operator="containsText" text="Media">
      <formula>NOT(ISERROR(SEARCH("Media",AW14)))</formula>
    </cfRule>
    <cfRule type="containsText" dxfId="1665" priority="324" operator="containsText" text="Alta">
      <formula>NOT(ISERROR(SEARCH("Alta",AW14)))</formula>
    </cfRule>
  </conditionalFormatting>
  <conditionalFormatting sqref="AV14">
    <cfRule type="cellIs" dxfId="1664" priority="300" operator="greaterThan">
      <formula>75%</formula>
    </cfRule>
    <cfRule type="cellIs" dxfId="1663" priority="301" operator="between">
      <formula>51%</formula>
      <formula>75%</formula>
    </cfRule>
    <cfRule type="cellIs" dxfId="1662" priority="302" operator="between">
      <formula>26%</formula>
      <formula>50%</formula>
    </cfRule>
    <cfRule type="cellIs" dxfId="1661" priority="303" operator="between">
      <formula>0%</formula>
      <formula>25%</formula>
    </cfRule>
    <cfRule type="containsText" dxfId="1660" priority="304" operator="containsText" text="BAJA">
      <formula>NOT(ISERROR(SEARCH("BAJA",AV14)))</formula>
    </cfRule>
    <cfRule type="containsText" dxfId="1659" priority="305" operator="containsText" text="MEDIA">
      <formula>NOT(ISERROR(SEARCH("MEDIA",AV14)))</formula>
    </cfRule>
    <cfRule type="containsText" dxfId="1658" priority="306" operator="containsText" text="ALTA">
      <formula>NOT(ISERROR(SEARCH("ALTA",AV14)))</formula>
    </cfRule>
  </conditionalFormatting>
  <conditionalFormatting sqref="S14">
    <cfRule type="cellIs" dxfId="1657" priority="282" operator="equal">
      <formula>100%</formula>
    </cfRule>
    <cfRule type="cellIs" dxfId="1656" priority="283" operator="equal">
      <formula>80%</formula>
    </cfRule>
    <cfRule type="cellIs" dxfId="1655" priority="284" operator="equal">
      <formula>60%</formula>
    </cfRule>
    <cfRule type="cellIs" dxfId="1654" priority="285" operator="equal">
      <formula>40%</formula>
    </cfRule>
    <cfRule type="cellIs" dxfId="1653" priority="286" operator="equal">
      <formula>0.2</formula>
    </cfRule>
    <cfRule type="containsText" dxfId="1652" priority="287" operator="containsText" text="Extremo">
      <formula>NOT(ISERROR(SEARCH("Extremo",S14)))</formula>
    </cfRule>
    <cfRule type="containsText" dxfId="1651" priority="288" operator="containsText" text="Alto">
      <formula>NOT(ISERROR(SEARCH("Alto",S14)))</formula>
    </cfRule>
    <cfRule type="containsText" dxfId="1650" priority="289" operator="containsText" text="Bajo">
      <formula>NOT(ISERROR(SEARCH("Bajo",S14)))</formula>
    </cfRule>
    <cfRule type="containsText" dxfId="1649" priority="290" operator="containsText" text="Catastrófico">
      <formula>NOT(ISERROR(SEARCH("Catastrófico",S14)))</formula>
    </cfRule>
    <cfRule type="containsText" dxfId="1648" priority="291" operator="containsText" text="Mayor">
      <formula>NOT(ISERROR(SEARCH("Mayor",S14)))</formula>
    </cfRule>
    <cfRule type="containsText" dxfId="1647" priority="292" operator="containsText" text="Moderado">
      <formula>NOT(ISERROR(SEARCH("Moderado",S14)))</formula>
    </cfRule>
    <cfRule type="containsText" dxfId="1646" priority="293" operator="containsText" text="Menor">
      <formula>NOT(ISERROR(SEARCH("Menor",S14)))</formula>
    </cfRule>
    <cfRule type="containsText" dxfId="1645" priority="294" operator="containsText" text="Leve">
      <formula>NOT(ISERROR(SEARCH("Leve",S14)))</formula>
    </cfRule>
    <cfRule type="containsText" dxfId="1644" priority="295" operator="containsText" text="Muy a">
      <formula>NOT(ISERROR(SEARCH("Muy a",S14)))</formula>
    </cfRule>
    <cfRule type="containsText" dxfId="1643" priority="296" operator="containsText" text="Muy b">
      <formula>NOT(ISERROR(SEARCH("Muy b",S14)))</formula>
    </cfRule>
    <cfRule type="containsText" dxfId="1642" priority="297" operator="containsText" text="Baja">
      <formula>NOT(ISERROR(SEARCH("Baja",S14)))</formula>
    </cfRule>
    <cfRule type="containsText" dxfId="1641" priority="298" operator="containsText" text="Media">
      <formula>NOT(ISERROR(SEARCH("Media",S14)))</formula>
    </cfRule>
    <cfRule type="containsText" dxfId="1640" priority="299" operator="containsText" text="Alta">
      <formula>NOT(ISERROR(SEARCH("Alta",S14)))</formula>
    </cfRule>
  </conditionalFormatting>
  <conditionalFormatting sqref="T14">
    <cfRule type="cellIs" dxfId="1639" priority="264" operator="equal">
      <formula>100%</formula>
    </cfRule>
    <cfRule type="cellIs" dxfId="1638" priority="265" operator="equal">
      <formula>80%</formula>
    </cfRule>
    <cfRule type="cellIs" dxfId="1637" priority="266" operator="equal">
      <formula>60%</formula>
    </cfRule>
    <cfRule type="cellIs" dxfId="1636" priority="267" operator="equal">
      <formula>40%</formula>
    </cfRule>
    <cfRule type="cellIs" dxfId="1635" priority="268" operator="equal">
      <formula>0.2</formula>
    </cfRule>
    <cfRule type="containsText" dxfId="1634" priority="269" operator="containsText" text="Extremo">
      <formula>NOT(ISERROR(SEARCH("Extremo",T14)))</formula>
    </cfRule>
    <cfRule type="containsText" dxfId="1633" priority="270" operator="containsText" text="Alto">
      <formula>NOT(ISERROR(SEARCH("Alto",T14)))</formula>
    </cfRule>
    <cfRule type="containsText" dxfId="1632" priority="271" operator="containsText" text="Bajo">
      <formula>NOT(ISERROR(SEARCH("Bajo",T14)))</formula>
    </cfRule>
    <cfRule type="containsText" dxfId="1631" priority="272" operator="containsText" text="Catastrófico">
      <formula>NOT(ISERROR(SEARCH("Catastrófico",T14)))</formula>
    </cfRule>
    <cfRule type="containsText" dxfId="1630" priority="273" operator="containsText" text="Mayor">
      <formula>NOT(ISERROR(SEARCH("Mayor",T14)))</formula>
    </cfRule>
    <cfRule type="containsText" dxfId="1629" priority="274" operator="containsText" text="Moderado">
      <formula>NOT(ISERROR(SEARCH("Moderado",T14)))</formula>
    </cfRule>
    <cfRule type="containsText" dxfId="1628" priority="275" operator="containsText" text="Menor">
      <formula>NOT(ISERROR(SEARCH("Menor",T14)))</formula>
    </cfRule>
    <cfRule type="containsText" dxfId="1627" priority="276" operator="containsText" text="Leve">
      <formula>NOT(ISERROR(SEARCH("Leve",T14)))</formula>
    </cfRule>
    <cfRule type="containsText" dxfId="1626" priority="277" operator="containsText" text="Muy a">
      <formula>NOT(ISERROR(SEARCH("Muy a",T14)))</formula>
    </cfRule>
    <cfRule type="containsText" dxfId="1625" priority="278" operator="containsText" text="Muy b">
      <formula>NOT(ISERROR(SEARCH("Muy b",T14)))</formula>
    </cfRule>
    <cfRule type="containsText" dxfId="1624" priority="279" operator="containsText" text="Baja">
      <formula>NOT(ISERROR(SEARCH("Baja",T14)))</formula>
    </cfRule>
    <cfRule type="containsText" dxfId="1623" priority="280" operator="containsText" text="Media">
      <formula>NOT(ISERROR(SEARCH("Media",T14)))</formula>
    </cfRule>
    <cfRule type="containsText" dxfId="1622" priority="281" operator="containsText" text="Alta">
      <formula>NOT(ISERROR(SEARCH("Alta",T14)))</formula>
    </cfRule>
  </conditionalFormatting>
  <conditionalFormatting sqref="AC14">
    <cfRule type="containsText" dxfId="1621" priority="261" operator="containsText" text="BAJA">
      <formula>NOT(ISERROR(SEARCH("BAJA",AC14)))</formula>
    </cfRule>
    <cfRule type="containsText" dxfId="1620" priority="262" operator="containsText" text="MEDIA">
      <formula>NOT(ISERROR(SEARCH("MEDIA",AC14)))</formula>
    </cfRule>
    <cfRule type="containsText" dxfId="1619" priority="263" operator="containsText" text="ALTA">
      <formula>NOT(ISERROR(SEARCH("ALTA",AC14)))</formula>
    </cfRule>
  </conditionalFormatting>
  <conditionalFormatting sqref="AS14">
    <cfRule type="containsText" dxfId="1618" priority="255" operator="containsText" text="BAJA">
      <formula>NOT(ISERROR(SEARCH("BAJA",AS14)))</formula>
    </cfRule>
    <cfRule type="containsText" dxfId="1617" priority="256" operator="containsText" text="MEDIA">
      <formula>NOT(ISERROR(SEARCH("MEDIA",AS14)))</formula>
    </cfRule>
    <cfRule type="containsText" dxfId="1616" priority="257" operator="containsText" text="ALTA">
      <formula>NOT(ISERROR(SEARCH("ALTA",AS14)))</formula>
    </cfRule>
  </conditionalFormatting>
  <conditionalFormatting sqref="AL14">
    <cfRule type="containsText" dxfId="1615" priority="258" operator="containsText" text="BAJA">
      <formula>NOT(ISERROR(SEARCH("BAJA",AL14)))</formula>
    </cfRule>
    <cfRule type="containsText" dxfId="1614" priority="259" operator="containsText" text="MEDIA">
      <formula>NOT(ISERROR(SEARCH("MEDIA",AL14)))</formula>
    </cfRule>
    <cfRule type="containsText" dxfId="1613" priority="260" operator="containsText" text="ALTA">
      <formula>NOT(ISERROR(SEARCH("ALTA",AL14)))</formula>
    </cfRule>
  </conditionalFormatting>
  <conditionalFormatting sqref="AS14">
    <cfRule type="containsText" dxfId="1612" priority="252" operator="containsText" text="BAJA">
      <formula>NOT(ISERROR(SEARCH("BAJA",AS14)))</formula>
    </cfRule>
    <cfRule type="containsText" dxfId="1611" priority="253" operator="containsText" text="MEDIA">
      <formula>NOT(ISERROR(SEARCH("MEDIA",AS14)))</formula>
    </cfRule>
    <cfRule type="containsText" dxfId="1610" priority="254" operator="containsText" text="ALTA">
      <formula>NOT(ISERROR(SEARCH("ALTA",AS14)))</formula>
    </cfRule>
  </conditionalFormatting>
  <conditionalFormatting sqref="AP14">
    <cfRule type="containsText" dxfId="1609" priority="249" operator="containsText" text="BAJA">
      <formula>NOT(ISERROR(SEARCH("BAJA",AP14)))</formula>
    </cfRule>
    <cfRule type="containsText" dxfId="1608" priority="250" operator="containsText" text="MEDIA">
      <formula>NOT(ISERROR(SEARCH("MEDIA",AP14)))</formula>
    </cfRule>
    <cfRule type="containsText" dxfId="1607" priority="251" operator="containsText" text="ALTA">
      <formula>NOT(ISERROR(SEARCH("ALTA",AP14)))</formula>
    </cfRule>
  </conditionalFormatting>
  <conditionalFormatting sqref="AQ14">
    <cfRule type="containsText" dxfId="1606" priority="246" operator="containsText" text="BAJA">
      <formula>NOT(ISERROR(SEARCH("BAJA",AQ14)))</formula>
    </cfRule>
    <cfRule type="containsText" dxfId="1605" priority="247" operator="containsText" text="MEDIA">
      <formula>NOT(ISERROR(SEARCH("MEDIA",AQ14)))</formula>
    </cfRule>
    <cfRule type="containsText" dxfId="1604" priority="248" operator="containsText" text="ALTA">
      <formula>NOT(ISERROR(SEARCH("ALTA",AQ14)))</formula>
    </cfRule>
  </conditionalFormatting>
  <conditionalFormatting sqref="U14">
    <cfRule type="cellIs" dxfId="1603" priority="228" operator="equal">
      <formula>100%</formula>
    </cfRule>
    <cfRule type="cellIs" dxfId="1602" priority="229" operator="equal">
      <formula>80%</formula>
    </cfRule>
    <cfRule type="cellIs" dxfId="1601" priority="230" operator="equal">
      <formula>60%</formula>
    </cfRule>
    <cfRule type="cellIs" dxfId="1600" priority="231" operator="equal">
      <formula>40%</formula>
    </cfRule>
    <cfRule type="cellIs" dxfId="1599" priority="232" operator="equal">
      <formula>0.2</formula>
    </cfRule>
    <cfRule type="containsText" dxfId="1598" priority="233" operator="containsText" text="Extremo">
      <formula>NOT(ISERROR(SEARCH("Extremo",U14)))</formula>
    </cfRule>
    <cfRule type="containsText" dxfId="1597" priority="234" operator="containsText" text="Alto">
      <formula>NOT(ISERROR(SEARCH("Alto",U14)))</formula>
    </cfRule>
    <cfRule type="containsText" dxfId="1596" priority="235" operator="containsText" text="Bajo">
      <formula>NOT(ISERROR(SEARCH("Bajo",U14)))</formula>
    </cfRule>
    <cfRule type="containsText" dxfId="1595" priority="236" operator="containsText" text="Catastrófico">
      <formula>NOT(ISERROR(SEARCH("Catastrófico",U14)))</formula>
    </cfRule>
    <cfRule type="containsText" dxfId="1594" priority="237" operator="containsText" text="Mayor">
      <formula>NOT(ISERROR(SEARCH("Mayor",U14)))</formula>
    </cfRule>
    <cfRule type="containsText" dxfId="1593" priority="238" operator="containsText" text="Moderado">
      <formula>NOT(ISERROR(SEARCH("Moderado",U14)))</formula>
    </cfRule>
    <cfRule type="containsText" dxfId="1592" priority="239" operator="containsText" text="Menor">
      <formula>NOT(ISERROR(SEARCH("Menor",U14)))</formula>
    </cfRule>
    <cfRule type="containsText" dxfId="1591" priority="240" operator="containsText" text="Leve">
      <formula>NOT(ISERROR(SEARCH("Leve",U14)))</formula>
    </cfRule>
    <cfRule type="containsText" dxfId="1590" priority="241" operator="containsText" text="Muy a">
      <formula>NOT(ISERROR(SEARCH("Muy a",U14)))</formula>
    </cfRule>
    <cfRule type="containsText" dxfId="1589" priority="242" operator="containsText" text="Muy b">
      <formula>NOT(ISERROR(SEARCH("Muy b",U14)))</formula>
    </cfRule>
    <cfRule type="containsText" dxfId="1588" priority="243" operator="containsText" text="Baja">
      <formula>NOT(ISERROR(SEARCH("Baja",U14)))</formula>
    </cfRule>
    <cfRule type="containsText" dxfId="1587" priority="244" operator="containsText" text="Media">
      <formula>NOT(ISERROR(SEARCH("Media",U14)))</formula>
    </cfRule>
    <cfRule type="containsText" dxfId="1586" priority="245" operator="containsText" text="Alta">
      <formula>NOT(ISERROR(SEARCH("Alta",U14)))</formula>
    </cfRule>
  </conditionalFormatting>
  <conditionalFormatting sqref="AN14">
    <cfRule type="containsText" dxfId="1585" priority="225" operator="containsText" text="BAJA">
      <formula>NOT(ISERROR(SEARCH("BAJA",AN14)))</formula>
    </cfRule>
    <cfRule type="containsText" dxfId="1584" priority="226" operator="containsText" text="MEDIA">
      <formula>NOT(ISERROR(SEARCH("MEDIA",AN14)))</formula>
    </cfRule>
    <cfRule type="containsText" dxfId="1583" priority="227" operator="containsText" text="ALTA">
      <formula>NOT(ISERROR(SEARCH("ALTA",AN14)))</formula>
    </cfRule>
  </conditionalFormatting>
  <conditionalFormatting sqref="AD14">
    <cfRule type="containsText" dxfId="1582" priority="222" operator="containsText" text="BAJA">
      <formula>NOT(ISERROR(SEARCH("BAJA",AD14)))</formula>
    </cfRule>
    <cfRule type="containsText" dxfId="1581" priority="223" operator="containsText" text="MEDIA">
      <formula>NOT(ISERROR(SEARCH("MEDIA",AD14)))</formula>
    </cfRule>
    <cfRule type="containsText" dxfId="1580" priority="224" operator="containsText" text="ALTA">
      <formula>NOT(ISERROR(SEARCH("ALTA",AD14)))</formula>
    </cfRule>
  </conditionalFormatting>
  <conditionalFormatting sqref="BA14">
    <cfRule type="containsText" dxfId="1579" priority="219" operator="containsText" text="BAJA">
      <formula>NOT(ISERROR(SEARCH("BAJA",BA14)))</formula>
    </cfRule>
    <cfRule type="containsText" dxfId="1578" priority="220" operator="containsText" text="MEDIA">
      <formula>NOT(ISERROR(SEARCH("MEDIA",BA14)))</formula>
    </cfRule>
    <cfRule type="containsText" dxfId="1577" priority="221" operator="containsText" text="ALTA">
      <formula>NOT(ISERROR(SEARCH("ALTA",BA14)))</formula>
    </cfRule>
  </conditionalFormatting>
  <conditionalFormatting sqref="BA14">
    <cfRule type="containsText" dxfId="1576" priority="216" operator="containsText" text="BAJA">
      <formula>NOT(ISERROR(SEARCH("BAJA",BA14)))</formula>
    </cfRule>
    <cfRule type="containsText" dxfId="1575" priority="217" operator="containsText" text="MEDIA">
      <formula>NOT(ISERROR(SEARCH("MEDIA",BA14)))</formula>
    </cfRule>
    <cfRule type="containsText" dxfId="1574" priority="218" operator="containsText" text="ALTA">
      <formula>NOT(ISERROR(SEARCH("ALTA",BA14)))</formula>
    </cfRule>
  </conditionalFormatting>
  <conditionalFormatting sqref="AR15">
    <cfRule type="containsText" dxfId="1573" priority="213" operator="containsText" text="BAJA">
      <formula>NOT(ISERROR(SEARCH("BAJA",AR15)))</formula>
    </cfRule>
    <cfRule type="containsText" dxfId="1572" priority="214" operator="containsText" text="MEDIA">
      <formula>NOT(ISERROR(SEARCH("MEDIA",AR15)))</formula>
    </cfRule>
    <cfRule type="containsText" dxfId="1571" priority="215" operator="containsText" text="ALTA">
      <formula>NOT(ISERROR(SEARCH("ALTA",AR15)))</formula>
    </cfRule>
  </conditionalFormatting>
  <conditionalFormatting sqref="AD15">
    <cfRule type="containsText" dxfId="1570" priority="49" operator="containsText" text="BAJA">
      <formula>NOT(ISERROR(SEARCH("BAJA",AD15)))</formula>
    </cfRule>
    <cfRule type="containsText" dxfId="1569" priority="50" operator="containsText" text="MEDIA">
      <formula>NOT(ISERROR(SEARCH("MEDIA",AD15)))</formula>
    </cfRule>
    <cfRule type="containsText" dxfId="1568" priority="51" operator="containsText" text="ALTA">
      <formula>NOT(ISERROR(SEARCH("ALTA",AD15)))</formula>
    </cfRule>
  </conditionalFormatting>
  <conditionalFormatting sqref="AL15">
    <cfRule type="containsText" dxfId="1567" priority="46" operator="containsText" text="BAJA">
      <formula>NOT(ISERROR(SEARCH("BAJA",AL15)))</formula>
    </cfRule>
    <cfRule type="containsText" dxfId="1566" priority="47" operator="containsText" text="MEDIA">
      <formula>NOT(ISERROR(SEARCH("MEDIA",AL15)))</formula>
    </cfRule>
    <cfRule type="containsText" dxfId="1565" priority="48" operator="containsText" text="ALTA">
      <formula>NOT(ISERROR(SEARCH("ALTA",AL15)))</formula>
    </cfRule>
  </conditionalFormatting>
  <conditionalFormatting sqref="AN15">
    <cfRule type="containsText" dxfId="1564" priority="43" operator="containsText" text="BAJA">
      <formula>NOT(ISERROR(SEARCH("BAJA",AN15)))</formula>
    </cfRule>
    <cfRule type="containsText" dxfId="1563" priority="44" operator="containsText" text="MEDIA">
      <formula>NOT(ISERROR(SEARCH("MEDIA",AN15)))</formula>
    </cfRule>
    <cfRule type="containsText" dxfId="1562" priority="45" operator="containsText" text="ALTA">
      <formula>NOT(ISERROR(SEARCH("ALTA",AN15)))</formula>
    </cfRule>
  </conditionalFormatting>
  <conditionalFormatting sqref="AS15">
    <cfRule type="containsText" dxfId="1561" priority="40" operator="containsText" text="BAJA">
      <formula>NOT(ISERROR(SEARCH("BAJA",AS15)))</formula>
    </cfRule>
    <cfRule type="containsText" dxfId="1560" priority="41" operator="containsText" text="MEDIA">
      <formula>NOT(ISERROR(SEARCH("MEDIA",AS15)))</formula>
    </cfRule>
    <cfRule type="containsText" dxfId="1559" priority="42" operator="containsText" text="ALTA">
      <formula>NOT(ISERROR(SEARCH("ALTA",AS15)))</formula>
    </cfRule>
  </conditionalFormatting>
  <conditionalFormatting sqref="S15">
    <cfRule type="cellIs" dxfId="1558" priority="73" operator="equal">
      <formula>100%</formula>
    </cfRule>
    <cfRule type="cellIs" dxfId="1557" priority="74" operator="equal">
      <formula>80%</formula>
    </cfRule>
    <cfRule type="cellIs" dxfId="1556" priority="75" operator="equal">
      <formula>60%</formula>
    </cfRule>
    <cfRule type="cellIs" dxfId="1555" priority="76" operator="equal">
      <formula>40%</formula>
    </cfRule>
    <cfRule type="cellIs" dxfId="1554" priority="77" operator="equal">
      <formula>0.2</formula>
    </cfRule>
    <cfRule type="containsText" dxfId="1553" priority="78" operator="containsText" text="Extremo">
      <formula>NOT(ISERROR(SEARCH("Extremo",S15)))</formula>
    </cfRule>
    <cfRule type="containsText" dxfId="1552" priority="79" operator="containsText" text="Alto">
      <formula>NOT(ISERROR(SEARCH("Alto",S15)))</formula>
    </cfRule>
    <cfRule type="containsText" dxfId="1551" priority="80" operator="containsText" text="Bajo">
      <formula>NOT(ISERROR(SEARCH("Bajo",S15)))</formula>
    </cfRule>
    <cfRule type="containsText" dxfId="1550" priority="81" operator="containsText" text="Catastrófico">
      <formula>NOT(ISERROR(SEARCH("Catastrófico",S15)))</formula>
    </cfRule>
    <cfRule type="containsText" dxfId="1549" priority="82" operator="containsText" text="Mayor">
      <formula>NOT(ISERROR(SEARCH("Mayor",S15)))</formula>
    </cfRule>
    <cfRule type="containsText" dxfId="1548" priority="83" operator="containsText" text="Moderado">
      <formula>NOT(ISERROR(SEARCH("Moderado",S15)))</formula>
    </cfRule>
    <cfRule type="containsText" dxfId="1547" priority="84" operator="containsText" text="Menor">
      <formula>NOT(ISERROR(SEARCH("Menor",S15)))</formula>
    </cfRule>
    <cfRule type="containsText" dxfId="1546" priority="85" operator="containsText" text="Leve">
      <formula>NOT(ISERROR(SEARCH("Leve",S15)))</formula>
    </cfRule>
    <cfRule type="containsText" dxfId="1545" priority="86" operator="containsText" text="Muy a">
      <formula>NOT(ISERROR(SEARCH("Muy a",S15)))</formula>
    </cfRule>
    <cfRule type="containsText" dxfId="1544" priority="87" operator="containsText" text="Muy b">
      <formula>NOT(ISERROR(SEARCH("Muy b",S15)))</formula>
    </cfRule>
    <cfRule type="containsText" dxfId="1543" priority="88" operator="containsText" text="Baja">
      <formula>NOT(ISERROR(SEARCH("Baja",S15)))</formula>
    </cfRule>
    <cfRule type="containsText" dxfId="1542" priority="89" operator="containsText" text="Media">
      <formula>NOT(ISERROR(SEARCH("Media",S15)))</formula>
    </cfRule>
    <cfRule type="containsText" dxfId="1541" priority="90" operator="containsText" text="Alta">
      <formula>NOT(ISERROR(SEARCH("Alta",S15)))</formula>
    </cfRule>
  </conditionalFormatting>
  <conditionalFormatting sqref="AJ15:AK15">
    <cfRule type="containsText" dxfId="1540" priority="210" operator="containsText" text="BAJA">
      <formula>NOT(ISERROR(SEARCH("BAJA",AJ15)))</formula>
    </cfRule>
    <cfRule type="containsText" dxfId="1539" priority="211" operator="containsText" text="MEDIA">
      <formula>NOT(ISERROR(SEARCH("MEDIA",AJ15)))</formula>
    </cfRule>
    <cfRule type="containsText" dxfId="1538" priority="212" operator="containsText" text="ALTA">
      <formula>NOT(ISERROR(SEARCH("ALTA",AJ15)))</formula>
    </cfRule>
  </conditionalFormatting>
  <conditionalFormatting sqref="AX15 Y15">
    <cfRule type="cellIs" dxfId="1537" priority="164" operator="equal">
      <formula>100%</formula>
    </cfRule>
    <cfRule type="cellIs" dxfId="1536" priority="165" operator="equal">
      <formula>80%</formula>
    </cfRule>
    <cfRule type="cellIs" dxfId="1535" priority="166" operator="equal">
      <formula>60%</formula>
    </cfRule>
    <cfRule type="cellIs" dxfId="1534" priority="167" operator="equal">
      <formula>40%</formula>
    </cfRule>
    <cfRule type="cellIs" dxfId="1533" priority="168" operator="equal">
      <formula>0.2</formula>
    </cfRule>
    <cfRule type="containsText" dxfId="1532" priority="182" operator="containsText" text="Extremo">
      <formula>NOT(ISERROR(SEARCH("Extremo",Y15)))</formula>
    </cfRule>
    <cfRule type="containsText" dxfId="1531" priority="183" operator="containsText" text="Alto">
      <formula>NOT(ISERROR(SEARCH("Alto",Y15)))</formula>
    </cfRule>
    <cfRule type="containsText" dxfId="1530" priority="184" operator="containsText" text="Bajo">
      <formula>NOT(ISERROR(SEARCH("Bajo",Y15)))</formula>
    </cfRule>
    <cfRule type="containsText" dxfId="1529" priority="195" operator="containsText" text="Catastrófico">
      <formula>NOT(ISERROR(SEARCH("Catastrófico",Y15)))</formula>
    </cfRule>
    <cfRule type="containsText" dxfId="1528" priority="196" operator="containsText" text="Mayor">
      <formula>NOT(ISERROR(SEARCH("Mayor",Y15)))</formula>
    </cfRule>
    <cfRule type="containsText" dxfId="1527" priority="197" operator="containsText" text="Moderado">
      <formula>NOT(ISERROR(SEARCH("Moderado",Y15)))</formula>
    </cfRule>
    <cfRule type="containsText" dxfId="1526" priority="198" operator="containsText" text="Menor">
      <formula>NOT(ISERROR(SEARCH("Menor",Y15)))</formula>
    </cfRule>
    <cfRule type="containsText" dxfId="1525" priority="199" operator="containsText" text="Leve">
      <formula>NOT(ISERROR(SEARCH("Leve",Y15)))</formula>
    </cfRule>
    <cfRule type="containsText" dxfId="1524" priority="205" operator="containsText" text="Muy a">
      <formula>NOT(ISERROR(SEARCH("Muy a",Y15)))</formula>
    </cfRule>
    <cfRule type="containsText" dxfId="1523" priority="206" operator="containsText" text="Muy b">
      <formula>NOT(ISERROR(SEARCH("Muy b",Y15)))</formula>
    </cfRule>
    <cfRule type="containsText" dxfId="1522" priority="207" operator="containsText" text="Baja">
      <formula>NOT(ISERROR(SEARCH("Baja",Y15)))</formula>
    </cfRule>
    <cfRule type="containsText" dxfId="1521" priority="208" operator="containsText" text="Media">
      <formula>NOT(ISERROR(SEARCH("Media",Y15)))</formula>
    </cfRule>
    <cfRule type="containsText" dxfId="1520" priority="209" operator="containsText" text="Alta">
      <formula>NOT(ISERROR(SEARCH("Alta",Y15)))</formula>
    </cfRule>
  </conditionalFormatting>
  <conditionalFormatting sqref="V15">
    <cfRule type="containsText" dxfId="1519" priority="200" operator="containsText" text="Muy a">
      <formula>NOT(ISERROR(SEARCH("Muy a",V15)))</formula>
    </cfRule>
    <cfRule type="containsText" dxfId="1518" priority="201" operator="containsText" text="Muy b">
      <formula>NOT(ISERROR(SEARCH("Muy b",V15)))</formula>
    </cfRule>
    <cfRule type="containsText" dxfId="1517" priority="202" operator="containsText" text="Baja">
      <formula>NOT(ISERROR(SEARCH("Baja",V15)))</formula>
    </cfRule>
    <cfRule type="containsText" dxfId="1516" priority="203" operator="containsText" text="Media">
      <formula>NOT(ISERROR(SEARCH("Media",V15)))</formula>
    </cfRule>
    <cfRule type="containsText" dxfId="1515" priority="204" operator="containsText" text="Alta">
      <formula>NOT(ISERROR(SEARCH("Alta",V15)))</formula>
    </cfRule>
  </conditionalFormatting>
  <conditionalFormatting sqref="X15">
    <cfRule type="containsText" dxfId="1514" priority="185" operator="containsText" text="Catastrófico">
      <formula>NOT(ISERROR(SEARCH("Catastrófico",X15)))</formula>
    </cfRule>
    <cfRule type="containsText" dxfId="1513" priority="186" operator="containsText" text="Mayor">
      <formula>NOT(ISERROR(SEARCH("Mayor",X15)))</formula>
    </cfRule>
    <cfRule type="containsText" dxfId="1512" priority="187" operator="containsText" text="Moderado">
      <formula>NOT(ISERROR(SEARCH("Moderado",X15)))</formula>
    </cfRule>
    <cfRule type="containsText" dxfId="1511" priority="188" operator="containsText" text="Menor">
      <formula>NOT(ISERROR(SEARCH("Menor",X15)))</formula>
    </cfRule>
    <cfRule type="containsText" dxfId="1510" priority="189" operator="containsText" text="Leve">
      <formula>NOT(ISERROR(SEARCH("Leve",X15)))</formula>
    </cfRule>
    <cfRule type="containsText" dxfId="1509" priority="190" operator="containsText" text="Muy a">
      <formula>NOT(ISERROR(SEARCH("Muy a",X15)))</formula>
    </cfRule>
    <cfRule type="containsText" dxfId="1508" priority="191" operator="containsText" text="Muy b">
      <formula>NOT(ISERROR(SEARCH("Muy b",X15)))</formula>
    </cfRule>
    <cfRule type="containsText" dxfId="1507" priority="192" operator="containsText" text="Baja">
      <formula>NOT(ISERROR(SEARCH("Baja",X15)))</formula>
    </cfRule>
    <cfRule type="containsText" dxfId="1506" priority="193" operator="containsText" text="Media">
      <formula>NOT(ISERROR(SEARCH("Media",X15)))</formula>
    </cfRule>
    <cfRule type="containsText" dxfId="1505" priority="194" operator="containsText" text="Alta">
      <formula>NOT(ISERROR(SEARCH("Alta",X15)))</formula>
    </cfRule>
  </conditionalFormatting>
  <conditionalFormatting sqref="Z15">
    <cfRule type="containsText" dxfId="1504" priority="169" operator="containsText" text="Extremo">
      <formula>NOT(ISERROR(SEARCH("Extremo",Z15)))</formula>
    </cfRule>
    <cfRule type="containsText" dxfId="1503" priority="170" operator="containsText" text="Alto">
      <formula>NOT(ISERROR(SEARCH("Alto",Z15)))</formula>
    </cfRule>
    <cfRule type="containsText" dxfId="1502" priority="171" operator="containsText" text="Bajo">
      <formula>NOT(ISERROR(SEARCH("Bajo",Z15)))</formula>
    </cfRule>
    <cfRule type="containsText" dxfId="1501" priority="172" operator="containsText" text="Catastrófico">
      <formula>NOT(ISERROR(SEARCH("Catastrófico",Z15)))</formula>
    </cfRule>
    <cfRule type="containsText" dxfId="1500" priority="173" operator="containsText" text="Mayor">
      <formula>NOT(ISERROR(SEARCH("Mayor",Z15)))</formula>
    </cfRule>
    <cfRule type="containsText" dxfId="1499" priority="174" operator="containsText" text="Moderado">
      <formula>NOT(ISERROR(SEARCH("Moderado",Z15)))</formula>
    </cfRule>
    <cfRule type="containsText" dxfId="1498" priority="175" operator="containsText" text="Menor">
      <formula>NOT(ISERROR(SEARCH("Menor",Z15)))</formula>
    </cfRule>
    <cfRule type="containsText" dxfId="1497" priority="176" operator="containsText" text="Leve">
      <formula>NOT(ISERROR(SEARCH("Leve",Z15)))</formula>
    </cfRule>
    <cfRule type="containsText" dxfId="1496" priority="177" operator="containsText" text="Muy a">
      <formula>NOT(ISERROR(SEARCH("Muy a",Z15)))</formula>
    </cfRule>
    <cfRule type="containsText" dxfId="1495" priority="178" operator="containsText" text="Muy b">
      <formula>NOT(ISERROR(SEARCH("Muy b",Z15)))</formula>
    </cfRule>
    <cfRule type="containsText" dxfId="1494" priority="179" operator="containsText" text="Baja">
      <formula>NOT(ISERROR(SEARCH("Baja",Z15)))</formula>
    </cfRule>
    <cfRule type="containsText" dxfId="1493" priority="180" operator="containsText" text="Media">
      <formula>NOT(ISERROR(SEARCH("Media",Z15)))</formula>
    </cfRule>
    <cfRule type="containsText" dxfId="1492" priority="181" operator="containsText" text="Alta">
      <formula>NOT(ISERROR(SEARCH("Alta",Z15)))</formula>
    </cfRule>
  </conditionalFormatting>
  <conditionalFormatting sqref="W15">
    <cfRule type="cellIs" dxfId="1491" priority="146" operator="equal">
      <formula>100%</formula>
    </cfRule>
    <cfRule type="cellIs" dxfId="1490" priority="147" operator="equal">
      <formula>80%</formula>
    </cfRule>
    <cfRule type="cellIs" dxfId="1489" priority="148" operator="equal">
      <formula>60%</formula>
    </cfRule>
    <cfRule type="cellIs" dxfId="1488" priority="149" operator="equal">
      <formula>40%</formula>
    </cfRule>
    <cfRule type="cellIs" dxfId="1487" priority="150" operator="equal">
      <formula>0.2</formula>
    </cfRule>
    <cfRule type="containsText" dxfId="1486" priority="151" operator="containsText" text="Extremo">
      <formula>NOT(ISERROR(SEARCH("Extremo",W15)))</formula>
    </cfRule>
    <cfRule type="containsText" dxfId="1485" priority="152" operator="containsText" text="Alto">
      <formula>NOT(ISERROR(SEARCH("Alto",W15)))</formula>
    </cfRule>
    <cfRule type="containsText" dxfId="1484" priority="153" operator="containsText" text="Bajo">
      <formula>NOT(ISERROR(SEARCH("Bajo",W15)))</formula>
    </cfRule>
    <cfRule type="containsText" dxfId="1483" priority="154" operator="containsText" text="Catastrófico">
      <formula>NOT(ISERROR(SEARCH("Catastrófico",W15)))</formula>
    </cfRule>
    <cfRule type="containsText" dxfId="1482" priority="155" operator="containsText" text="Mayor">
      <formula>NOT(ISERROR(SEARCH("Mayor",W15)))</formula>
    </cfRule>
    <cfRule type="containsText" dxfId="1481" priority="156" operator="containsText" text="Moderado">
      <formula>NOT(ISERROR(SEARCH("Moderado",W15)))</formula>
    </cfRule>
    <cfRule type="containsText" dxfId="1480" priority="157" operator="containsText" text="Menor">
      <formula>NOT(ISERROR(SEARCH("Menor",W15)))</formula>
    </cfRule>
    <cfRule type="containsText" dxfId="1479" priority="158" operator="containsText" text="Leve">
      <formula>NOT(ISERROR(SEARCH("Leve",W15)))</formula>
    </cfRule>
    <cfRule type="containsText" dxfId="1478" priority="159" operator="containsText" text="Muy a">
      <formula>NOT(ISERROR(SEARCH("Muy a",W15)))</formula>
    </cfRule>
    <cfRule type="containsText" dxfId="1477" priority="160" operator="containsText" text="Muy b">
      <formula>NOT(ISERROR(SEARCH("Muy b",W15)))</formula>
    </cfRule>
    <cfRule type="containsText" dxfId="1476" priority="161" operator="containsText" text="Baja">
      <formula>NOT(ISERROR(SEARCH("Baja",W15)))</formula>
    </cfRule>
    <cfRule type="containsText" dxfId="1475" priority="162" operator="containsText" text="Media">
      <formula>NOT(ISERROR(SEARCH("Media",W15)))</formula>
    </cfRule>
    <cfRule type="containsText" dxfId="1474" priority="163" operator="containsText" text="Alta">
      <formula>NOT(ISERROR(SEARCH("Alta",W15)))</formula>
    </cfRule>
  </conditionalFormatting>
  <conditionalFormatting sqref="AA15">
    <cfRule type="cellIs" dxfId="1473" priority="129" operator="equal">
      <formula>100%</formula>
    </cfRule>
    <cfRule type="cellIs" dxfId="1472" priority="130" operator="equal">
      <formula>75%</formula>
    </cfRule>
    <cfRule type="cellIs" dxfId="1471" priority="131" operator="equal">
      <formula>50%</formula>
    </cfRule>
    <cfRule type="cellIs" dxfId="1470" priority="132" operator="equal">
      <formula>25%</formula>
    </cfRule>
    <cfRule type="containsText" dxfId="1469" priority="133" operator="containsText" text="Extremo">
      <formula>NOT(ISERROR(SEARCH("Extremo",AA15)))</formula>
    </cfRule>
    <cfRule type="containsText" dxfId="1468" priority="134" operator="containsText" text="Alto">
      <formula>NOT(ISERROR(SEARCH("Alto",AA15)))</formula>
    </cfRule>
    <cfRule type="containsText" dxfId="1467" priority="135" operator="containsText" text="Bajo">
      <formula>NOT(ISERROR(SEARCH("Bajo",AA15)))</formula>
    </cfRule>
    <cfRule type="containsText" dxfId="1466" priority="136" operator="containsText" text="Catastrófico">
      <formula>NOT(ISERROR(SEARCH("Catastrófico",AA15)))</formula>
    </cfRule>
    <cfRule type="containsText" dxfId="1465" priority="137" operator="containsText" text="Mayor">
      <formula>NOT(ISERROR(SEARCH("Mayor",AA15)))</formula>
    </cfRule>
    <cfRule type="containsText" dxfId="1464" priority="138" operator="containsText" text="Moderado">
      <formula>NOT(ISERROR(SEARCH("Moderado",AA15)))</formula>
    </cfRule>
    <cfRule type="containsText" dxfId="1463" priority="139" operator="containsText" text="Menor">
      <formula>NOT(ISERROR(SEARCH("Menor",AA15)))</formula>
    </cfRule>
    <cfRule type="containsText" dxfId="1462" priority="140" operator="containsText" text="Leve">
      <formula>NOT(ISERROR(SEARCH("Leve",AA15)))</formula>
    </cfRule>
    <cfRule type="containsText" dxfId="1461" priority="141" operator="containsText" text="Muy a">
      <formula>NOT(ISERROR(SEARCH("Muy a",AA15)))</formula>
    </cfRule>
    <cfRule type="containsText" dxfId="1460" priority="142" operator="containsText" text="Muy b">
      <formula>NOT(ISERROR(SEARCH("Muy b",AA15)))</formula>
    </cfRule>
    <cfRule type="containsText" dxfId="1459" priority="143" operator="containsText" text="Baja">
      <formula>NOT(ISERROR(SEARCH("Baja",AA15)))</formula>
    </cfRule>
    <cfRule type="containsText" dxfId="1458" priority="144" operator="containsText" text="Media">
      <formula>NOT(ISERROR(SEARCH("Media",AA15)))</formula>
    </cfRule>
    <cfRule type="containsText" dxfId="1457" priority="145" operator="containsText" text="Alta">
      <formula>NOT(ISERROR(SEARCH("Alta",AA15)))</formula>
    </cfRule>
  </conditionalFormatting>
  <conditionalFormatting sqref="AU15">
    <cfRule type="containsText" dxfId="1456" priority="126" operator="containsText" text="BAJA">
      <formula>NOT(ISERROR(SEARCH("BAJA",AU15)))</formula>
    </cfRule>
    <cfRule type="containsText" dxfId="1455" priority="127" operator="containsText" text="MEDIA">
      <formula>NOT(ISERROR(SEARCH("MEDIA",AU15)))</formula>
    </cfRule>
    <cfRule type="containsText" dxfId="1454" priority="128" operator="containsText" text="ALTA">
      <formula>NOT(ISERROR(SEARCH("ALTA",AU15)))</formula>
    </cfRule>
  </conditionalFormatting>
  <conditionalFormatting sqref="AW15">
    <cfRule type="cellIs" dxfId="1453" priority="105" operator="equal">
      <formula>100%</formula>
    </cfRule>
    <cfRule type="cellIs" dxfId="1452" priority="106" operator="equal">
      <formula>80%</formula>
    </cfRule>
    <cfRule type="cellIs" dxfId="1451" priority="107" operator="equal">
      <formula>60%</formula>
    </cfRule>
    <cfRule type="cellIs" dxfId="1450" priority="108" operator="equal">
      <formula>40%</formula>
    </cfRule>
    <cfRule type="cellIs" dxfId="1449" priority="109" operator="equal">
      <formula>0.2</formula>
    </cfRule>
    <cfRule type="containsText" dxfId="1448" priority="110" operator="containsText" text="Extremo">
      <formula>NOT(ISERROR(SEARCH("Extremo",AW15)))</formula>
    </cfRule>
    <cfRule type="containsText" dxfId="1447" priority="111" operator="containsText" text="Alto">
      <formula>NOT(ISERROR(SEARCH("Alto",AW15)))</formula>
    </cfRule>
    <cfRule type="containsText" dxfId="1446" priority="112" operator="containsText" text="Bajo">
      <formula>NOT(ISERROR(SEARCH("Bajo",AW15)))</formula>
    </cfRule>
    <cfRule type="containsText" dxfId="1445" priority="113" operator="containsText" text="Catastrófico">
      <formula>NOT(ISERROR(SEARCH("Catastrófico",AW15)))</formula>
    </cfRule>
    <cfRule type="containsText" dxfId="1444" priority="114" operator="containsText" text="Mayor">
      <formula>NOT(ISERROR(SEARCH("Mayor",AW15)))</formula>
    </cfRule>
    <cfRule type="containsText" dxfId="1443" priority="115" operator="containsText" text="Moderado">
      <formula>NOT(ISERROR(SEARCH("Moderado",AW15)))</formula>
    </cfRule>
    <cfRule type="containsText" dxfId="1442" priority="116" operator="containsText" text="Menor">
      <formula>NOT(ISERROR(SEARCH("Menor",AW15)))</formula>
    </cfRule>
    <cfRule type="containsText" dxfId="1441" priority="117" operator="containsText" text="Leve">
      <formula>NOT(ISERROR(SEARCH("Leve",AW15)))</formula>
    </cfRule>
    <cfRule type="containsText" dxfId="1440" priority="118" operator="containsText" text="Muy a">
      <formula>NOT(ISERROR(SEARCH("Muy a",AW15)))</formula>
    </cfRule>
    <cfRule type="containsText" dxfId="1439" priority="119" operator="containsText" text="Muy b">
      <formula>NOT(ISERROR(SEARCH("Muy b",AW15)))</formula>
    </cfRule>
    <cfRule type="containsText" dxfId="1438" priority="120" operator="containsText" text="Baja">
      <formula>NOT(ISERROR(SEARCH("Baja",AW15)))</formula>
    </cfRule>
    <cfRule type="containsText" dxfId="1437" priority="121" operator="containsText" text="Media">
      <formula>NOT(ISERROR(SEARCH("Media",AW15)))</formula>
    </cfRule>
    <cfRule type="containsText" dxfId="1436" priority="122" operator="containsText" text="Alta">
      <formula>NOT(ISERROR(SEARCH("Alta",AW15)))</formula>
    </cfRule>
  </conditionalFormatting>
  <conditionalFormatting sqref="AV15">
    <cfRule type="cellIs" dxfId="1435" priority="98" operator="greaterThan">
      <formula>75%</formula>
    </cfRule>
    <cfRule type="cellIs" dxfId="1434" priority="99" operator="between">
      <formula>51%</formula>
      <formula>75%</formula>
    </cfRule>
    <cfRule type="cellIs" dxfId="1433" priority="100" operator="between">
      <formula>26%</formula>
      <formula>50%</formula>
    </cfRule>
    <cfRule type="cellIs" dxfId="1432" priority="101" operator="between">
      <formula>0%</formula>
      <formula>25%</formula>
    </cfRule>
    <cfRule type="containsText" dxfId="1431" priority="102" operator="containsText" text="BAJA">
      <formula>NOT(ISERROR(SEARCH("BAJA",AV15)))</formula>
    </cfRule>
    <cfRule type="containsText" dxfId="1430" priority="103" operator="containsText" text="MEDIA">
      <formula>NOT(ISERROR(SEARCH("MEDIA",AV15)))</formula>
    </cfRule>
    <cfRule type="containsText" dxfId="1429" priority="104" operator="containsText" text="ALTA">
      <formula>NOT(ISERROR(SEARCH("ALTA",AV15)))</formula>
    </cfRule>
  </conditionalFormatting>
  <conditionalFormatting sqref="T15">
    <cfRule type="cellIs" dxfId="1428" priority="55" operator="equal">
      <formula>100%</formula>
    </cfRule>
    <cfRule type="cellIs" dxfId="1427" priority="56" operator="equal">
      <formula>80%</formula>
    </cfRule>
    <cfRule type="cellIs" dxfId="1426" priority="57" operator="equal">
      <formula>60%</formula>
    </cfRule>
    <cfRule type="cellIs" dxfId="1425" priority="58" operator="equal">
      <formula>40%</formula>
    </cfRule>
    <cfRule type="cellIs" dxfId="1424" priority="59" operator="equal">
      <formula>0.2</formula>
    </cfRule>
    <cfRule type="containsText" dxfId="1423" priority="60" operator="containsText" text="Extremo">
      <formula>NOT(ISERROR(SEARCH("Extremo",T15)))</formula>
    </cfRule>
    <cfRule type="containsText" dxfId="1422" priority="61" operator="containsText" text="Alto">
      <formula>NOT(ISERROR(SEARCH("Alto",T15)))</formula>
    </cfRule>
    <cfRule type="containsText" dxfId="1421" priority="62" operator="containsText" text="Bajo">
      <formula>NOT(ISERROR(SEARCH("Bajo",T15)))</formula>
    </cfRule>
    <cfRule type="containsText" dxfId="1420" priority="63" operator="containsText" text="Catastrófico">
      <formula>NOT(ISERROR(SEARCH("Catastrófico",T15)))</formula>
    </cfRule>
    <cfRule type="containsText" dxfId="1419" priority="64" operator="containsText" text="Mayor">
      <formula>NOT(ISERROR(SEARCH("Mayor",T15)))</formula>
    </cfRule>
    <cfRule type="containsText" dxfId="1418" priority="65" operator="containsText" text="Moderado">
      <formula>NOT(ISERROR(SEARCH("Moderado",T15)))</formula>
    </cfRule>
    <cfRule type="containsText" dxfId="1417" priority="66" operator="containsText" text="Menor">
      <formula>NOT(ISERROR(SEARCH("Menor",T15)))</formula>
    </cfRule>
    <cfRule type="containsText" dxfId="1416" priority="67" operator="containsText" text="Leve">
      <formula>NOT(ISERROR(SEARCH("Leve",T15)))</formula>
    </cfRule>
    <cfRule type="containsText" dxfId="1415" priority="68" operator="containsText" text="Muy a">
      <formula>NOT(ISERROR(SEARCH("Muy a",T15)))</formula>
    </cfRule>
    <cfRule type="containsText" dxfId="1414" priority="69" operator="containsText" text="Muy b">
      <formula>NOT(ISERROR(SEARCH("Muy b",T15)))</formula>
    </cfRule>
    <cfRule type="containsText" dxfId="1413" priority="70" operator="containsText" text="Baja">
      <formula>NOT(ISERROR(SEARCH("Baja",T15)))</formula>
    </cfRule>
    <cfRule type="containsText" dxfId="1412" priority="71" operator="containsText" text="Media">
      <formula>NOT(ISERROR(SEARCH("Media",T15)))</formula>
    </cfRule>
    <cfRule type="containsText" dxfId="1411" priority="72" operator="containsText" text="Alta">
      <formula>NOT(ISERROR(SEARCH("Alta",T15)))</formula>
    </cfRule>
  </conditionalFormatting>
  <conditionalFormatting sqref="AS15">
    <cfRule type="containsText" dxfId="1410" priority="34" operator="containsText" text="BAJA">
      <formula>NOT(ISERROR(SEARCH("BAJA",AS15)))</formula>
    </cfRule>
    <cfRule type="containsText" dxfId="1409" priority="35" operator="containsText" text="MEDIA">
      <formula>NOT(ISERROR(SEARCH("MEDIA",AS15)))</formula>
    </cfRule>
    <cfRule type="containsText" dxfId="1408" priority="36" operator="containsText" text="ALTA">
      <formula>NOT(ISERROR(SEARCH("ALTA",AS15)))</formula>
    </cfRule>
  </conditionalFormatting>
  <conditionalFormatting sqref="AP15">
    <cfRule type="containsText" dxfId="1407" priority="25" operator="containsText" text="BAJA">
      <formula>NOT(ISERROR(SEARCH("BAJA",AP15)))</formula>
    </cfRule>
    <cfRule type="containsText" dxfId="1406" priority="26" operator="containsText" text="MEDIA">
      <formula>NOT(ISERROR(SEARCH("MEDIA",AP15)))</formula>
    </cfRule>
    <cfRule type="containsText" dxfId="1405" priority="27" operator="containsText" text="ALTA">
      <formula>NOT(ISERROR(SEARCH("ALTA",AP15)))</formula>
    </cfRule>
  </conditionalFormatting>
  <conditionalFormatting sqref="AQ15">
    <cfRule type="containsText" dxfId="1404" priority="19" operator="containsText" text="BAJA">
      <formula>NOT(ISERROR(SEARCH("BAJA",AQ15)))</formula>
    </cfRule>
    <cfRule type="containsText" dxfId="1403" priority="20" operator="containsText" text="MEDIA">
      <formula>NOT(ISERROR(SEARCH("MEDIA",AQ15)))</formula>
    </cfRule>
    <cfRule type="containsText" dxfId="1402" priority="21" operator="containsText" text="ALTA">
      <formula>NOT(ISERROR(SEARCH("ALTA",AQ15)))</formula>
    </cfRule>
  </conditionalFormatting>
  <conditionalFormatting sqref="U15">
    <cfRule type="cellIs" dxfId="1401" priority="1" operator="equal">
      <formula>100%</formula>
    </cfRule>
    <cfRule type="cellIs" dxfId="1400" priority="2" operator="equal">
      <formula>80%</formula>
    </cfRule>
    <cfRule type="cellIs" dxfId="1399" priority="3" operator="equal">
      <formula>60%</formula>
    </cfRule>
    <cfRule type="cellIs" dxfId="1398" priority="4" operator="equal">
      <formula>40%</formula>
    </cfRule>
    <cfRule type="cellIs" dxfId="1397" priority="5" operator="equal">
      <formula>0.2</formula>
    </cfRule>
    <cfRule type="containsText" dxfId="1396" priority="6" operator="containsText" text="Extremo">
      <formula>NOT(ISERROR(SEARCH("Extremo",U15)))</formula>
    </cfRule>
    <cfRule type="containsText" dxfId="1395" priority="7" operator="containsText" text="Alto">
      <formula>NOT(ISERROR(SEARCH("Alto",U15)))</formula>
    </cfRule>
    <cfRule type="containsText" dxfId="1394" priority="8" operator="containsText" text="Bajo">
      <formula>NOT(ISERROR(SEARCH("Bajo",U15)))</formula>
    </cfRule>
    <cfRule type="containsText" dxfId="1393" priority="9" operator="containsText" text="Catastrófico">
      <formula>NOT(ISERROR(SEARCH("Catastrófico",U15)))</formula>
    </cfRule>
    <cfRule type="containsText" dxfId="1392" priority="10" operator="containsText" text="Mayor">
      <formula>NOT(ISERROR(SEARCH("Mayor",U15)))</formula>
    </cfRule>
    <cfRule type="containsText" dxfId="1391" priority="11" operator="containsText" text="Moderado">
      <formula>NOT(ISERROR(SEARCH("Moderado",U15)))</formula>
    </cfRule>
    <cfRule type="containsText" dxfId="1390" priority="12" operator="containsText" text="Menor">
      <formula>NOT(ISERROR(SEARCH("Menor",U15)))</formula>
    </cfRule>
    <cfRule type="containsText" dxfId="1389" priority="13" operator="containsText" text="Leve">
      <formula>NOT(ISERROR(SEARCH("Leve",U15)))</formula>
    </cfRule>
    <cfRule type="containsText" dxfId="1388" priority="14" operator="containsText" text="Muy a">
      <formula>NOT(ISERROR(SEARCH("Muy a",U15)))</formula>
    </cfRule>
    <cfRule type="containsText" dxfId="1387" priority="15" operator="containsText" text="Muy b">
      <formula>NOT(ISERROR(SEARCH("Muy b",U15)))</formula>
    </cfRule>
    <cfRule type="containsText" dxfId="1386" priority="16" operator="containsText" text="Baja">
      <formula>NOT(ISERROR(SEARCH("Baja",U15)))</formula>
    </cfRule>
    <cfRule type="containsText" dxfId="1385" priority="17" operator="containsText" text="Media">
      <formula>NOT(ISERROR(SEARCH("Media",U15)))</formula>
    </cfRule>
    <cfRule type="containsText" dxfId="1384" priority="18" operator="containsText" text="Alta">
      <formula>NOT(ISERROR(SEARCH("Alta",U15)))</formula>
    </cfRule>
  </conditionalFormatting>
  <dataValidations count="5">
    <dataValidation type="list" allowBlank="1" showInputMessage="1" showErrorMessage="1" sqref="A4 A10 AK4:AK15 A14:A15" xr:uid="{00000000-0002-0000-0F00-000000000000}">
      <formula1>"SI,NO"</formula1>
    </dataValidation>
    <dataValidation type="list" allowBlank="1" showInputMessage="1" showErrorMessage="1" sqref="AJ4:AJ15" xr:uid="{00000000-0002-0000-0F00-000001000000}">
      <formula1>"Confiable,No confiable"</formula1>
    </dataValidation>
    <dataValidation type="list" allowBlank="1" showInputMessage="1" showErrorMessage="1" sqref="AT4:AT15" xr:uid="{00000000-0002-0000-0F00-000002000000}">
      <formula1>"Adecuado,Inadecuado"</formula1>
    </dataValidation>
    <dataValidation type="list" allowBlank="1" showInputMessage="1" showErrorMessage="1" sqref="AR4:AR15" xr:uid="{00000000-0002-0000-0F00-000003000000}">
      <formula1>"Asignado,No Asignado"</formula1>
    </dataValidation>
    <dataValidation type="list" allowBlank="1" showInputMessage="1" showErrorMessage="1" sqref="AG4:AG15" xr:uid="{00000000-0002-0000-0F00-000004000000}">
      <formula1>"Manual,Automático"</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4">
        <x14:dataValidation type="list" allowBlank="1" showInputMessage="1" showErrorMessage="1" xr:uid="{00000000-0002-0000-0F00-000005000000}">
          <x14:formula1>
            <xm:f>Listas!$M$2:$M$14</xm:f>
          </x14:formula1>
          <xm:sqref>B4 B10</xm:sqref>
        </x14:dataValidation>
        <x14:dataValidation type="list" allowBlank="1" showInputMessage="1" showErrorMessage="1" xr:uid="{00000000-0002-0000-0F00-000006000000}">
          <x14:formula1>
            <xm:f>Listas!$B$2:$B$7</xm:f>
          </x14:formula1>
          <xm:sqref>D4 D10</xm:sqref>
        </x14:dataValidation>
        <x14:dataValidation type="list" allowBlank="1" showInputMessage="1" showErrorMessage="1" xr:uid="{00000000-0002-0000-0F00-000007000000}">
          <x14:formula1>
            <xm:f>Listas!$J$2:$J$6</xm:f>
          </x14:formula1>
          <xm:sqref>AX4 AX10</xm:sqref>
        </x14:dataValidation>
        <x14:dataValidation type="list" allowBlank="1" showInputMessage="1" showErrorMessage="1" xr:uid="{00000000-0002-0000-0F00-000008000000}">
          <x14:formula1>
            <xm:f>Listas!$C$2:$C$8</xm:f>
          </x14:formula1>
          <xm:sqref>E4 E10</xm:sqref>
        </x14:dataValidation>
        <x14:dataValidation type="list" allowBlank="1" showInputMessage="1" showErrorMessage="1" xr:uid="{00000000-0002-0000-0F00-000009000000}">
          <x14:formula1>
            <xm:f>Listas!$G$2:$G$11</xm:f>
          </x14:formula1>
          <xm:sqref>C4 C10</xm:sqref>
        </x14:dataValidation>
        <x14:dataValidation type="list" allowBlank="1" showInputMessage="1" showErrorMessage="1" xr:uid="{00000000-0002-0000-0F00-00000A000000}">
          <x14:formula1>
            <xm:f>Listas!$I$2:$I$3</xm:f>
          </x14:formula1>
          <xm:sqref>AO4:AO13</xm:sqref>
        </x14:dataValidation>
        <x14:dataValidation type="list" allowBlank="1" showInputMessage="1" showErrorMessage="1" xr:uid="{00000000-0002-0000-0F00-00000B000000}">
          <x14:formula1>
            <xm:f>Listas!$H$2:$H$3</xm:f>
          </x14:formula1>
          <xm:sqref>AM4:AM13</xm:sqref>
        </x14:dataValidation>
        <x14:dataValidation type="list" allowBlank="1" showInputMessage="1" showErrorMessage="1" xr:uid="{00000000-0002-0000-0F00-00000C000000}">
          <x14:formula1>
            <xm:f>Listas!$F$2:$F$4</xm:f>
          </x14:formula1>
          <xm:sqref>AE4:AE13</xm:sqref>
        </x14:dataValidation>
        <x14:dataValidation type="list" allowBlank="1" showInputMessage="1" showErrorMessage="1" xr:uid="{00000000-0002-0000-0F00-00000D000000}">
          <x14:formula1>
            <xm:f>Listas!$P$2:$P$7</xm:f>
          </x14:formula1>
          <xm:sqref>Q4 Q10</xm:sqref>
        </x14:dataValidation>
        <x14:dataValidation type="list" allowBlank="1" showInputMessage="1" showErrorMessage="1" xr:uid="{00000000-0002-0000-0F00-00000E000000}">
          <x14:formula1>
            <xm:f>Listas!$O$2:$O$7</xm:f>
          </x14:formula1>
          <xm:sqref>O4 O10</xm:sqref>
        </x14:dataValidation>
        <x14:dataValidation type="list" allowBlank="1" showInputMessage="1" showErrorMessage="1" xr:uid="{00000000-0002-0000-0F00-00000F000000}">
          <x14:formula1>
            <xm:f>Listas!$N$2:$N$7</xm:f>
          </x14:formula1>
          <xm:sqref>M4 M10</xm:sqref>
        </x14:dataValidation>
        <x14:dataValidation type="list" allowBlank="1" showInputMessage="1" showErrorMessage="1" xr:uid="{00000000-0002-0000-0F00-000010000000}">
          <x14:formula1>
            <xm:f>Listas!$Q$2:$Q$8</xm:f>
          </x14:formula1>
          <xm:sqref>J4 J10</xm:sqref>
        </x14:dataValidation>
        <x14:dataValidation type="list" allowBlank="1" showInputMessage="1" showErrorMessage="1" xr:uid="{00000000-0002-0000-0F00-000011000000}">
          <x14:formula1>
            <xm:f>Listas!$K$2:$K$8</xm:f>
          </x14:formula1>
          <xm:sqref>S4:S13</xm:sqref>
        </x14:dataValidation>
        <x14:dataValidation type="list" allowBlank="1" showInputMessage="1" showErrorMessage="1" xr:uid="{00000000-0002-0000-0F00-000012000000}">
          <x14:formula1>
            <xm:f>Listas!$L$2:$L$5</xm:f>
          </x14:formula1>
          <xm:sqref>T4:T10</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BQ281"/>
  <sheetViews>
    <sheetView topLeftCell="BE1" zoomScale="70" zoomScaleNormal="70" workbookViewId="0">
      <pane ySplit="3" topLeftCell="A9" activePane="bottomLeft" state="frozen"/>
      <selection pane="bottomLeft" activeCell="A11" sqref="A11:BQ12"/>
    </sheetView>
  </sheetViews>
  <sheetFormatPr baseColWidth="10" defaultColWidth="11.44140625" defaultRowHeight="14.4" x14ac:dyDescent="0.3"/>
  <cols>
    <col min="1" max="1" width="14.109375" style="1" customWidth="1"/>
    <col min="2" max="2" width="14" style="6" customWidth="1"/>
    <col min="3" max="3" width="17.33203125" style="6" customWidth="1"/>
    <col min="4" max="4" width="11.33203125" style="6" customWidth="1"/>
    <col min="5" max="5" width="19.5546875" style="6" customWidth="1"/>
    <col min="6" max="6" width="44.109375" style="2" customWidth="1"/>
    <col min="7" max="7" width="9.6640625" style="2" customWidth="1"/>
    <col min="8" max="8" width="20" style="2" customWidth="1"/>
    <col min="9" max="9" width="32.44140625" style="2" customWidth="1"/>
    <col min="10" max="10" width="14.6640625" style="2" bestFit="1" customWidth="1"/>
    <col min="11" max="11" width="13.109375" style="2" customWidth="1"/>
    <col min="12" max="12" width="18.33203125" style="2" customWidth="1"/>
    <col min="13" max="13" width="18.6640625" style="2" customWidth="1"/>
    <col min="14" max="14" width="3.44140625" style="2" hidden="1" customWidth="1"/>
    <col min="15" max="15" width="43.5546875" style="2" customWidth="1"/>
    <col min="16" max="16" width="3.44140625" style="2" hidden="1" customWidth="1"/>
    <col min="17" max="17" width="20.33203125" style="2" customWidth="1"/>
    <col min="18" max="18" width="3.109375" style="2" hidden="1" customWidth="1"/>
    <col min="19" max="20" width="21.88671875" style="2" customWidth="1"/>
    <col min="21" max="21" width="10.33203125" style="2" hidden="1" customWidth="1"/>
    <col min="22" max="22" width="15" style="2" bestFit="1" customWidth="1"/>
    <col min="23" max="23" width="5.6640625" style="26" hidden="1" customWidth="1"/>
    <col min="24" max="24" width="13.6640625" style="2" customWidth="1"/>
    <col min="25" max="25" width="5.6640625" style="26" hidden="1" customWidth="1"/>
    <col min="26" max="26" width="16.88671875" style="2" bestFit="1" customWidth="1"/>
    <col min="27" max="27" width="5.44140625" style="2" hidden="1" customWidth="1"/>
    <col min="28" max="28" width="24.44140625" style="2" customWidth="1"/>
    <col min="29" max="29" width="28" style="2" customWidth="1"/>
    <col min="30" max="30" width="86.33203125" style="2" customWidth="1"/>
    <col min="31" max="31" width="10" style="2" bestFit="1" customWidth="1"/>
    <col min="32" max="32" width="8.44140625" style="26" customWidth="1"/>
    <col min="33" max="33" width="20.33203125" style="26" customWidth="1"/>
    <col min="34" max="34" width="9" style="26" customWidth="1"/>
    <col min="35" max="35" width="14.109375" style="26" customWidth="1"/>
    <col min="36" max="36" width="16.44140625" style="2" customWidth="1"/>
    <col min="37" max="37" width="6.6640625" style="2" customWidth="1"/>
    <col min="38" max="38" width="63.6640625" style="2" customWidth="1"/>
    <col min="39" max="39" width="14.6640625" style="6" customWidth="1"/>
    <col min="40" max="40" width="20.6640625" style="2" customWidth="1"/>
    <col min="41" max="41" width="8.88671875" style="2" customWidth="1"/>
    <col min="42" max="42" width="12.109375" style="2" customWidth="1"/>
    <col min="43" max="43" width="14.88671875" style="2" customWidth="1"/>
    <col min="44" max="44" width="9.109375" style="2" customWidth="1"/>
    <col min="45" max="45" width="33.6640625" style="2" customWidth="1"/>
    <col min="46" max="46" width="13.6640625" style="2" customWidth="1"/>
    <col min="47" max="47" width="13.6640625" style="2" hidden="1" customWidth="1"/>
    <col min="48" max="48" width="13.6640625" style="30" customWidth="1"/>
    <col min="49" max="49" width="13.6640625" style="2" customWidth="1"/>
    <col min="50" max="50" width="15.33203125" style="2" customWidth="1"/>
    <col min="51" max="51" width="2.33203125" style="5" customWidth="1"/>
    <col min="52" max="52" width="49.33203125" style="5" customWidth="1"/>
    <col min="53" max="53" width="17" style="4" customWidth="1"/>
    <col min="54" max="55" width="11.5546875" style="3" customWidth="1"/>
    <col min="56" max="56" width="21.88671875" style="2" customWidth="1"/>
    <col min="57" max="57" width="14.88671875" style="1" customWidth="1"/>
    <col min="58" max="58" width="52.6640625" style="113" customWidth="1"/>
    <col min="59" max="59" width="14.88671875" style="1" customWidth="1"/>
    <col min="60" max="60" width="38.6640625" style="113" customWidth="1"/>
    <col min="61" max="61" width="28.6640625" style="113" customWidth="1"/>
    <col min="62" max="62" width="14.88671875" style="1" customWidth="1"/>
    <col min="63" max="63" width="35.109375" style="1" customWidth="1"/>
    <col min="64" max="249" width="11.5546875" style="1"/>
    <col min="250" max="250" width="21.88671875" style="1" customWidth="1"/>
    <col min="251" max="251" width="13.88671875" style="1" customWidth="1"/>
    <col min="252" max="252" width="38.6640625" style="1" customWidth="1"/>
    <col min="253" max="253" width="3" style="1" bestFit="1" customWidth="1"/>
    <col min="254" max="254" width="32.33203125" style="1" customWidth="1"/>
    <col min="255" max="255" width="46.33203125" style="1" customWidth="1"/>
    <col min="256" max="256" width="19" style="1" customWidth="1"/>
    <col min="257" max="257" width="0" style="1" hidden="1" customWidth="1"/>
    <col min="258" max="258" width="17.6640625" style="1" customWidth="1"/>
    <col min="259" max="259" width="0" style="1" hidden="1" customWidth="1"/>
    <col min="260" max="260" width="22.33203125" style="1" customWidth="1"/>
    <col min="261" max="261" width="5.33203125" style="1" customWidth="1"/>
    <col min="262" max="262" width="36.33203125" style="1" customWidth="1"/>
    <col min="263" max="263" width="5.6640625" style="1" customWidth="1"/>
    <col min="264" max="264" width="0" style="1" hidden="1" customWidth="1"/>
    <col min="265" max="265" width="20.6640625" style="1" customWidth="1"/>
    <col min="266" max="266" width="4.88671875" style="1" customWidth="1"/>
    <col min="267" max="267" width="0" style="1" hidden="1" customWidth="1"/>
    <col min="268" max="268" width="24.6640625" style="1" customWidth="1"/>
    <col min="269" max="269" width="12.33203125" style="1" customWidth="1"/>
    <col min="270" max="270" width="0" style="1" hidden="1" customWidth="1"/>
    <col min="271" max="271" width="3.44140625" style="1" customWidth="1"/>
    <col min="272" max="272" width="0" style="1" hidden="1" customWidth="1"/>
    <col min="273" max="273" width="17.6640625" style="1" customWidth="1"/>
    <col min="274" max="274" width="3.44140625" style="1" customWidth="1"/>
    <col min="275" max="275" width="0" style="1" hidden="1" customWidth="1"/>
    <col min="276" max="276" width="23.6640625" style="1" customWidth="1"/>
    <col min="277" max="277" width="10" style="1" customWidth="1"/>
    <col min="278" max="278" width="0" style="1" hidden="1" customWidth="1"/>
    <col min="279" max="280" width="14.6640625" style="1" customWidth="1"/>
    <col min="281" max="281" width="12.88671875" style="1" customWidth="1"/>
    <col min="282" max="282" width="3.33203125" style="1" customWidth="1"/>
    <col min="283" max="283" width="30.33203125" style="1" customWidth="1"/>
    <col min="284" max="284" width="5" style="1" customWidth="1"/>
    <col min="285" max="285" width="0" style="1" hidden="1" customWidth="1"/>
    <col min="286" max="286" width="14.33203125" style="1" customWidth="1"/>
    <col min="287" max="287" width="5.6640625" style="1" customWidth="1"/>
    <col min="288" max="288" width="0" style="1" hidden="1" customWidth="1"/>
    <col min="289" max="289" width="17.33203125" style="1" customWidth="1"/>
    <col min="290" max="290" width="12.6640625" style="1" customWidth="1"/>
    <col min="291" max="291" width="0" style="1" hidden="1" customWidth="1"/>
    <col min="292" max="292" width="5.33203125" style="1" customWidth="1"/>
    <col min="293" max="293" width="0" style="1" hidden="1" customWidth="1"/>
    <col min="294" max="294" width="17" style="1" customWidth="1"/>
    <col min="295" max="295" width="6.33203125" style="1" customWidth="1"/>
    <col min="296" max="296" width="0" style="1" hidden="1" customWidth="1"/>
    <col min="297" max="297" width="14.33203125" style="1" customWidth="1"/>
    <col min="298" max="298" width="7.5546875" style="1" customWidth="1"/>
    <col min="299" max="299" width="0" style="1" hidden="1" customWidth="1"/>
    <col min="300" max="301" width="14.33203125" style="1" customWidth="1"/>
    <col min="302" max="302" width="20.88671875" style="1" customWidth="1"/>
    <col min="303" max="303" width="14.44140625" style="1" customWidth="1"/>
    <col min="304" max="304" width="15" style="1" customWidth="1"/>
    <col min="305" max="305" width="2.6640625" style="1" customWidth="1"/>
    <col min="306" max="306" width="11.6640625" style="1" customWidth="1"/>
    <col min="307" max="307" width="11.5546875" style="1" customWidth="1"/>
    <col min="308" max="308" width="2.33203125" style="1" customWidth="1"/>
    <col min="309" max="309" width="41" style="1" customWidth="1"/>
    <col min="310" max="310" width="14.33203125" style="1" customWidth="1"/>
    <col min="311" max="312" width="11.5546875" style="1" customWidth="1"/>
    <col min="313" max="313" width="21.88671875" style="1" customWidth="1"/>
    <col min="314" max="505" width="11.5546875" style="1"/>
    <col min="506" max="506" width="21.88671875" style="1" customWidth="1"/>
    <col min="507" max="507" width="13.88671875" style="1" customWidth="1"/>
    <col min="508" max="508" width="38.6640625" style="1" customWidth="1"/>
    <col min="509" max="509" width="3" style="1" bestFit="1" customWidth="1"/>
    <col min="510" max="510" width="32.33203125" style="1" customWidth="1"/>
    <col min="511" max="511" width="46.33203125" style="1" customWidth="1"/>
    <col min="512" max="512" width="19" style="1" customWidth="1"/>
    <col min="513" max="513" width="0" style="1" hidden="1" customWidth="1"/>
    <col min="514" max="514" width="17.6640625" style="1" customWidth="1"/>
    <col min="515" max="515" width="0" style="1" hidden="1" customWidth="1"/>
    <col min="516" max="516" width="22.33203125" style="1" customWidth="1"/>
    <col min="517" max="517" width="5.33203125" style="1" customWidth="1"/>
    <col min="518" max="518" width="36.33203125" style="1" customWidth="1"/>
    <col min="519" max="519" width="5.6640625" style="1" customWidth="1"/>
    <col min="520" max="520" width="0" style="1" hidden="1" customWidth="1"/>
    <col min="521" max="521" width="20.6640625" style="1" customWidth="1"/>
    <col min="522" max="522" width="4.88671875" style="1" customWidth="1"/>
    <col min="523" max="523" width="0" style="1" hidden="1" customWidth="1"/>
    <col min="524" max="524" width="24.6640625" style="1" customWidth="1"/>
    <col min="525" max="525" width="12.33203125" style="1" customWidth="1"/>
    <col min="526" max="526" width="0" style="1" hidden="1" customWidth="1"/>
    <col min="527" max="527" width="3.44140625" style="1" customWidth="1"/>
    <col min="528" max="528" width="0" style="1" hidden="1" customWidth="1"/>
    <col min="529" max="529" width="17.6640625" style="1" customWidth="1"/>
    <col min="530" max="530" width="3.44140625" style="1" customWidth="1"/>
    <col min="531" max="531" width="0" style="1" hidden="1" customWidth="1"/>
    <col min="532" max="532" width="23.6640625" style="1" customWidth="1"/>
    <col min="533" max="533" width="10" style="1" customWidth="1"/>
    <col min="534" max="534" width="0" style="1" hidden="1" customWidth="1"/>
    <col min="535" max="536" width="14.6640625" style="1" customWidth="1"/>
    <col min="537" max="537" width="12.88671875" style="1" customWidth="1"/>
    <col min="538" max="538" width="3.33203125" style="1" customWidth="1"/>
    <col min="539" max="539" width="30.33203125" style="1" customWidth="1"/>
    <col min="540" max="540" width="5" style="1" customWidth="1"/>
    <col min="541" max="541" width="0" style="1" hidden="1" customWidth="1"/>
    <col min="542" max="542" width="14.33203125" style="1" customWidth="1"/>
    <col min="543" max="543" width="5.6640625" style="1" customWidth="1"/>
    <col min="544" max="544" width="0" style="1" hidden="1" customWidth="1"/>
    <col min="545" max="545" width="17.33203125" style="1" customWidth="1"/>
    <col min="546" max="546" width="12.6640625" style="1" customWidth="1"/>
    <col min="547" max="547" width="0" style="1" hidden="1" customWidth="1"/>
    <col min="548" max="548" width="5.33203125" style="1" customWidth="1"/>
    <col min="549" max="549" width="0" style="1" hidden="1" customWidth="1"/>
    <col min="550" max="550" width="17" style="1" customWidth="1"/>
    <col min="551" max="551" width="6.33203125" style="1" customWidth="1"/>
    <col min="552" max="552" width="0" style="1" hidden="1" customWidth="1"/>
    <col min="553" max="553" width="14.33203125" style="1" customWidth="1"/>
    <col min="554" max="554" width="7.5546875" style="1" customWidth="1"/>
    <col min="555" max="555" width="0" style="1" hidden="1" customWidth="1"/>
    <col min="556" max="557" width="14.33203125" style="1" customWidth="1"/>
    <col min="558" max="558" width="20.88671875" style="1" customWidth="1"/>
    <col min="559" max="559" width="14.44140625" style="1" customWidth="1"/>
    <col min="560" max="560" width="15" style="1" customWidth="1"/>
    <col min="561" max="561" width="2.6640625" style="1" customWidth="1"/>
    <col min="562" max="562" width="11.6640625" style="1" customWidth="1"/>
    <col min="563" max="563" width="11.5546875" style="1" customWidth="1"/>
    <col min="564" max="564" width="2.33203125" style="1" customWidth="1"/>
    <col min="565" max="565" width="41" style="1" customWidth="1"/>
    <col min="566" max="566" width="14.33203125" style="1" customWidth="1"/>
    <col min="567" max="568" width="11.5546875" style="1" customWidth="1"/>
    <col min="569" max="569" width="21.88671875" style="1" customWidth="1"/>
    <col min="570" max="761" width="11.5546875" style="1"/>
    <col min="762" max="762" width="21.88671875" style="1" customWidth="1"/>
    <col min="763" max="763" width="13.88671875" style="1" customWidth="1"/>
    <col min="764" max="764" width="38.6640625" style="1" customWidth="1"/>
    <col min="765" max="765" width="3" style="1" bestFit="1" customWidth="1"/>
    <col min="766" max="766" width="32.33203125" style="1" customWidth="1"/>
    <col min="767" max="767" width="46.33203125" style="1" customWidth="1"/>
    <col min="768" max="768" width="19" style="1" customWidth="1"/>
    <col min="769" max="769" width="0" style="1" hidden="1" customWidth="1"/>
    <col min="770" max="770" width="17.6640625" style="1" customWidth="1"/>
    <col min="771" max="771" width="0" style="1" hidden="1" customWidth="1"/>
    <col min="772" max="772" width="22.33203125" style="1" customWidth="1"/>
    <col min="773" max="773" width="5.33203125" style="1" customWidth="1"/>
    <col min="774" max="774" width="36.33203125" style="1" customWidth="1"/>
    <col min="775" max="775" width="5.6640625" style="1" customWidth="1"/>
    <col min="776" max="776" width="0" style="1" hidden="1" customWidth="1"/>
    <col min="777" max="777" width="20.6640625" style="1" customWidth="1"/>
    <col min="778" max="778" width="4.88671875" style="1" customWidth="1"/>
    <col min="779" max="779" width="0" style="1" hidden="1" customWidth="1"/>
    <col min="780" max="780" width="24.6640625" style="1" customWidth="1"/>
    <col min="781" max="781" width="12.33203125" style="1" customWidth="1"/>
    <col min="782" max="782" width="0" style="1" hidden="1" customWidth="1"/>
    <col min="783" max="783" width="3.44140625" style="1" customWidth="1"/>
    <col min="784" max="784" width="0" style="1" hidden="1" customWidth="1"/>
    <col min="785" max="785" width="17.6640625" style="1" customWidth="1"/>
    <col min="786" max="786" width="3.44140625" style="1" customWidth="1"/>
    <col min="787" max="787" width="0" style="1" hidden="1" customWidth="1"/>
    <col min="788" max="788" width="23.6640625" style="1" customWidth="1"/>
    <col min="789" max="789" width="10" style="1" customWidth="1"/>
    <col min="790" max="790" width="0" style="1" hidden="1" customWidth="1"/>
    <col min="791" max="792" width="14.6640625" style="1" customWidth="1"/>
    <col min="793" max="793" width="12.88671875" style="1" customWidth="1"/>
    <col min="794" max="794" width="3.33203125" style="1" customWidth="1"/>
    <col min="795" max="795" width="30.33203125" style="1" customWidth="1"/>
    <col min="796" max="796" width="5" style="1" customWidth="1"/>
    <col min="797" max="797" width="0" style="1" hidden="1" customWidth="1"/>
    <col min="798" max="798" width="14.33203125" style="1" customWidth="1"/>
    <col min="799" max="799" width="5.6640625" style="1" customWidth="1"/>
    <col min="800" max="800" width="0" style="1" hidden="1" customWidth="1"/>
    <col min="801" max="801" width="17.33203125" style="1" customWidth="1"/>
    <col min="802" max="802" width="12.6640625" style="1" customWidth="1"/>
    <col min="803" max="803" width="0" style="1" hidden="1" customWidth="1"/>
    <col min="804" max="804" width="5.33203125" style="1" customWidth="1"/>
    <col min="805" max="805" width="0" style="1" hidden="1" customWidth="1"/>
    <col min="806" max="806" width="17" style="1" customWidth="1"/>
    <col min="807" max="807" width="6.33203125" style="1" customWidth="1"/>
    <col min="808" max="808" width="0" style="1" hidden="1" customWidth="1"/>
    <col min="809" max="809" width="14.33203125" style="1" customWidth="1"/>
    <col min="810" max="810" width="7.5546875" style="1" customWidth="1"/>
    <col min="811" max="811" width="0" style="1" hidden="1" customWidth="1"/>
    <col min="812" max="813" width="14.33203125" style="1" customWidth="1"/>
    <col min="814" max="814" width="20.88671875" style="1" customWidth="1"/>
    <col min="815" max="815" width="14.44140625" style="1" customWidth="1"/>
    <col min="816" max="816" width="15" style="1" customWidth="1"/>
    <col min="817" max="817" width="2.6640625" style="1" customWidth="1"/>
    <col min="818" max="818" width="11.6640625" style="1" customWidth="1"/>
    <col min="819" max="819" width="11.5546875" style="1" customWidth="1"/>
    <col min="820" max="820" width="2.33203125" style="1" customWidth="1"/>
    <col min="821" max="821" width="41" style="1" customWidth="1"/>
    <col min="822" max="822" width="14.33203125" style="1" customWidth="1"/>
    <col min="823" max="824" width="11.5546875" style="1" customWidth="1"/>
    <col min="825" max="825" width="21.88671875" style="1" customWidth="1"/>
    <col min="826" max="1017" width="11.5546875" style="1"/>
    <col min="1018" max="1018" width="21.88671875" style="1" customWidth="1"/>
    <col min="1019" max="1019" width="13.88671875" style="1" customWidth="1"/>
    <col min="1020" max="1020" width="38.6640625" style="1" customWidth="1"/>
    <col min="1021" max="1021" width="3" style="1" bestFit="1" customWidth="1"/>
    <col min="1022" max="1022" width="32.33203125" style="1" customWidth="1"/>
    <col min="1023" max="1023" width="46.33203125" style="1" customWidth="1"/>
    <col min="1024" max="1024" width="19" style="1" customWidth="1"/>
    <col min="1025" max="1025" width="0" style="1" hidden="1" customWidth="1"/>
    <col min="1026" max="1026" width="17.6640625" style="1" customWidth="1"/>
    <col min="1027" max="1027" width="0" style="1" hidden="1" customWidth="1"/>
    <col min="1028" max="1028" width="22.33203125" style="1" customWidth="1"/>
    <col min="1029" max="1029" width="5.33203125" style="1" customWidth="1"/>
    <col min="1030" max="1030" width="36.33203125" style="1" customWidth="1"/>
    <col min="1031" max="1031" width="5.6640625" style="1" customWidth="1"/>
    <col min="1032" max="1032" width="0" style="1" hidden="1" customWidth="1"/>
    <col min="1033" max="1033" width="20.6640625" style="1" customWidth="1"/>
    <col min="1034" max="1034" width="4.88671875" style="1" customWidth="1"/>
    <col min="1035" max="1035" width="0" style="1" hidden="1" customWidth="1"/>
    <col min="1036" max="1036" width="24.6640625" style="1" customWidth="1"/>
    <col min="1037" max="1037" width="12.33203125" style="1" customWidth="1"/>
    <col min="1038" max="1038" width="0" style="1" hidden="1" customWidth="1"/>
    <col min="1039" max="1039" width="3.44140625" style="1" customWidth="1"/>
    <col min="1040" max="1040" width="0" style="1" hidden="1" customWidth="1"/>
    <col min="1041" max="1041" width="17.6640625" style="1" customWidth="1"/>
    <col min="1042" max="1042" width="3.44140625" style="1" customWidth="1"/>
    <col min="1043" max="1043" width="0" style="1" hidden="1" customWidth="1"/>
    <col min="1044" max="1044" width="23.6640625" style="1" customWidth="1"/>
    <col min="1045" max="1045" width="10" style="1" customWidth="1"/>
    <col min="1046" max="1046" width="0" style="1" hidden="1" customWidth="1"/>
    <col min="1047" max="1048" width="14.6640625" style="1" customWidth="1"/>
    <col min="1049" max="1049" width="12.88671875" style="1" customWidth="1"/>
    <col min="1050" max="1050" width="3.33203125" style="1" customWidth="1"/>
    <col min="1051" max="1051" width="30.33203125" style="1" customWidth="1"/>
    <col min="1052" max="1052" width="5" style="1" customWidth="1"/>
    <col min="1053" max="1053" width="0" style="1" hidden="1" customWidth="1"/>
    <col min="1054" max="1054" width="14.33203125" style="1" customWidth="1"/>
    <col min="1055" max="1055" width="5.6640625" style="1" customWidth="1"/>
    <col min="1056" max="1056" width="0" style="1" hidden="1" customWidth="1"/>
    <col min="1057" max="1057" width="17.33203125" style="1" customWidth="1"/>
    <col min="1058" max="1058" width="12.6640625" style="1" customWidth="1"/>
    <col min="1059" max="1059" width="0" style="1" hidden="1" customWidth="1"/>
    <col min="1060" max="1060" width="5.33203125" style="1" customWidth="1"/>
    <col min="1061" max="1061" width="0" style="1" hidden="1" customWidth="1"/>
    <col min="1062" max="1062" width="17" style="1" customWidth="1"/>
    <col min="1063" max="1063" width="6.33203125" style="1" customWidth="1"/>
    <col min="1064" max="1064" width="0" style="1" hidden="1" customWidth="1"/>
    <col min="1065" max="1065" width="14.33203125" style="1" customWidth="1"/>
    <col min="1066" max="1066" width="7.5546875" style="1" customWidth="1"/>
    <col min="1067" max="1067" width="0" style="1" hidden="1" customWidth="1"/>
    <col min="1068" max="1069" width="14.33203125" style="1" customWidth="1"/>
    <col min="1070" max="1070" width="20.88671875" style="1" customWidth="1"/>
    <col min="1071" max="1071" width="14.44140625" style="1" customWidth="1"/>
    <col min="1072" max="1072" width="15" style="1" customWidth="1"/>
    <col min="1073" max="1073" width="2.6640625" style="1" customWidth="1"/>
    <col min="1074" max="1074" width="11.6640625" style="1" customWidth="1"/>
    <col min="1075" max="1075" width="11.5546875" style="1" customWidth="1"/>
    <col min="1076" max="1076" width="2.33203125" style="1" customWidth="1"/>
    <col min="1077" max="1077" width="41" style="1" customWidth="1"/>
    <col min="1078" max="1078" width="14.33203125" style="1" customWidth="1"/>
    <col min="1079" max="1080" width="11.5546875" style="1" customWidth="1"/>
    <col min="1081" max="1081" width="21.88671875" style="1" customWidth="1"/>
    <col min="1082" max="1273" width="11.5546875" style="1"/>
    <col min="1274" max="1274" width="21.88671875" style="1" customWidth="1"/>
    <col min="1275" max="1275" width="13.88671875" style="1" customWidth="1"/>
    <col min="1276" max="1276" width="38.6640625" style="1" customWidth="1"/>
    <col min="1277" max="1277" width="3" style="1" bestFit="1" customWidth="1"/>
    <col min="1278" max="1278" width="32.33203125" style="1" customWidth="1"/>
    <col min="1279" max="1279" width="46.33203125" style="1" customWidth="1"/>
    <col min="1280" max="1280" width="19" style="1" customWidth="1"/>
    <col min="1281" max="1281" width="0" style="1" hidden="1" customWidth="1"/>
    <col min="1282" max="1282" width="17.6640625" style="1" customWidth="1"/>
    <col min="1283" max="1283" width="0" style="1" hidden="1" customWidth="1"/>
    <col min="1284" max="1284" width="22.33203125" style="1" customWidth="1"/>
    <col min="1285" max="1285" width="5.33203125" style="1" customWidth="1"/>
    <col min="1286" max="1286" width="36.33203125" style="1" customWidth="1"/>
    <col min="1287" max="1287" width="5.6640625" style="1" customWidth="1"/>
    <col min="1288" max="1288" width="0" style="1" hidden="1" customWidth="1"/>
    <col min="1289" max="1289" width="20.6640625" style="1" customWidth="1"/>
    <col min="1290" max="1290" width="4.88671875" style="1" customWidth="1"/>
    <col min="1291" max="1291" width="0" style="1" hidden="1" customWidth="1"/>
    <col min="1292" max="1292" width="24.6640625" style="1" customWidth="1"/>
    <col min="1293" max="1293" width="12.33203125" style="1" customWidth="1"/>
    <col min="1294" max="1294" width="0" style="1" hidden="1" customWidth="1"/>
    <col min="1295" max="1295" width="3.44140625" style="1" customWidth="1"/>
    <col min="1296" max="1296" width="0" style="1" hidden="1" customWidth="1"/>
    <col min="1297" max="1297" width="17.6640625" style="1" customWidth="1"/>
    <col min="1298" max="1298" width="3.44140625" style="1" customWidth="1"/>
    <col min="1299" max="1299" width="0" style="1" hidden="1" customWidth="1"/>
    <col min="1300" max="1300" width="23.6640625" style="1" customWidth="1"/>
    <col min="1301" max="1301" width="10" style="1" customWidth="1"/>
    <col min="1302" max="1302" width="0" style="1" hidden="1" customWidth="1"/>
    <col min="1303" max="1304" width="14.6640625" style="1" customWidth="1"/>
    <col min="1305" max="1305" width="12.88671875" style="1" customWidth="1"/>
    <col min="1306" max="1306" width="3.33203125" style="1" customWidth="1"/>
    <col min="1307" max="1307" width="30.33203125" style="1" customWidth="1"/>
    <col min="1308" max="1308" width="5" style="1" customWidth="1"/>
    <col min="1309" max="1309" width="0" style="1" hidden="1" customWidth="1"/>
    <col min="1310" max="1310" width="14.33203125" style="1" customWidth="1"/>
    <col min="1311" max="1311" width="5.6640625" style="1" customWidth="1"/>
    <col min="1312" max="1312" width="0" style="1" hidden="1" customWidth="1"/>
    <col min="1313" max="1313" width="17.33203125" style="1" customWidth="1"/>
    <col min="1314" max="1314" width="12.6640625" style="1" customWidth="1"/>
    <col min="1315" max="1315" width="0" style="1" hidden="1" customWidth="1"/>
    <col min="1316" max="1316" width="5.33203125" style="1" customWidth="1"/>
    <col min="1317" max="1317" width="0" style="1" hidden="1" customWidth="1"/>
    <col min="1318" max="1318" width="17" style="1" customWidth="1"/>
    <col min="1319" max="1319" width="6.33203125" style="1" customWidth="1"/>
    <col min="1320" max="1320" width="0" style="1" hidden="1" customWidth="1"/>
    <col min="1321" max="1321" width="14.33203125" style="1" customWidth="1"/>
    <col min="1322" max="1322" width="7.5546875" style="1" customWidth="1"/>
    <col min="1323" max="1323" width="0" style="1" hidden="1" customWidth="1"/>
    <col min="1324" max="1325" width="14.33203125" style="1" customWidth="1"/>
    <col min="1326" max="1326" width="20.88671875" style="1" customWidth="1"/>
    <col min="1327" max="1327" width="14.44140625" style="1" customWidth="1"/>
    <col min="1328" max="1328" width="15" style="1" customWidth="1"/>
    <col min="1329" max="1329" width="2.6640625" style="1" customWidth="1"/>
    <col min="1330" max="1330" width="11.6640625" style="1" customWidth="1"/>
    <col min="1331" max="1331" width="11.5546875" style="1" customWidth="1"/>
    <col min="1332" max="1332" width="2.33203125" style="1" customWidth="1"/>
    <col min="1333" max="1333" width="41" style="1" customWidth="1"/>
    <col min="1334" max="1334" width="14.33203125" style="1" customWidth="1"/>
    <col min="1335" max="1336" width="11.5546875" style="1" customWidth="1"/>
    <col min="1337" max="1337" width="21.88671875" style="1" customWidth="1"/>
    <col min="1338" max="1529" width="11.5546875" style="1"/>
    <col min="1530" max="1530" width="21.88671875" style="1" customWidth="1"/>
    <col min="1531" max="1531" width="13.88671875" style="1" customWidth="1"/>
    <col min="1532" max="1532" width="38.6640625" style="1" customWidth="1"/>
    <col min="1533" max="1533" width="3" style="1" bestFit="1" customWidth="1"/>
    <col min="1534" max="1534" width="32.33203125" style="1" customWidth="1"/>
    <col min="1535" max="1535" width="46.33203125" style="1" customWidth="1"/>
    <col min="1536" max="1536" width="19" style="1" customWidth="1"/>
    <col min="1537" max="1537" width="0" style="1" hidden="1" customWidth="1"/>
    <col min="1538" max="1538" width="17.6640625" style="1" customWidth="1"/>
    <col min="1539" max="1539" width="0" style="1" hidden="1" customWidth="1"/>
    <col min="1540" max="1540" width="22.33203125" style="1" customWidth="1"/>
    <col min="1541" max="1541" width="5.33203125" style="1" customWidth="1"/>
    <col min="1542" max="1542" width="36.33203125" style="1" customWidth="1"/>
    <col min="1543" max="1543" width="5.6640625" style="1" customWidth="1"/>
    <col min="1544" max="1544" width="0" style="1" hidden="1" customWidth="1"/>
    <col min="1545" max="1545" width="20.6640625" style="1" customWidth="1"/>
    <col min="1546" max="1546" width="4.88671875" style="1" customWidth="1"/>
    <col min="1547" max="1547" width="0" style="1" hidden="1" customWidth="1"/>
    <col min="1548" max="1548" width="24.6640625" style="1" customWidth="1"/>
    <col min="1549" max="1549" width="12.33203125" style="1" customWidth="1"/>
    <col min="1550" max="1550" width="0" style="1" hidden="1" customWidth="1"/>
    <col min="1551" max="1551" width="3.44140625" style="1" customWidth="1"/>
    <col min="1552" max="1552" width="0" style="1" hidden="1" customWidth="1"/>
    <col min="1553" max="1553" width="17.6640625" style="1" customWidth="1"/>
    <col min="1554" max="1554" width="3.44140625" style="1" customWidth="1"/>
    <col min="1555" max="1555" width="0" style="1" hidden="1" customWidth="1"/>
    <col min="1556" max="1556" width="23.6640625" style="1" customWidth="1"/>
    <col min="1557" max="1557" width="10" style="1" customWidth="1"/>
    <col min="1558" max="1558" width="0" style="1" hidden="1" customWidth="1"/>
    <col min="1559" max="1560" width="14.6640625" style="1" customWidth="1"/>
    <col min="1561" max="1561" width="12.88671875" style="1" customWidth="1"/>
    <col min="1562" max="1562" width="3.33203125" style="1" customWidth="1"/>
    <col min="1563" max="1563" width="30.33203125" style="1" customWidth="1"/>
    <col min="1564" max="1564" width="5" style="1" customWidth="1"/>
    <col min="1565" max="1565" width="0" style="1" hidden="1" customWidth="1"/>
    <col min="1566" max="1566" width="14.33203125" style="1" customWidth="1"/>
    <col min="1567" max="1567" width="5.6640625" style="1" customWidth="1"/>
    <col min="1568" max="1568" width="0" style="1" hidden="1" customWidth="1"/>
    <col min="1569" max="1569" width="17.33203125" style="1" customWidth="1"/>
    <col min="1570" max="1570" width="12.6640625" style="1" customWidth="1"/>
    <col min="1571" max="1571" width="0" style="1" hidden="1" customWidth="1"/>
    <col min="1572" max="1572" width="5.33203125" style="1" customWidth="1"/>
    <col min="1573" max="1573" width="0" style="1" hidden="1" customWidth="1"/>
    <col min="1574" max="1574" width="17" style="1" customWidth="1"/>
    <col min="1575" max="1575" width="6.33203125" style="1" customWidth="1"/>
    <col min="1576" max="1576" width="0" style="1" hidden="1" customWidth="1"/>
    <col min="1577" max="1577" width="14.33203125" style="1" customWidth="1"/>
    <col min="1578" max="1578" width="7.5546875" style="1" customWidth="1"/>
    <col min="1579" max="1579" width="0" style="1" hidden="1" customWidth="1"/>
    <col min="1580" max="1581" width="14.33203125" style="1" customWidth="1"/>
    <col min="1582" max="1582" width="20.88671875" style="1" customWidth="1"/>
    <col min="1583" max="1583" width="14.44140625" style="1" customWidth="1"/>
    <col min="1584" max="1584" width="15" style="1" customWidth="1"/>
    <col min="1585" max="1585" width="2.6640625" style="1" customWidth="1"/>
    <col min="1586" max="1586" width="11.6640625" style="1" customWidth="1"/>
    <col min="1587" max="1587" width="11.5546875" style="1" customWidth="1"/>
    <col min="1588" max="1588" width="2.33203125" style="1" customWidth="1"/>
    <col min="1589" max="1589" width="41" style="1" customWidth="1"/>
    <col min="1590" max="1590" width="14.33203125" style="1" customWidth="1"/>
    <col min="1591" max="1592" width="11.5546875" style="1" customWidth="1"/>
    <col min="1593" max="1593" width="21.88671875" style="1" customWidth="1"/>
    <col min="1594" max="1785" width="11.5546875" style="1"/>
    <col min="1786" max="1786" width="21.88671875" style="1" customWidth="1"/>
    <col min="1787" max="1787" width="13.88671875" style="1" customWidth="1"/>
    <col min="1788" max="1788" width="38.6640625" style="1" customWidth="1"/>
    <col min="1789" max="1789" width="3" style="1" bestFit="1" customWidth="1"/>
    <col min="1790" max="1790" width="32.33203125" style="1" customWidth="1"/>
    <col min="1791" max="1791" width="46.33203125" style="1" customWidth="1"/>
    <col min="1792" max="1792" width="19" style="1" customWidth="1"/>
    <col min="1793" max="1793" width="0" style="1" hidden="1" customWidth="1"/>
    <col min="1794" max="1794" width="17.6640625" style="1" customWidth="1"/>
    <col min="1795" max="1795" width="0" style="1" hidden="1" customWidth="1"/>
    <col min="1796" max="1796" width="22.33203125" style="1" customWidth="1"/>
    <col min="1797" max="1797" width="5.33203125" style="1" customWidth="1"/>
    <col min="1798" max="1798" width="36.33203125" style="1" customWidth="1"/>
    <col min="1799" max="1799" width="5.6640625" style="1" customWidth="1"/>
    <col min="1800" max="1800" width="0" style="1" hidden="1" customWidth="1"/>
    <col min="1801" max="1801" width="20.6640625" style="1" customWidth="1"/>
    <col min="1802" max="1802" width="4.88671875" style="1" customWidth="1"/>
    <col min="1803" max="1803" width="0" style="1" hidden="1" customWidth="1"/>
    <col min="1804" max="1804" width="24.6640625" style="1" customWidth="1"/>
    <col min="1805" max="1805" width="12.33203125" style="1" customWidth="1"/>
    <col min="1806" max="1806" width="0" style="1" hidden="1" customWidth="1"/>
    <col min="1807" max="1807" width="3.44140625" style="1" customWidth="1"/>
    <col min="1808" max="1808" width="0" style="1" hidden="1" customWidth="1"/>
    <col min="1809" max="1809" width="17.6640625" style="1" customWidth="1"/>
    <col min="1810" max="1810" width="3.44140625" style="1" customWidth="1"/>
    <col min="1811" max="1811" width="0" style="1" hidden="1" customWidth="1"/>
    <col min="1812" max="1812" width="23.6640625" style="1" customWidth="1"/>
    <col min="1813" max="1813" width="10" style="1" customWidth="1"/>
    <col min="1814" max="1814" width="0" style="1" hidden="1" customWidth="1"/>
    <col min="1815" max="1816" width="14.6640625" style="1" customWidth="1"/>
    <col min="1817" max="1817" width="12.88671875" style="1" customWidth="1"/>
    <col min="1818" max="1818" width="3.33203125" style="1" customWidth="1"/>
    <col min="1819" max="1819" width="30.33203125" style="1" customWidth="1"/>
    <col min="1820" max="1820" width="5" style="1" customWidth="1"/>
    <col min="1821" max="1821" width="0" style="1" hidden="1" customWidth="1"/>
    <col min="1822" max="1822" width="14.33203125" style="1" customWidth="1"/>
    <col min="1823" max="1823" width="5.6640625" style="1" customWidth="1"/>
    <col min="1824" max="1824" width="0" style="1" hidden="1" customWidth="1"/>
    <col min="1825" max="1825" width="17.33203125" style="1" customWidth="1"/>
    <col min="1826" max="1826" width="12.6640625" style="1" customWidth="1"/>
    <col min="1827" max="1827" width="0" style="1" hidden="1" customWidth="1"/>
    <col min="1828" max="1828" width="5.33203125" style="1" customWidth="1"/>
    <col min="1829" max="1829" width="0" style="1" hidden="1" customWidth="1"/>
    <col min="1830" max="1830" width="17" style="1" customWidth="1"/>
    <col min="1831" max="1831" width="6.33203125" style="1" customWidth="1"/>
    <col min="1832" max="1832" width="0" style="1" hidden="1" customWidth="1"/>
    <col min="1833" max="1833" width="14.33203125" style="1" customWidth="1"/>
    <col min="1834" max="1834" width="7.5546875" style="1" customWidth="1"/>
    <col min="1835" max="1835" width="0" style="1" hidden="1" customWidth="1"/>
    <col min="1836" max="1837" width="14.33203125" style="1" customWidth="1"/>
    <col min="1838" max="1838" width="20.88671875" style="1" customWidth="1"/>
    <col min="1839" max="1839" width="14.44140625" style="1" customWidth="1"/>
    <col min="1840" max="1840" width="15" style="1" customWidth="1"/>
    <col min="1841" max="1841" width="2.6640625" style="1" customWidth="1"/>
    <col min="1842" max="1842" width="11.6640625" style="1" customWidth="1"/>
    <col min="1843" max="1843" width="11.5546875" style="1" customWidth="1"/>
    <col min="1844" max="1844" width="2.33203125" style="1" customWidth="1"/>
    <col min="1845" max="1845" width="41" style="1" customWidth="1"/>
    <col min="1846" max="1846" width="14.33203125" style="1" customWidth="1"/>
    <col min="1847" max="1848" width="11.5546875" style="1" customWidth="1"/>
    <col min="1849" max="1849" width="21.88671875" style="1" customWidth="1"/>
    <col min="1850" max="2041" width="11.5546875" style="1"/>
    <col min="2042" max="2042" width="21.88671875" style="1" customWidth="1"/>
    <col min="2043" max="2043" width="13.88671875" style="1" customWidth="1"/>
    <col min="2044" max="2044" width="38.6640625" style="1" customWidth="1"/>
    <col min="2045" max="2045" width="3" style="1" bestFit="1" customWidth="1"/>
    <col min="2046" max="2046" width="32.33203125" style="1" customWidth="1"/>
    <col min="2047" max="2047" width="46.33203125" style="1" customWidth="1"/>
    <col min="2048" max="2048" width="19" style="1" customWidth="1"/>
    <col min="2049" max="2049" width="0" style="1" hidden="1" customWidth="1"/>
    <col min="2050" max="2050" width="17.6640625" style="1" customWidth="1"/>
    <col min="2051" max="2051" width="0" style="1" hidden="1" customWidth="1"/>
    <col min="2052" max="2052" width="22.33203125" style="1" customWidth="1"/>
    <col min="2053" max="2053" width="5.33203125" style="1" customWidth="1"/>
    <col min="2054" max="2054" width="36.33203125" style="1" customWidth="1"/>
    <col min="2055" max="2055" width="5.6640625" style="1" customWidth="1"/>
    <col min="2056" max="2056" width="0" style="1" hidden="1" customWidth="1"/>
    <col min="2057" max="2057" width="20.6640625" style="1" customWidth="1"/>
    <col min="2058" max="2058" width="4.88671875" style="1" customWidth="1"/>
    <col min="2059" max="2059" width="0" style="1" hidden="1" customWidth="1"/>
    <col min="2060" max="2060" width="24.6640625" style="1" customWidth="1"/>
    <col min="2061" max="2061" width="12.33203125" style="1" customWidth="1"/>
    <col min="2062" max="2062" width="0" style="1" hidden="1" customWidth="1"/>
    <col min="2063" max="2063" width="3.44140625" style="1" customWidth="1"/>
    <col min="2064" max="2064" width="0" style="1" hidden="1" customWidth="1"/>
    <col min="2065" max="2065" width="17.6640625" style="1" customWidth="1"/>
    <col min="2066" max="2066" width="3.44140625" style="1" customWidth="1"/>
    <col min="2067" max="2067" width="0" style="1" hidden="1" customWidth="1"/>
    <col min="2068" max="2068" width="23.6640625" style="1" customWidth="1"/>
    <col min="2069" max="2069" width="10" style="1" customWidth="1"/>
    <col min="2070" max="2070" width="0" style="1" hidden="1" customWidth="1"/>
    <col min="2071" max="2072" width="14.6640625" style="1" customWidth="1"/>
    <col min="2073" max="2073" width="12.88671875" style="1" customWidth="1"/>
    <col min="2074" max="2074" width="3.33203125" style="1" customWidth="1"/>
    <col min="2075" max="2075" width="30.33203125" style="1" customWidth="1"/>
    <col min="2076" max="2076" width="5" style="1" customWidth="1"/>
    <col min="2077" max="2077" width="0" style="1" hidden="1" customWidth="1"/>
    <col min="2078" max="2078" width="14.33203125" style="1" customWidth="1"/>
    <col min="2079" max="2079" width="5.6640625" style="1" customWidth="1"/>
    <col min="2080" max="2080" width="0" style="1" hidden="1" customWidth="1"/>
    <col min="2081" max="2081" width="17.33203125" style="1" customWidth="1"/>
    <col min="2082" max="2082" width="12.6640625" style="1" customWidth="1"/>
    <col min="2083" max="2083" width="0" style="1" hidden="1" customWidth="1"/>
    <col min="2084" max="2084" width="5.33203125" style="1" customWidth="1"/>
    <col min="2085" max="2085" width="0" style="1" hidden="1" customWidth="1"/>
    <col min="2086" max="2086" width="17" style="1" customWidth="1"/>
    <col min="2087" max="2087" width="6.33203125" style="1" customWidth="1"/>
    <col min="2088" max="2088" width="0" style="1" hidden="1" customWidth="1"/>
    <col min="2089" max="2089" width="14.33203125" style="1" customWidth="1"/>
    <col min="2090" max="2090" width="7.5546875" style="1" customWidth="1"/>
    <col min="2091" max="2091" width="0" style="1" hidden="1" customWidth="1"/>
    <col min="2092" max="2093" width="14.33203125" style="1" customWidth="1"/>
    <col min="2094" max="2094" width="20.88671875" style="1" customWidth="1"/>
    <col min="2095" max="2095" width="14.44140625" style="1" customWidth="1"/>
    <col min="2096" max="2096" width="15" style="1" customWidth="1"/>
    <col min="2097" max="2097" width="2.6640625" style="1" customWidth="1"/>
    <col min="2098" max="2098" width="11.6640625" style="1" customWidth="1"/>
    <col min="2099" max="2099" width="11.5546875" style="1" customWidth="1"/>
    <col min="2100" max="2100" width="2.33203125" style="1" customWidth="1"/>
    <col min="2101" max="2101" width="41" style="1" customWidth="1"/>
    <col min="2102" max="2102" width="14.33203125" style="1" customWidth="1"/>
    <col min="2103" max="2104" width="11.5546875" style="1" customWidth="1"/>
    <col min="2105" max="2105" width="21.88671875" style="1" customWidth="1"/>
    <col min="2106" max="2297" width="11.5546875" style="1"/>
    <col min="2298" max="2298" width="21.88671875" style="1" customWidth="1"/>
    <col min="2299" max="2299" width="13.88671875" style="1" customWidth="1"/>
    <col min="2300" max="2300" width="38.6640625" style="1" customWidth="1"/>
    <col min="2301" max="2301" width="3" style="1" bestFit="1" customWidth="1"/>
    <col min="2302" max="2302" width="32.33203125" style="1" customWidth="1"/>
    <col min="2303" max="2303" width="46.33203125" style="1" customWidth="1"/>
    <col min="2304" max="2304" width="19" style="1" customWidth="1"/>
    <col min="2305" max="2305" width="0" style="1" hidden="1" customWidth="1"/>
    <col min="2306" max="2306" width="17.6640625" style="1" customWidth="1"/>
    <col min="2307" max="2307" width="0" style="1" hidden="1" customWidth="1"/>
    <col min="2308" max="2308" width="22.33203125" style="1" customWidth="1"/>
    <col min="2309" max="2309" width="5.33203125" style="1" customWidth="1"/>
    <col min="2310" max="2310" width="36.33203125" style="1" customWidth="1"/>
    <col min="2311" max="2311" width="5.6640625" style="1" customWidth="1"/>
    <col min="2312" max="2312" width="0" style="1" hidden="1" customWidth="1"/>
    <col min="2313" max="2313" width="20.6640625" style="1" customWidth="1"/>
    <col min="2314" max="2314" width="4.88671875" style="1" customWidth="1"/>
    <col min="2315" max="2315" width="0" style="1" hidden="1" customWidth="1"/>
    <col min="2316" max="2316" width="24.6640625" style="1" customWidth="1"/>
    <col min="2317" max="2317" width="12.33203125" style="1" customWidth="1"/>
    <col min="2318" max="2318" width="0" style="1" hidden="1" customWidth="1"/>
    <col min="2319" max="2319" width="3.44140625" style="1" customWidth="1"/>
    <col min="2320" max="2320" width="0" style="1" hidden="1" customWidth="1"/>
    <col min="2321" max="2321" width="17.6640625" style="1" customWidth="1"/>
    <col min="2322" max="2322" width="3.44140625" style="1" customWidth="1"/>
    <col min="2323" max="2323" width="0" style="1" hidden="1" customWidth="1"/>
    <col min="2324" max="2324" width="23.6640625" style="1" customWidth="1"/>
    <col min="2325" max="2325" width="10" style="1" customWidth="1"/>
    <col min="2326" max="2326" width="0" style="1" hidden="1" customWidth="1"/>
    <col min="2327" max="2328" width="14.6640625" style="1" customWidth="1"/>
    <col min="2329" max="2329" width="12.88671875" style="1" customWidth="1"/>
    <col min="2330" max="2330" width="3.33203125" style="1" customWidth="1"/>
    <col min="2331" max="2331" width="30.33203125" style="1" customWidth="1"/>
    <col min="2332" max="2332" width="5" style="1" customWidth="1"/>
    <col min="2333" max="2333" width="0" style="1" hidden="1" customWidth="1"/>
    <col min="2334" max="2334" width="14.33203125" style="1" customWidth="1"/>
    <col min="2335" max="2335" width="5.6640625" style="1" customWidth="1"/>
    <col min="2336" max="2336" width="0" style="1" hidden="1" customWidth="1"/>
    <col min="2337" max="2337" width="17.33203125" style="1" customWidth="1"/>
    <col min="2338" max="2338" width="12.6640625" style="1" customWidth="1"/>
    <col min="2339" max="2339" width="0" style="1" hidden="1" customWidth="1"/>
    <col min="2340" max="2340" width="5.33203125" style="1" customWidth="1"/>
    <col min="2341" max="2341" width="0" style="1" hidden="1" customWidth="1"/>
    <col min="2342" max="2342" width="17" style="1" customWidth="1"/>
    <col min="2343" max="2343" width="6.33203125" style="1" customWidth="1"/>
    <col min="2344" max="2344" width="0" style="1" hidden="1" customWidth="1"/>
    <col min="2345" max="2345" width="14.33203125" style="1" customWidth="1"/>
    <col min="2346" max="2346" width="7.5546875" style="1" customWidth="1"/>
    <col min="2347" max="2347" width="0" style="1" hidden="1" customWidth="1"/>
    <col min="2348" max="2349" width="14.33203125" style="1" customWidth="1"/>
    <col min="2350" max="2350" width="20.88671875" style="1" customWidth="1"/>
    <col min="2351" max="2351" width="14.44140625" style="1" customWidth="1"/>
    <col min="2352" max="2352" width="15" style="1" customWidth="1"/>
    <col min="2353" max="2353" width="2.6640625" style="1" customWidth="1"/>
    <col min="2354" max="2354" width="11.6640625" style="1" customWidth="1"/>
    <col min="2355" max="2355" width="11.5546875" style="1" customWidth="1"/>
    <col min="2356" max="2356" width="2.33203125" style="1" customWidth="1"/>
    <col min="2357" max="2357" width="41" style="1" customWidth="1"/>
    <col min="2358" max="2358" width="14.33203125" style="1" customWidth="1"/>
    <col min="2359" max="2360" width="11.5546875" style="1" customWidth="1"/>
    <col min="2361" max="2361" width="21.88671875" style="1" customWidth="1"/>
    <col min="2362" max="2553" width="11.5546875" style="1"/>
    <col min="2554" max="2554" width="21.88671875" style="1" customWidth="1"/>
    <col min="2555" max="2555" width="13.88671875" style="1" customWidth="1"/>
    <col min="2556" max="2556" width="38.6640625" style="1" customWidth="1"/>
    <col min="2557" max="2557" width="3" style="1" bestFit="1" customWidth="1"/>
    <col min="2558" max="2558" width="32.33203125" style="1" customWidth="1"/>
    <col min="2559" max="2559" width="46.33203125" style="1" customWidth="1"/>
    <col min="2560" max="2560" width="19" style="1" customWidth="1"/>
    <col min="2561" max="2561" width="0" style="1" hidden="1" customWidth="1"/>
    <col min="2562" max="2562" width="17.6640625" style="1" customWidth="1"/>
    <col min="2563" max="2563" width="0" style="1" hidden="1" customWidth="1"/>
    <col min="2564" max="2564" width="22.33203125" style="1" customWidth="1"/>
    <col min="2565" max="2565" width="5.33203125" style="1" customWidth="1"/>
    <col min="2566" max="2566" width="36.33203125" style="1" customWidth="1"/>
    <col min="2567" max="2567" width="5.6640625" style="1" customWidth="1"/>
    <col min="2568" max="2568" width="0" style="1" hidden="1" customWidth="1"/>
    <col min="2569" max="2569" width="20.6640625" style="1" customWidth="1"/>
    <col min="2570" max="2570" width="4.88671875" style="1" customWidth="1"/>
    <col min="2571" max="2571" width="0" style="1" hidden="1" customWidth="1"/>
    <col min="2572" max="2572" width="24.6640625" style="1" customWidth="1"/>
    <col min="2573" max="2573" width="12.33203125" style="1" customWidth="1"/>
    <col min="2574" max="2574" width="0" style="1" hidden="1" customWidth="1"/>
    <col min="2575" max="2575" width="3.44140625" style="1" customWidth="1"/>
    <col min="2576" max="2576" width="0" style="1" hidden="1" customWidth="1"/>
    <col min="2577" max="2577" width="17.6640625" style="1" customWidth="1"/>
    <col min="2578" max="2578" width="3.44140625" style="1" customWidth="1"/>
    <col min="2579" max="2579" width="0" style="1" hidden="1" customWidth="1"/>
    <col min="2580" max="2580" width="23.6640625" style="1" customWidth="1"/>
    <col min="2581" max="2581" width="10" style="1" customWidth="1"/>
    <col min="2582" max="2582" width="0" style="1" hidden="1" customWidth="1"/>
    <col min="2583" max="2584" width="14.6640625" style="1" customWidth="1"/>
    <col min="2585" max="2585" width="12.88671875" style="1" customWidth="1"/>
    <col min="2586" max="2586" width="3.33203125" style="1" customWidth="1"/>
    <col min="2587" max="2587" width="30.33203125" style="1" customWidth="1"/>
    <col min="2588" max="2588" width="5" style="1" customWidth="1"/>
    <col min="2589" max="2589" width="0" style="1" hidden="1" customWidth="1"/>
    <col min="2590" max="2590" width="14.33203125" style="1" customWidth="1"/>
    <col min="2591" max="2591" width="5.6640625" style="1" customWidth="1"/>
    <col min="2592" max="2592" width="0" style="1" hidden="1" customWidth="1"/>
    <col min="2593" max="2593" width="17.33203125" style="1" customWidth="1"/>
    <col min="2594" max="2594" width="12.6640625" style="1" customWidth="1"/>
    <col min="2595" max="2595" width="0" style="1" hidden="1" customWidth="1"/>
    <col min="2596" max="2596" width="5.33203125" style="1" customWidth="1"/>
    <col min="2597" max="2597" width="0" style="1" hidden="1" customWidth="1"/>
    <col min="2598" max="2598" width="17" style="1" customWidth="1"/>
    <col min="2599" max="2599" width="6.33203125" style="1" customWidth="1"/>
    <col min="2600" max="2600" width="0" style="1" hidden="1" customWidth="1"/>
    <col min="2601" max="2601" width="14.33203125" style="1" customWidth="1"/>
    <col min="2602" max="2602" width="7.5546875" style="1" customWidth="1"/>
    <col min="2603" max="2603" width="0" style="1" hidden="1" customWidth="1"/>
    <col min="2604" max="2605" width="14.33203125" style="1" customWidth="1"/>
    <col min="2606" max="2606" width="20.88671875" style="1" customWidth="1"/>
    <col min="2607" max="2607" width="14.44140625" style="1" customWidth="1"/>
    <col min="2608" max="2608" width="15" style="1" customWidth="1"/>
    <col min="2609" max="2609" width="2.6640625" style="1" customWidth="1"/>
    <col min="2610" max="2610" width="11.6640625" style="1" customWidth="1"/>
    <col min="2611" max="2611" width="11.5546875" style="1" customWidth="1"/>
    <col min="2612" max="2612" width="2.33203125" style="1" customWidth="1"/>
    <col min="2613" max="2613" width="41" style="1" customWidth="1"/>
    <col min="2614" max="2614" width="14.33203125" style="1" customWidth="1"/>
    <col min="2615" max="2616" width="11.5546875" style="1" customWidth="1"/>
    <col min="2617" max="2617" width="21.88671875" style="1" customWidth="1"/>
    <col min="2618" max="2809" width="11.5546875" style="1"/>
    <col min="2810" max="2810" width="21.88671875" style="1" customWidth="1"/>
    <col min="2811" max="2811" width="13.88671875" style="1" customWidth="1"/>
    <col min="2812" max="2812" width="38.6640625" style="1" customWidth="1"/>
    <col min="2813" max="2813" width="3" style="1" bestFit="1" customWidth="1"/>
    <col min="2814" max="2814" width="32.33203125" style="1" customWidth="1"/>
    <col min="2815" max="2815" width="46.33203125" style="1" customWidth="1"/>
    <col min="2816" max="2816" width="19" style="1" customWidth="1"/>
    <col min="2817" max="2817" width="0" style="1" hidden="1" customWidth="1"/>
    <col min="2818" max="2818" width="17.6640625" style="1" customWidth="1"/>
    <col min="2819" max="2819" width="0" style="1" hidden="1" customWidth="1"/>
    <col min="2820" max="2820" width="22.33203125" style="1" customWidth="1"/>
    <col min="2821" max="2821" width="5.33203125" style="1" customWidth="1"/>
    <col min="2822" max="2822" width="36.33203125" style="1" customWidth="1"/>
    <col min="2823" max="2823" width="5.6640625" style="1" customWidth="1"/>
    <col min="2824" max="2824" width="0" style="1" hidden="1" customWidth="1"/>
    <col min="2825" max="2825" width="20.6640625" style="1" customWidth="1"/>
    <col min="2826" max="2826" width="4.88671875" style="1" customWidth="1"/>
    <col min="2827" max="2827" width="0" style="1" hidden="1" customWidth="1"/>
    <col min="2828" max="2828" width="24.6640625" style="1" customWidth="1"/>
    <col min="2829" max="2829" width="12.33203125" style="1" customWidth="1"/>
    <col min="2830" max="2830" width="0" style="1" hidden="1" customWidth="1"/>
    <col min="2831" max="2831" width="3.44140625" style="1" customWidth="1"/>
    <col min="2832" max="2832" width="0" style="1" hidden="1" customWidth="1"/>
    <col min="2833" max="2833" width="17.6640625" style="1" customWidth="1"/>
    <col min="2834" max="2834" width="3.44140625" style="1" customWidth="1"/>
    <col min="2835" max="2835" width="0" style="1" hidden="1" customWidth="1"/>
    <col min="2836" max="2836" width="23.6640625" style="1" customWidth="1"/>
    <col min="2837" max="2837" width="10" style="1" customWidth="1"/>
    <col min="2838" max="2838" width="0" style="1" hidden="1" customWidth="1"/>
    <col min="2839" max="2840" width="14.6640625" style="1" customWidth="1"/>
    <col min="2841" max="2841" width="12.88671875" style="1" customWidth="1"/>
    <col min="2842" max="2842" width="3.33203125" style="1" customWidth="1"/>
    <col min="2843" max="2843" width="30.33203125" style="1" customWidth="1"/>
    <col min="2844" max="2844" width="5" style="1" customWidth="1"/>
    <col min="2845" max="2845" width="0" style="1" hidden="1" customWidth="1"/>
    <col min="2846" max="2846" width="14.33203125" style="1" customWidth="1"/>
    <col min="2847" max="2847" width="5.6640625" style="1" customWidth="1"/>
    <col min="2848" max="2848" width="0" style="1" hidden="1" customWidth="1"/>
    <col min="2849" max="2849" width="17.33203125" style="1" customWidth="1"/>
    <col min="2850" max="2850" width="12.6640625" style="1" customWidth="1"/>
    <col min="2851" max="2851" width="0" style="1" hidden="1" customWidth="1"/>
    <col min="2852" max="2852" width="5.33203125" style="1" customWidth="1"/>
    <col min="2853" max="2853" width="0" style="1" hidden="1" customWidth="1"/>
    <col min="2854" max="2854" width="17" style="1" customWidth="1"/>
    <col min="2855" max="2855" width="6.33203125" style="1" customWidth="1"/>
    <col min="2856" max="2856" width="0" style="1" hidden="1" customWidth="1"/>
    <col min="2857" max="2857" width="14.33203125" style="1" customWidth="1"/>
    <col min="2858" max="2858" width="7.5546875" style="1" customWidth="1"/>
    <col min="2859" max="2859" width="0" style="1" hidden="1" customWidth="1"/>
    <col min="2860" max="2861" width="14.33203125" style="1" customWidth="1"/>
    <col min="2862" max="2862" width="20.88671875" style="1" customWidth="1"/>
    <col min="2863" max="2863" width="14.44140625" style="1" customWidth="1"/>
    <col min="2864" max="2864" width="15" style="1" customWidth="1"/>
    <col min="2865" max="2865" width="2.6640625" style="1" customWidth="1"/>
    <col min="2866" max="2866" width="11.6640625" style="1" customWidth="1"/>
    <col min="2867" max="2867" width="11.5546875" style="1" customWidth="1"/>
    <col min="2868" max="2868" width="2.33203125" style="1" customWidth="1"/>
    <col min="2869" max="2869" width="41" style="1" customWidth="1"/>
    <col min="2870" max="2870" width="14.33203125" style="1" customWidth="1"/>
    <col min="2871" max="2872" width="11.5546875" style="1" customWidth="1"/>
    <col min="2873" max="2873" width="21.88671875" style="1" customWidth="1"/>
    <col min="2874" max="3065" width="11.5546875" style="1"/>
    <col min="3066" max="3066" width="21.88671875" style="1" customWidth="1"/>
    <col min="3067" max="3067" width="13.88671875" style="1" customWidth="1"/>
    <col min="3068" max="3068" width="38.6640625" style="1" customWidth="1"/>
    <col min="3069" max="3069" width="3" style="1" bestFit="1" customWidth="1"/>
    <col min="3070" max="3070" width="32.33203125" style="1" customWidth="1"/>
    <col min="3071" max="3071" width="46.33203125" style="1" customWidth="1"/>
    <col min="3072" max="3072" width="19" style="1" customWidth="1"/>
    <col min="3073" max="3073" width="0" style="1" hidden="1" customWidth="1"/>
    <col min="3074" max="3074" width="17.6640625" style="1" customWidth="1"/>
    <col min="3075" max="3075" width="0" style="1" hidden="1" customWidth="1"/>
    <col min="3076" max="3076" width="22.33203125" style="1" customWidth="1"/>
    <col min="3077" max="3077" width="5.33203125" style="1" customWidth="1"/>
    <col min="3078" max="3078" width="36.33203125" style="1" customWidth="1"/>
    <col min="3079" max="3079" width="5.6640625" style="1" customWidth="1"/>
    <col min="3080" max="3080" width="0" style="1" hidden="1" customWidth="1"/>
    <col min="3081" max="3081" width="20.6640625" style="1" customWidth="1"/>
    <col min="3082" max="3082" width="4.88671875" style="1" customWidth="1"/>
    <col min="3083" max="3083" width="0" style="1" hidden="1" customWidth="1"/>
    <col min="3084" max="3084" width="24.6640625" style="1" customWidth="1"/>
    <col min="3085" max="3085" width="12.33203125" style="1" customWidth="1"/>
    <col min="3086" max="3086" width="0" style="1" hidden="1" customWidth="1"/>
    <col min="3087" max="3087" width="3.44140625" style="1" customWidth="1"/>
    <col min="3088" max="3088" width="0" style="1" hidden="1" customWidth="1"/>
    <col min="3089" max="3089" width="17.6640625" style="1" customWidth="1"/>
    <col min="3090" max="3090" width="3.44140625" style="1" customWidth="1"/>
    <col min="3091" max="3091" width="0" style="1" hidden="1" customWidth="1"/>
    <col min="3092" max="3092" width="23.6640625" style="1" customWidth="1"/>
    <col min="3093" max="3093" width="10" style="1" customWidth="1"/>
    <col min="3094" max="3094" width="0" style="1" hidden="1" customWidth="1"/>
    <col min="3095" max="3096" width="14.6640625" style="1" customWidth="1"/>
    <col min="3097" max="3097" width="12.88671875" style="1" customWidth="1"/>
    <col min="3098" max="3098" width="3.33203125" style="1" customWidth="1"/>
    <col min="3099" max="3099" width="30.33203125" style="1" customWidth="1"/>
    <col min="3100" max="3100" width="5" style="1" customWidth="1"/>
    <col min="3101" max="3101" width="0" style="1" hidden="1" customWidth="1"/>
    <col min="3102" max="3102" width="14.33203125" style="1" customWidth="1"/>
    <col min="3103" max="3103" width="5.6640625" style="1" customWidth="1"/>
    <col min="3104" max="3104" width="0" style="1" hidden="1" customWidth="1"/>
    <col min="3105" max="3105" width="17.33203125" style="1" customWidth="1"/>
    <col min="3106" max="3106" width="12.6640625" style="1" customWidth="1"/>
    <col min="3107" max="3107" width="0" style="1" hidden="1" customWidth="1"/>
    <col min="3108" max="3108" width="5.33203125" style="1" customWidth="1"/>
    <col min="3109" max="3109" width="0" style="1" hidden="1" customWidth="1"/>
    <col min="3110" max="3110" width="17" style="1" customWidth="1"/>
    <col min="3111" max="3111" width="6.33203125" style="1" customWidth="1"/>
    <col min="3112" max="3112" width="0" style="1" hidden="1" customWidth="1"/>
    <col min="3113" max="3113" width="14.33203125" style="1" customWidth="1"/>
    <col min="3114" max="3114" width="7.5546875" style="1" customWidth="1"/>
    <col min="3115" max="3115" width="0" style="1" hidden="1" customWidth="1"/>
    <col min="3116" max="3117" width="14.33203125" style="1" customWidth="1"/>
    <col min="3118" max="3118" width="20.88671875" style="1" customWidth="1"/>
    <col min="3119" max="3119" width="14.44140625" style="1" customWidth="1"/>
    <col min="3120" max="3120" width="15" style="1" customWidth="1"/>
    <col min="3121" max="3121" width="2.6640625" style="1" customWidth="1"/>
    <col min="3122" max="3122" width="11.6640625" style="1" customWidth="1"/>
    <col min="3123" max="3123" width="11.5546875" style="1" customWidth="1"/>
    <col min="3124" max="3124" width="2.33203125" style="1" customWidth="1"/>
    <col min="3125" max="3125" width="41" style="1" customWidth="1"/>
    <col min="3126" max="3126" width="14.33203125" style="1" customWidth="1"/>
    <col min="3127" max="3128" width="11.5546875" style="1" customWidth="1"/>
    <col min="3129" max="3129" width="21.88671875" style="1" customWidth="1"/>
    <col min="3130" max="3321" width="11.5546875" style="1"/>
    <col min="3322" max="3322" width="21.88671875" style="1" customWidth="1"/>
    <col min="3323" max="3323" width="13.88671875" style="1" customWidth="1"/>
    <col min="3324" max="3324" width="38.6640625" style="1" customWidth="1"/>
    <col min="3325" max="3325" width="3" style="1" bestFit="1" customWidth="1"/>
    <col min="3326" max="3326" width="32.33203125" style="1" customWidth="1"/>
    <col min="3327" max="3327" width="46.33203125" style="1" customWidth="1"/>
    <col min="3328" max="3328" width="19" style="1" customWidth="1"/>
    <col min="3329" max="3329" width="0" style="1" hidden="1" customWidth="1"/>
    <col min="3330" max="3330" width="17.6640625" style="1" customWidth="1"/>
    <col min="3331" max="3331" width="0" style="1" hidden="1" customWidth="1"/>
    <col min="3332" max="3332" width="22.33203125" style="1" customWidth="1"/>
    <col min="3333" max="3333" width="5.33203125" style="1" customWidth="1"/>
    <col min="3334" max="3334" width="36.33203125" style="1" customWidth="1"/>
    <col min="3335" max="3335" width="5.6640625" style="1" customWidth="1"/>
    <col min="3336" max="3336" width="0" style="1" hidden="1" customWidth="1"/>
    <col min="3337" max="3337" width="20.6640625" style="1" customWidth="1"/>
    <col min="3338" max="3338" width="4.88671875" style="1" customWidth="1"/>
    <col min="3339" max="3339" width="0" style="1" hidden="1" customWidth="1"/>
    <col min="3340" max="3340" width="24.6640625" style="1" customWidth="1"/>
    <col min="3341" max="3341" width="12.33203125" style="1" customWidth="1"/>
    <col min="3342" max="3342" width="0" style="1" hidden="1" customWidth="1"/>
    <col min="3343" max="3343" width="3.44140625" style="1" customWidth="1"/>
    <col min="3344" max="3344" width="0" style="1" hidden="1" customWidth="1"/>
    <col min="3345" max="3345" width="17.6640625" style="1" customWidth="1"/>
    <col min="3346" max="3346" width="3.44140625" style="1" customWidth="1"/>
    <col min="3347" max="3347" width="0" style="1" hidden="1" customWidth="1"/>
    <col min="3348" max="3348" width="23.6640625" style="1" customWidth="1"/>
    <col min="3349" max="3349" width="10" style="1" customWidth="1"/>
    <col min="3350" max="3350" width="0" style="1" hidden="1" customWidth="1"/>
    <col min="3351" max="3352" width="14.6640625" style="1" customWidth="1"/>
    <col min="3353" max="3353" width="12.88671875" style="1" customWidth="1"/>
    <col min="3354" max="3354" width="3.33203125" style="1" customWidth="1"/>
    <col min="3355" max="3355" width="30.33203125" style="1" customWidth="1"/>
    <col min="3356" max="3356" width="5" style="1" customWidth="1"/>
    <col min="3357" max="3357" width="0" style="1" hidden="1" customWidth="1"/>
    <col min="3358" max="3358" width="14.33203125" style="1" customWidth="1"/>
    <col min="3359" max="3359" width="5.6640625" style="1" customWidth="1"/>
    <col min="3360" max="3360" width="0" style="1" hidden="1" customWidth="1"/>
    <col min="3361" max="3361" width="17.33203125" style="1" customWidth="1"/>
    <col min="3362" max="3362" width="12.6640625" style="1" customWidth="1"/>
    <col min="3363" max="3363" width="0" style="1" hidden="1" customWidth="1"/>
    <col min="3364" max="3364" width="5.33203125" style="1" customWidth="1"/>
    <col min="3365" max="3365" width="0" style="1" hidden="1" customWidth="1"/>
    <col min="3366" max="3366" width="17" style="1" customWidth="1"/>
    <col min="3367" max="3367" width="6.33203125" style="1" customWidth="1"/>
    <col min="3368" max="3368" width="0" style="1" hidden="1" customWidth="1"/>
    <col min="3369" max="3369" width="14.33203125" style="1" customWidth="1"/>
    <col min="3370" max="3370" width="7.5546875" style="1" customWidth="1"/>
    <col min="3371" max="3371" width="0" style="1" hidden="1" customWidth="1"/>
    <col min="3372" max="3373" width="14.33203125" style="1" customWidth="1"/>
    <col min="3374" max="3374" width="20.88671875" style="1" customWidth="1"/>
    <col min="3375" max="3375" width="14.44140625" style="1" customWidth="1"/>
    <col min="3376" max="3376" width="15" style="1" customWidth="1"/>
    <col min="3377" max="3377" width="2.6640625" style="1" customWidth="1"/>
    <col min="3378" max="3378" width="11.6640625" style="1" customWidth="1"/>
    <col min="3379" max="3379" width="11.5546875" style="1" customWidth="1"/>
    <col min="3380" max="3380" width="2.33203125" style="1" customWidth="1"/>
    <col min="3381" max="3381" width="41" style="1" customWidth="1"/>
    <col min="3382" max="3382" width="14.33203125" style="1" customWidth="1"/>
    <col min="3383" max="3384" width="11.5546875" style="1" customWidth="1"/>
    <col min="3385" max="3385" width="21.88671875" style="1" customWidth="1"/>
    <col min="3386" max="3577" width="11.5546875" style="1"/>
    <col min="3578" max="3578" width="21.88671875" style="1" customWidth="1"/>
    <col min="3579" max="3579" width="13.88671875" style="1" customWidth="1"/>
    <col min="3580" max="3580" width="38.6640625" style="1" customWidth="1"/>
    <col min="3581" max="3581" width="3" style="1" bestFit="1" customWidth="1"/>
    <col min="3582" max="3582" width="32.33203125" style="1" customWidth="1"/>
    <col min="3583" max="3583" width="46.33203125" style="1" customWidth="1"/>
    <col min="3584" max="3584" width="19" style="1" customWidth="1"/>
    <col min="3585" max="3585" width="0" style="1" hidden="1" customWidth="1"/>
    <col min="3586" max="3586" width="17.6640625" style="1" customWidth="1"/>
    <col min="3587" max="3587" width="0" style="1" hidden="1" customWidth="1"/>
    <col min="3588" max="3588" width="22.33203125" style="1" customWidth="1"/>
    <col min="3589" max="3589" width="5.33203125" style="1" customWidth="1"/>
    <col min="3590" max="3590" width="36.33203125" style="1" customWidth="1"/>
    <col min="3591" max="3591" width="5.6640625" style="1" customWidth="1"/>
    <col min="3592" max="3592" width="0" style="1" hidden="1" customWidth="1"/>
    <col min="3593" max="3593" width="20.6640625" style="1" customWidth="1"/>
    <col min="3594" max="3594" width="4.88671875" style="1" customWidth="1"/>
    <col min="3595" max="3595" width="0" style="1" hidden="1" customWidth="1"/>
    <col min="3596" max="3596" width="24.6640625" style="1" customWidth="1"/>
    <col min="3597" max="3597" width="12.33203125" style="1" customWidth="1"/>
    <col min="3598" max="3598" width="0" style="1" hidden="1" customWidth="1"/>
    <col min="3599" max="3599" width="3.44140625" style="1" customWidth="1"/>
    <col min="3600" max="3600" width="0" style="1" hidden="1" customWidth="1"/>
    <col min="3601" max="3601" width="17.6640625" style="1" customWidth="1"/>
    <col min="3602" max="3602" width="3.44140625" style="1" customWidth="1"/>
    <col min="3603" max="3603" width="0" style="1" hidden="1" customWidth="1"/>
    <col min="3604" max="3604" width="23.6640625" style="1" customWidth="1"/>
    <col min="3605" max="3605" width="10" style="1" customWidth="1"/>
    <col min="3606" max="3606" width="0" style="1" hidden="1" customWidth="1"/>
    <col min="3607" max="3608" width="14.6640625" style="1" customWidth="1"/>
    <col min="3609" max="3609" width="12.88671875" style="1" customWidth="1"/>
    <col min="3610" max="3610" width="3.33203125" style="1" customWidth="1"/>
    <col min="3611" max="3611" width="30.33203125" style="1" customWidth="1"/>
    <col min="3612" max="3612" width="5" style="1" customWidth="1"/>
    <col min="3613" max="3613" width="0" style="1" hidden="1" customWidth="1"/>
    <col min="3614" max="3614" width="14.33203125" style="1" customWidth="1"/>
    <col min="3615" max="3615" width="5.6640625" style="1" customWidth="1"/>
    <col min="3616" max="3616" width="0" style="1" hidden="1" customWidth="1"/>
    <col min="3617" max="3617" width="17.33203125" style="1" customWidth="1"/>
    <col min="3618" max="3618" width="12.6640625" style="1" customWidth="1"/>
    <col min="3619" max="3619" width="0" style="1" hidden="1" customWidth="1"/>
    <col min="3620" max="3620" width="5.33203125" style="1" customWidth="1"/>
    <col min="3621" max="3621" width="0" style="1" hidden="1" customWidth="1"/>
    <col min="3622" max="3622" width="17" style="1" customWidth="1"/>
    <col min="3623" max="3623" width="6.33203125" style="1" customWidth="1"/>
    <col min="3624" max="3624" width="0" style="1" hidden="1" customWidth="1"/>
    <col min="3625" max="3625" width="14.33203125" style="1" customWidth="1"/>
    <col min="3626" max="3626" width="7.5546875" style="1" customWidth="1"/>
    <col min="3627" max="3627" width="0" style="1" hidden="1" customWidth="1"/>
    <col min="3628" max="3629" width="14.33203125" style="1" customWidth="1"/>
    <col min="3630" max="3630" width="20.88671875" style="1" customWidth="1"/>
    <col min="3631" max="3631" width="14.44140625" style="1" customWidth="1"/>
    <col min="3632" max="3632" width="15" style="1" customWidth="1"/>
    <col min="3633" max="3633" width="2.6640625" style="1" customWidth="1"/>
    <col min="3634" max="3634" width="11.6640625" style="1" customWidth="1"/>
    <col min="3635" max="3635" width="11.5546875" style="1" customWidth="1"/>
    <col min="3636" max="3636" width="2.33203125" style="1" customWidth="1"/>
    <col min="3637" max="3637" width="41" style="1" customWidth="1"/>
    <col min="3638" max="3638" width="14.33203125" style="1" customWidth="1"/>
    <col min="3639" max="3640" width="11.5546875" style="1" customWidth="1"/>
    <col min="3641" max="3641" width="21.88671875" style="1" customWidth="1"/>
    <col min="3642" max="3833" width="11.5546875" style="1"/>
    <col min="3834" max="3834" width="21.88671875" style="1" customWidth="1"/>
    <col min="3835" max="3835" width="13.88671875" style="1" customWidth="1"/>
    <col min="3836" max="3836" width="38.6640625" style="1" customWidth="1"/>
    <col min="3837" max="3837" width="3" style="1" bestFit="1" customWidth="1"/>
    <col min="3838" max="3838" width="32.33203125" style="1" customWidth="1"/>
    <col min="3839" max="3839" width="46.33203125" style="1" customWidth="1"/>
    <col min="3840" max="3840" width="19" style="1" customWidth="1"/>
    <col min="3841" max="3841" width="0" style="1" hidden="1" customWidth="1"/>
    <col min="3842" max="3842" width="17.6640625" style="1" customWidth="1"/>
    <col min="3843" max="3843" width="0" style="1" hidden="1" customWidth="1"/>
    <col min="3844" max="3844" width="22.33203125" style="1" customWidth="1"/>
    <col min="3845" max="3845" width="5.33203125" style="1" customWidth="1"/>
    <col min="3846" max="3846" width="36.33203125" style="1" customWidth="1"/>
    <col min="3847" max="3847" width="5.6640625" style="1" customWidth="1"/>
    <col min="3848" max="3848" width="0" style="1" hidden="1" customWidth="1"/>
    <col min="3849" max="3849" width="20.6640625" style="1" customWidth="1"/>
    <col min="3850" max="3850" width="4.88671875" style="1" customWidth="1"/>
    <col min="3851" max="3851" width="0" style="1" hidden="1" customWidth="1"/>
    <col min="3852" max="3852" width="24.6640625" style="1" customWidth="1"/>
    <col min="3853" max="3853" width="12.33203125" style="1" customWidth="1"/>
    <col min="3854" max="3854" width="0" style="1" hidden="1" customWidth="1"/>
    <col min="3855" max="3855" width="3.44140625" style="1" customWidth="1"/>
    <col min="3856" max="3856" width="0" style="1" hidden="1" customWidth="1"/>
    <col min="3857" max="3857" width="17.6640625" style="1" customWidth="1"/>
    <col min="3858" max="3858" width="3.44140625" style="1" customWidth="1"/>
    <col min="3859" max="3859" width="0" style="1" hidden="1" customWidth="1"/>
    <col min="3860" max="3860" width="23.6640625" style="1" customWidth="1"/>
    <col min="3861" max="3861" width="10" style="1" customWidth="1"/>
    <col min="3862" max="3862" width="0" style="1" hidden="1" customWidth="1"/>
    <col min="3863" max="3864" width="14.6640625" style="1" customWidth="1"/>
    <col min="3865" max="3865" width="12.88671875" style="1" customWidth="1"/>
    <col min="3866" max="3866" width="3.33203125" style="1" customWidth="1"/>
    <col min="3867" max="3867" width="30.33203125" style="1" customWidth="1"/>
    <col min="3868" max="3868" width="5" style="1" customWidth="1"/>
    <col min="3869" max="3869" width="0" style="1" hidden="1" customWidth="1"/>
    <col min="3870" max="3870" width="14.33203125" style="1" customWidth="1"/>
    <col min="3871" max="3871" width="5.6640625" style="1" customWidth="1"/>
    <col min="3872" max="3872" width="0" style="1" hidden="1" customWidth="1"/>
    <col min="3873" max="3873" width="17.33203125" style="1" customWidth="1"/>
    <col min="3874" max="3874" width="12.6640625" style="1" customWidth="1"/>
    <col min="3875" max="3875" width="0" style="1" hidden="1" customWidth="1"/>
    <col min="3876" max="3876" width="5.33203125" style="1" customWidth="1"/>
    <col min="3877" max="3877" width="0" style="1" hidden="1" customWidth="1"/>
    <col min="3878" max="3878" width="17" style="1" customWidth="1"/>
    <col min="3879" max="3879" width="6.33203125" style="1" customWidth="1"/>
    <col min="3880" max="3880" width="0" style="1" hidden="1" customWidth="1"/>
    <col min="3881" max="3881" width="14.33203125" style="1" customWidth="1"/>
    <col min="3882" max="3882" width="7.5546875" style="1" customWidth="1"/>
    <col min="3883" max="3883" width="0" style="1" hidden="1" customWidth="1"/>
    <col min="3884" max="3885" width="14.33203125" style="1" customWidth="1"/>
    <col min="3886" max="3886" width="20.88671875" style="1" customWidth="1"/>
    <col min="3887" max="3887" width="14.44140625" style="1" customWidth="1"/>
    <col min="3888" max="3888" width="15" style="1" customWidth="1"/>
    <col min="3889" max="3889" width="2.6640625" style="1" customWidth="1"/>
    <col min="3890" max="3890" width="11.6640625" style="1" customWidth="1"/>
    <col min="3891" max="3891" width="11.5546875" style="1" customWidth="1"/>
    <col min="3892" max="3892" width="2.33203125" style="1" customWidth="1"/>
    <col min="3893" max="3893" width="41" style="1" customWidth="1"/>
    <col min="3894" max="3894" width="14.33203125" style="1" customWidth="1"/>
    <col min="3895" max="3896" width="11.5546875" style="1" customWidth="1"/>
    <col min="3897" max="3897" width="21.88671875" style="1" customWidth="1"/>
    <col min="3898" max="4089" width="11.5546875" style="1"/>
    <col min="4090" max="4090" width="21.88671875" style="1" customWidth="1"/>
    <col min="4091" max="4091" width="13.88671875" style="1" customWidth="1"/>
    <col min="4092" max="4092" width="38.6640625" style="1" customWidth="1"/>
    <col min="4093" max="4093" width="3" style="1" bestFit="1" customWidth="1"/>
    <col min="4094" max="4094" width="32.33203125" style="1" customWidth="1"/>
    <col min="4095" max="4095" width="46.33203125" style="1" customWidth="1"/>
    <col min="4096" max="4096" width="19" style="1" customWidth="1"/>
    <col min="4097" max="4097" width="0" style="1" hidden="1" customWidth="1"/>
    <col min="4098" max="4098" width="17.6640625" style="1" customWidth="1"/>
    <col min="4099" max="4099" width="0" style="1" hidden="1" customWidth="1"/>
    <col min="4100" max="4100" width="22.33203125" style="1" customWidth="1"/>
    <col min="4101" max="4101" width="5.33203125" style="1" customWidth="1"/>
    <col min="4102" max="4102" width="36.33203125" style="1" customWidth="1"/>
    <col min="4103" max="4103" width="5.6640625" style="1" customWidth="1"/>
    <col min="4104" max="4104" width="0" style="1" hidden="1" customWidth="1"/>
    <col min="4105" max="4105" width="20.6640625" style="1" customWidth="1"/>
    <col min="4106" max="4106" width="4.88671875" style="1" customWidth="1"/>
    <col min="4107" max="4107" width="0" style="1" hidden="1" customWidth="1"/>
    <col min="4108" max="4108" width="24.6640625" style="1" customWidth="1"/>
    <col min="4109" max="4109" width="12.33203125" style="1" customWidth="1"/>
    <col min="4110" max="4110" width="0" style="1" hidden="1" customWidth="1"/>
    <col min="4111" max="4111" width="3.44140625" style="1" customWidth="1"/>
    <col min="4112" max="4112" width="0" style="1" hidden="1" customWidth="1"/>
    <col min="4113" max="4113" width="17.6640625" style="1" customWidth="1"/>
    <col min="4114" max="4114" width="3.44140625" style="1" customWidth="1"/>
    <col min="4115" max="4115" width="0" style="1" hidden="1" customWidth="1"/>
    <col min="4116" max="4116" width="23.6640625" style="1" customWidth="1"/>
    <col min="4117" max="4117" width="10" style="1" customWidth="1"/>
    <col min="4118" max="4118" width="0" style="1" hidden="1" customWidth="1"/>
    <col min="4119" max="4120" width="14.6640625" style="1" customWidth="1"/>
    <col min="4121" max="4121" width="12.88671875" style="1" customWidth="1"/>
    <col min="4122" max="4122" width="3.33203125" style="1" customWidth="1"/>
    <col min="4123" max="4123" width="30.33203125" style="1" customWidth="1"/>
    <col min="4124" max="4124" width="5" style="1" customWidth="1"/>
    <col min="4125" max="4125" width="0" style="1" hidden="1" customWidth="1"/>
    <col min="4126" max="4126" width="14.33203125" style="1" customWidth="1"/>
    <col min="4127" max="4127" width="5.6640625" style="1" customWidth="1"/>
    <col min="4128" max="4128" width="0" style="1" hidden="1" customWidth="1"/>
    <col min="4129" max="4129" width="17.33203125" style="1" customWidth="1"/>
    <col min="4130" max="4130" width="12.6640625" style="1" customWidth="1"/>
    <col min="4131" max="4131" width="0" style="1" hidden="1" customWidth="1"/>
    <col min="4132" max="4132" width="5.33203125" style="1" customWidth="1"/>
    <col min="4133" max="4133" width="0" style="1" hidden="1" customWidth="1"/>
    <col min="4134" max="4134" width="17" style="1" customWidth="1"/>
    <col min="4135" max="4135" width="6.33203125" style="1" customWidth="1"/>
    <col min="4136" max="4136" width="0" style="1" hidden="1" customWidth="1"/>
    <col min="4137" max="4137" width="14.33203125" style="1" customWidth="1"/>
    <col min="4138" max="4138" width="7.5546875" style="1" customWidth="1"/>
    <col min="4139" max="4139" width="0" style="1" hidden="1" customWidth="1"/>
    <col min="4140" max="4141" width="14.33203125" style="1" customWidth="1"/>
    <col min="4142" max="4142" width="20.88671875" style="1" customWidth="1"/>
    <col min="4143" max="4143" width="14.44140625" style="1" customWidth="1"/>
    <col min="4144" max="4144" width="15" style="1" customWidth="1"/>
    <col min="4145" max="4145" width="2.6640625" style="1" customWidth="1"/>
    <col min="4146" max="4146" width="11.6640625" style="1" customWidth="1"/>
    <col min="4147" max="4147" width="11.5546875" style="1" customWidth="1"/>
    <col min="4148" max="4148" width="2.33203125" style="1" customWidth="1"/>
    <col min="4149" max="4149" width="41" style="1" customWidth="1"/>
    <col min="4150" max="4150" width="14.33203125" style="1" customWidth="1"/>
    <col min="4151" max="4152" width="11.5546875" style="1" customWidth="1"/>
    <col min="4153" max="4153" width="21.88671875" style="1" customWidth="1"/>
    <col min="4154" max="4345" width="11.5546875" style="1"/>
    <col min="4346" max="4346" width="21.88671875" style="1" customWidth="1"/>
    <col min="4347" max="4347" width="13.88671875" style="1" customWidth="1"/>
    <col min="4348" max="4348" width="38.6640625" style="1" customWidth="1"/>
    <col min="4349" max="4349" width="3" style="1" bestFit="1" customWidth="1"/>
    <col min="4350" max="4350" width="32.33203125" style="1" customWidth="1"/>
    <col min="4351" max="4351" width="46.33203125" style="1" customWidth="1"/>
    <col min="4352" max="4352" width="19" style="1" customWidth="1"/>
    <col min="4353" max="4353" width="0" style="1" hidden="1" customWidth="1"/>
    <col min="4354" max="4354" width="17.6640625" style="1" customWidth="1"/>
    <col min="4355" max="4355" width="0" style="1" hidden="1" customWidth="1"/>
    <col min="4356" max="4356" width="22.33203125" style="1" customWidth="1"/>
    <col min="4357" max="4357" width="5.33203125" style="1" customWidth="1"/>
    <col min="4358" max="4358" width="36.33203125" style="1" customWidth="1"/>
    <col min="4359" max="4359" width="5.6640625" style="1" customWidth="1"/>
    <col min="4360" max="4360" width="0" style="1" hidden="1" customWidth="1"/>
    <col min="4361" max="4361" width="20.6640625" style="1" customWidth="1"/>
    <col min="4362" max="4362" width="4.88671875" style="1" customWidth="1"/>
    <col min="4363" max="4363" width="0" style="1" hidden="1" customWidth="1"/>
    <col min="4364" max="4364" width="24.6640625" style="1" customWidth="1"/>
    <col min="4365" max="4365" width="12.33203125" style="1" customWidth="1"/>
    <col min="4366" max="4366" width="0" style="1" hidden="1" customWidth="1"/>
    <col min="4367" max="4367" width="3.44140625" style="1" customWidth="1"/>
    <col min="4368" max="4368" width="0" style="1" hidden="1" customWidth="1"/>
    <col min="4369" max="4369" width="17.6640625" style="1" customWidth="1"/>
    <col min="4370" max="4370" width="3.44140625" style="1" customWidth="1"/>
    <col min="4371" max="4371" width="0" style="1" hidden="1" customWidth="1"/>
    <col min="4372" max="4372" width="23.6640625" style="1" customWidth="1"/>
    <col min="4373" max="4373" width="10" style="1" customWidth="1"/>
    <col min="4374" max="4374" width="0" style="1" hidden="1" customWidth="1"/>
    <col min="4375" max="4376" width="14.6640625" style="1" customWidth="1"/>
    <col min="4377" max="4377" width="12.88671875" style="1" customWidth="1"/>
    <col min="4378" max="4378" width="3.33203125" style="1" customWidth="1"/>
    <col min="4379" max="4379" width="30.33203125" style="1" customWidth="1"/>
    <col min="4380" max="4380" width="5" style="1" customWidth="1"/>
    <col min="4381" max="4381" width="0" style="1" hidden="1" customWidth="1"/>
    <col min="4382" max="4382" width="14.33203125" style="1" customWidth="1"/>
    <col min="4383" max="4383" width="5.6640625" style="1" customWidth="1"/>
    <col min="4384" max="4384" width="0" style="1" hidden="1" customWidth="1"/>
    <col min="4385" max="4385" width="17.33203125" style="1" customWidth="1"/>
    <col min="4386" max="4386" width="12.6640625" style="1" customWidth="1"/>
    <col min="4387" max="4387" width="0" style="1" hidden="1" customWidth="1"/>
    <col min="4388" max="4388" width="5.33203125" style="1" customWidth="1"/>
    <col min="4389" max="4389" width="0" style="1" hidden="1" customWidth="1"/>
    <col min="4390" max="4390" width="17" style="1" customWidth="1"/>
    <col min="4391" max="4391" width="6.33203125" style="1" customWidth="1"/>
    <col min="4392" max="4392" width="0" style="1" hidden="1" customWidth="1"/>
    <col min="4393" max="4393" width="14.33203125" style="1" customWidth="1"/>
    <col min="4394" max="4394" width="7.5546875" style="1" customWidth="1"/>
    <col min="4395" max="4395" width="0" style="1" hidden="1" customWidth="1"/>
    <col min="4396" max="4397" width="14.33203125" style="1" customWidth="1"/>
    <col min="4398" max="4398" width="20.88671875" style="1" customWidth="1"/>
    <col min="4399" max="4399" width="14.44140625" style="1" customWidth="1"/>
    <col min="4400" max="4400" width="15" style="1" customWidth="1"/>
    <col min="4401" max="4401" width="2.6640625" style="1" customWidth="1"/>
    <col min="4402" max="4402" width="11.6640625" style="1" customWidth="1"/>
    <col min="4403" max="4403" width="11.5546875" style="1" customWidth="1"/>
    <col min="4404" max="4404" width="2.33203125" style="1" customWidth="1"/>
    <col min="4405" max="4405" width="41" style="1" customWidth="1"/>
    <col min="4406" max="4406" width="14.33203125" style="1" customWidth="1"/>
    <col min="4407" max="4408" width="11.5546875" style="1" customWidth="1"/>
    <col min="4409" max="4409" width="21.88671875" style="1" customWidth="1"/>
    <col min="4410" max="4601" width="11.5546875" style="1"/>
    <col min="4602" max="4602" width="21.88671875" style="1" customWidth="1"/>
    <col min="4603" max="4603" width="13.88671875" style="1" customWidth="1"/>
    <col min="4604" max="4604" width="38.6640625" style="1" customWidth="1"/>
    <col min="4605" max="4605" width="3" style="1" bestFit="1" customWidth="1"/>
    <col min="4606" max="4606" width="32.33203125" style="1" customWidth="1"/>
    <col min="4607" max="4607" width="46.33203125" style="1" customWidth="1"/>
    <col min="4608" max="4608" width="19" style="1" customWidth="1"/>
    <col min="4609" max="4609" width="0" style="1" hidden="1" customWidth="1"/>
    <col min="4610" max="4610" width="17.6640625" style="1" customWidth="1"/>
    <col min="4611" max="4611" width="0" style="1" hidden="1" customWidth="1"/>
    <col min="4612" max="4612" width="22.33203125" style="1" customWidth="1"/>
    <col min="4613" max="4613" width="5.33203125" style="1" customWidth="1"/>
    <col min="4614" max="4614" width="36.33203125" style="1" customWidth="1"/>
    <col min="4615" max="4615" width="5.6640625" style="1" customWidth="1"/>
    <col min="4616" max="4616" width="0" style="1" hidden="1" customWidth="1"/>
    <col min="4617" max="4617" width="20.6640625" style="1" customWidth="1"/>
    <col min="4618" max="4618" width="4.88671875" style="1" customWidth="1"/>
    <col min="4619" max="4619" width="0" style="1" hidden="1" customWidth="1"/>
    <col min="4620" max="4620" width="24.6640625" style="1" customWidth="1"/>
    <col min="4621" max="4621" width="12.33203125" style="1" customWidth="1"/>
    <col min="4622" max="4622" width="0" style="1" hidden="1" customWidth="1"/>
    <col min="4623" max="4623" width="3.44140625" style="1" customWidth="1"/>
    <col min="4624" max="4624" width="0" style="1" hidden="1" customWidth="1"/>
    <col min="4625" max="4625" width="17.6640625" style="1" customWidth="1"/>
    <col min="4626" max="4626" width="3.44140625" style="1" customWidth="1"/>
    <col min="4627" max="4627" width="0" style="1" hidden="1" customWidth="1"/>
    <col min="4628" max="4628" width="23.6640625" style="1" customWidth="1"/>
    <col min="4629" max="4629" width="10" style="1" customWidth="1"/>
    <col min="4630" max="4630" width="0" style="1" hidden="1" customWidth="1"/>
    <col min="4631" max="4632" width="14.6640625" style="1" customWidth="1"/>
    <col min="4633" max="4633" width="12.88671875" style="1" customWidth="1"/>
    <col min="4634" max="4634" width="3.33203125" style="1" customWidth="1"/>
    <col min="4635" max="4635" width="30.33203125" style="1" customWidth="1"/>
    <col min="4636" max="4636" width="5" style="1" customWidth="1"/>
    <col min="4637" max="4637" width="0" style="1" hidden="1" customWidth="1"/>
    <col min="4638" max="4638" width="14.33203125" style="1" customWidth="1"/>
    <col min="4639" max="4639" width="5.6640625" style="1" customWidth="1"/>
    <col min="4640" max="4640" width="0" style="1" hidden="1" customWidth="1"/>
    <col min="4641" max="4641" width="17.33203125" style="1" customWidth="1"/>
    <col min="4642" max="4642" width="12.6640625" style="1" customWidth="1"/>
    <col min="4643" max="4643" width="0" style="1" hidden="1" customWidth="1"/>
    <col min="4644" max="4644" width="5.33203125" style="1" customWidth="1"/>
    <col min="4645" max="4645" width="0" style="1" hidden="1" customWidth="1"/>
    <col min="4646" max="4646" width="17" style="1" customWidth="1"/>
    <col min="4647" max="4647" width="6.33203125" style="1" customWidth="1"/>
    <col min="4648" max="4648" width="0" style="1" hidden="1" customWidth="1"/>
    <col min="4649" max="4649" width="14.33203125" style="1" customWidth="1"/>
    <col min="4650" max="4650" width="7.5546875" style="1" customWidth="1"/>
    <col min="4651" max="4651" width="0" style="1" hidden="1" customWidth="1"/>
    <col min="4652" max="4653" width="14.33203125" style="1" customWidth="1"/>
    <col min="4654" max="4654" width="20.88671875" style="1" customWidth="1"/>
    <col min="4655" max="4655" width="14.44140625" style="1" customWidth="1"/>
    <col min="4656" max="4656" width="15" style="1" customWidth="1"/>
    <col min="4657" max="4657" width="2.6640625" style="1" customWidth="1"/>
    <col min="4658" max="4658" width="11.6640625" style="1" customWidth="1"/>
    <col min="4659" max="4659" width="11.5546875" style="1" customWidth="1"/>
    <col min="4660" max="4660" width="2.33203125" style="1" customWidth="1"/>
    <col min="4661" max="4661" width="41" style="1" customWidth="1"/>
    <col min="4662" max="4662" width="14.33203125" style="1" customWidth="1"/>
    <col min="4663" max="4664" width="11.5546875" style="1" customWidth="1"/>
    <col min="4665" max="4665" width="21.88671875" style="1" customWidth="1"/>
    <col min="4666" max="4857" width="11.5546875" style="1"/>
    <col min="4858" max="4858" width="21.88671875" style="1" customWidth="1"/>
    <col min="4859" max="4859" width="13.88671875" style="1" customWidth="1"/>
    <col min="4860" max="4860" width="38.6640625" style="1" customWidth="1"/>
    <col min="4861" max="4861" width="3" style="1" bestFit="1" customWidth="1"/>
    <col min="4862" max="4862" width="32.33203125" style="1" customWidth="1"/>
    <col min="4863" max="4863" width="46.33203125" style="1" customWidth="1"/>
    <col min="4864" max="4864" width="19" style="1" customWidth="1"/>
    <col min="4865" max="4865" width="0" style="1" hidden="1" customWidth="1"/>
    <col min="4866" max="4866" width="17.6640625" style="1" customWidth="1"/>
    <col min="4867" max="4867" width="0" style="1" hidden="1" customWidth="1"/>
    <col min="4868" max="4868" width="22.33203125" style="1" customWidth="1"/>
    <col min="4869" max="4869" width="5.33203125" style="1" customWidth="1"/>
    <col min="4870" max="4870" width="36.33203125" style="1" customWidth="1"/>
    <col min="4871" max="4871" width="5.6640625" style="1" customWidth="1"/>
    <col min="4872" max="4872" width="0" style="1" hidden="1" customWidth="1"/>
    <col min="4873" max="4873" width="20.6640625" style="1" customWidth="1"/>
    <col min="4874" max="4874" width="4.88671875" style="1" customWidth="1"/>
    <col min="4875" max="4875" width="0" style="1" hidden="1" customWidth="1"/>
    <col min="4876" max="4876" width="24.6640625" style="1" customWidth="1"/>
    <col min="4877" max="4877" width="12.33203125" style="1" customWidth="1"/>
    <col min="4878" max="4878" width="0" style="1" hidden="1" customWidth="1"/>
    <col min="4879" max="4879" width="3.44140625" style="1" customWidth="1"/>
    <col min="4880" max="4880" width="0" style="1" hidden="1" customWidth="1"/>
    <col min="4881" max="4881" width="17.6640625" style="1" customWidth="1"/>
    <col min="4882" max="4882" width="3.44140625" style="1" customWidth="1"/>
    <col min="4883" max="4883" width="0" style="1" hidden="1" customWidth="1"/>
    <col min="4884" max="4884" width="23.6640625" style="1" customWidth="1"/>
    <col min="4885" max="4885" width="10" style="1" customWidth="1"/>
    <col min="4886" max="4886" width="0" style="1" hidden="1" customWidth="1"/>
    <col min="4887" max="4888" width="14.6640625" style="1" customWidth="1"/>
    <col min="4889" max="4889" width="12.88671875" style="1" customWidth="1"/>
    <col min="4890" max="4890" width="3.33203125" style="1" customWidth="1"/>
    <col min="4891" max="4891" width="30.33203125" style="1" customWidth="1"/>
    <col min="4892" max="4892" width="5" style="1" customWidth="1"/>
    <col min="4893" max="4893" width="0" style="1" hidden="1" customWidth="1"/>
    <col min="4894" max="4894" width="14.33203125" style="1" customWidth="1"/>
    <col min="4895" max="4895" width="5.6640625" style="1" customWidth="1"/>
    <col min="4896" max="4896" width="0" style="1" hidden="1" customWidth="1"/>
    <col min="4897" max="4897" width="17.33203125" style="1" customWidth="1"/>
    <col min="4898" max="4898" width="12.6640625" style="1" customWidth="1"/>
    <col min="4899" max="4899" width="0" style="1" hidden="1" customWidth="1"/>
    <col min="4900" max="4900" width="5.33203125" style="1" customWidth="1"/>
    <col min="4901" max="4901" width="0" style="1" hidden="1" customWidth="1"/>
    <col min="4902" max="4902" width="17" style="1" customWidth="1"/>
    <col min="4903" max="4903" width="6.33203125" style="1" customWidth="1"/>
    <col min="4904" max="4904" width="0" style="1" hidden="1" customWidth="1"/>
    <col min="4905" max="4905" width="14.33203125" style="1" customWidth="1"/>
    <col min="4906" max="4906" width="7.5546875" style="1" customWidth="1"/>
    <col min="4907" max="4907" width="0" style="1" hidden="1" customWidth="1"/>
    <col min="4908" max="4909" width="14.33203125" style="1" customWidth="1"/>
    <col min="4910" max="4910" width="20.88671875" style="1" customWidth="1"/>
    <col min="4911" max="4911" width="14.44140625" style="1" customWidth="1"/>
    <col min="4912" max="4912" width="15" style="1" customWidth="1"/>
    <col min="4913" max="4913" width="2.6640625" style="1" customWidth="1"/>
    <col min="4914" max="4914" width="11.6640625" style="1" customWidth="1"/>
    <col min="4915" max="4915" width="11.5546875" style="1" customWidth="1"/>
    <col min="4916" max="4916" width="2.33203125" style="1" customWidth="1"/>
    <col min="4917" max="4917" width="41" style="1" customWidth="1"/>
    <col min="4918" max="4918" width="14.33203125" style="1" customWidth="1"/>
    <col min="4919" max="4920" width="11.5546875" style="1" customWidth="1"/>
    <col min="4921" max="4921" width="21.88671875" style="1" customWidth="1"/>
    <col min="4922" max="5113" width="11.5546875" style="1"/>
    <col min="5114" max="5114" width="21.88671875" style="1" customWidth="1"/>
    <col min="5115" max="5115" width="13.88671875" style="1" customWidth="1"/>
    <col min="5116" max="5116" width="38.6640625" style="1" customWidth="1"/>
    <col min="5117" max="5117" width="3" style="1" bestFit="1" customWidth="1"/>
    <col min="5118" max="5118" width="32.33203125" style="1" customWidth="1"/>
    <col min="5119" max="5119" width="46.33203125" style="1" customWidth="1"/>
    <col min="5120" max="5120" width="19" style="1" customWidth="1"/>
    <col min="5121" max="5121" width="0" style="1" hidden="1" customWidth="1"/>
    <col min="5122" max="5122" width="17.6640625" style="1" customWidth="1"/>
    <col min="5123" max="5123" width="0" style="1" hidden="1" customWidth="1"/>
    <col min="5124" max="5124" width="22.33203125" style="1" customWidth="1"/>
    <col min="5125" max="5125" width="5.33203125" style="1" customWidth="1"/>
    <col min="5126" max="5126" width="36.33203125" style="1" customWidth="1"/>
    <col min="5127" max="5127" width="5.6640625" style="1" customWidth="1"/>
    <col min="5128" max="5128" width="0" style="1" hidden="1" customWidth="1"/>
    <col min="5129" max="5129" width="20.6640625" style="1" customWidth="1"/>
    <col min="5130" max="5130" width="4.88671875" style="1" customWidth="1"/>
    <col min="5131" max="5131" width="0" style="1" hidden="1" customWidth="1"/>
    <col min="5132" max="5132" width="24.6640625" style="1" customWidth="1"/>
    <col min="5133" max="5133" width="12.33203125" style="1" customWidth="1"/>
    <col min="5134" max="5134" width="0" style="1" hidden="1" customWidth="1"/>
    <col min="5135" max="5135" width="3.44140625" style="1" customWidth="1"/>
    <col min="5136" max="5136" width="0" style="1" hidden="1" customWidth="1"/>
    <col min="5137" max="5137" width="17.6640625" style="1" customWidth="1"/>
    <col min="5138" max="5138" width="3.44140625" style="1" customWidth="1"/>
    <col min="5139" max="5139" width="0" style="1" hidden="1" customWidth="1"/>
    <col min="5140" max="5140" width="23.6640625" style="1" customWidth="1"/>
    <col min="5141" max="5141" width="10" style="1" customWidth="1"/>
    <col min="5142" max="5142" width="0" style="1" hidden="1" customWidth="1"/>
    <col min="5143" max="5144" width="14.6640625" style="1" customWidth="1"/>
    <col min="5145" max="5145" width="12.88671875" style="1" customWidth="1"/>
    <col min="5146" max="5146" width="3.33203125" style="1" customWidth="1"/>
    <col min="5147" max="5147" width="30.33203125" style="1" customWidth="1"/>
    <col min="5148" max="5148" width="5" style="1" customWidth="1"/>
    <col min="5149" max="5149" width="0" style="1" hidden="1" customWidth="1"/>
    <col min="5150" max="5150" width="14.33203125" style="1" customWidth="1"/>
    <col min="5151" max="5151" width="5.6640625" style="1" customWidth="1"/>
    <col min="5152" max="5152" width="0" style="1" hidden="1" customWidth="1"/>
    <col min="5153" max="5153" width="17.33203125" style="1" customWidth="1"/>
    <col min="5154" max="5154" width="12.6640625" style="1" customWidth="1"/>
    <col min="5155" max="5155" width="0" style="1" hidden="1" customWidth="1"/>
    <col min="5156" max="5156" width="5.33203125" style="1" customWidth="1"/>
    <col min="5157" max="5157" width="0" style="1" hidden="1" customWidth="1"/>
    <col min="5158" max="5158" width="17" style="1" customWidth="1"/>
    <col min="5159" max="5159" width="6.33203125" style="1" customWidth="1"/>
    <col min="5160" max="5160" width="0" style="1" hidden="1" customWidth="1"/>
    <col min="5161" max="5161" width="14.33203125" style="1" customWidth="1"/>
    <col min="5162" max="5162" width="7.5546875" style="1" customWidth="1"/>
    <col min="5163" max="5163" width="0" style="1" hidden="1" customWidth="1"/>
    <col min="5164" max="5165" width="14.33203125" style="1" customWidth="1"/>
    <col min="5166" max="5166" width="20.88671875" style="1" customWidth="1"/>
    <col min="5167" max="5167" width="14.44140625" style="1" customWidth="1"/>
    <col min="5168" max="5168" width="15" style="1" customWidth="1"/>
    <col min="5169" max="5169" width="2.6640625" style="1" customWidth="1"/>
    <col min="5170" max="5170" width="11.6640625" style="1" customWidth="1"/>
    <col min="5171" max="5171" width="11.5546875" style="1" customWidth="1"/>
    <col min="5172" max="5172" width="2.33203125" style="1" customWidth="1"/>
    <col min="5173" max="5173" width="41" style="1" customWidth="1"/>
    <col min="5174" max="5174" width="14.33203125" style="1" customWidth="1"/>
    <col min="5175" max="5176" width="11.5546875" style="1" customWidth="1"/>
    <col min="5177" max="5177" width="21.88671875" style="1" customWidth="1"/>
    <col min="5178" max="5369" width="11.5546875" style="1"/>
    <col min="5370" max="5370" width="21.88671875" style="1" customWidth="1"/>
    <col min="5371" max="5371" width="13.88671875" style="1" customWidth="1"/>
    <col min="5372" max="5372" width="38.6640625" style="1" customWidth="1"/>
    <col min="5373" max="5373" width="3" style="1" bestFit="1" customWidth="1"/>
    <col min="5374" max="5374" width="32.33203125" style="1" customWidth="1"/>
    <col min="5375" max="5375" width="46.33203125" style="1" customWidth="1"/>
    <col min="5376" max="5376" width="19" style="1" customWidth="1"/>
    <col min="5377" max="5377" width="0" style="1" hidden="1" customWidth="1"/>
    <col min="5378" max="5378" width="17.6640625" style="1" customWidth="1"/>
    <col min="5379" max="5379" width="0" style="1" hidden="1" customWidth="1"/>
    <col min="5380" max="5380" width="22.33203125" style="1" customWidth="1"/>
    <col min="5381" max="5381" width="5.33203125" style="1" customWidth="1"/>
    <col min="5382" max="5382" width="36.33203125" style="1" customWidth="1"/>
    <col min="5383" max="5383" width="5.6640625" style="1" customWidth="1"/>
    <col min="5384" max="5384" width="0" style="1" hidden="1" customWidth="1"/>
    <col min="5385" max="5385" width="20.6640625" style="1" customWidth="1"/>
    <col min="5386" max="5386" width="4.88671875" style="1" customWidth="1"/>
    <col min="5387" max="5387" width="0" style="1" hidden="1" customWidth="1"/>
    <col min="5388" max="5388" width="24.6640625" style="1" customWidth="1"/>
    <col min="5389" max="5389" width="12.33203125" style="1" customWidth="1"/>
    <col min="5390" max="5390" width="0" style="1" hidden="1" customWidth="1"/>
    <col min="5391" max="5391" width="3.44140625" style="1" customWidth="1"/>
    <col min="5392" max="5392" width="0" style="1" hidden="1" customWidth="1"/>
    <col min="5393" max="5393" width="17.6640625" style="1" customWidth="1"/>
    <col min="5394" max="5394" width="3.44140625" style="1" customWidth="1"/>
    <col min="5395" max="5395" width="0" style="1" hidden="1" customWidth="1"/>
    <col min="5396" max="5396" width="23.6640625" style="1" customWidth="1"/>
    <col min="5397" max="5397" width="10" style="1" customWidth="1"/>
    <col min="5398" max="5398" width="0" style="1" hidden="1" customWidth="1"/>
    <col min="5399" max="5400" width="14.6640625" style="1" customWidth="1"/>
    <col min="5401" max="5401" width="12.88671875" style="1" customWidth="1"/>
    <col min="5402" max="5402" width="3.33203125" style="1" customWidth="1"/>
    <col min="5403" max="5403" width="30.33203125" style="1" customWidth="1"/>
    <col min="5404" max="5404" width="5" style="1" customWidth="1"/>
    <col min="5405" max="5405" width="0" style="1" hidden="1" customWidth="1"/>
    <col min="5406" max="5406" width="14.33203125" style="1" customWidth="1"/>
    <col min="5407" max="5407" width="5.6640625" style="1" customWidth="1"/>
    <col min="5408" max="5408" width="0" style="1" hidden="1" customWidth="1"/>
    <col min="5409" max="5409" width="17.33203125" style="1" customWidth="1"/>
    <col min="5410" max="5410" width="12.6640625" style="1" customWidth="1"/>
    <col min="5411" max="5411" width="0" style="1" hidden="1" customWidth="1"/>
    <col min="5412" max="5412" width="5.33203125" style="1" customWidth="1"/>
    <col min="5413" max="5413" width="0" style="1" hidden="1" customWidth="1"/>
    <col min="5414" max="5414" width="17" style="1" customWidth="1"/>
    <col min="5415" max="5415" width="6.33203125" style="1" customWidth="1"/>
    <col min="5416" max="5416" width="0" style="1" hidden="1" customWidth="1"/>
    <col min="5417" max="5417" width="14.33203125" style="1" customWidth="1"/>
    <col min="5418" max="5418" width="7.5546875" style="1" customWidth="1"/>
    <col min="5419" max="5419" width="0" style="1" hidden="1" customWidth="1"/>
    <col min="5420" max="5421" width="14.33203125" style="1" customWidth="1"/>
    <col min="5422" max="5422" width="20.88671875" style="1" customWidth="1"/>
    <col min="5423" max="5423" width="14.44140625" style="1" customWidth="1"/>
    <col min="5424" max="5424" width="15" style="1" customWidth="1"/>
    <col min="5425" max="5425" width="2.6640625" style="1" customWidth="1"/>
    <col min="5426" max="5426" width="11.6640625" style="1" customWidth="1"/>
    <col min="5427" max="5427" width="11.5546875" style="1" customWidth="1"/>
    <col min="5428" max="5428" width="2.33203125" style="1" customWidth="1"/>
    <col min="5429" max="5429" width="41" style="1" customWidth="1"/>
    <col min="5430" max="5430" width="14.33203125" style="1" customWidth="1"/>
    <col min="5431" max="5432" width="11.5546875" style="1" customWidth="1"/>
    <col min="5433" max="5433" width="21.88671875" style="1" customWidth="1"/>
    <col min="5434" max="5625" width="11.5546875" style="1"/>
    <col min="5626" max="5626" width="21.88671875" style="1" customWidth="1"/>
    <col min="5627" max="5627" width="13.88671875" style="1" customWidth="1"/>
    <col min="5628" max="5628" width="38.6640625" style="1" customWidth="1"/>
    <col min="5629" max="5629" width="3" style="1" bestFit="1" customWidth="1"/>
    <col min="5630" max="5630" width="32.33203125" style="1" customWidth="1"/>
    <col min="5631" max="5631" width="46.33203125" style="1" customWidth="1"/>
    <col min="5632" max="5632" width="19" style="1" customWidth="1"/>
    <col min="5633" max="5633" width="0" style="1" hidden="1" customWidth="1"/>
    <col min="5634" max="5634" width="17.6640625" style="1" customWidth="1"/>
    <col min="5635" max="5635" width="0" style="1" hidden="1" customWidth="1"/>
    <col min="5636" max="5636" width="22.33203125" style="1" customWidth="1"/>
    <col min="5637" max="5637" width="5.33203125" style="1" customWidth="1"/>
    <col min="5638" max="5638" width="36.33203125" style="1" customWidth="1"/>
    <col min="5639" max="5639" width="5.6640625" style="1" customWidth="1"/>
    <col min="5640" max="5640" width="0" style="1" hidden="1" customWidth="1"/>
    <col min="5641" max="5641" width="20.6640625" style="1" customWidth="1"/>
    <col min="5642" max="5642" width="4.88671875" style="1" customWidth="1"/>
    <col min="5643" max="5643" width="0" style="1" hidden="1" customWidth="1"/>
    <col min="5644" max="5644" width="24.6640625" style="1" customWidth="1"/>
    <col min="5645" max="5645" width="12.33203125" style="1" customWidth="1"/>
    <col min="5646" max="5646" width="0" style="1" hidden="1" customWidth="1"/>
    <col min="5647" max="5647" width="3.44140625" style="1" customWidth="1"/>
    <col min="5648" max="5648" width="0" style="1" hidden="1" customWidth="1"/>
    <col min="5649" max="5649" width="17.6640625" style="1" customWidth="1"/>
    <col min="5650" max="5650" width="3.44140625" style="1" customWidth="1"/>
    <col min="5651" max="5651" width="0" style="1" hidden="1" customWidth="1"/>
    <col min="5652" max="5652" width="23.6640625" style="1" customWidth="1"/>
    <col min="5653" max="5653" width="10" style="1" customWidth="1"/>
    <col min="5654" max="5654" width="0" style="1" hidden="1" customWidth="1"/>
    <col min="5655" max="5656" width="14.6640625" style="1" customWidth="1"/>
    <col min="5657" max="5657" width="12.88671875" style="1" customWidth="1"/>
    <col min="5658" max="5658" width="3.33203125" style="1" customWidth="1"/>
    <col min="5659" max="5659" width="30.33203125" style="1" customWidth="1"/>
    <col min="5660" max="5660" width="5" style="1" customWidth="1"/>
    <col min="5661" max="5661" width="0" style="1" hidden="1" customWidth="1"/>
    <col min="5662" max="5662" width="14.33203125" style="1" customWidth="1"/>
    <col min="5663" max="5663" width="5.6640625" style="1" customWidth="1"/>
    <col min="5664" max="5664" width="0" style="1" hidden="1" customWidth="1"/>
    <col min="5665" max="5665" width="17.33203125" style="1" customWidth="1"/>
    <col min="5666" max="5666" width="12.6640625" style="1" customWidth="1"/>
    <col min="5667" max="5667" width="0" style="1" hidden="1" customWidth="1"/>
    <col min="5668" max="5668" width="5.33203125" style="1" customWidth="1"/>
    <col min="5669" max="5669" width="0" style="1" hidden="1" customWidth="1"/>
    <col min="5670" max="5670" width="17" style="1" customWidth="1"/>
    <col min="5671" max="5671" width="6.33203125" style="1" customWidth="1"/>
    <col min="5672" max="5672" width="0" style="1" hidden="1" customWidth="1"/>
    <col min="5673" max="5673" width="14.33203125" style="1" customWidth="1"/>
    <col min="5674" max="5674" width="7.5546875" style="1" customWidth="1"/>
    <col min="5675" max="5675" width="0" style="1" hidden="1" customWidth="1"/>
    <col min="5676" max="5677" width="14.33203125" style="1" customWidth="1"/>
    <col min="5678" max="5678" width="20.88671875" style="1" customWidth="1"/>
    <col min="5679" max="5679" width="14.44140625" style="1" customWidth="1"/>
    <col min="5680" max="5680" width="15" style="1" customWidth="1"/>
    <col min="5681" max="5681" width="2.6640625" style="1" customWidth="1"/>
    <col min="5682" max="5682" width="11.6640625" style="1" customWidth="1"/>
    <col min="5683" max="5683" width="11.5546875" style="1" customWidth="1"/>
    <col min="5684" max="5684" width="2.33203125" style="1" customWidth="1"/>
    <col min="5685" max="5685" width="41" style="1" customWidth="1"/>
    <col min="5686" max="5686" width="14.33203125" style="1" customWidth="1"/>
    <col min="5687" max="5688" width="11.5546875" style="1" customWidth="1"/>
    <col min="5689" max="5689" width="21.88671875" style="1" customWidth="1"/>
    <col min="5690" max="5881" width="11.5546875" style="1"/>
    <col min="5882" max="5882" width="21.88671875" style="1" customWidth="1"/>
    <col min="5883" max="5883" width="13.88671875" style="1" customWidth="1"/>
    <col min="5884" max="5884" width="38.6640625" style="1" customWidth="1"/>
    <col min="5885" max="5885" width="3" style="1" bestFit="1" customWidth="1"/>
    <col min="5886" max="5886" width="32.33203125" style="1" customWidth="1"/>
    <col min="5887" max="5887" width="46.33203125" style="1" customWidth="1"/>
    <col min="5888" max="5888" width="19" style="1" customWidth="1"/>
    <col min="5889" max="5889" width="0" style="1" hidden="1" customWidth="1"/>
    <col min="5890" max="5890" width="17.6640625" style="1" customWidth="1"/>
    <col min="5891" max="5891" width="0" style="1" hidden="1" customWidth="1"/>
    <col min="5892" max="5892" width="22.33203125" style="1" customWidth="1"/>
    <col min="5893" max="5893" width="5.33203125" style="1" customWidth="1"/>
    <col min="5894" max="5894" width="36.33203125" style="1" customWidth="1"/>
    <col min="5895" max="5895" width="5.6640625" style="1" customWidth="1"/>
    <col min="5896" max="5896" width="0" style="1" hidden="1" customWidth="1"/>
    <col min="5897" max="5897" width="20.6640625" style="1" customWidth="1"/>
    <col min="5898" max="5898" width="4.88671875" style="1" customWidth="1"/>
    <col min="5899" max="5899" width="0" style="1" hidden="1" customWidth="1"/>
    <col min="5900" max="5900" width="24.6640625" style="1" customWidth="1"/>
    <col min="5901" max="5901" width="12.33203125" style="1" customWidth="1"/>
    <col min="5902" max="5902" width="0" style="1" hidden="1" customWidth="1"/>
    <col min="5903" max="5903" width="3.44140625" style="1" customWidth="1"/>
    <col min="5904" max="5904" width="0" style="1" hidden="1" customWidth="1"/>
    <col min="5905" max="5905" width="17.6640625" style="1" customWidth="1"/>
    <col min="5906" max="5906" width="3.44140625" style="1" customWidth="1"/>
    <col min="5907" max="5907" width="0" style="1" hidden="1" customWidth="1"/>
    <col min="5908" max="5908" width="23.6640625" style="1" customWidth="1"/>
    <col min="5909" max="5909" width="10" style="1" customWidth="1"/>
    <col min="5910" max="5910" width="0" style="1" hidden="1" customWidth="1"/>
    <col min="5911" max="5912" width="14.6640625" style="1" customWidth="1"/>
    <col min="5913" max="5913" width="12.88671875" style="1" customWidth="1"/>
    <col min="5914" max="5914" width="3.33203125" style="1" customWidth="1"/>
    <col min="5915" max="5915" width="30.33203125" style="1" customWidth="1"/>
    <col min="5916" max="5916" width="5" style="1" customWidth="1"/>
    <col min="5917" max="5917" width="0" style="1" hidden="1" customWidth="1"/>
    <col min="5918" max="5918" width="14.33203125" style="1" customWidth="1"/>
    <col min="5919" max="5919" width="5.6640625" style="1" customWidth="1"/>
    <col min="5920" max="5920" width="0" style="1" hidden="1" customWidth="1"/>
    <col min="5921" max="5921" width="17.33203125" style="1" customWidth="1"/>
    <col min="5922" max="5922" width="12.6640625" style="1" customWidth="1"/>
    <col min="5923" max="5923" width="0" style="1" hidden="1" customWidth="1"/>
    <col min="5924" max="5924" width="5.33203125" style="1" customWidth="1"/>
    <col min="5925" max="5925" width="0" style="1" hidden="1" customWidth="1"/>
    <col min="5926" max="5926" width="17" style="1" customWidth="1"/>
    <col min="5927" max="5927" width="6.33203125" style="1" customWidth="1"/>
    <col min="5928" max="5928" width="0" style="1" hidden="1" customWidth="1"/>
    <col min="5929" max="5929" width="14.33203125" style="1" customWidth="1"/>
    <col min="5930" max="5930" width="7.5546875" style="1" customWidth="1"/>
    <col min="5931" max="5931" width="0" style="1" hidden="1" customWidth="1"/>
    <col min="5932" max="5933" width="14.33203125" style="1" customWidth="1"/>
    <col min="5934" max="5934" width="20.88671875" style="1" customWidth="1"/>
    <col min="5935" max="5935" width="14.44140625" style="1" customWidth="1"/>
    <col min="5936" max="5936" width="15" style="1" customWidth="1"/>
    <col min="5937" max="5937" width="2.6640625" style="1" customWidth="1"/>
    <col min="5938" max="5938" width="11.6640625" style="1" customWidth="1"/>
    <col min="5939" max="5939" width="11.5546875" style="1" customWidth="1"/>
    <col min="5940" max="5940" width="2.33203125" style="1" customWidth="1"/>
    <col min="5941" max="5941" width="41" style="1" customWidth="1"/>
    <col min="5942" max="5942" width="14.33203125" style="1" customWidth="1"/>
    <col min="5943" max="5944" width="11.5546875" style="1" customWidth="1"/>
    <col min="5945" max="5945" width="21.88671875" style="1" customWidth="1"/>
    <col min="5946" max="6137" width="11.5546875" style="1"/>
    <col min="6138" max="6138" width="21.88671875" style="1" customWidth="1"/>
    <col min="6139" max="6139" width="13.88671875" style="1" customWidth="1"/>
    <col min="6140" max="6140" width="38.6640625" style="1" customWidth="1"/>
    <col min="6141" max="6141" width="3" style="1" bestFit="1" customWidth="1"/>
    <col min="6142" max="6142" width="32.33203125" style="1" customWidth="1"/>
    <col min="6143" max="6143" width="46.33203125" style="1" customWidth="1"/>
    <col min="6144" max="6144" width="19" style="1" customWidth="1"/>
    <col min="6145" max="6145" width="0" style="1" hidden="1" customWidth="1"/>
    <col min="6146" max="6146" width="17.6640625" style="1" customWidth="1"/>
    <col min="6147" max="6147" width="0" style="1" hidden="1" customWidth="1"/>
    <col min="6148" max="6148" width="22.33203125" style="1" customWidth="1"/>
    <col min="6149" max="6149" width="5.33203125" style="1" customWidth="1"/>
    <col min="6150" max="6150" width="36.33203125" style="1" customWidth="1"/>
    <col min="6151" max="6151" width="5.6640625" style="1" customWidth="1"/>
    <col min="6152" max="6152" width="0" style="1" hidden="1" customWidth="1"/>
    <col min="6153" max="6153" width="20.6640625" style="1" customWidth="1"/>
    <col min="6154" max="6154" width="4.88671875" style="1" customWidth="1"/>
    <col min="6155" max="6155" width="0" style="1" hidden="1" customWidth="1"/>
    <col min="6156" max="6156" width="24.6640625" style="1" customWidth="1"/>
    <col min="6157" max="6157" width="12.33203125" style="1" customWidth="1"/>
    <col min="6158" max="6158" width="0" style="1" hidden="1" customWidth="1"/>
    <col min="6159" max="6159" width="3.44140625" style="1" customWidth="1"/>
    <col min="6160" max="6160" width="0" style="1" hidden="1" customWidth="1"/>
    <col min="6161" max="6161" width="17.6640625" style="1" customWidth="1"/>
    <col min="6162" max="6162" width="3.44140625" style="1" customWidth="1"/>
    <col min="6163" max="6163" width="0" style="1" hidden="1" customWidth="1"/>
    <col min="6164" max="6164" width="23.6640625" style="1" customWidth="1"/>
    <col min="6165" max="6165" width="10" style="1" customWidth="1"/>
    <col min="6166" max="6166" width="0" style="1" hidden="1" customWidth="1"/>
    <col min="6167" max="6168" width="14.6640625" style="1" customWidth="1"/>
    <col min="6169" max="6169" width="12.88671875" style="1" customWidth="1"/>
    <col min="6170" max="6170" width="3.33203125" style="1" customWidth="1"/>
    <col min="6171" max="6171" width="30.33203125" style="1" customWidth="1"/>
    <col min="6172" max="6172" width="5" style="1" customWidth="1"/>
    <col min="6173" max="6173" width="0" style="1" hidden="1" customWidth="1"/>
    <col min="6174" max="6174" width="14.33203125" style="1" customWidth="1"/>
    <col min="6175" max="6175" width="5.6640625" style="1" customWidth="1"/>
    <col min="6176" max="6176" width="0" style="1" hidden="1" customWidth="1"/>
    <col min="6177" max="6177" width="17.33203125" style="1" customWidth="1"/>
    <col min="6178" max="6178" width="12.6640625" style="1" customWidth="1"/>
    <col min="6179" max="6179" width="0" style="1" hidden="1" customWidth="1"/>
    <col min="6180" max="6180" width="5.33203125" style="1" customWidth="1"/>
    <col min="6181" max="6181" width="0" style="1" hidden="1" customWidth="1"/>
    <col min="6182" max="6182" width="17" style="1" customWidth="1"/>
    <col min="6183" max="6183" width="6.33203125" style="1" customWidth="1"/>
    <col min="6184" max="6184" width="0" style="1" hidden="1" customWidth="1"/>
    <col min="6185" max="6185" width="14.33203125" style="1" customWidth="1"/>
    <col min="6186" max="6186" width="7.5546875" style="1" customWidth="1"/>
    <col min="6187" max="6187" width="0" style="1" hidden="1" customWidth="1"/>
    <col min="6188" max="6189" width="14.33203125" style="1" customWidth="1"/>
    <col min="6190" max="6190" width="20.88671875" style="1" customWidth="1"/>
    <col min="6191" max="6191" width="14.44140625" style="1" customWidth="1"/>
    <col min="6192" max="6192" width="15" style="1" customWidth="1"/>
    <col min="6193" max="6193" width="2.6640625" style="1" customWidth="1"/>
    <col min="6194" max="6194" width="11.6640625" style="1" customWidth="1"/>
    <col min="6195" max="6195" width="11.5546875" style="1" customWidth="1"/>
    <col min="6196" max="6196" width="2.33203125" style="1" customWidth="1"/>
    <col min="6197" max="6197" width="41" style="1" customWidth="1"/>
    <col min="6198" max="6198" width="14.33203125" style="1" customWidth="1"/>
    <col min="6199" max="6200" width="11.5546875" style="1" customWidth="1"/>
    <col min="6201" max="6201" width="21.88671875" style="1" customWidth="1"/>
    <col min="6202" max="6393" width="11.5546875" style="1"/>
    <col min="6394" max="6394" width="21.88671875" style="1" customWidth="1"/>
    <col min="6395" max="6395" width="13.88671875" style="1" customWidth="1"/>
    <col min="6396" max="6396" width="38.6640625" style="1" customWidth="1"/>
    <col min="6397" max="6397" width="3" style="1" bestFit="1" customWidth="1"/>
    <col min="6398" max="6398" width="32.33203125" style="1" customWidth="1"/>
    <col min="6399" max="6399" width="46.33203125" style="1" customWidth="1"/>
    <col min="6400" max="6400" width="19" style="1" customWidth="1"/>
    <col min="6401" max="6401" width="0" style="1" hidden="1" customWidth="1"/>
    <col min="6402" max="6402" width="17.6640625" style="1" customWidth="1"/>
    <col min="6403" max="6403" width="0" style="1" hidden="1" customWidth="1"/>
    <col min="6404" max="6404" width="22.33203125" style="1" customWidth="1"/>
    <col min="6405" max="6405" width="5.33203125" style="1" customWidth="1"/>
    <col min="6406" max="6406" width="36.33203125" style="1" customWidth="1"/>
    <col min="6407" max="6407" width="5.6640625" style="1" customWidth="1"/>
    <col min="6408" max="6408" width="0" style="1" hidden="1" customWidth="1"/>
    <col min="6409" max="6409" width="20.6640625" style="1" customWidth="1"/>
    <col min="6410" max="6410" width="4.88671875" style="1" customWidth="1"/>
    <col min="6411" max="6411" width="0" style="1" hidden="1" customWidth="1"/>
    <col min="6412" max="6412" width="24.6640625" style="1" customWidth="1"/>
    <col min="6413" max="6413" width="12.33203125" style="1" customWidth="1"/>
    <col min="6414" max="6414" width="0" style="1" hidden="1" customWidth="1"/>
    <col min="6415" max="6415" width="3.44140625" style="1" customWidth="1"/>
    <col min="6416" max="6416" width="0" style="1" hidden="1" customWidth="1"/>
    <col min="6417" max="6417" width="17.6640625" style="1" customWidth="1"/>
    <col min="6418" max="6418" width="3.44140625" style="1" customWidth="1"/>
    <col min="6419" max="6419" width="0" style="1" hidden="1" customWidth="1"/>
    <col min="6420" max="6420" width="23.6640625" style="1" customWidth="1"/>
    <col min="6421" max="6421" width="10" style="1" customWidth="1"/>
    <col min="6422" max="6422" width="0" style="1" hidden="1" customWidth="1"/>
    <col min="6423" max="6424" width="14.6640625" style="1" customWidth="1"/>
    <col min="6425" max="6425" width="12.88671875" style="1" customWidth="1"/>
    <col min="6426" max="6426" width="3.33203125" style="1" customWidth="1"/>
    <col min="6427" max="6427" width="30.33203125" style="1" customWidth="1"/>
    <col min="6428" max="6428" width="5" style="1" customWidth="1"/>
    <col min="6429" max="6429" width="0" style="1" hidden="1" customWidth="1"/>
    <col min="6430" max="6430" width="14.33203125" style="1" customWidth="1"/>
    <col min="6431" max="6431" width="5.6640625" style="1" customWidth="1"/>
    <col min="6432" max="6432" width="0" style="1" hidden="1" customWidth="1"/>
    <col min="6433" max="6433" width="17.33203125" style="1" customWidth="1"/>
    <col min="6434" max="6434" width="12.6640625" style="1" customWidth="1"/>
    <col min="6435" max="6435" width="0" style="1" hidden="1" customWidth="1"/>
    <col min="6436" max="6436" width="5.33203125" style="1" customWidth="1"/>
    <col min="6437" max="6437" width="0" style="1" hidden="1" customWidth="1"/>
    <col min="6438" max="6438" width="17" style="1" customWidth="1"/>
    <col min="6439" max="6439" width="6.33203125" style="1" customWidth="1"/>
    <col min="6440" max="6440" width="0" style="1" hidden="1" customWidth="1"/>
    <col min="6441" max="6441" width="14.33203125" style="1" customWidth="1"/>
    <col min="6442" max="6442" width="7.5546875" style="1" customWidth="1"/>
    <col min="6443" max="6443" width="0" style="1" hidden="1" customWidth="1"/>
    <col min="6444" max="6445" width="14.33203125" style="1" customWidth="1"/>
    <col min="6446" max="6446" width="20.88671875" style="1" customWidth="1"/>
    <col min="6447" max="6447" width="14.44140625" style="1" customWidth="1"/>
    <col min="6448" max="6448" width="15" style="1" customWidth="1"/>
    <col min="6449" max="6449" width="2.6640625" style="1" customWidth="1"/>
    <col min="6450" max="6450" width="11.6640625" style="1" customWidth="1"/>
    <col min="6451" max="6451" width="11.5546875" style="1" customWidth="1"/>
    <col min="6452" max="6452" width="2.33203125" style="1" customWidth="1"/>
    <col min="6453" max="6453" width="41" style="1" customWidth="1"/>
    <col min="6454" max="6454" width="14.33203125" style="1" customWidth="1"/>
    <col min="6455" max="6456" width="11.5546875" style="1" customWidth="1"/>
    <col min="6457" max="6457" width="21.88671875" style="1" customWidth="1"/>
    <col min="6458" max="6649" width="11.5546875" style="1"/>
    <col min="6650" max="6650" width="21.88671875" style="1" customWidth="1"/>
    <col min="6651" max="6651" width="13.88671875" style="1" customWidth="1"/>
    <col min="6652" max="6652" width="38.6640625" style="1" customWidth="1"/>
    <col min="6653" max="6653" width="3" style="1" bestFit="1" customWidth="1"/>
    <col min="6654" max="6654" width="32.33203125" style="1" customWidth="1"/>
    <col min="6655" max="6655" width="46.33203125" style="1" customWidth="1"/>
    <col min="6656" max="6656" width="19" style="1" customWidth="1"/>
    <col min="6657" max="6657" width="0" style="1" hidden="1" customWidth="1"/>
    <col min="6658" max="6658" width="17.6640625" style="1" customWidth="1"/>
    <col min="6659" max="6659" width="0" style="1" hidden="1" customWidth="1"/>
    <col min="6660" max="6660" width="22.33203125" style="1" customWidth="1"/>
    <col min="6661" max="6661" width="5.33203125" style="1" customWidth="1"/>
    <col min="6662" max="6662" width="36.33203125" style="1" customWidth="1"/>
    <col min="6663" max="6663" width="5.6640625" style="1" customWidth="1"/>
    <col min="6664" max="6664" width="0" style="1" hidden="1" customWidth="1"/>
    <col min="6665" max="6665" width="20.6640625" style="1" customWidth="1"/>
    <col min="6666" max="6666" width="4.88671875" style="1" customWidth="1"/>
    <col min="6667" max="6667" width="0" style="1" hidden="1" customWidth="1"/>
    <col min="6668" max="6668" width="24.6640625" style="1" customWidth="1"/>
    <col min="6669" max="6669" width="12.33203125" style="1" customWidth="1"/>
    <col min="6670" max="6670" width="0" style="1" hidden="1" customWidth="1"/>
    <col min="6671" max="6671" width="3.44140625" style="1" customWidth="1"/>
    <col min="6672" max="6672" width="0" style="1" hidden="1" customWidth="1"/>
    <col min="6673" max="6673" width="17.6640625" style="1" customWidth="1"/>
    <col min="6674" max="6674" width="3.44140625" style="1" customWidth="1"/>
    <col min="6675" max="6675" width="0" style="1" hidden="1" customWidth="1"/>
    <col min="6676" max="6676" width="23.6640625" style="1" customWidth="1"/>
    <col min="6677" max="6677" width="10" style="1" customWidth="1"/>
    <col min="6678" max="6678" width="0" style="1" hidden="1" customWidth="1"/>
    <col min="6679" max="6680" width="14.6640625" style="1" customWidth="1"/>
    <col min="6681" max="6681" width="12.88671875" style="1" customWidth="1"/>
    <col min="6682" max="6682" width="3.33203125" style="1" customWidth="1"/>
    <col min="6683" max="6683" width="30.33203125" style="1" customWidth="1"/>
    <col min="6684" max="6684" width="5" style="1" customWidth="1"/>
    <col min="6685" max="6685" width="0" style="1" hidden="1" customWidth="1"/>
    <col min="6686" max="6686" width="14.33203125" style="1" customWidth="1"/>
    <col min="6687" max="6687" width="5.6640625" style="1" customWidth="1"/>
    <col min="6688" max="6688" width="0" style="1" hidden="1" customWidth="1"/>
    <col min="6689" max="6689" width="17.33203125" style="1" customWidth="1"/>
    <col min="6690" max="6690" width="12.6640625" style="1" customWidth="1"/>
    <col min="6691" max="6691" width="0" style="1" hidden="1" customWidth="1"/>
    <col min="6692" max="6692" width="5.33203125" style="1" customWidth="1"/>
    <col min="6693" max="6693" width="0" style="1" hidden="1" customWidth="1"/>
    <col min="6694" max="6694" width="17" style="1" customWidth="1"/>
    <col min="6695" max="6695" width="6.33203125" style="1" customWidth="1"/>
    <col min="6696" max="6696" width="0" style="1" hidden="1" customWidth="1"/>
    <col min="6697" max="6697" width="14.33203125" style="1" customWidth="1"/>
    <col min="6698" max="6698" width="7.5546875" style="1" customWidth="1"/>
    <col min="6699" max="6699" width="0" style="1" hidden="1" customWidth="1"/>
    <col min="6700" max="6701" width="14.33203125" style="1" customWidth="1"/>
    <col min="6702" max="6702" width="20.88671875" style="1" customWidth="1"/>
    <col min="6703" max="6703" width="14.44140625" style="1" customWidth="1"/>
    <col min="6704" max="6704" width="15" style="1" customWidth="1"/>
    <col min="6705" max="6705" width="2.6640625" style="1" customWidth="1"/>
    <col min="6706" max="6706" width="11.6640625" style="1" customWidth="1"/>
    <col min="6707" max="6707" width="11.5546875" style="1" customWidth="1"/>
    <col min="6708" max="6708" width="2.33203125" style="1" customWidth="1"/>
    <col min="6709" max="6709" width="41" style="1" customWidth="1"/>
    <col min="6710" max="6710" width="14.33203125" style="1" customWidth="1"/>
    <col min="6711" max="6712" width="11.5546875" style="1" customWidth="1"/>
    <col min="6713" max="6713" width="21.88671875" style="1" customWidth="1"/>
    <col min="6714" max="6905" width="11.5546875" style="1"/>
    <col min="6906" max="6906" width="21.88671875" style="1" customWidth="1"/>
    <col min="6907" max="6907" width="13.88671875" style="1" customWidth="1"/>
    <col min="6908" max="6908" width="38.6640625" style="1" customWidth="1"/>
    <col min="6909" max="6909" width="3" style="1" bestFit="1" customWidth="1"/>
    <col min="6910" max="6910" width="32.33203125" style="1" customWidth="1"/>
    <col min="6911" max="6911" width="46.33203125" style="1" customWidth="1"/>
    <col min="6912" max="6912" width="19" style="1" customWidth="1"/>
    <col min="6913" max="6913" width="0" style="1" hidden="1" customWidth="1"/>
    <col min="6914" max="6914" width="17.6640625" style="1" customWidth="1"/>
    <col min="6915" max="6915" width="0" style="1" hidden="1" customWidth="1"/>
    <col min="6916" max="6916" width="22.33203125" style="1" customWidth="1"/>
    <col min="6917" max="6917" width="5.33203125" style="1" customWidth="1"/>
    <col min="6918" max="6918" width="36.33203125" style="1" customWidth="1"/>
    <col min="6919" max="6919" width="5.6640625" style="1" customWidth="1"/>
    <col min="6920" max="6920" width="0" style="1" hidden="1" customWidth="1"/>
    <col min="6921" max="6921" width="20.6640625" style="1" customWidth="1"/>
    <col min="6922" max="6922" width="4.88671875" style="1" customWidth="1"/>
    <col min="6923" max="6923" width="0" style="1" hidden="1" customWidth="1"/>
    <col min="6924" max="6924" width="24.6640625" style="1" customWidth="1"/>
    <col min="6925" max="6925" width="12.33203125" style="1" customWidth="1"/>
    <col min="6926" max="6926" width="0" style="1" hidden="1" customWidth="1"/>
    <col min="6927" max="6927" width="3.44140625" style="1" customWidth="1"/>
    <col min="6928" max="6928" width="0" style="1" hidden="1" customWidth="1"/>
    <col min="6929" max="6929" width="17.6640625" style="1" customWidth="1"/>
    <col min="6930" max="6930" width="3.44140625" style="1" customWidth="1"/>
    <col min="6931" max="6931" width="0" style="1" hidden="1" customWidth="1"/>
    <col min="6932" max="6932" width="23.6640625" style="1" customWidth="1"/>
    <col min="6933" max="6933" width="10" style="1" customWidth="1"/>
    <col min="6934" max="6934" width="0" style="1" hidden="1" customWidth="1"/>
    <col min="6935" max="6936" width="14.6640625" style="1" customWidth="1"/>
    <col min="6937" max="6937" width="12.88671875" style="1" customWidth="1"/>
    <col min="6938" max="6938" width="3.33203125" style="1" customWidth="1"/>
    <col min="6939" max="6939" width="30.33203125" style="1" customWidth="1"/>
    <col min="6940" max="6940" width="5" style="1" customWidth="1"/>
    <col min="6941" max="6941" width="0" style="1" hidden="1" customWidth="1"/>
    <col min="6942" max="6942" width="14.33203125" style="1" customWidth="1"/>
    <col min="6943" max="6943" width="5.6640625" style="1" customWidth="1"/>
    <col min="6944" max="6944" width="0" style="1" hidden="1" customWidth="1"/>
    <col min="6945" max="6945" width="17.33203125" style="1" customWidth="1"/>
    <col min="6946" max="6946" width="12.6640625" style="1" customWidth="1"/>
    <col min="6947" max="6947" width="0" style="1" hidden="1" customWidth="1"/>
    <col min="6948" max="6948" width="5.33203125" style="1" customWidth="1"/>
    <col min="6949" max="6949" width="0" style="1" hidden="1" customWidth="1"/>
    <col min="6950" max="6950" width="17" style="1" customWidth="1"/>
    <col min="6951" max="6951" width="6.33203125" style="1" customWidth="1"/>
    <col min="6952" max="6952" width="0" style="1" hidden="1" customWidth="1"/>
    <col min="6953" max="6953" width="14.33203125" style="1" customWidth="1"/>
    <col min="6954" max="6954" width="7.5546875" style="1" customWidth="1"/>
    <col min="6955" max="6955" width="0" style="1" hidden="1" customWidth="1"/>
    <col min="6956" max="6957" width="14.33203125" style="1" customWidth="1"/>
    <col min="6958" max="6958" width="20.88671875" style="1" customWidth="1"/>
    <col min="6959" max="6959" width="14.44140625" style="1" customWidth="1"/>
    <col min="6960" max="6960" width="15" style="1" customWidth="1"/>
    <col min="6961" max="6961" width="2.6640625" style="1" customWidth="1"/>
    <col min="6962" max="6962" width="11.6640625" style="1" customWidth="1"/>
    <col min="6963" max="6963" width="11.5546875" style="1" customWidth="1"/>
    <col min="6964" max="6964" width="2.33203125" style="1" customWidth="1"/>
    <col min="6965" max="6965" width="41" style="1" customWidth="1"/>
    <col min="6966" max="6966" width="14.33203125" style="1" customWidth="1"/>
    <col min="6967" max="6968" width="11.5546875" style="1" customWidth="1"/>
    <col min="6969" max="6969" width="21.88671875" style="1" customWidth="1"/>
    <col min="6970" max="7161" width="11.5546875" style="1"/>
    <col min="7162" max="7162" width="21.88671875" style="1" customWidth="1"/>
    <col min="7163" max="7163" width="13.88671875" style="1" customWidth="1"/>
    <col min="7164" max="7164" width="38.6640625" style="1" customWidth="1"/>
    <col min="7165" max="7165" width="3" style="1" bestFit="1" customWidth="1"/>
    <col min="7166" max="7166" width="32.33203125" style="1" customWidth="1"/>
    <col min="7167" max="7167" width="46.33203125" style="1" customWidth="1"/>
    <col min="7168" max="7168" width="19" style="1" customWidth="1"/>
    <col min="7169" max="7169" width="0" style="1" hidden="1" customWidth="1"/>
    <col min="7170" max="7170" width="17.6640625" style="1" customWidth="1"/>
    <col min="7171" max="7171" width="0" style="1" hidden="1" customWidth="1"/>
    <col min="7172" max="7172" width="22.33203125" style="1" customWidth="1"/>
    <col min="7173" max="7173" width="5.33203125" style="1" customWidth="1"/>
    <col min="7174" max="7174" width="36.33203125" style="1" customWidth="1"/>
    <col min="7175" max="7175" width="5.6640625" style="1" customWidth="1"/>
    <col min="7176" max="7176" width="0" style="1" hidden="1" customWidth="1"/>
    <col min="7177" max="7177" width="20.6640625" style="1" customWidth="1"/>
    <col min="7178" max="7178" width="4.88671875" style="1" customWidth="1"/>
    <col min="7179" max="7179" width="0" style="1" hidden="1" customWidth="1"/>
    <col min="7180" max="7180" width="24.6640625" style="1" customWidth="1"/>
    <col min="7181" max="7181" width="12.33203125" style="1" customWidth="1"/>
    <col min="7182" max="7182" width="0" style="1" hidden="1" customWidth="1"/>
    <col min="7183" max="7183" width="3.44140625" style="1" customWidth="1"/>
    <col min="7184" max="7184" width="0" style="1" hidden="1" customWidth="1"/>
    <col min="7185" max="7185" width="17.6640625" style="1" customWidth="1"/>
    <col min="7186" max="7186" width="3.44140625" style="1" customWidth="1"/>
    <col min="7187" max="7187" width="0" style="1" hidden="1" customWidth="1"/>
    <col min="7188" max="7188" width="23.6640625" style="1" customWidth="1"/>
    <col min="7189" max="7189" width="10" style="1" customWidth="1"/>
    <col min="7190" max="7190" width="0" style="1" hidden="1" customWidth="1"/>
    <col min="7191" max="7192" width="14.6640625" style="1" customWidth="1"/>
    <col min="7193" max="7193" width="12.88671875" style="1" customWidth="1"/>
    <col min="7194" max="7194" width="3.33203125" style="1" customWidth="1"/>
    <col min="7195" max="7195" width="30.33203125" style="1" customWidth="1"/>
    <col min="7196" max="7196" width="5" style="1" customWidth="1"/>
    <col min="7197" max="7197" width="0" style="1" hidden="1" customWidth="1"/>
    <col min="7198" max="7198" width="14.33203125" style="1" customWidth="1"/>
    <col min="7199" max="7199" width="5.6640625" style="1" customWidth="1"/>
    <col min="7200" max="7200" width="0" style="1" hidden="1" customWidth="1"/>
    <col min="7201" max="7201" width="17.33203125" style="1" customWidth="1"/>
    <col min="7202" max="7202" width="12.6640625" style="1" customWidth="1"/>
    <col min="7203" max="7203" width="0" style="1" hidden="1" customWidth="1"/>
    <col min="7204" max="7204" width="5.33203125" style="1" customWidth="1"/>
    <col min="7205" max="7205" width="0" style="1" hidden="1" customWidth="1"/>
    <col min="7206" max="7206" width="17" style="1" customWidth="1"/>
    <col min="7207" max="7207" width="6.33203125" style="1" customWidth="1"/>
    <col min="7208" max="7208" width="0" style="1" hidden="1" customWidth="1"/>
    <col min="7209" max="7209" width="14.33203125" style="1" customWidth="1"/>
    <col min="7210" max="7210" width="7.5546875" style="1" customWidth="1"/>
    <col min="7211" max="7211" width="0" style="1" hidden="1" customWidth="1"/>
    <col min="7212" max="7213" width="14.33203125" style="1" customWidth="1"/>
    <col min="7214" max="7214" width="20.88671875" style="1" customWidth="1"/>
    <col min="7215" max="7215" width="14.44140625" style="1" customWidth="1"/>
    <col min="7216" max="7216" width="15" style="1" customWidth="1"/>
    <col min="7217" max="7217" width="2.6640625" style="1" customWidth="1"/>
    <col min="7218" max="7218" width="11.6640625" style="1" customWidth="1"/>
    <col min="7219" max="7219" width="11.5546875" style="1" customWidth="1"/>
    <col min="7220" max="7220" width="2.33203125" style="1" customWidth="1"/>
    <col min="7221" max="7221" width="41" style="1" customWidth="1"/>
    <col min="7222" max="7222" width="14.33203125" style="1" customWidth="1"/>
    <col min="7223" max="7224" width="11.5546875" style="1" customWidth="1"/>
    <col min="7225" max="7225" width="21.88671875" style="1" customWidth="1"/>
    <col min="7226" max="7417" width="11.5546875" style="1"/>
    <col min="7418" max="7418" width="21.88671875" style="1" customWidth="1"/>
    <col min="7419" max="7419" width="13.88671875" style="1" customWidth="1"/>
    <col min="7420" max="7420" width="38.6640625" style="1" customWidth="1"/>
    <col min="7421" max="7421" width="3" style="1" bestFit="1" customWidth="1"/>
    <col min="7422" max="7422" width="32.33203125" style="1" customWidth="1"/>
    <col min="7423" max="7423" width="46.33203125" style="1" customWidth="1"/>
    <col min="7424" max="7424" width="19" style="1" customWidth="1"/>
    <col min="7425" max="7425" width="0" style="1" hidden="1" customWidth="1"/>
    <col min="7426" max="7426" width="17.6640625" style="1" customWidth="1"/>
    <col min="7427" max="7427" width="0" style="1" hidden="1" customWidth="1"/>
    <col min="7428" max="7428" width="22.33203125" style="1" customWidth="1"/>
    <col min="7429" max="7429" width="5.33203125" style="1" customWidth="1"/>
    <col min="7430" max="7430" width="36.33203125" style="1" customWidth="1"/>
    <col min="7431" max="7431" width="5.6640625" style="1" customWidth="1"/>
    <col min="7432" max="7432" width="0" style="1" hidden="1" customWidth="1"/>
    <col min="7433" max="7433" width="20.6640625" style="1" customWidth="1"/>
    <col min="7434" max="7434" width="4.88671875" style="1" customWidth="1"/>
    <col min="7435" max="7435" width="0" style="1" hidden="1" customWidth="1"/>
    <col min="7436" max="7436" width="24.6640625" style="1" customWidth="1"/>
    <col min="7437" max="7437" width="12.33203125" style="1" customWidth="1"/>
    <col min="7438" max="7438" width="0" style="1" hidden="1" customWidth="1"/>
    <col min="7439" max="7439" width="3.44140625" style="1" customWidth="1"/>
    <col min="7440" max="7440" width="0" style="1" hidden="1" customWidth="1"/>
    <col min="7441" max="7441" width="17.6640625" style="1" customWidth="1"/>
    <col min="7442" max="7442" width="3.44140625" style="1" customWidth="1"/>
    <col min="7443" max="7443" width="0" style="1" hidden="1" customWidth="1"/>
    <col min="7444" max="7444" width="23.6640625" style="1" customWidth="1"/>
    <col min="7445" max="7445" width="10" style="1" customWidth="1"/>
    <col min="7446" max="7446" width="0" style="1" hidden="1" customWidth="1"/>
    <col min="7447" max="7448" width="14.6640625" style="1" customWidth="1"/>
    <col min="7449" max="7449" width="12.88671875" style="1" customWidth="1"/>
    <col min="7450" max="7450" width="3.33203125" style="1" customWidth="1"/>
    <col min="7451" max="7451" width="30.33203125" style="1" customWidth="1"/>
    <col min="7452" max="7452" width="5" style="1" customWidth="1"/>
    <col min="7453" max="7453" width="0" style="1" hidden="1" customWidth="1"/>
    <col min="7454" max="7454" width="14.33203125" style="1" customWidth="1"/>
    <col min="7455" max="7455" width="5.6640625" style="1" customWidth="1"/>
    <col min="7456" max="7456" width="0" style="1" hidden="1" customWidth="1"/>
    <col min="7457" max="7457" width="17.33203125" style="1" customWidth="1"/>
    <col min="7458" max="7458" width="12.6640625" style="1" customWidth="1"/>
    <col min="7459" max="7459" width="0" style="1" hidden="1" customWidth="1"/>
    <col min="7460" max="7460" width="5.33203125" style="1" customWidth="1"/>
    <col min="7461" max="7461" width="0" style="1" hidden="1" customWidth="1"/>
    <col min="7462" max="7462" width="17" style="1" customWidth="1"/>
    <col min="7463" max="7463" width="6.33203125" style="1" customWidth="1"/>
    <col min="7464" max="7464" width="0" style="1" hidden="1" customWidth="1"/>
    <col min="7465" max="7465" width="14.33203125" style="1" customWidth="1"/>
    <col min="7466" max="7466" width="7.5546875" style="1" customWidth="1"/>
    <col min="7467" max="7467" width="0" style="1" hidden="1" customWidth="1"/>
    <col min="7468" max="7469" width="14.33203125" style="1" customWidth="1"/>
    <col min="7470" max="7470" width="20.88671875" style="1" customWidth="1"/>
    <col min="7471" max="7471" width="14.44140625" style="1" customWidth="1"/>
    <col min="7472" max="7472" width="15" style="1" customWidth="1"/>
    <col min="7473" max="7473" width="2.6640625" style="1" customWidth="1"/>
    <col min="7474" max="7474" width="11.6640625" style="1" customWidth="1"/>
    <col min="7475" max="7475" width="11.5546875" style="1" customWidth="1"/>
    <col min="7476" max="7476" width="2.33203125" style="1" customWidth="1"/>
    <col min="7477" max="7477" width="41" style="1" customWidth="1"/>
    <col min="7478" max="7478" width="14.33203125" style="1" customWidth="1"/>
    <col min="7479" max="7480" width="11.5546875" style="1" customWidth="1"/>
    <col min="7481" max="7481" width="21.88671875" style="1" customWidth="1"/>
    <col min="7482" max="7673" width="11.5546875" style="1"/>
    <col min="7674" max="7674" width="21.88671875" style="1" customWidth="1"/>
    <col min="7675" max="7675" width="13.88671875" style="1" customWidth="1"/>
    <col min="7676" max="7676" width="38.6640625" style="1" customWidth="1"/>
    <col min="7677" max="7677" width="3" style="1" bestFit="1" customWidth="1"/>
    <col min="7678" max="7678" width="32.33203125" style="1" customWidth="1"/>
    <col min="7679" max="7679" width="46.33203125" style="1" customWidth="1"/>
    <col min="7680" max="7680" width="19" style="1" customWidth="1"/>
    <col min="7681" max="7681" width="0" style="1" hidden="1" customWidth="1"/>
    <col min="7682" max="7682" width="17.6640625" style="1" customWidth="1"/>
    <col min="7683" max="7683" width="0" style="1" hidden="1" customWidth="1"/>
    <col min="7684" max="7684" width="22.33203125" style="1" customWidth="1"/>
    <col min="7685" max="7685" width="5.33203125" style="1" customWidth="1"/>
    <col min="7686" max="7686" width="36.33203125" style="1" customWidth="1"/>
    <col min="7687" max="7687" width="5.6640625" style="1" customWidth="1"/>
    <col min="7688" max="7688" width="0" style="1" hidden="1" customWidth="1"/>
    <col min="7689" max="7689" width="20.6640625" style="1" customWidth="1"/>
    <col min="7690" max="7690" width="4.88671875" style="1" customWidth="1"/>
    <col min="7691" max="7691" width="0" style="1" hidden="1" customWidth="1"/>
    <col min="7692" max="7692" width="24.6640625" style="1" customWidth="1"/>
    <col min="7693" max="7693" width="12.33203125" style="1" customWidth="1"/>
    <col min="7694" max="7694" width="0" style="1" hidden="1" customWidth="1"/>
    <col min="7695" max="7695" width="3.44140625" style="1" customWidth="1"/>
    <col min="7696" max="7696" width="0" style="1" hidden="1" customWidth="1"/>
    <col min="7697" max="7697" width="17.6640625" style="1" customWidth="1"/>
    <col min="7698" max="7698" width="3.44140625" style="1" customWidth="1"/>
    <col min="7699" max="7699" width="0" style="1" hidden="1" customWidth="1"/>
    <col min="7700" max="7700" width="23.6640625" style="1" customWidth="1"/>
    <col min="7701" max="7701" width="10" style="1" customWidth="1"/>
    <col min="7702" max="7702" width="0" style="1" hidden="1" customWidth="1"/>
    <col min="7703" max="7704" width="14.6640625" style="1" customWidth="1"/>
    <col min="7705" max="7705" width="12.88671875" style="1" customWidth="1"/>
    <col min="7706" max="7706" width="3.33203125" style="1" customWidth="1"/>
    <col min="7707" max="7707" width="30.33203125" style="1" customWidth="1"/>
    <col min="7708" max="7708" width="5" style="1" customWidth="1"/>
    <col min="7709" max="7709" width="0" style="1" hidden="1" customWidth="1"/>
    <col min="7710" max="7710" width="14.33203125" style="1" customWidth="1"/>
    <col min="7711" max="7711" width="5.6640625" style="1" customWidth="1"/>
    <col min="7712" max="7712" width="0" style="1" hidden="1" customWidth="1"/>
    <col min="7713" max="7713" width="17.33203125" style="1" customWidth="1"/>
    <col min="7714" max="7714" width="12.6640625" style="1" customWidth="1"/>
    <col min="7715" max="7715" width="0" style="1" hidden="1" customWidth="1"/>
    <col min="7716" max="7716" width="5.33203125" style="1" customWidth="1"/>
    <col min="7717" max="7717" width="0" style="1" hidden="1" customWidth="1"/>
    <col min="7718" max="7718" width="17" style="1" customWidth="1"/>
    <col min="7719" max="7719" width="6.33203125" style="1" customWidth="1"/>
    <col min="7720" max="7720" width="0" style="1" hidden="1" customWidth="1"/>
    <col min="7721" max="7721" width="14.33203125" style="1" customWidth="1"/>
    <col min="7722" max="7722" width="7.5546875" style="1" customWidth="1"/>
    <col min="7723" max="7723" width="0" style="1" hidden="1" customWidth="1"/>
    <col min="7724" max="7725" width="14.33203125" style="1" customWidth="1"/>
    <col min="7726" max="7726" width="20.88671875" style="1" customWidth="1"/>
    <col min="7727" max="7727" width="14.44140625" style="1" customWidth="1"/>
    <col min="7728" max="7728" width="15" style="1" customWidth="1"/>
    <col min="7729" max="7729" width="2.6640625" style="1" customWidth="1"/>
    <col min="7730" max="7730" width="11.6640625" style="1" customWidth="1"/>
    <col min="7731" max="7731" width="11.5546875" style="1" customWidth="1"/>
    <col min="7732" max="7732" width="2.33203125" style="1" customWidth="1"/>
    <col min="7733" max="7733" width="41" style="1" customWidth="1"/>
    <col min="7734" max="7734" width="14.33203125" style="1" customWidth="1"/>
    <col min="7735" max="7736" width="11.5546875" style="1" customWidth="1"/>
    <col min="7737" max="7737" width="21.88671875" style="1" customWidth="1"/>
    <col min="7738" max="7929" width="11.5546875" style="1"/>
    <col min="7930" max="7930" width="21.88671875" style="1" customWidth="1"/>
    <col min="7931" max="7931" width="13.88671875" style="1" customWidth="1"/>
    <col min="7932" max="7932" width="38.6640625" style="1" customWidth="1"/>
    <col min="7933" max="7933" width="3" style="1" bestFit="1" customWidth="1"/>
    <col min="7934" max="7934" width="32.33203125" style="1" customWidth="1"/>
    <col min="7935" max="7935" width="46.33203125" style="1" customWidth="1"/>
    <col min="7936" max="7936" width="19" style="1" customWidth="1"/>
    <col min="7937" max="7937" width="0" style="1" hidden="1" customWidth="1"/>
    <col min="7938" max="7938" width="17.6640625" style="1" customWidth="1"/>
    <col min="7939" max="7939" width="0" style="1" hidden="1" customWidth="1"/>
    <col min="7940" max="7940" width="22.33203125" style="1" customWidth="1"/>
    <col min="7941" max="7941" width="5.33203125" style="1" customWidth="1"/>
    <col min="7942" max="7942" width="36.33203125" style="1" customWidth="1"/>
    <col min="7943" max="7943" width="5.6640625" style="1" customWidth="1"/>
    <col min="7944" max="7944" width="0" style="1" hidden="1" customWidth="1"/>
    <col min="7945" max="7945" width="20.6640625" style="1" customWidth="1"/>
    <col min="7946" max="7946" width="4.88671875" style="1" customWidth="1"/>
    <col min="7947" max="7947" width="0" style="1" hidden="1" customWidth="1"/>
    <col min="7948" max="7948" width="24.6640625" style="1" customWidth="1"/>
    <col min="7949" max="7949" width="12.33203125" style="1" customWidth="1"/>
    <col min="7950" max="7950" width="0" style="1" hidden="1" customWidth="1"/>
    <col min="7951" max="7951" width="3.44140625" style="1" customWidth="1"/>
    <col min="7952" max="7952" width="0" style="1" hidden="1" customWidth="1"/>
    <col min="7953" max="7953" width="17.6640625" style="1" customWidth="1"/>
    <col min="7954" max="7954" width="3.44140625" style="1" customWidth="1"/>
    <col min="7955" max="7955" width="0" style="1" hidden="1" customWidth="1"/>
    <col min="7956" max="7956" width="23.6640625" style="1" customWidth="1"/>
    <col min="7957" max="7957" width="10" style="1" customWidth="1"/>
    <col min="7958" max="7958" width="0" style="1" hidden="1" customWidth="1"/>
    <col min="7959" max="7960" width="14.6640625" style="1" customWidth="1"/>
    <col min="7961" max="7961" width="12.88671875" style="1" customWidth="1"/>
    <col min="7962" max="7962" width="3.33203125" style="1" customWidth="1"/>
    <col min="7963" max="7963" width="30.33203125" style="1" customWidth="1"/>
    <col min="7964" max="7964" width="5" style="1" customWidth="1"/>
    <col min="7965" max="7965" width="0" style="1" hidden="1" customWidth="1"/>
    <col min="7966" max="7966" width="14.33203125" style="1" customWidth="1"/>
    <col min="7967" max="7967" width="5.6640625" style="1" customWidth="1"/>
    <col min="7968" max="7968" width="0" style="1" hidden="1" customWidth="1"/>
    <col min="7969" max="7969" width="17.33203125" style="1" customWidth="1"/>
    <col min="7970" max="7970" width="12.6640625" style="1" customWidth="1"/>
    <col min="7971" max="7971" width="0" style="1" hidden="1" customWidth="1"/>
    <col min="7972" max="7972" width="5.33203125" style="1" customWidth="1"/>
    <col min="7973" max="7973" width="0" style="1" hidden="1" customWidth="1"/>
    <col min="7974" max="7974" width="17" style="1" customWidth="1"/>
    <col min="7975" max="7975" width="6.33203125" style="1" customWidth="1"/>
    <col min="7976" max="7976" width="0" style="1" hidden="1" customWidth="1"/>
    <col min="7977" max="7977" width="14.33203125" style="1" customWidth="1"/>
    <col min="7978" max="7978" width="7.5546875" style="1" customWidth="1"/>
    <col min="7979" max="7979" width="0" style="1" hidden="1" customWidth="1"/>
    <col min="7980" max="7981" width="14.33203125" style="1" customWidth="1"/>
    <col min="7982" max="7982" width="20.88671875" style="1" customWidth="1"/>
    <col min="7983" max="7983" width="14.44140625" style="1" customWidth="1"/>
    <col min="7984" max="7984" width="15" style="1" customWidth="1"/>
    <col min="7985" max="7985" width="2.6640625" style="1" customWidth="1"/>
    <col min="7986" max="7986" width="11.6640625" style="1" customWidth="1"/>
    <col min="7987" max="7987" width="11.5546875" style="1" customWidth="1"/>
    <col min="7988" max="7988" width="2.33203125" style="1" customWidth="1"/>
    <col min="7989" max="7989" width="41" style="1" customWidth="1"/>
    <col min="7990" max="7990" width="14.33203125" style="1" customWidth="1"/>
    <col min="7991" max="7992" width="11.5546875" style="1" customWidth="1"/>
    <col min="7993" max="7993" width="21.88671875" style="1" customWidth="1"/>
    <col min="7994" max="8185" width="11.5546875" style="1"/>
    <col min="8186" max="8186" width="21.88671875" style="1" customWidth="1"/>
    <col min="8187" max="8187" width="13.88671875" style="1" customWidth="1"/>
    <col min="8188" max="8188" width="38.6640625" style="1" customWidth="1"/>
    <col min="8189" max="8189" width="3" style="1" bestFit="1" customWidth="1"/>
    <col min="8190" max="8190" width="32.33203125" style="1" customWidth="1"/>
    <col min="8191" max="8191" width="46.33203125" style="1" customWidth="1"/>
    <col min="8192" max="8192" width="19" style="1" customWidth="1"/>
    <col min="8193" max="8193" width="0" style="1" hidden="1" customWidth="1"/>
    <col min="8194" max="8194" width="17.6640625" style="1" customWidth="1"/>
    <col min="8195" max="8195" width="0" style="1" hidden="1" customWidth="1"/>
    <col min="8196" max="8196" width="22.33203125" style="1" customWidth="1"/>
    <col min="8197" max="8197" width="5.33203125" style="1" customWidth="1"/>
    <col min="8198" max="8198" width="36.33203125" style="1" customWidth="1"/>
    <col min="8199" max="8199" width="5.6640625" style="1" customWidth="1"/>
    <col min="8200" max="8200" width="0" style="1" hidden="1" customWidth="1"/>
    <col min="8201" max="8201" width="20.6640625" style="1" customWidth="1"/>
    <col min="8202" max="8202" width="4.88671875" style="1" customWidth="1"/>
    <col min="8203" max="8203" width="0" style="1" hidden="1" customWidth="1"/>
    <col min="8204" max="8204" width="24.6640625" style="1" customWidth="1"/>
    <col min="8205" max="8205" width="12.33203125" style="1" customWidth="1"/>
    <col min="8206" max="8206" width="0" style="1" hidden="1" customWidth="1"/>
    <col min="8207" max="8207" width="3.44140625" style="1" customWidth="1"/>
    <col min="8208" max="8208" width="0" style="1" hidden="1" customWidth="1"/>
    <col min="8209" max="8209" width="17.6640625" style="1" customWidth="1"/>
    <col min="8210" max="8210" width="3.44140625" style="1" customWidth="1"/>
    <col min="8211" max="8211" width="0" style="1" hidden="1" customWidth="1"/>
    <col min="8212" max="8212" width="23.6640625" style="1" customWidth="1"/>
    <col min="8213" max="8213" width="10" style="1" customWidth="1"/>
    <col min="8214" max="8214" width="0" style="1" hidden="1" customWidth="1"/>
    <col min="8215" max="8216" width="14.6640625" style="1" customWidth="1"/>
    <col min="8217" max="8217" width="12.88671875" style="1" customWidth="1"/>
    <col min="8218" max="8218" width="3.33203125" style="1" customWidth="1"/>
    <col min="8219" max="8219" width="30.33203125" style="1" customWidth="1"/>
    <col min="8220" max="8220" width="5" style="1" customWidth="1"/>
    <col min="8221" max="8221" width="0" style="1" hidden="1" customWidth="1"/>
    <col min="8222" max="8222" width="14.33203125" style="1" customWidth="1"/>
    <col min="8223" max="8223" width="5.6640625" style="1" customWidth="1"/>
    <col min="8224" max="8224" width="0" style="1" hidden="1" customWidth="1"/>
    <col min="8225" max="8225" width="17.33203125" style="1" customWidth="1"/>
    <col min="8226" max="8226" width="12.6640625" style="1" customWidth="1"/>
    <col min="8227" max="8227" width="0" style="1" hidden="1" customWidth="1"/>
    <col min="8228" max="8228" width="5.33203125" style="1" customWidth="1"/>
    <col min="8229" max="8229" width="0" style="1" hidden="1" customWidth="1"/>
    <col min="8230" max="8230" width="17" style="1" customWidth="1"/>
    <col min="8231" max="8231" width="6.33203125" style="1" customWidth="1"/>
    <col min="8232" max="8232" width="0" style="1" hidden="1" customWidth="1"/>
    <col min="8233" max="8233" width="14.33203125" style="1" customWidth="1"/>
    <col min="8234" max="8234" width="7.5546875" style="1" customWidth="1"/>
    <col min="8235" max="8235" width="0" style="1" hidden="1" customWidth="1"/>
    <col min="8236" max="8237" width="14.33203125" style="1" customWidth="1"/>
    <col min="8238" max="8238" width="20.88671875" style="1" customWidth="1"/>
    <col min="8239" max="8239" width="14.44140625" style="1" customWidth="1"/>
    <col min="8240" max="8240" width="15" style="1" customWidth="1"/>
    <col min="8241" max="8241" width="2.6640625" style="1" customWidth="1"/>
    <col min="8242" max="8242" width="11.6640625" style="1" customWidth="1"/>
    <col min="8243" max="8243" width="11.5546875" style="1" customWidth="1"/>
    <col min="8244" max="8244" width="2.33203125" style="1" customWidth="1"/>
    <col min="8245" max="8245" width="41" style="1" customWidth="1"/>
    <col min="8246" max="8246" width="14.33203125" style="1" customWidth="1"/>
    <col min="8247" max="8248" width="11.5546875" style="1" customWidth="1"/>
    <col min="8249" max="8249" width="21.88671875" style="1" customWidth="1"/>
    <col min="8250" max="8441" width="11.5546875" style="1"/>
    <col min="8442" max="8442" width="21.88671875" style="1" customWidth="1"/>
    <col min="8443" max="8443" width="13.88671875" style="1" customWidth="1"/>
    <col min="8444" max="8444" width="38.6640625" style="1" customWidth="1"/>
    <col min="8445" max="8445" width="3" style="1" bestFit="1" customWidth="1"/>
    <col min="8446" max="8446" width="32.33203125" style="1" customWidth="1"/>
    <col min="8447" max="8447" width="46.33203125" style="1" customWidth="1"/>
    <col min="8448" max="8448" width="19" style="1" customWidth="1"/>
    <col min="8449" max="8449" width="0" style="1" hidden="1" customWidth="1"/>
    <col min="8450" max="8450" width="17.6640625" style="1" customWidth="1"/>
    <col min="8451" max="8451" width="0" style="1" hidden="1" customWidth="1"/>
    <col min="8452" max="8452" width="22.33203125" style="1" customWidth="1"/>
    <col min="8453" max="8453" width="5.33203125" style="1" customWidth="1"/>
    <col min="8454" max="8454" width="36.33203125" style="1" customWidth="1"/>
    <col min="8455" max="8455" width="5.6640625" style="1" customWidth="1"/>
    <col min="8456" max="8456" width="0" style="1" hidden="1" customWidth="1"/>
    <col min="8457" max="8457" width="20.6640625" style="1" customWidth="1"/>
    <col min="8458" max="8458" width="4.88671875" style="1" customWidth="1"/>
    <col min="8459" max="8459" width="0" style="1" hidden="1" customWidth="1"/>
    <col min="8460" max="8460" width="24.6640625" style="1" customWidth="1"/>
    <col min="8461" max="8461" width="12.33203125" style="1" customWidth="1"/>
    <col min="8462" max="8462" width="0" style="1" hidden="1" customWidth="1"/>
    <col min="8463" max="8463" width="3.44140625" style="1" customWidth="1"/>
    <col min="8464" max="8464" width="0" style="1" hidden="1" customWidth="1"/>
    <col min="8465" max="8465" width="17.6640625" style="1" customWidth="1"/>
    <col min="8466" max="8466" width="3.44140625" style="1" customWidth="1"/>
    <col min="8467" max="8467" width="0" style="1" hidden="1" customWidth="1"/>
    <col min="8468" max="8468" width="23.6640625" style="1" customWidth="1"/>
    <col min="8469" max="8469" width="10" style="1" customWidth="1"/>
    <col min="8470" max="8470" width="0" style="1" hidden="1" customWidth="1"/>
    <col min="8471" max="8472" width="14.6640625" style="1" customWidth="1"/>
    <col min="8473" max="8473" width="12.88671875" style="1" customWidth="1"/>
    <col min="8474" max="8474" width="3.33203125" style="1" customWidth="1"/>
    <col min="8475" max="8475" width="30.33203125" style="1" customWidth="1"/>
    <col min="8476" max="8476" width="5" style="1" customWidth="1"/>
    <col min="8477" max="8477" width="0" style="1" hidden="1" customWidth="1"/>
    <col min="8478" max="8478" width="14.33203125" style="1" customWidth="1"/>
    <col min="8479" max="8479" width="5.6640625" style="1" customWidth="1"/>
    <col min="8480" max="8480" width="0" style="1" hidden="1" customWidth="1"/>
    <col min="8481" max="8481" width="17.33203125" style="1" customWidth="1"/>
    <col min="8482" max="8482" width="12.6640625" style="1" customWidth="1"/>
    <col min="8483" max="8483" width="0" style="1" hidden="1" customWidth="1"/>
    <col min="8484" max="8484" width="5.33203125" style="1" customWidth="1"/>
    <col min="8485" max="8485" width="0" style="1" hidden="1" customWidth="1"/>
    <col min="8486" max="8486" width="17" style="1" customWidth="1"/>
    <col min="8487" max="8487" width="6.33203125" style="1" customWidth="1"/>
    <col min="8488" max="8488" width="0" style="1" hidden="1" customWidth="1"/>
    <col min="8489" max="8489" width="14.33203125" style="1" customWidth="1"/>
    <col min="8490" max="8490" width="7.5546875" style="1" customWidth="1"/>
    <col min="8491" max="8491" width="0" style="1" hidden="1" customWidth="1"/>
    <col min="8492" max="8493" width="14.33203125" style="1" customWidth="1"/>
    <col min="8494" max="8494" width="20.88671875" style="1" customWidth="1"/>
    <col min="8495" max="8495" width="14.44140625" style="1" customWidth="1"/>
    <col min="8496" max="8496" width="15" style="1" customWidth="1"/>
    <col min="8497" max="8497" width="2.6640625" style="1" customWidth="1"/>
    <col min="8498" max="8498" width="11.6640625" style="1" customWidth="1"/>
    <col min="8499" max="8499" width="11.5546875" style="1" customWidth="1"/>
    <col min="8500" max="8500" width="2.33203125" style="1" customWidth="1"/>
    <col min="8501" max="8501" width="41" style="1" customWidth="1"/>
    <col min="8502" max="8502" width="14.33203125" style="1" customWidth="1"/>
    <col min="8503" max="8504" width="11.5546875" style="1" customWidth="1"/>
    <col min="8505" max="8505" width="21.88671875" style="1" customWidth="1"/>
    <col min="8506" max="8697" width="11.5546875" style="1"/>
    <col min="8698" max="8698" width="21.88671875" style="1" customWidth="1"/>
    <col min="8699" max="8699" width="13.88671875" style="1" customWidth="1"/>
    <col min="8700" max="8700" width="38.6640625" style="1" customWidth="1"/>
    <col min="8701" max="8701" width="3" style="1" bestFit="1" customWidth="1"/>
    <col min="8702" max="8702" width="32.33203125" style="1" customWidth="1"/>
    <col min="8703" max="8703" width="46.33203125" style="1" customWidth="1"/>
    <col min="8704" max="8704" width="19" style="1" customWidth="1"/>
    <col min="8705" max="8705" width="0" style="1" hidden="1" customWidth="1"/>
    <col min="8706" max="8706" width="17.6640625" style="1" customWidth="1"/>
    <col min="8707" max="8707" width="0" style="1" hidden="1" customWidth="1"/>
    <col min="8708" max="8708" width="22.33203125" style="1" customWidth="1"/>
    <col min="8709" max="8709" width="5.33203125" style="1" customWidth="1"/>
    <col min="8710" max="8710" width="36.33203125" style="1" customWidth="1"/>
    <col min="8711" max="8711" width="5.6640625" style="1" customWidth="1"/>
    <col min="8712" max="8712" width="0" style="1" hidden="1" customWidth="1"/>
    <col min="8713" max="8713" width="20.6640625" style="1" customWidth="1"/>
    <col min="8714" max="8714" width="4.88671875" style="1" customWidth="1"/>
    <col min="8715" max="8715" width="0" style="1" hidden="1" customWidth="1"/>
    <col min="8716" max="8716" width="24.6640625" style="1" customWidth="1"/>
    <col min="8717" max="8717" width="12.33203125" style="1" customWidth="1"/>
    <col min="8718" max="8718" width="0" style="1" hidden="1" customWidth="1"/>
    <col min="8719" max="8719" width="3.44140625" style="1" customWidth="1"/>
    <col min="8720" max="8720" width="0" style="1" hidden="1" customWidth="1"/>
    <col min="8721" max="8721" width="17.6640625" style="1" customWidth="1"/>
    <col min="8722" max="8722" width="3.44140625" style="1" customWidth="1"/>
    <col min="8723" max="8723" width="0" style="1" hidden="1" customWidth="1"/>
    <col min="8724" max="8724" width="23.6640625" style="1" customWidth="1"/>
    <col min="8725" max="8725" width="10" style="1" customWidth="1"/>
    <col min="8726" max="8726" width="0" style="1" hidden="1" customWidth="1"/>
    <col min="8727" max="8728" width="14.6640625" style="1" customWidth="1"/>
    <col min="8729" max="8729" width="12.88671875" style="1" customWidth="1"/>
    <col min="8730" max="8730" width="3.33203125" style="1" customWidth="1"/>
    <col min="8731" max="8731" width="30.33203125" style="1" customWidth="1"/>
    <col min="8732" max="8732" width="5" style="1" customWidth="1"/>
    <col min="8733" max="8733" width="0" style="1" hidden="1" customWidth="1"/>
    <col min="8734" max="8734" width="14.33203125" style="1" customWidth="1"/>
    <col min="8735" max="8735" width="5.6640625" style="1" customWidth="1"/>
    <col min="8736" max="8736" width="0" style="1" hidden="1" customWidth="1"/>
    <col min="8737" max="8737" width="17.33203125" style="1" customWidth="1"/>
    <col min="8738" max="8738" width="12.6640625" style="1" customWidth="1"/>
    <col min="8739" max="8739" width="0" style="1" hidden="1" customWidth="1"/>
    <col min="8740" max="8740" width="5.33203125" style="1" customWidth="1"/>
    <col min="8741" max="8741" width="0" style="1" hidden="1" customWidth="1"/>
    <col min="8742" max="8742" width="17" style="1" customWidth="1"/>
    <col min="8743" max="8743" width="6.33203125" style="1" customWidth="1"/>
    <col min="8744" max="8744" width="0" style="1" hidden="1" customWidth="1"/>
    <col min="8745" max="8745" width="14.33203125" style="1" customWidth="1"/>
    <col min="8746" max="8746" width="7.5546875" style="1" customWidth="1"/>
    <col min="8747" max="8747" width="0" style="1" hidden="1" customWidth="1"/>
    <col min="8748" max="8749" width="14.33203125" style="1" customWidth="1"/>
    <col min="8750" max="8750" width="20.88671875" style="1" customWidth="1"/>
    <col min="8751" max="8751" width="14.44140625" style="1" customWidth="1"/>
    <col min="8752" max="8752" width="15" style="1" customWidth="1"/>
    <col min="8753" max="8753" width="2.6640625" style="1" customWidth="1"/>
    <col min="8754" max="8754" width="11.6640625" style="1" customWidth="1"/>
    <col min="8755" max="8755" width="11.5546875" style="1" customWidth="1"/>
    <col min="8756" max="8756" width="2.33203125" style="1" customWidth="1"/>
    <col min="8757" max="8757" width="41" style="1" customWidth="1"/>
    <col min="8758" max="8758" width="14.33203125" style="1" customWidth="1"/>
    <col min="8759" max="8760" width="11.5546875" style="1" customWidth="1"/>
    <col min="8761" max="8761" width="21.88671875" style="1" customWidth="1"/>
    <col min="8762" max="8953" width="11.5546875" style="1"/>
    <col min="8954" max="8954" width="21.88671875" style="1" customWidth="1"/>
    <col min="8955" max="8955" width="13.88671875" style="1" customWidth="1"/>
    <col min="8956" max="8956" width="38.6640625" style="1" customWidth="1"/>
    <col min="8957" max="8957" width="3" style="1" bestFit="1" customWidth="1"/>
    <col min="8958" max="8958" width="32.33203125" style="1" customWidth="1"/>
    <col min="8959" max="8959" width="46.33203125" style="1" customWidth="1"/>
    <col min="8960" max="8960" width="19" style="1" customWidth="1"/>
    <col min="8961" max="8961" width="0" style="1" hidden="1" customWidth="1"/>
    <col min="8962" max="8962" width="17.6640625" style="1" customWidth="1"/>
    <col min="8963" max="8963" width="0" style="1" hidden="1" customWidth="1"/>
    <col min="8964" max="8964" width="22.33203125" style="1" customWidth="1"/>
    <col min="8965" max="8965" width="5.33203125" style="1" customWidth="1"/>
    <col min="8966" max="8966" width="36.33203125" style="1" customWidth="1"/>
    <col min="8967" max="8967" width="5.6640625" style="1" customWidth="1"/>
    <col min="8968" max="8968" width="0" style="1" hidden="1" customWidth="1"/>
    <col min="8969" max="8969" width="20.6640625" style="1" customWidth="1"/>
    <col min="8970" max="8970" width="4.88671875" style="1" customWidth="1"/>
    <col min="8971" max="8971" width="0" style="1" hidden="1" customWidth="1"/>
    <col min="8972" max="8972" width="24.6640625" style="1" customWidth="1"/>
    <col min="8973" max="8973" width="12.33203125" style="1" customWidth="1"/>
    <col min="8974" max="8974" width="0" style="1" hidden="1" customWidth="1"/>
    <col min="8975" max="8975" width="3.44140625" style="1" customWidth="1"/>
    <col min="8976" max="8976" width="0" style="1" hidden="1" customWidth="1"/>
    <col min="8977" max="8977" width="17.6640625" style="1" customWidth="1"/>
    <col min="8978" max="8978" width="3.44140625" style="1" customWidth="1"/>
    <col min="8979" max="8979" width="0" style="1" hidden="1" customWidth="1"/>
    <col min="8980" max="8980" width="23.6640625" style="1" customWidth="1"/>
    <col min="8981" max="8981" width="10" style="1" customWidth="1"/>
    <col min="8982" max="8982" width="0" style="1" hidden="1" customWidth="1"/>
    <col min="8983" max="8984" width="14.6640625" style="1" customWidth="1"/>
    <col min="8985" max="8985" width="12.88671875" style="1" customWidth="1"/>
    <col min="8986" max="8986" width="3.33203125" style="1" customWidth="1"/>
    <col min="8987" max="8987" width="30.33203125" style="1" customWidth="1"/>
    <col min="8988" max="8988" width="5" style="1" customWidth="1"/>
    <col min="8989" max="8989" width="0" style="1" hidden="1" customWidth="1"/>
    <col min="8990" max="8990" width="14.33203125" style="1" customWidth="1"/>
    <col min="8991" max="8991" width="5.6640625" style="1" customWidth="1"/>
    <col min="8992" max="8992" width="0" style="1" hidden="1" customWidth="1"/>
    <col min="8993" max="8993" width="17.33203125" style="1" customWidth="1"/>
    <col min="8994" max="8994" width="12.6640625" style="1" customWidth="1"/>
    <col min="8995" max="8995" width="0" style="1" hidden="1" customWidth="1"/>
    <col min="8996" max="8996" width="5.33203125" style="1" customWidth="1"/>
    <col min="8997" max="8997" width="0" style="1" hidden="1" customWidth="1"/>
    <col min="8998" max="8998" width="17" style="1" customWidth="1"/>
    <col min="8999" max="8999" width="6.33203125" style="1" customWidth="1"/>
    <col min="9000" max="9000" width="0" style="1" hidden="1" customWidth="1"/>
    <col min="9001" max="9001" width="14.33203125" style="1" customWidth="1"/>
    <col min="9002" max="9002" width="7.5546875" style="1" customWidth="1"/>
    <col min="9003" max="9003" width="0" style="1" hidden="1" customWidth="1"/>
    <col min="9004" max="9005" width="14.33203125" style="1" customWidth="1"/>
    <col min="9006" max="9006" width="20.88671875" style="1" customWidth="1"/>
    <col min="9007" max="9007" width="14.44140625" style="1" customWidth="1"/>
    <col min="9008" max="9008" width="15" style="1" customWidth="1"/>
    <col min="9009" max="9009" width="2.6640625" style="1" customWidth="1"/>
    <col min="9010" max="9010" width="11.6640625" style="1" customWidth="1"/>
    <col min="9011" max="9011" width="11.5546875" style="1" customWidth="1"/>
    <col min="9012" max="9012" width="2.33203125" style="1" customWidth="1"/>
    <col min="9013" max="9013" width="41" style="1" customWidth="1"/>
    <col min="9014" max="9014" width="14.33203125" style="1" customWidth="1"/>
    <col min="9015" max="9016" width="11.5546875" style="1" customWidth="1"/>
    <col min="9017" max="9017" width="21.88671875" style="1" customWidth="1"/>
    <col min="9018" max="9209" width="11.5546875" style="1"/>
    <col min="9210" max="9210" width="21.88671875" style="1" customWidth="1"/>
    <col min="9211" max="9211" width="13.88671875" style="1" customWidth="1"/>
    <col min="9212" max="9212" width="38.6640625" style="1" customWidth="1"/>
    <col min="9213" max="9213" width="3" style="1" bestFit="1" customWidth="1"/>
    <col min="9214" max="9214" width="32.33203125" style="1" customWidth="1"/>
    <col min="9215" max="9215" width="46.33203125" style="1" customWidth="1"/>
    <col min="9216" max="9216" width="19" style="1" customWidth="1"/>
    <col min="9217" max="9217" width="0" style="1" hidden="1" customWidth="1"/>
    <col min="9218" max="9218" width="17.6640625" style="1" customWidth="1"/>
    <col min="9219" max="9219" width="0" style="1" hidden="1" customWidth="1"/>
    <col min="9220" max="9220" width="22.33203125" style="1" customWidth="1"/>
    <col min="9221" max="9221" width="5.33203125" style="1" customWidth="1"/>
    <col min="9222" max="9222" width="36.33203125" style="1" customWidth="1"/>
    <col min="9223" max="9223" width="5.6640625" style="1" customWidth="1"/>
    <col min="9224" max="9224" width="0" style="1" hidden="1" customWidth="1"/>
    <col min="9225" max="9225" width="20.6640625" style="1" customWidth="1"/>
    <col min="9226" max="9226" width="4.88671875" style="1" customWidth="1"/>
    <col min="9227" max="9227" width="0" style="1" hidden="1" customWidth="1"/>
    <col min="9228" max="9228" width="24.6640625" style="1" customWidth="1"/>
    <col min="9229" max="9229" width="12.33203125" style="1" customWidth="1"/>
    <col min="9230" max="9230" width="0" style="1" hidden="1" customWidth="1"/>
    <col min="9231" max="9231" width="3.44140625" style="1" customWidth="1"/>
    <col min="9232" max="9232" width="0" style="1" hidden="1" customWidth="1"/>
    <col min="9233" max="9233" width="17.6640625" style="1" customWidth="1"/>
    <col min="9234" max="9234" width="3.44140625" style="1" customWidth="1"/>
    <col min="9235" max="9235" width="0" style="1" hidden="1" customWidth="1"/>
    <col min="9236" max="9236" width="23.6640625" style="1" customWidth="1"/>
    <col min="9237" max="9237" width="10" style="1" customWidth="1"/>
    <col min="9238" max="9238" width="0" style="1" hidden="1" customWidth="1"/>
    <col min="9239" max="9240" width="14.6640625" style="1" customWidth="1"/>
    <col min="9241" max="9241" width="12.88671875" style="1" customWidth="1"/>
    <col min="9242" max="9242" width="3.33203125" style="1" customWidth="1"/>
    <col min="9243" max="9243" width="30.33203125" style="1" customWidth="1"/>
    <col min="9244" max="9244" width="5" style="1" customWidth="1"/>
    <col min="9245" max="9245" width="0" style="1" hidden="1" customWidth="1"/>
    <col min="9246" max="9246" width="14.33203125" style="1" customWidth="1"/>
    <col min="9247" max="9247" width="5.6640625" style="1" customWidth="1"/>
    <col min="9248" max="9248" width="0" style="1" hidden="1" customWidth="1"/>
    <col min="9249" max="9249" width="17.33203125" style="1" customWidth="1"/>
    <col min="9250" max="9250" width="12.6640625" style="1" customWidth="1"/>
    <col min="9251" max="9251" width="0" style="1" hidden="1" customWidth="1"/>
    <col min="9252" max="9252" width="5.33203125" style="1" customWidth="1"/>
    <col min="9253" max="9253" width="0" style="1" hidden="1" customWidth="1"/>
    <col min="9254" max="9254" width="17" style="1" customWidth="1"/>
    <col min="9255" max="9255" width="6.33203125" style="1" customWidth="1"/>
    <col min="9256" max="9256" width="0" style="1" hidden="1" customWidth="1"/>
    <col min="9257" max="9257" width="14.33203125" style="1" customWidth="1"/>
    <col min="9258" max="9258" width="7.5546875" style="1" customWidth="1"/>
    <col min="9259" max="9259" width="0" style="1" hidden="1" customWidth="1"/>
    <col min="9260" max="9261" width="14.33203125" style="1" customWidth="1"/>
    <col min="9262" max="9262" width="20.88671875" style="1" customWidth="1"/>
    <col min="9263" max="9263" width="14.44140625" style="1" customWidth="1"/>
    <col min="9264" max="9264" width="15" style="1" customWidth="1"/>
    <col min="9265" max="9265" width="2.6640625" style="1" customWidth="1"/>
    <col min="9266" max="9266" width="11.6640625" style="1" customWidth="1"/>
    <col min="9267" max="9267" width="11.5546875" style="1" customWidth="1"/>
    <col min="9268" max="9268" width="2.33203125" style="1" customWidth="1"/>
    <col min="9269" max="9269" width="41" style="1" customWidth="1"/>
    <col min="9270" max="9270" width="14.33203125" style="1" customWidth="1"/>
    <col min="9271" max="9272" width="11.5546875" style="1" customWidth="1"/>
    <col min="9273" max="9273" width="21.88671875" style="1" customWidth="1"/>
    <col min="9274" max="9465" width="11.5546875" style="1"/>
    <col min="9466" max="9466" width="21.88671875" style="1" customWidth="1"/>
    <col min="9467" max="9467" width="13.88671875" style="1" customWidth="1"/>
    <col min="9468" max="9468" width="38.6640625" style="1" customWidth="1"/>
    <col min="9469" max="9469" width="3" style="1" bestFit="1" customWidth="1"/>
    <col min="9470" max="9470" width="32.33203125" style="1" customWidth="1"/>
    <col min="9471" max="9471" width="46.33203125" style="1" customWidth="1"/>
    <col min="9472" max="9472" width="19" style="1" customWidth="1"/>
    <col min="9473" max="9473" width="0" style="1" hidden="1" customWidth="1"/>
    <col min="9474" max="9474" width="17.6640625" style="1" customWidth="1"/>
    <col min="9475" max="9475" width="0" style="1" hidden="1" customWidth="1"/>
    <col min="9476" max="9476" width="22.33203125" style="1" customWidth="1"/>
    <col min="9477" max="9477" width="5.33203125" style="1" customWidth="1"/>
    <col min="9478" max="9478" width="36.33203125" style="1" customWidth="1"/>
    <col min="9479" max="9479" width="5.6640625" style="1" customWidth="1"/>
    <col min="9480" max="9480" width="0" style="1" hidden="1" customWidth="1"/>
    <col min="9481" max="9481" width="20.6640625" style="1" customWidth="1"/>
    <col min="9482" max="9482" width="4.88671875" style="1" customWidth="1"/>
    <col min="9483" max="9483" width="0" style="1" hidden="1" customWidth="1"/>
    <col min="9484" max="9484" width="24.6640625" style="1" customWidth="1"/>
    <col min="9485" max="9485" width="12.33203125" style="1" customWidth="1"/>
    <col min="9486" max="9486" width="0" style="1" hidden="1" customWidth="1"/>
    <col min="9487" max="9487" width="3.44140625" style="1" customWidth="1"/>
    <col min="9488" max="9488" width="0" style="1" hidden="1" customWidth="1"/>
    <col min="9489" max="9489" width="17.6640625" style="1" customWidth="1"/>
    <col min="9490" max="9490" width="3.44140625" style="1" customWidth="1"/>
    <col min="9491" max="9491" width="0" style="1" hidden="1" customWidth="1"/>
    <col min="9492" max="9492" width="23.6640625" style="1" customWidth="1"/>
    <col min="9493" max="9493" width="10" style="1" customWidth="1"/>
    <col min="9494" max="9494" width="0" style="1" hidden="1" customWidth="1"/>
    <col min="9495" max="9496" width="14.6640625" style="1" customWidth="1"/>
    <col min="9497" max="9497" width="12.88671875" style="1" customWidth="1"/>
    <col min="9498" max="9498" width="3.33203125" style="1" customWidth="1"/>
    <col min="9499" max="9499" width="30.33203125" style="1" customWidth="1"/>
    <col min="9500" max="9500" width="5" style="1" customWidth="1"/>
    <col min="9501" max="9501" width="0" style="1" hidden="1" customWidth="1"/>
    <col min="9502" max="9502" width="14.33203125" style="1" customWidth="1"/>
    <col min="9503" max="9503" width="5.6640625" style="1" customWidth="1"/>
    <col min="9504" max="9504" width="0" style="1" hidden="1" customWidth="1"/>
    <col min="9505" max="9505" width="17.33203125" style="1" customWidth="1"/>
    <col min="9506" max="9506" width="12.6640625" style="1" customWidth="1"/>
    <col min="9507" max="9507" width="0" style="1" hidden="1" customWidth="1"/>
    <col min="9508" max="9508" width="5.33203125" style="1" customWidth="1"/>
    <col min="9509" max="9509" width="0" style="1" hidden="1" customWidth="1"/>
    <col min="9510" max="9510" width="17" style="1" customWidth="1"/>
    <col min="9511" max="9511" width="6.33203125" style="1" customWidth="1"/>
    <col min="9512" max="9512" width="0" style="1" hidden="1" customWidth="1"/>
    <col min="9513" max="9513" width="14.33203125" style="1" customWidth="1"/>
    <col min="9514" max="9514" width="7.5546875" style="1" customWidth="1"/>
    <col min="9515" max="9515" width="0" style="1" hidden="1" customWidth="1"/>
    <col min="9516" max="9517" width="14.33203125" style="1" customWidth="1"/>
    <col min="9518" max="9518" width="20.88671875" style="1" customWidth="1"/>
    <col min="9519" max="9519" width="14.44140625" style="1" customWidth="1"/>
    <col min="9520" max="9520" width="15" style="1" customWidth="1"/>
    <col min="9521" max="9521" width="2.6640625" style="1" customWidth="1"/>
    <col min="9522" max="9522" width="11.6640625" style="1" customWidth="1"/>
    <col min="9523" max="9523" width="11.5546875" style="1" customWidth="1"/>
    <col min="9524" max="9524" width="2.33203125" style="1" customWidth="1"/>
    <col min="9525" max="9525" width="41" style="1" customWidth="1"/>
    <col min="9526" max="9526" width="14.33203125" style="1" customWidth="1"/>
    <col min="9527" max="9528" width="11.5546875" style="1" customWidth="1"/>
    <col min="9529" max="9529" width="21.88671875" style="1" customWidth="1"/>
    <col min="9530" max="9721" width="11.5546875" style="1"/>
    <col min="9722" max="9722" width="21.88671875" style="1" customWidth="1"/>
    <col min="9723" max="9723" width="13.88671875" style="1" customWidth="1"/>
    <col min="9724" max="9724" width="38.6640625" style="1" customWidth="1"/>
    <col min="9725" max="9725" width="3" style="1" bestFit="1" customWidth="1"/>
    <col min="9726" max="9726" width="32.33203125" style="1" customWidth="1"/>
    <col min="9727" max="9727" width="46.33203125" style="1" customWidth="1"/>
    <col min="9728" max="9728" width="19" style="1" customWidth="1"/>
    <col min="9729" max="9729" width="0" style="1" hidden="1" customWidth="1"/>
    <col min="9730" max="9730" width="17.6640625" style="1" customWidth="1"/>
    <col min="9731" max="9731" width="0" style="1" hidden="1" customWidth="1"/>
    <col min="9732" max="9732" width="22.33203125" style="1" customWidth="1"/>
    <col min="9733" max="9733" width="5.33203125" style="1" customWidth="1"/>
    <col min="9734" max="9734" width="36.33203125" style="1" customWidth="1"/>
    <col min="9735" max="9735" width="5.6640625" style="1" customWidth="1"/>
    <col min="9736" max="9736" width="0" style="1" hidden="1" customWidth="1"/>
    <col min="9737" max="9737" width="20.6640625" style="1" customWidth="1"/>
    <col min="9738" max="9738" width="4.88671875" style="1" customWidth="1"/>
    <col min="9739" max="9739" width="0" style="1" hidden="1" customWidth="1"/>
    <col min="9740" max="9740" width="24.6640625" style="1" customWidth="1"/>
    <col min="9741" max="9741" width="12.33203125" style="1" customWidth="1"/>
    <col min="9742" max="9742" width="0" style="1" hidden="1" customWidth="1"/>
    <col min="9743" max="9743" width="3.44140625" style="1" customWidth="1"/>
    <col min="9744" max="9744" width="0" style="1" hidden="1" customWidth="1"/>
    <col min="9745" max="9745" width="17.6640625" style="1" customWidth="1"/>
    <col min="9746" max="9746" width="3.44140625" style="1" customWidth="1"/>
    <col min="9747" max="9747" width="0" style="1" hidden="1" customWidth="1"/>
    <col min="9748" max="9748" width="23.6640625" style="1" customWidth="1"/>
    <col min="9749" max="9749" width="10" style="1" customWidth="1"/>
    <col min="9750" max="9750" width="0" style="1" hidden="1" customWidth="1"/>
    <col min="9751" max="9752" width="14.6640625" style="1" customWidth="1"/>
    <col min="9753" max="9753" width="12.88671875" style="1" customWidth="1"/>
    <col min="9754" max="9754" width="3.33203125" style="1" customWidth="1"/>
    <col min="9755" max="9755" width="30.33203125" style="1" customWidth="1"/>
    <col min="9756" max="9756" width="5" style="1" customWidth="1"/>
    <col min="9757" max="9757" width="0" style="1" hidden="1" customWidth="1"/>
    <col min="9758" max="9758" width="14.33203125" style="1" customWidth="1"/>
    <col min="9759" max="9759" width="5.6640625" style="1" customWidth="1"/>
    <col min="9760" max="9760" width="0" style="1" hidden="1" customWidth="1"/>
    <col min="9761" max="9761" width="17.33203125" style="1" customWidth="1"/>
    <col min="9762" max="9762" width="12.6640625" style="1" customWidth="1"/>
    <col min="9763" max="9763" width="0" style="1" hidden="1" customWidth="1"/>
    <col min="9764" max="9764" width="5.33203125" style="1" customWidth="1"/>
    <col min="9765" max="9765" width="0" style="1" hidden="1" customWidth="1"/>
    <col min="9766" max="9766" width="17" style="1" customWidth="1"/>
    <col min="9767" max="9767" width="6.33203125" style="1" customWidth="1"/>
    <col min="9768" max="9768" width="0" style="1" hidden="1" customWidth="1"/>
    <col min="9769" max="9769" width="14.33203125" style="1" customWidth="1"/>
    <col min="9770" max="9770" width="7.5546875" style="1" customWidth="1"/>
    <col min="9771" max="9771" width="0" style="1" hidden="1" customWidth="1"/>
    <col min="9772" max="9773" width="14.33203125" style="1" customWidth="1"/>
    <col min="9774" max="9774" width="20.88671875" style="1" customWidth="1"/>
    <col min="9775" max="9775" width="14.44140625" style="1" customWidth="1"/>
    <col min="9776" max="9776" width="15" style="1" customWidth="1"/>
    <col min="9777" max="9777" width="2.6640625" style="1" customWidth="1"/>
    <col min="9778" max="9778" width="11.6640625" style="1" customWidth="1"/>
    <col min="9779" max="9779" width="11.5546875" style="1" customWidth="1"/>
    <col min="9780" max="9780" width="2.33203125" style="1" customWidth="1"/>
    <col min="9781" max="9781" width="41" style="1" customWidth="1"/>
    <col min="9782" max="9782" width="14.33203125" style="1" customWidth="1"/>
    <col min="9783" max="9784" width="11.5546875" style="1" customWidth="1"/>
    <col min="9785" max="9785" width="21.88671875" style="1" customWidth="1"/>
    <col min="9786" max="9977" width="11.5546875" style="1"/>
    <col min="9978" max="9978" width="21.88671875" style="1" customWidth="1"/>
    <col min="9979" max="9979" width="13.88671875" style="1" customWidth="1"/>
    <col min="9980" max="9980" width="38.6640625" style="1" customWidth="1"/>
    <col min="9981" max="9981" width="3" style="1" bestFit="1" customWidth="1"/>
    <col min="9982" max="9982" width="32.33203125" style="1" customWidth="1"/>
    <col min="9983" max="9983" width="46.33203125" style="1" customWidth="1"/>
    <col min="9984" max="9984" width="19" style="1" customWidth="1"/>
    <col min="9985" max="9985" width="0" style="1" hidden="1" customWidth="1"/>
    <col min="9986" max="9986" width="17.6640625" style="1" customWidth="1"/>
    <col min="9987" max="9987" width="0" style="1" hidden="1" customWidth="1"/>
    <col min="9988" max="9988" width="22.33203125" style="1" customWidth="1"/>
    <col min="9989" max="9989" width="5.33203125" style="1" customWidth="1"/>
    <col min="9990" max="9990" width="36.33203125" style="1" customWidth="1"/>
    <col min="9991" max="9991" width="5.6640625" style="1" customWidth="1"/>
    <col min="9992" max="9992" width="0" style="1" hidden="1" customWidth="1"/>
    <col min="9993" max="9993" width="20.6640625" style="1" customWidth="1"/>
    <col min="9994" max="9994" width="4.88671875" style="1" customWidth="1"/>
    <col min="9995" max="9995" width="0" style="1" hidden="1" customWidth="1"/>
    <col min="9996" max="9996" width="24.6640625" style="1" customWidth="1"/>
    <col min="9997" max="9997" width="12.33203125" style="1" customWidth="1"/>
    <col min="9998" max="9998" width="0" style="1" hidden="1" customWidth="1"/>
    <col min="9999" max="9999" width="3.44140625" style="1" customWidth="1"/>
    <col min="10000" max="10000" width="0" style="1" hidden="1" customWidth="1"/>
    <col min="10001" max="10001" width="17.6640625" style="1" customWidth="1"/>
    <col min="10002" max="10002" width="3.44140625" style="1" customWidth="1"/>
    <col min="10003" max="10003" width="0" style="1" hidden="1" customWidth="1"/>
    <col min="10004" max="10004" width="23.6640625" style="1" customWidth="1"/>
    <col min="10005" max="10005" width="10" style="1" customWidth="1"/>
    <col min="10006" max="10006" width="0" style="1" hidden="1" customWidth="1"/>
    <col min="10007" max="10008" width="14.6640625" style="1" customWidth="1"/>
    <col min="10009" max="10009" width="12.88671875" style="1" customWidth="1"/>
    <col min="10010" max="10010" width="3.33203125" style="1" customWidth="1"/>
    <col min="10011" max="10011" width="30.33203125" style="1" customWidth="1"/>
    <col min="10012" max="10012" width="5" style="1" customWidth="1"/>
    <col min="10013" max="10013" width="0" style="1" hidden="1" customWidth="1"/>
    <col min="10014" max="10014" width="14.33203125" style="1" customWidth="1"/>
    <col min="10015" max="10015" width="5.6640625" style="1" customWidth="1"/>
    <col min="10016" max="10016" width="0" style="1" hidden="1" customWidth="1"/>
    <col min="10017" max="10017" width="17.33203125" style="1" customWidth="1"/>
    <col min="10018" max="10018" width="12.6640625" style="1" customWidth="1"/>
    <col min="10019" max="10019" width="0" style="1" hidden="1" customWidth="1"/>
    <col min="10020" max="10020" width="5.33203125" style="1" customWidth="1"/>
    <col min="10021" max="10021" width="0" style="1" hidden="1" customWidth="1"/>
    <col min="10022" max="10022" width="17" style="1" customWidth="1"/>
    <col min="10023" max="10023" width="6.33203125" style="1" customWidth="1"/>
    <col min="10024" max="10024" width="0" style="1" hidden="1" customWidth="1"/>
    <col min="10025" max="10025" width="14.33203125" style="1" customWidth="1"/>
    <col min="10026" max="10026" width="7.5546875" style="1" customWidth="1"/>
    <col min="10027" max="10027" width="0" style="1" hidden="1" customWidth="1"/>
    <col min="10028" max="10029" width="14.33203125" style="1" customWidth="1"/>
    <col min="10030" max="10030" width="20.88671875" style="1" customWidth="1"/>
    <col min="10031" max="10031" width="14.44140625" style="1" customWidth="1"/>
    <col min="10032" max="10032" width="15" style="1" customWidth="1"/>
    <col min="10033" max="10033" width="2.6640625" style="1" customWidth="1"/>
    <col min="10034" max="10034" width="11.6640625" style="1" customWidth="1"/>
    <col min="10035" max="10035" width="11.5546875" style="1" customWidth="1"/>
    <col min="10036" max="10036" width="2.33203125" style="1" customWidth="1"/>
    <col min="10037" max="10037" width="41" style="1" customWidth="1"/>
    <col min="10038" max="10038" width="14.33203125" style="1" customWidth="1"/>
    <col min="10039" max="10040" width="11.5546875" style="1" customWidth="1"/>
    <col min="10041" max="10041" width="21.88671875" style="1" customWidth="1"/>
    <col min="10042" max="10233" width="11.5546875" style="1"/>
    <col min="10234" max="10234" width="21.88671875" style="1" customWidth="1"/>
    <col min="10235" max="10235" width="13.88671875" style="1" customWidth="1"/>
    <col min="10236" max="10236" width="38.6640625" style="1" customWidth="1"/>
    <col min="10237" max="10237" width="3" style="1" bestFit="1" customWidth="1"/>
    <col min="10238" max="10238" width="32.33203125" style="1" customWidth="1"/>
    <col min="10239" max="10239" width="46.33203125" style="1" customWidth="1"/>
    <col min="10240" max="10240" width="19" style="1" customWidth="1"/>
    <col min="10241" max="10241" width="0" style="1" hidden="1" customWidth="1"/>
    <col min="10242" max="10242" width="17.6640625" style="1" customWidth="1"/>
    <col min="10243" max="10243" width="0" style="1" hidden="1" customWidth="1"/>
    <col min="10244" max="10244" width="22.33203125" style="1" customWidth="1"/>
    <col min="10245" max="10245" width="5.33203125" style="1" customWidth="1"/>
    <col min="10246" max="10246" width="36.33203125" style="1" customWidth="1"/>
    <col min="10247" max="10247" width="5.6640625" style="1" customWidth="1"/>
    <col min="10248" max="10248" width="0" style="1" hidden="1" customWidth="1"/>
    <col min="10249" max="10249" width="20.6640625" style="1" customWidth="1"/>
    <col min="10250" max="10250" width="4.88671875" style="1" customWidth="1"/>
    <col min="10251" max="10251" width="0" style="1" hidden="1" customWidth="1"/>
    <col min="10252" max="10252" width="24.6640625" style="1" customWidth="1"/>
    <col min="10253" max="10253" width="12.33203125" style="1" customWidth="1"/>
    <col min="10254" max="10254" width="0" style="1" hidden="1" customWidth="1"/>
    <col min="10255" max="10255" width="3.44140625" style="1" customWidth="1"/>
    <col min="10256" max="10256" width="0" style="1" hidden="1" customWidth="1"/>
    <col min="10257" max="10257" width="17.6640625" style="1" customWidth="1"/>
    <col min="10258" max="10258" width="3.44140625" style="1" customWidth="1"/>
    <col min="10259" max="10259" width="0" style="1" hidden="1" customWidth="1"/>
    <col min="10260" max="10260" width="23.6640625" style="1" customWidth="1"/>
    <col min="10261" max="10261" width="10" style="1" customWidth="1"/>
    <col min="10262" max="10262" width="0" style="1" hidden="1" customWidth="1"/>
    <col min="10263" max="10264" width="14.6640625" style="1" customWidth="1"/>
    <col min="10265" max="10265" width="12.88671875" style="1" customWidth="1"/>
    <col min="10266" max="10266" width="3.33203125" style="1" customWidth="1"/>
    <col min="10267" max="10267" width="30.33203125" style="1" customWidth="1"/>
    <col min="10268" max="10268" width="5" style="1" customWidth="1"/>
    <col min="10269" max="10269" width="0" style="1" hidden="1" customWidth="1"/>
    <col min="10270" max="10270" width="14.33203125" style="1" customWidth="1"/>
    <col min="10271" max="10271" width="5.6640625" style="1" customWidth="1"/>
    <col min="10272" max="10272" width="0" style="1" hidden="1" customWidth="1"/>
    <col min="10273" max="10273" width="17.33203125" style="1" customWidth="1"/>
    <col min="10274" max="10274" width="12.6640625" style="1" customWidth="1"/>
    <col min="10275" max="10275" width="0" style="1" hidden="1" customWidth="1"/>
    <col min="10276" max="10276" width="5.33203125" style="1" customWidth="1"/>
    <col min="10277" max="10277" width="0" style="1" hidden="1" customWidth="1"/>
    <col min="10278" max="10278" width="17" style="1" customWidth="1"/>
    <col min="10279" max="10279" width="6.33203125" style="1" customWidth="1"/>
    <col min="10280" max="10280" width="0" style="1" hidden="1" customWidth="1"/>
    <col min="10281" max="10281" width="14.33203125" style="1" customWidth="1"/>
    <col min="10282" max="10282" width="7.5546875" style="1" customWidth="1"/>
    <col min="10283" max="10283" width="0" style="1" hidden="1" customWidth="1"/>
    <col min="10284" max="10285" width="14.33203125" style="1" customWidth="1"/>
    <col min="10286" max="10286" width="20.88671875" style="1" customWidth="1"/>
    <col min="10287" max="10287" width="14.44140625" style="1" customWidth="1"/>
    <col min="10288" max="10288" width="15" style="1" customWidth="1"/>
    <col min="10289" max="10289" width="2.6640625" style="1" customWidth="1"/>
    <col min="10290" max="10290" width="11.6640625" style="1" customWidth="1"/>
    <col min="10291" max="10291" width="11.5546875" style="1" customWidth="1"/>
    <col min="10292" max="10292" width="2.33203125" style="1" customWidth="1"/>
    <col min="10293" max="10293" width="41" style="1" customWidth="1"/>
    <col min="10294" max="10294" width="14.33203125" style="1" customWidth="1"/>
    <col min="10295" max="10296" width="11.5546875" style="1" customWidth="1"/>
    <col min="10297" max="10297" width="21.88671875" style="1" customWidth="1"/>
    <col min="10298" max="10489" width="11.5546875" style="1"/>
    <col min="10490" max="10490" width="21.88671875" style="1" customWidth="1"/>
    <col min="10491" max="10491" width="13.88671875" style="1" customWidth="1"/>
    <col min="10492" max="10492" width="38.6640625" style="1" customWidth="1"/>
    <col min="10493" max="10493" width="3" style="1" bestFit="1" customWidth="1"/>
    <col min="10494" max="10494" width="32.33203125" style="1" customWidth="1"/>
    <col min="10495" max="10495" width="46.33203125" style="1" customWidth="1"/>
    <col min="10496" max="10496" width="19" style="1" customWidth="1"/>
    <col min="10497" max="10497" width="0" style="1" hidden="1" customWidth="1"/>
    <col min="10498" max="10498" width="17.6640625" style="1" customWidth="1"/>
    <col min="10499" max="10499" width="0" style="1" hidden="1" customWidth="1"/>
    <col min="10500" max="10500" width="22.33203125" style="1" customWidth="1"/>
    <col min="10501" max="10501" width="5.33203125" style="1" customWidth="1"/>
    <col min="10502" max="10502" width="36.33203125" style="1" customWidth="1"/>
    <col min="10503" max="10503" width="5.6640625" style="1" customWidth="1"/>
    <col min="10504" max="10504" width="0" style="1" hidden="1" customWidth="1"/>
    <col min="10505" max="10505" width="20.6640625" style="1" customWidth="1"/>
    <col min="10506" max="10506" width="4.88671875" style="1" customWidth="1"/>
    <col min="10507" max="10507" width="0" style="1" hidden="1" customWidth="1"/>
    <col min="10508" max="10508" width="24.6640625" style="1" customWidth="1"/>
    <col min="10509" max="10509" width="12.33203125" style="1" customWidth="1"/>
    <col min="10510" max="10510" width="0" style="1" hidden="1" customWidth="1"/>
    <col min="10511" max="10511" width="3.44140625" style="1" customWidth="1"/>
    <col min="10512" max="10512" width="0" style="1" hidden="1" customWidth="1"/>
    <col min="10513" max="10513" width="17.6640625" style="1" customWidth="1"/>
    <col min="10514" max="10514" width="3.44140625" style="1" customWidth="1"/>
    <col min="10515" max="10515" width="0" style="1" hidden="1" customWidth="1"/>
    <col min="10516" max="10516" width="23.6640625" style="1" customWidth="1"/>
    <col min="10517" max="10517" width="10" style="1" customWidth="1"/>
    <col min="10518" max="10518" width="0" style="1" hidden="1" customWidth="1"/>
    <col min="10519" max="10520" width="14.6640625" style="1" customWidth="1"/>
    <col min="10521" max="10521" width="12.88671875" style="1" customWidth="1"/>
    <col min="10522" max="10522" width="3.33203125" style="1" customWidth="1"/>
    <col min="10523" max="10523" width="30.33203125" style="1" customWidth="1"/>
    <col min="10524" max="10524" width="5" style="1" customWidth="1"/>
    <col min="10525" max="10525" width="0" style="1" hidden="1" customWidth="1"/>
    <col min="10526" max="10526" width="14.33203125" style="1" customWidth="1"/>
    <col min="10527" max="10527" width="5.6640625" style="1" customWidth="1"/>
    <col min="10528" max="10528" width="0" style="1" hidden="1" customWidth="1"/>
    <col min="10529" max="10529" width="17.33203125" style="1" customWidth="1"/>
    <col min="10530" max="10530" width="12.6640625" style="1" customWidth="1"/>
    <col min="10531" max="10531" width="0" style="1" hidden="1" customWidth="1"/>
    <col min="10532" max="10532" width="5.33203125" style="1" customWidth="1"/>
    <col min="10533" max="10533" width="0" style="1" hidden="1" customWidth="1"/>
    <col min="10534" max="10534" width="17" style="1" customWidth="1"/>
    <col min="10535" max="10535" width="6.33203125" style="1" customWidth="1"/>
    <col min="10536" max="10536" width="0" style="1" hidden="1" customWidth="1"/>
    <col min="10537" max="10537" width="14.33203125" style="1" customWidth="1"/>
    <col min="10538" max="10538" width="7.5546875" style="1" customWidth="1"/>
    <col min="10539" max="10539" width="0" style="1" hidden="1" customWidth="1"/>
    <col min="10540" max="10541" width="14.33203125" style="1" customWidth="1"/>
    <col min="10542" max="10542" width="20.88671875" style="1" customWidth="1"/>
    <col min="10543" max="10543" width="14.44140625" style="1" customWidth="1"/>
    <col min="10544" max="10544" width="15" style="1" customWidth="1"/>
    <col min="10545" max="10545" width="2.6640625" style="1" customWidth="1"/>
    <col min="10546" max="10546" width="11.6640625" style="1" customWidth="1"/>
    <col min="10547" max="10547" width="11.5546875" style="1" customWidth="1"/>
    <col min="10548" max="10548" width="2.33203125" style="1" customWidth="1"/>
    <col min="10549" max="10549" width="41" style="1" customWidth="1"/>
    <col min="10550" max="10550" width="14.33203125" style="1" customWidth="1"/>
    <col min="10551" max="10552" width="11.5546875" style="1" customWidth="1"/>
    <col min="10553" max="10553" width="21.88671875" style="1" customWidth="1"/>
    <col min="10554" max="10745" width="11.5546875" style="1"/>
    <col min="10746" max="10746" width="21.88671875" style="1" customWidth="1"/>
    <col min="10747" max="10747" width="13.88671875" style="1" customWidth="1"/>
    <col min="10748" max="10748" width="38.6640625" style="1" customWidth="1"/>
    <col min="10749" max="10749" width="3" style="1" bestFit="1" customWidth="1"/>
    <col min="10750" max="10750" width="32.33203125" style="1" customWidth="1"/>
    <col min="10751" max="10751" width="46.33203125" style="1" customWidth="1"/>
    <col min="10752" max="10752" width="19" style="1" customWidth="1"/>
    <col min="10753" max="10753" width="0" style="1" hidden="1" customWidth="1"/>
    <col min="10754" max="10754" width="17.6640625" style="1" customWidth="1"/>
    <col min="10755" max="10755" width="0" style="1" hidden="1" customWidth="1"/>
    <col min="10756" max="10756" width="22.33203125" style="1" customWidth="1"/>
    <col min="10757" max="10757" width="5.33203125" style="1" customWidth="1"/>
    <col min="10758" max="10758" width="36.33203125" style="1" customWidth="1"/>
    <col min="10759" max="10759" width="5.6640625" style="1" customWidth="1"/>
    <col min="10760" max="10760" width="0" style="1" hidden="1" customWidth="1"/>
    <col min="10761" max="10761" width="20.6640625" style="1" customWidth="1"/>
    <col min="10762" max="10762" width="4.88671875" style="1" customWidth="1"/>
    <col min="10763" max="10763" width="0" style="1" hidden="1" customWidth="1"/>
    <col min="10764" max="10764" width="24.6640625" style="1" customWidth="1"/>
    <col min="10765" max="10765" width="12.33203125" style="1" customWidth="1"/>
    <col min="10766" max="10766" width="0" style="1" hidden="1" customWidth="1"/>
    <col min="10767" max="10767" width="3.44140625" style="1" customWidth="1"/>
    <col min="10768" max="10768" width="0" style="1" hidden="1" customWidth="1"/>
    <col min="10769" max="10769" width="17.6640625" style="1" customWidth="1"/>
    <col min="10770" max="10770" width="3.44140625" style="1" customWidth="1"/>
    <col min="10771" max="10771" width="0" style="1" hidden="1" customWidth="1"/>
    <col min="10772" max="10772" width="23.6640625" style="1" customWidth="1"/>
    <col min="10773" max="10773" width="10" style="1" customWidth="1"/>
    <col min="10774" max="10774" width="0" style="1" hidden="1" customWidth="1"/>
    <col min="10775" max="10776" width="14.6640625" style="1" customWidth="1"/>
    <col min="10777" max="10777" width="12.88671875" style="1" customWidth="1"/>
    <col min="10778" max="10778" width="3.33203125" style="1" customWidth="1"/>
    <col min="10779" max="10779" width="30.33203125" style="1" customWidth="1"/>
    <col min="10780" max="10780" width="5" style="1" customWidth="1"/>
    <col min="10781" max="10781" width="0" style="1" hidden="1" customWidth="1"/>
    <col min="10782" max="10782" width="14.33203125" style="1" customWidth="1"/>
    <col min="10783" max="10783" width="5.6640625" style="1" customWidth="1"/>
    <col min="10784" max="10784" width="0" style="1" hidden="1" customWidth="1"/>
    <col min="10785" max="10785" width="17.33203125" style="1" customWidth="1"/>
    <col min="10786" max="10786" width="12.6640625" style="1" customWidth="1"/>
    <col min="10787" max="10787" width="0" style="1" hidden="1" customWidth="1"/>
    <col min="10788" max="10788" width="5.33203125" style="1" customWidth="1"/>
    <col min="10789" max="10789" width="0" style="1" hidden="1" customWidth="1"/>
    <col min="10790" max="10790" width="17" style="1" customWidth="1"/>
    <col min="10791" max="10791" width="6.33203125" style="1" customWidth="1"/>
    <col min="10792" max="10792" width="0" style="1" hidden="1" customWidth="1"/>
    <col min="10793" max="10793" width="14.33203125" style="1" customWidth="1"/>
    <col min="10794" max="10794" width="7.5546875" style="1" customWidth="1"/>
    <col min="10795" max="10795" width="0" style="1" hidden="1" customWidth="1"/>
    <col min="10796" max="10797" width="14.33203125" style="1" customWidth="1"/>
    <col min="10798" max="10798" width="20.88671875" style="1" customWidth="1"/>
    <col min="10799" max="10799" width="14.44140625" style="1" customWidth="1"/>
    <col min="10800" max="10800" width="15" style="1" customWidth="1"/>
    <col min="10801" max="10801" width="2.6640625" style="1" customWidth="1"/>
    <col min="10802" max="10802" width="11.6640625" style="1" customWidth="1"/>
    <col min="10803" max="10803" width="11.5546875" style="1" customWidth="1"/>
    <col min="10804" max="10804" width="2.33203125" style="1" customWidth="1"/>
    <col min="10805" max="10805" width="41" style="1" customWidth="1"/>
    <col min="10806" max="10806" width="14.33203125" style="1" customWidth="1"/>
    <col min="10807" max="10808" width="11.5546875" style="1" customWidth="1"/>
    <col min="10809" max="10809" width="21.88671875" style="1" customWidth="1"/>
    <col min="10810" max="11001" width="11.5546875" style="1"/>
    <col min="11002" max="11002" width="21.88671875" style="1" customWidth="1"/>
    <col min="11003" max="11003" width="13.88671875" style="1" customWidth="1"/>
    <col min="11004" max="11004" width="38.6640625" style="1" customWidth="1"/>
    <col min="11005" max="11005" width="3" style="1" bestFit="1" customWidth="1"/>
    <col min="11006" max="11006" width="32.33203125" style="1" customWidth="1"/>
    <col min="11007" max="11007" width="46.33203125" style="1" customWidth="1"/>
    <col min="11008" max="11008" width="19" style="1" customWidth="1"/>
    <col min="11009" max="11009" width="0" style="1" hidden="1" customWidth="1"/>
    <col min="11010" max="11010" width="17.6640625" style="1" customWidth="1"/>
    <col min="11011" max="11011" width="0" style="1" hidden="1" customWidth="1"/>
    <col min="11012" max="11012" width="22.33203125" style="1" customWidth="1"/>
    <col min="11013" max="11013" width="5.33203125" style="1" customWidth="1"/>
    <col min="11014" max="11014" width="36.33203125" style="1" customWidth="1"/>
    <col min="11015" max="11015" width="5.6640625" style="1" customWidth="1"/>
    <col min="11016" max="11016" width="0" style="1" hidden="1" customWidth="1"/>
    <col min="11017" max="11017" width="20.6640625" style="1" customWidth="1"/>
    <col min="11018" max="11018" width="4.88671875" style="1" customWidth="1"/>
    <col min="11019" max="11019" width="0" style="1" hidden="1" customWidth="1"/>
    <col min="11020" max="11020" width="24.6640625" style="1" customWidth="1"/>
    <col min="11021" max="11021" width="12.33203125" style="1" customWidth="1"/>
    <col min="11022" max="11022" width="0" style="1" hidden="1" customWidth="1"/>
    <col min="11023" max="11023" width="3.44140625" style="1" customWidth="1"/>
    <col min="11024" max="11024" width="0" style="1" hidden="1" customWidth="1"/>
    <col min="11025" max="11025" width="17.6640625" style="1" customWidth="1"/>
    <col min="11026" max="11026" width="3.44140625" style="1" customWidth="1"/>
    <col min="11027" max="11027" width="0" style="1" hidden="1" customWidth="1"/>
    <col min="11028" max="11028" width="23.6640625" style="1" customWidth="1"/>
    <col min="11029" max="11029" width="10" style="1" customWidth="1"/>
    <col min="11030" max="11030" width="0" style="1" hidden="1" customWidth="1"/>
    <col min="11031" max="11032" width="14.6640625" style="1" customWidth="1"/>
    <col min="11033" max="11033" width="12.88671875" style="1" customWidth="1"/>
    <col min="11034" max="11034" width="3.33203125" style="1" customWidth="1"/>
    <col min="11035" max="11035" width="30.33203125" style="1" customWidth="1"/>
    <col min="11036" max="11036" width="5" style="1" customWidth="1"/>
    <col min="11037" max="11037" width="0" style="1" hidden="1" customWidth="1"/>
    <col min="11038" max="11038" width="14.33203125" style="1" customWidth="1"/>
    <col min="11039" max="11039" width="5.6640625" style="1" customWidth="1"/>
    <col min="11040" max="11040" width="0" style="1" hidden="1" customWidth="1"/>
    <col min="11041" max="11041" width="17.33203125" style="1" customWidth="1"/>
    <col min="11042" max="11042" width="12.6640625" style="1" customWidth="1"/>
    <col min="11043" max="11043" width="0" style="1" hidden="1" customWidth="1"/>
    <col min="11044" max="11044" width="5.33203125" style="1" customWidth="1"/>
    <col min="11045" max="11045" width="0" style="1" hidden="1" customWidth="1"/>
    <col min="11046" max="11046" width="17" style="1" customWidth="1"/>
    <col min="11047" max="11047" width="6.33203125" style="1" customWidth="1"/>
    <col min="11048" max="11048" width="0" style="1" hidden="1" customWidth="1"/>
    <col min="11049" max="11049" width="14.33203125" style="1" customWidth="1"/>
    <col min="11050" max="11050" width="7.5546875" style="1" customWidth="1"/>
    <col min="11051" max="11051" width="0" style="1" hidden="1" customWidth="1"/>
    <col min="11052" max="11053" width="14.33203125" style="1" customWidth="1"/>
    <col min="11054" max="11054" width="20.88671875" style="1" customWidth="1"/>
    <col min="11055" max="11055" width="14.44140625" style="1" customWidth="1"/>
    <col min="11056" max="11056" width="15" style="1" customWidth="1"/>
    <col min="11057" max="11057" width="2.6640625" style="1" customWidth="1"/>
    <col min="11058" max="11058" width="11.6640625" style="1" customWidth="1"/>
    <col min="11059" max="11059" width="11.5546875" style="1" customWidth="1"/>
    <col min="11060" max="11060" width="2.33203125" style="1" customWidth="1"/>
    <col min="11061" max="11061" width="41" style="1" customWidth="1"/>
    <col min="11062" max="11062" width="14.33203125" style="1" customWidth="1"/>
    <col min="11063" max="11064" width="11.5546875" style="1" customWidth="1"/>
    <col min="11065" max="11065" width="21.88671875" style="1" customWidth="1"/>
    <col min="11066" max="11257" width="11.5546875" style="1"/>
    <col min="11258" max="11258" width="21.88671875" style="1" customWidth="1"/>
    <col min="11259" max="11259" width="13.88671875" style="1" customWidth="1"/>
    <col min="11260" max="11260" width="38.6640625" style="1" customWidth="1"/>
    <col min="11261" max="11261" width="3" style="1" bestFit="1" customWidth="1"/>
    <col min="11262" max="11262" width="32.33203125" style="1" customWidth="1"/>
    <col min="11263" max="11263" width="46.33203125" style="1" customWidth="1"/>
    <col min="11264" max="11264" width="19" style="1" customWidth="1"/>
    <col min="11265" max="11265" width="0" style="1" hidden="1" customWidth="1"/>
    <col min="11266" max="11266" width="17.6640625" style="1" customWidth="1"/>
    <col min="11267" max="11267" width="0" style="1" hidden="1" customWidth="1"/>
    <col min="11268" max="11268" width="22.33203125" style="1" customWidth="1"/>
    <col min="11269" max="11269" width="5.33203125" style="1" customWidth="1"/>
    <col min="11270" max="11270" width="36.33203125" style="1" customWidth="1"/>
    <col min="11271" max="11271" width="5.6640625" style="1" customWidth="1"/>
    <col min="11272" max="11272" width="0" style="1" hidden="1" customWidth="1"/>
    <col min="11273" max="11273" width="20.6640625" style="1" customWidth="1"/>
    <col min="11274" max="11274" width="4.88671875" style="1" customWidth="1"/>
    <col min="11275" max="11275" width="0" style="1" hidden="1" customWidth="1"/>
    <col min="11276" max="11276" width="24.6640625" style="1" customWidth="1"/>
    <col min="11277" max="11277" width="12.33203125" style="1" customWidth="1"/>
    <col min="11278" max="11278" width="0" style="1" hidden="1" customWidth="1"/>
    <col min="11279" max="11279" width="3.44140625" style="1" customWidth="1"/>
    <col min="11280" max="11280" width="0" style="1" hidden="1" customWidth="1"/>
    <col min="11281" max="11281" width="17.6640625" style="1" customWidth="1"/>
    <col min="11282" max="11282" width="3.44140625" style="1" customWidth="1"/>
    <col min="11283" max="11283" width="0" style="1" hidden="1" customWidth="1"/>
    <col min="11284" max="11284" width="23.6640625" style="1" customWidth="1"/>
    <col min="11285" max="11285" width="10" style="1" customWidth="1"/>
    <col min="11286" max="11286" width="0" style="1" hidden="1" customWidth="1"/>
    <col min="11287" max="11288" width="14.6640625" style="1" customWidth="1"/>
    <col min="11289" max="11289" width="12.88671875" style="1" customWidth="1"/>
    <col min="11290" max="11290" width="3.33203125" style="1" customWidth="1"/>
    <col min="11291" max="11291" width="30.33203125" style="1" customWidth="1"/>
    <col min="11292" max="11292" width="5" style="1" customWidth="1"/>
    <col min="11293" max="11293" width="0" style="1" hidden="1" customWidth="1"/>
    <col min="11294" max="11294" width="14.33203125" style="1" customWidth="1"/>
    <col min="11295" max="11295" width="5.6640625" style="1" customWidth="1"/>
    <col min="11296" max="11296" width="0" style="1" hidden="1" customWidth="1"/>
    <col min="11297" max="11297" width="17.33203125" style="1" customWidth="1"/>
    <col min="11298" max="11298" width="12.6640625" style="1" customWidth="1"/>
    <col min="11299" max="11299" width="0" style="1" hidden="1" customWidth="1"/>
    <col min="11300" max="11300" width="5.33203125" style="1" customWidth="1"/>
    <col min="11301" max="11301" width="0" style="1" hidden="1" customWidth="1"/>
    <col min="11302" max="11302" width="17" style="1" customWidth="1"/>
    <col min="11303" max="11303" width="6.33203125" style="1" customWidth="1"/>
    <col min="11304" max="11304" width="0" style="1" hidden="1" customWidth="1"/>
    <col min="11305" max="11305" width="14.33203125" style="1" customWidth="1"/>
    <col min="11306" max="11306" width="7.5546875" style="1" customWidth="1"/>
    <col min="11307" max="11307" width="0" style="1" hidden="1" customWidth="1"/>
    <col min="11308" max="11309" width="14.33203125" style="1" customWidth="1"/>
    <col min="11310" max="11310" width="20.88671875" style="1" customWidth="1"/>
    <col min="11311" max="11311" width="14.44140625" style="1" customWidth="1"/>
    <col min="11312" max="11312" width="15" style="1" customWidth="1"/>
    <col min="11313" max="11313" width="2.6640625" style="1" customWidth="1"/>
    <col min="11314" max="11314" width="11.6640625" style="1" customWidth="1"/>
    <col min="11315" max="11315" width="11.5546875" style="1" customWidth="1"/>
    <col min="11316" max="11316" width="2.33203125" style="1" customWidth="1"/>
    <col min="11317" max="11317" width="41" style="1" customWidth="1"/>
    <col min="11318" max="11318" width="14.33203125" style="1" customWidth="1"/>
    <col min="11319" max="11320" width="11.5546875" style="1" customWidth="1"/>
    <col min="11321" max="11321" width="21.88671875" style="1" customWidth="1"/>
    <col min="11322" max="11513" width="11.5546875" style="1"/>
    <col min="11514" max="11514" width="21.88671875" style="1" customWidth="1"/>
    <col min="11515" max="11515" width="13.88671875" style="1" customWidth="1"/>
    <col min="11516" max="11516" width="38.6640625" style="1" customWidth="1"/>
    <col min="11517" max="11517" width="3" style="1" bestFit="1" customWidth="1"/>
    <col min="11518" max="11518" width="32.33203125" style="1" customWidth="1"/>
    <col min="11519" max="11519" width="46.33203125" style="1" customWidth="1"/>
    <col min="11520" max="11520" width="19" style="1" customWidth="1"/>
    <col min="11521" max="11521" width="0" style="1" hidden="1" customWidth="1"/>
    <col min="11522" max="11522" width="17.6640625" style="1" customWidth="1"/>
    <col min="11523" max="11523" width="0" style="1" hidden="1" customWidth="1"/>
    <col min="11524" max="11524" width="22.33203125" style="1" customWidth="1"/>
    <col min="11525" max="11525" width="5.33203125" style="1" customWidth="1"/>
    <col min="11526" max="11526" width="36.33203125" style="1" customWidth="1"/>
    <col min="11527" max="11527" width="5.6640625" style="1" customWidth="1"/>
    <col min="11528" max="11528" width="0" style="1" hidden="1" customWidth="1"/>
    <col min="11529" max="11529" width="20.6640625" style="1" customWidth="1"/>
    <col min="11530" max="11530" width="4.88671875" style="1" customWidth="1"/>
    <col min="11531" max="11531" width="0" style="1" hidden="1" customWidth="1"/>
    <col min="11532" max="11532" width="24.6640625" style="1" customWidth="1"/>
    <col min="11533" max="11533" width="12.33203125" style="1" customWidth="1"/>
    <col min="11534" max="11534" width="0" style="1" hidden="1" customWidth="1"/>
    <col min="11535" max="11535" width="3.44140625" style="1" customWidth="1"/>
    <col min="11536" max="11536" width="0" style="1" hidden="1" customWidth="1"/>
    <col min="11537" max="11537" width="17.6640625" style="1" customWidth="1"/>
    <col min="11538" max="11538" width="3.44140625" style="1" customWidth="1"/>
    <col min="11539" max="11539" width="0" style="1" hidden="1" customWidth="1"/>
    <col min="11540" max="11540" width="23.6640625" style="1" customWidth="1"/>
    <col min="11541" max="11541" width="10" style="1" customWidth="1"/>
    <col min="11542" max="11542" width="0" style="1" hidden="1" customWidth="1"/>
    <col min="11543" max="11544" width="14.6640625" style="1" customWidth="1"/>
    <col min="11545" max="11545" width="12.88671875" style="1" customWidth="1"/>
    <col min="11546" max="11546" width="3.33203125" style="1" customWidth="1"/>
    <col min="11547" max="11547" width="30.33203125" style="1" customWidth="1"/>
    <col min="11548" max="11548" width="5" style="1" customWidth="1"/>
    <col min="11549" max="11549" width="0" style="1" hidden="1" customWidth="1"/>
    <col min="11550" max="11550" width="14.33203125" style="1" customWidth="1"/>
    <col min="11551" max="11551" width="5.6640625" style="1" customWidth="1"/>
    <col min="11552" max="11552" width="0" style="1" hidden="1" customWidth="1"/>
    <col min="11553" max="11553" width="17.33203125" style="1" customWidth="1"/>
    <col min="11554" max="11554" width="12.6640625" style="1" customWidth="1"/>
    <col min="11555" max="11555" width="0" style="1" hidden="1" customWidth="1"/>
    <col min="11556" max="11556" width="5.33203125" style="1" customWidth="1"/>
    <col min="11557" max="11557" width="0" style="1" hidden="1" customWidth="1"/>
    <col min="11558" max="11558" width="17" style="1" customWidth="1"/>
    <col min="11559" max="11559" width="6.33203125" style="1" customWidth="1"/>
    <col min="11560" max="11560" width="0" style="1" hidden="1" customWidth="1"/>
    <col min="11561" max="11561" width="14.33203125" style="1" customWidth="1"/>
    <col min="11562" max="11562" width="7.5546875" style="1" customWidth="1"/>
    <col min="11563" max="11563" width="0" style="1" hidden="1" customWidth="1"/>
    <col min="11564" max="11565" width="14.33203125" style="1" customWidth="1"/>
    <col min="11566" max="11566" width="20.88671875" style="1" customWidth="1"/>
    <col min="11567" max="11567" width="14.44140625" style="1" customWidth="1"/>
    <col min="11568" max="11568" width="15" style="1" customWidth="1"/>
    <col min="11569" max="11569" width="2.6640625" style="1" customWidth="1"/>
    <col min="11570" max="11570" width="11.6640625" style="1" customWidth="1"/>
    <col min="11571" max="11571" width="11.5546875" style="1" customWidth="1"/>
    <col min="11572" max="11572" width="2.33203125" style="1" customWidth="1"/>
    <col min="11573" max="11573" width="41" style="1" customWidth="1"/>
    <col min="11574" max="11574" width="14.33203125" style="1" customWidth="1"/>
    <col min="11575" max="11576" width="11.5546875" style="1" customWidth="1"/>
    <col min="11577" max="11577" width="21.88671875" style="1" customWidth="1"/>
    <col min="11578" max="11769" width="11.5546875" style="1"/>
    <col min="11770" max="11770" width="21.88671875" style="1" customWidth="1"/>
    <col min="11771" max="11771" width="13.88671875" style="1" customWidth="1"/>
    <col min="11772" max="11772" width="38.6640625" style="1" customWidth="1"/>
    <col min="11773" max="11773" width="3" style="1" bestFit="1" customWidth="1"/>
    <col min="11774" max="11774" width="32.33203125" style="1" customWidth="1"/>
    <col min="11775" max="11775" width="46.33203125" style="1" customWidth="1"/>
    <col min="11776" max="11776" width="19" style="1" customWidth="1"/>
    <col min="11777" max="11777" width="0" style="1" hidden="1" customWidth="1"/>
    <col min="11778" max="11778" width="17.6640625" style="1" customWidth="1"/>
    <col min="11779" max="11779" width="0" style="1" hidden="1" customWidth="1"/>
    <col min="11780" max="11780" width="22.33203125" style="1" customWidth="1"/>
    <col min="11781" max="11781" width="5.33203125" style="1" customWidth="1"/>
    <col min="11782" max="11782" width="36.33203125" style="1" customWidth="1"/>
    <col min="11783" max="11783" width="5.6640625" style="1" customWidth="1"/>
    <col min="11784" max="11784" width="0" style="1" hidden="1" customWidth="1"/>
    <col min="11785" max="11785" width="20.6640625" style="1" customWidth="1"/>
    <col min="11786" max="11786" width="4.88671875" style="1" customWidth="1"/>
    <col min="11787" max="11787" width="0" style="1" hidden="1" customWidth="1"/>
    <col min="11788" max="11788" width="24.6640625" style="1" customWidth="1"/>
    <col min="11789" max="11789" width="12.33203125" style="1" customWidth="1"/>
    <col min="11790" max="11790" width="0" style="1" hidden="1" customWidth="1"/>
    <col min="11791" max="11791" width="3.44140625" style="1" customWidth="1"/>
    <col min="11792" max="11792" width="0" style="1" hidden="1" customWidth="1"/>
    <col min="11793" max="11793" width="17.6640625" style="1" customWidth="1"/>
    <col min="11794" max="11794" width="3.44140625" style="1" customWidth="1"/>
    <col min="11795" max="11795" width="0" style="1" hidden="1" customWidth="1"/>
    <col min="11796" max="11796" width="23.6640625" style="1" customWidth="1"/>
    <col min="11797" max="11797" width="10" style="1" customWidth="1"/>
    <col min="11798" max="11798" width="0" style="1" hidden="1" customWidth="1"/>
    <col min="11799" max="11800" width="14.6640625" style="1" customWidth="1"/>
    <col min="11801" max="11801" width="12.88671875" style="1" customWidth="1"/>
    <col min="11802" max="11802" width="3.33203125" style="1" customWidth="1"/>
    <col min="11803" max="11803" width="30.33203125" style="1" customWidth="1"/>
    <col min="11804" max="11804" width="5" style="1" customWidth="1"/>
    <col min="11805" max="11805" width="0" style="1" hidden="1" customWidth="1"/>
    <col min="11806" max="11806" width="14.33203125" style="1" customWidth="1"/>
    <col min="11807" max="11807" width="5.6640625" style="1" customWidth="1"/>
    <col min="11808" max="11808" width="0" style="1" hidden="1" customWidth="1"/>
    <col min="11809" max="11809" width="17.33203125" style="1" customWidth="1"/>
    <col min="11810" max="11810" width="12.6640625" style="1" customWidth="1"/>
    <col min="11811" max="11811" width="0" style="1" hidden="1" customWidth="1"/>
    <col min="11812" max="11812" width="5.33203125" style="1" customWidth="1"/>
    <col min="11813" max="11813" width="0" style="1" hidden="1" customWidth="1"/>
    <col min="11814" max="11814" width="17" style="1" customWidth="1"/>
    <col min="11815" max="11815" width="6.33203125" style="1" customWidth="1"/>
    <col min="11816" max="11816" width="0" style="1" hidden="1" customWidth="1"/>
    <col min="11817" max="11817" width="14.33203125" style="1" customWidth="1"/>
    <col min="11818" max="11818" width="7.5546875" style="1" customWidth="1"/>
    <col min="11819" max="11819" width="0" style="1" hidden="1" customWidth="1"/>
    <col min="11820" max="11821" width="14.33203125" style="1" customWidth="1"/>
    <col min="11822" max="11822" width="20.88671875" style="1" customWidth="1"/>
    <col min="11823" max="11823" width="14.44140625" style="1" customWidth="1"/>
    <col min="11824" max="11824" width="15" style="1" customWidth="1"/>
    <col min="11825" max="11825" width="2.6640625" style="1" customWidth="1"/>
    <col min="11826" max="11826" width="11.6640625" style="1" customWidth="1"/>
    <col min="11827" max="11827" width="11.5546875" style="1" customWidth="1"/>
    <col min="11828" max="11828" width="2.33203125" style="1" customWidth="1"/>
    <col min="11829" max="11829" width="41" style="1" customWidth="1"/>
    <col min="11830" max="11830" width="14.33203125" style="1" customWidth="1"/>
    <col min="11831" max="11832" width="11.5546875" style="1" customWidth="1"/>
    <col min="11833" max="11833" width="21.88671875" style="1" customWidth="1"/>
    <col min="11834" max="12025" width="11.5546875" style="1"/>
    <col min="12026" max="12026" width="21.88671875" style="1" customWidth="1"/>
    <col min="12027" max="12027" width="13.88671875" style="1" customWidth="1"/>
    <col min="12028" max="12028" width="38.6640625" style="1" customWidth="1"/>
    <col min="12029" max="12029" width="3" style="1" bestFit="1" customWidth="1"/>
    <col min="12030" max="12030" width="32.33203125" style="1" customWidth="1"/>
    <col min="12031" max="12031" width="46.33203125" style="1" customWidth="1"/>
    <col min="12032" max="12032" width="19" style="1" customWidth="1"/>
    <col min="12033" max="12033" width="0" style="1" hidden="1" customWidth="1"/>
    <col min="12034" max="12034" width="17.6640625" style="1" customWidth="1"/>
    <col min="12035" max="12035" width="0" style="1" hidden="1" customWidth="1"/>
    <col min="12036" max="12036" width="22.33203125" style="1" customWidth="1"/>
    <col min="12037" max="12037" width="5.33203125" style="1" customWidth="1"/>
    <col min="12038" max="12038" width="36.33203125" style="1" customWidth="1"/>
    <col min="12039" max="12039" width="5.6640625" style="1" customWidth="1"/>
    <col min="12040" max="12040" width="0" style="1" hidden="1" customWidth="1"/>
    <col min="12041" max="12041" width="20.6640625" style="1" customWidth="1"/>
    <col min="12042" max="12042" width="4.88671875" style="1" customWidth="1"/>
    <col min="12043" max="12043" width="0" style="1" hidden="1" customWidth="1"/>
    <col min="12044" max="12044" width="24.6640625" style="1" customWidth="1"/>
    <col min="12045" max="12045" width="12.33203125" style="1" customWidth="1"/>
    <col min="12046" max="12046" width="0" style="1" hidden="1" customWidth="1"/>
    <col min="12047" max="12047" width="3.44140625" style="1" customWidth="1"/>
    <col min="12048" max="12048" width="0" style="1" hidden="1" customWidth="1"/>
    <col min="12049" max="12049" width="17.6640625" style="1" customWidth="1"/>
    <col min="12050" max="12050" width="3.44140625" style="1" customWidth="1"/>
    <col min="12051" max="12051" width="0" style="1" hidden="1" customWidth="1"/>
    <col min="12052" max="12052" width="23.6640625" style="1" customWidth="1"/>
    <col min="12053" max="12053" width="10" style="1" customWidth="1"/>
    <col min="12054" max="12054" width="0" style="1" hidden="1" customWidth="1"/>
    <col min="12055" max="12056" width="14.6640625" style="1" customWidth="1"/>
    <col min="12057" max="12057" width="12.88671875" style="1" customWidth="1"/>
    <col min="12058" max="12058" width="3.33203125" style="1" customWidth="1"/>
    <col min="12059" max="12059" width="30.33203125" style="1" customWidth="1"/>
    <col min="12060" max="12060" width="5" style="1" customWidth="1"/>
    <col min="12061" max="12061" width="0" style="1" hidden="1" customWidth="1"/>
    <col min="12062" max="12062" width="14.33203125" style="1" customWidth="1"/>
    <col min="12063" max="12063" width="5.6640625" style="1" customWidth="1"/>
    <col min="12064" max="12064" width="0" style="1" hidden="1" customWidth="1"/>
    <col min="12065" max="12065" width="17.33203125" style="1" customWidth="1"/>
    <col min="12066" max="12066" width="12.6640625" style="1" customWidth="1"/>
    <col min="12067" max="12067" width="0" style="1" hidden="1" customWidth="1"/>
    <col min="12068" max="12068" width="5.33203125" style="1" customWidth="1"/>
    <col min="12069" max="12069" width="0" style="1" hidden="1" customWidth="1"/>
    <col min="12070" max="12070" width="17" style="1" customWidth="1"/>
    <col min="12071" max="12071" width="6.33203125" style="1" customWidth="1"/>
    <col min="12072" max="12072" width="0" style="1" hidden="1" customWidth="1"/>
    <col min="12073" max="12073" width="14.33203125" style="1" customWidth="1"/>
    <col min="12074" max="12074" width="7.5546875" style="1" customWidth="1"/>
    <col min="12075" max="12075" width="0" style="1" hidden="1" customWidth="1"/>
    <col min="12076" max="12077" width="14.33203125" style="1" customWidth="1"/>
    <col min="12078" max="12078" width="20.88671875" style="1" customWidth="1"/>
    <col min="12079" max="12079" width="14.44140625" style="1" customWidth="1"/>
    <col min="12080" max="12080" width="15" style="1" customWidth="1"/>
    <col min="12081" max="12081" width="2.6640625" style="1" customWidth="1"/>
    <col min="12082" max="12082" width="11.6640625" style="1" customWidth="1"/>
    <col min="12083" max="12083" width="11.5546875" style="1" customWidth="1"/>
    <col min="12084" max="12084" width="2.33203125" style="1" customWidth="1"/>
    <col min="12085" max="12085" width="41" style="1" customWidth="1"/>
    <col min="12086" max="12086" width="14.33203125" style="1" customWidth="1"/>
    <col min="12087" max="12088" width="11.5546875" style="1" customWidth="1"/>
    <col min="12089" max="12089" width="21.88671875" style="1" customWidth="1"/>
    <col min="12090" max="12281" width="11.5546875" style="1"/>
    <col min="12282" max="12282" width="21.88671875" style="1" customWidth="1"/>
    <col min="12283" max="12283" width="13.88671875" style="1" customWidth="1"/>
    <col min="12284" max="12284" width="38.6640625" style="1" customWidth="1"/>
    <col min="12285" max="12285" width="3" style="1" bestFit="1" customWidth="1"/>
    <col min="12286" max="12286" width="32.33203125" style="1" customWidth="1"/>
    <col min="12287" max="12287" width="46.33203125" style="1" customWidth="1"/>
    <col min="12288" max="12288" width="19" style="1" customWidth="1"/>
    <col min="12289" max="12289" width="0" style="1" hidden="1" customWidth="1"/>
    <col min="12290" max="12290" width="17.6640625" style="1" customWidth="1"/>
    <col min="12291" max="12291" width="0" style="1" hidden="1" customWidth="1"/>
    <col min="12292" max="12292" width="22.33203125" style="1" customWidth="1"/>
    <col min="12293" max="12293" width="5.33203125" style="1" customWidth="1"/>
    <col min="12294" max="12294" width="36.33203125" style="1" customWidth="1"/>
    <col min="12295" max="12295" width="5.6640625" style="1" customWidth="1"/>
    <col min="12296" max="12296" width="0" style="1" hidden="1" customWidth="1"/>
    <col min="12297" max="12297" width="20.6640625" style="1" customWidth="1"/>
    <col min="12298" max="12298" width="4.88671875" style="1" customWidth="1"/>
    <col min="12299" max="12299" width="0" style="1" hidden="1" customWidth="1"/>
    <col min="12300" max="12300" width="24.6640625" style="1" customWidth="1"/>
    <col min="12301" max="12301" width="12.33203125" style="1" customWidth="1"/>
    <col min="12302" max="12302" width="0" style="1" hidden="1" customWidth="1"/>
    <col min="12303" max="12303" width="3.44140625" style="1" customWidth="1"/>
    <col min="12304" max="12304" width="0" style="1" hidden="1" customWidth="1"/>
    <col min="12305" max="12305" width="17.6640625" style="1" customWidth="1"/>
    <col min="12306" max="12306" width="3.44140625" style="1" customWidth="1"/>
    <col min="12307" max="12307" width="0" style="1" hidden="1" customWidth="1"/>
    <col min="12308" max="12308" width="23.6640625" style="1" customWidth="1"/>
    <col min="12309" max="12309" width="10" style="1" customWidth="1"/>
    <col min="12310" max="12310" width="0" style="1" hidden="1" customWidth="1"/>
    <col min="12311" max="12312" width="14.6640625" style="1" customWidth="1"/>
    <col min="12313" max="12313" width="12.88671875" style="1" customWidth="1"/>
    <col min="12314" max="12314" width="3.33203125" style="1" customWidth="1"/>
    <col min="12315" max="12315" width="30.33203125" style="1" customWidth="1"/>
    <col min="12316" max="12316" width="5" style="1" customWidth="1"/>
    <col min="12317" max="12317" width="0" style="1" hidden="1" customWidth="1"/>
    <col min="12318" max="12318" width="14.33203125" style="1" customWidth="1"/>
    <col min="12319" max="12319" width="5.6640625" style="1" customWidth="1"/>
    <col min="12320" max="12320" width="0" style="1" hidden="1" customWidth="1"/>
    <col min="12321" max="12321" width="17.33203125" style="1" customWidth="1"/>
    <col min="12322" max="12322" width="12.6640625" style="1" customWidth="1"/>
    <col min="12323" max="12323" width="0" style="1" hidden="1" customWidth="1"/>
    <col min="12324" max="12324" width="5.33203125" style="1" customWidth="1"/>
    <col min="12325" max="12325" width="0" style="1" hidden="1" customWidth="1"/>
    <col min="12326" max="12326" width="17" style="1" customWidth="1"/>
    <col min="12327" max="12327" width="6.33203125" style="1" customWidth="1"/>
    <col min="12328" max="12328" width="0" style="1" hidden="1" customWidth="1"/>
    <col min="12329" max="12329" width="14.33203125" style="1" customWidth="1"/>
    <col min="12330" max="12330" width="7.5546875" style="1" customWidth="1"/>
    <col min="12331" max="12331" width="0" style="1" hidden="1" customWidth="1"/>
    <col min="12332" max="12333" width="14.33203125" style="1" customWidth="1"/>
    <col min="12334" max="12334" width="20.88671875" style="1" customWidth="1"/>
    <col min="12335" max="12335" width="14.44140625" style="1" customWidth="1"/>
    <col min="12336" max="12336" width="15" style="1" customWidth="1"/>
    <col min="12337" max="12337" width="2.6640625" style="1" customWidth="1"/>
    <col min="12338" max="12338" width="11.6640625" style="1" customWidth="1"/>
    <col min="12339" max="12339" width="11.5546875" style="1" customWidth="1"/>
    <col min="12340" max="12340" width="2.33203125" style="1" customWidth="1"/>
    <col min="12341" max="12341" width="41" style="1" customWidth="1"/>
    <col min="12342" max="12342" width="14.33203125" style="1" customWidth="1"/>
    <col min="12343" max="12344" width="11.5546875" style="1" customWidth="1"/>
    <col min="12345" max="12345" width="21.88671875" style="1" customWidth="1"/>
    <col min="12346" max="12537" width="11.5546875" style="1"/>
    <col min="12538" max="12538" width="21.88671875" style="1" customWidth="1"/>
    <col min="12539" max="12539" width="13.88671875" style="1" customWidth="1"/>
    <col min="12540" max="12540" width="38.6640625" style="1" customWidth="1"/>
    <col min="12541" max="12541" width="3" style="1" bestFit="1" customWidth="1"/>
    <col min="12542" max="12542" width="32.33203125" style="1" customWidth="1"/>
    <col min="12543" max="12543" width="46.33203125" style="1" customWidth="1"/>
    <col min="12544" max="12544" width="19" style="1" customWidth="1"/>
    <col min="12545" max="12545" width="0" style="1" hidden="1" customWidth="1"/>
    <col min="12546" max="12546" width="17.6640625" style="1" customWidth="1"/>
    <col min="12547" max="12547" width="0" style="1" hidden="1" customWidth="1"/>
    <col min="12548" max="12548" width="22.33203125" style="1" customWidth="1"/>
    <col min="12549" max="12549" width="5.33203125" style="1" customWidth="1"/>
    <col min="12550" max="12550" width="36.33203125" style="1" customWidth="1"/>
    <col min="12551" max="12551" width="5.6640625" style="1" customWidth="1"/>
    <col min="12552" max="12552" width="0" style="1" hidden="1" customWidth="1"/>
    <col min="12553" max="12553" width="20.6640625" style="1" customWidth="1"/>
    <col min="12554" max="12554" width="4.88671875" style="1" customWidth="1"/>
    <col min="12555" max="12555" width="0" style="1" hidden="1" customWidth="1"/>
    <col min="12556" max="12556" width="24.6640625" style="1" customWidth="1"/>
    <col min="12557" max="12557" width="12.33203125" style="1" customWidth="1"/>
    <col min="12558" max="12558" width="0" style="1" hidden="1" customWidth="1"/>
    <col min="12559" max="12559" width="3.44140625" style="1" customWidth="1"/>
    <col min="12560" max="12560" width="0" style="1" hidden="1" customWidth="1"/>
    <col min="12561" max="12561" width="17.6640625" style="1" customWidth="1"/>
    <col min="12562" max="12562" width="3.44140625" style="1" customWidth="1"/>
    <col min="12563" max="12563" width="0" style="1" hidden="1" customWidth="1"/>
    <col min="12564" max="12564" width="23.6640625" style="1" customWidth="1"/>
    <col min="12565" max="12565" width="10" style="1" customWidth="1"/>
    <col min="12566" max="12566" width="0" style="1" hidden="1" customWidth="1"/>
    <col min="12567" max="12568" width="14.6640625" style="1" customWidth="1"/>
    <col min="12569" max="12569" width="12.88671875" style="1" customWidth="1"/>
    <col min="12570" max="12570" width="3.33203125" style="1" customWidth="1"/>
    <col min="12571" max="12571" width="30.33203125" style="1" customWidth="1"/>
    <col min="12572" max="12572" width="5" style="1" customWidth="1"/>
    <col min="12573" max="12573" width="0" style="1" hidden="1" customWidth="1"/>
    <col min="12574" max="12574" width="14.33203125" style="1" customWidth="1"/>
    <col min="12575" max="12575" width="5.6640625" style="1" customWidth="1"/>
    <col min="12576" max="12576" width="0" style="1" hidden="1" customWidth="1"/>
    <col min="12577" max="12577" width="17.33203125" style="1" customWidth="1"/>
    <col min="12578" max="12578" width="12.6640625" style="1" customWidth="1"/>
    <col min="12579" max="12579" width="0" style="1" hidden="1" customWidth="1"/>
    <col min="12580" max="12580" width="5.33203125" style="1" customWidth="1"/>
    <col min="12581" max="12581" width="0" style="1" hidden="1" customWidth="1"/>
    <col min="12582" max="12582" width="17" style="1" customWidth="1"/>
    <col min="12583" max="12583" width="6.33203125" style="1" customWidth="1"/>
    <col min="12584" max="12584" width="0" style="1" hidden="1" customWidth="1"/>
    <col min="12585" max="12585" width="14.33203125" style="1" customWidth="1"/>
    <col min="12586" max="12586" width="7.5546875" style="1" customWidth="1"/>
    <col min="12587" max="12587" width="0" style="1" hidden="1" customWidth="1"/>
    <col min="12588" max="12589" width="14.33203125" style="1" customWidth="1"/>
    <col min="12590" max="12590" width="20.88671875" style="1" customWidth="1"/>
    <col min="12591" max="12591" width="14.44140625" style="1" customWidth="1"/>
    <col min="12592" max="12592" width="15" style="1" customWidth="1"/>
    <col min="12593" max="12593" width="2.6640625" style="1" customWidth="1"/>
    <col min="12594" max="12594" width="11.6640625" style="1" customWidth="1"/>
    <col min="12595" max="12595" width="11.5546875" style="1" customWidth="1"/>
    <col min="12596" max="12596" width="2.33203125" style="1" customWidth="1"/>
    <col min="12597" max="12597" width="41" style="1" customWidth="1"/>
    <col min="12598" max="12598" width="14.33203125" style="1" customWidth="1"/>
    <col min="12599" max="12600" width="11.5546875" style="1" customWidth="1"/>
    <col min="12601" max="12601" width="21.88671875" style="1" customWidth="1"/>
    <col min="12602" max="12793" width="11.5546875" style="1"/>
    <col min="12794" max="12794" width="21.88671875" style="1" customWidth="1"/>
    <col min="12795" max="12795" width="13.88671875" style="1" customWidth="1"/>
    <col min="12796" max="12796" width="38.6640625" style="1" customWidth="1"/>
    <col min="12797" max="12797" width="3" style="1" bestFit="1" customWidth="1"/>
    <col min="12798" max="12798" width="32.33203125" style="1" customWidth="1"/>
    <col min="12799" max="12799" width="46.33203125" style="1" customWidth="1"/>
    <col min="12800" max="12800" width="19" style="1" customWidth="1"/>
    <col min="12801" max="12801" width="0" style="1" hidden="1" customWidth="1"/>
    <col min="12802" max="12802" width="17.6640625" style="1" customWidth="1"/>
    <col min="12803" max="12803" width="0" style="1" hidden="1" customWidth="1"/>
    <col min="12804" max="12804" width="22.33203125" style="1" customWidth="1"/>
    <col min="12805" max="12805" width="5.33203125" style="1" customWidth="1"/>
    <col min="12806" max="12806" width="36.33203125" style="1" customWidth="1"/>
    <col min="12807" max="12807" width="5.6640625" style="1" customWidth="1"/>
    <col min="12808" max="12808" width="0" style="1" hidden="1" customWidth="1"/>
    <col min="12809" max="12809" width="20.6640625" style="1" customWidth="1"/>
    <col min="12810" max="12810" width="4.88671875" style="1" customWidth="1"/>
    <col min="12811" max="12811" width="0" style="1" hidden="1" customWidth="1"/>
    <col min="12812" max="12812" width="24.6640625" style="1" customWidth="1"/>
    <col min="12813" max="12813" width="12.33203125" style="1" customWidth="1"/>
    <col min="12814" max="12814" width="0" style="1" hidden="1" customWidth="1"/>
    <col min="12815" max="12815" width="3.44140625" style="1" customWidth="1"/>
    <col min="12816" max="12816" width="0" style="1" hidden="1" customWidth="1"/>
    <col min="12817" max="12817" width="17.6640625" style="1" customWidth="1"/>
    <col min="12818" max="12818" width="3.44140625" style="1" customWidth="1"/>
    <col min="12819" max="12819" width="0" style="1" hidden="1" customWidth="1"/>
    <col min="12820" max="12820" width="23.6640625" style="1" customWidth="1"/>
    <col min="12821" max="12821" width="10" style="1" customWidth="1"/>
    <col min="12822" max="12822" width="0" style="1" hidden="1" customWidth="1"/>
    <col min="12823" max="12824" width="14.6640625" style="1" customWidth="1"/>
    <col min="12825" max="12825" width="12.88671875" style="1" customWidth="1"/>
    <col min="12826" max="12826" width="3.33203125" style="1" customWidth="1"/>
    <col min="12827" max="12827" width="30.33203125" style="1" customWidth="1"/>
    <col min="12828" max="12828" width="5" style="1" customWidth="1"/>
    <col min="12829" max="12829" width="0" style="1" hidden="1" customWidth="1"/>
    <col min="12830" max="12830" width="14.33203125" style="1" customWidth="1"/>
    <col min="12831" max="12831" width="5.6640625" style="1" customWidth="1"/>
    <col min="12832" max="12832" width="0" style="1" hidden="1" customWidth="1"/>
    <col min="12833" max="12833" width="17.33203125" style="1" customWidth="1"/>
    <col min="12834" max="12834" width="12.6640625" style="1" customWidth="1"/>
    <col min="12835" max="12835" width="0" style="1" hidden="1" customWidth="1"/>
    <col min="12836" max="12836" width="5.33203125" style="1" customWidth="1"/>
    <col min="12837" max="12837" width="0" style="1" hidden="1" customWidth="1"/>
    <col min="12838" max="12838" width="17" style="1" customWidth="1"/>
    <col min="12839" max="12839" width="6.33203125" style="1" customWidth="1"/>
    <col min="12840" max="12840" width="0" style="1" hidden="1" customWidth="1"/>
    <col min="12841" max="12841" width="14.33203125" style="1" customWidth="1"/>
    <col min="12842" max="12842" width="7.5546875" style="1" customWidth="1"/>
    <col min="12843" max="12843" width="0" style="1" hidden="1" customWidth="1"/>
    <col min="12844" max="12845" width="14.33203125" style="1" customWidth="1"/>
    <col min="12846" max="12846" width="20.88671875" style="1" customWidth="1"/>
    <col min="12847" max="12847" width="14.44140625" style="1" customWidth="1"/>
    <col min="12848" max="12848" width="15" style="1" customWidth="1"/>
    <col min="12849" max="12849" width="2.6640625" style="1" customWidth="1"/>
    <col min="12850" max="12850" width="11.6640625" style="1" customWidth="1"/>
    <col min="12851" max="12851" width="11.5546875" style="1" customWidth="1"/>
    <col min="12852" max="12852" width="2.33203125" style="1" customWidth="1"/>
    <col min="12853" max="12853" width="41" style="1" customWidth="1"/>
    <col min="12854" max="12854" width="14.33203125" style="1" customWidth="1"/>
    <col min="12855" max="12856" width="11.5546875" style="1" customWidth="1"/>
    <col min="12857" max="12857" width="21.88671875" style="1" customWidth="1"/>
    <col min="12858" max="13049" width="11.5546875" style="1"/>
    <col min="13050" max="13050" width="21.88671875" style="1" customWidth="1"/>
    <col min="13051" max="13051" width="13.88671875" style="1" customWidth="1"/>
    <col min="13052" max="13052" width="38.6640625" style="1" customWidth="1"/>
    <col min="13053" max="13053" width="3" style="1" bestFit="1" customWidth="1"/>
    <col min="13054" max="13054" width="32.33203125" style="1" customWidth="1"/>
    <col min="13055" max="13055" width="46.33203125" style="1" customWidth="1"/>
    <col min="13056" max="13056" width="19" style="1" customWidth="1"/>
    <col min="13057" max="13057" width="0" style="1" hidden="1" customWidth="1"/>
    <col min="13058" max="13058" width="17.6640625" style="1" customWidth="1"/>
    <col min="13059" max="13059" width="0" style="1" hidden="1" customWidth="1"/>
    <col min="13060" max="13060" width="22.33203125" style="1" customWidth="1"/>
    <col min="13061" max="13061" width="5.33203125" style="1" customWidth="1"/>
    <col min="13062" max="13062" width="36.33203125" style="1" customWidth="1"/>
    <col min="13063" max="13063" width="5.6640625" style="1" customWidth="1"/>
    <col min="13064" max="13064" width="0" style="1" hidden="1" customWidth="1"/>
    <col min="13065" max="13065" width="20.6640625" style="1" customWidth="1"/>
    <col min="13066" max="13066" width="4.88671875" style="1" customWidth="1"/>
    <col min="13067" max="13067" width="0" style="1" hidden="1" customWidth="1"/>
    <col min="13068" max="13068" width="24.6640625" style="1" customWidth="1"/>
    <col min="13069" max="13069" width="12.33203125" style="1" customWidth="1"/>
    <col min="13070" max="13070" width="0" style="1" hidden="1" customWidth="1"/>
    <col min="13071" max="13071" width="3.44140625" style="1" customWidth="1"/>
    <col min="13072" max="13072" width="0" style="1" hidden="1" customWidth="1"/>
    <col min="13073" max="13073" width="17.6640625" style="1" customWidth="1"/>
    <col min="13074" max="13074" width="3.44140625" style="1" customWidth="1"/>
    <col min="13075" max="13075" width="0" style="1" hidden="1" customWidth="1"/>
    <col min="13076" max="13076" width="23.6640625" style="1" customWidth="1"/>
    <col min="13077" max="13077" width="10" style="1" customWidth="1"/>
    <col min="13078" max="13078" width="0" style="1" hidden="1" customWidth="1"/>
    <col min="13079" max="13080" width="14.6640625" style="1" customWidth="1"/>
    <col min="13081" max="13081" width="12.88671875" style="1" customWidth="1"/>
    <col min="13082" max="13082" width="3.33203125" style="1" customWidth="1"/>
    <col min="13083" max="13083" width="30.33203125" style="1" customWidth="1"/>
    <col min="13084" max="13084" width="5" style="1" customWidth="1"/>
    <col min="13085" max="13085" width="0" style="1" hidden="1" customWidth="1"/>
    <col min="13086" max="13086" width="14.33203125" style="1" customWidth="1"/>
    <col min="13087" max="13087" width="5.6640625" style="1" customWidth="1"/>
    <col min="13088" max="13088" width="0" style="1" hidden="1" customWidth="1"/>
    <col min="13089" max="13089" width="17.33203125" style="1" customWidth="1"/>
    <col min="13090" max="13090" width="12.6640625" style="1" customWidth="1"/>
    <col min="13091" max="13091" width="0" style="1" hidden="1" customWidth="1"/>
    <col min="13092" max="13092" width="5.33203125" style="1" customWidth="1"/>
    <col min="13093" max="13093" width="0" style="1" hidden="1" customWidth="1"/>
    <col min="13094" max="13094" width="17" style="1" customWidth="1"/>
    <col min="13095" max="13095" width="6.33203125" style="1" customWidth="1"/>
    <col min="13096" max="13096" width="0" style="1" hidden="1" customWidth="1"/>
    <col min="13097" max="13097" width="14.33203125" style="1" customWidth="1"/>
    <col min="13098" max="13098" width="7.5546875" style="1" customWidth="1"/>
    <col min="13099" max="13099" width="0" style="1" hidden="1" customWidth="1"/>
    <col min="13100" max="13101" width="14.33203125" style="1" customWidth="1"/>
    <col min="13102" max="13102" width="20.88671875" style="1" customWidth="1"/>
    <col min="13103" max="13103" width="14.44140625" style="1" customWidth="1"/>
    <col min="13104" max="13104" width="15" style="1" customWidth="1"/>
    <col min="13105" max="13105" width="2.6640625" style="1" customWidth="1"/>
    <col min="13106" max="13106" width="11.6640625" style="1" customWidth="1"/>
    <col min="13107" max="13107" width="11.5546875" style="1" customWidth="1"/>
    <col min="13108" max="13108" width="2.33203125" style="1" customWidth="1"/>
    <col min="13109" max="13109" width="41" style="1" customWidth="1"/>
    <col min="13110" max="13110" width="14.33203125" style="1" customWidth="1"/>
    <col min="13111" max="13112" width="11.5546875" style="1" customWidth="1"/>
    <col min="13113" max="13113" width="21.88671875" style="1" customWidth="1"/>
    <col min="13114" max="13305" width="11.5546875" style="1"/>
    <col min="13306" max="13306" width="21.88671875" style="1" customWidth="1"/>
    <col min="13307" max="13307" width="13.88671875" style="1" customWidth="1"/>
    <col min="13308" max="13308" width="38.6640625" style="1" customWidth="1"/>
    <col min="13309" max="13309" width="3" style="1" bestFit="1" customWidth="1"/>
    <col min="13310" max="13310" width="32.33203125" style="1" customWidth="1"/>
    <col min="13311" max="13311" width="46.33203125" style="1" customWidth="1"/>
    <col min="13312" max="13312" width="19" style="1" customWidth="1"/>
    <col min="13313" max="13313" width="0" style="1" hidden="1" customWidth="1"/>
    <col min="13314" max="13314" width="17.6640625" style="1" customWidth="1"/>
    <col min="13315" max="13315" width="0" style="1" hidden="1" customWidth="1"/>
    <col min="13316" max="13316" width="22.33203125" style="1" customWidth="1"/>
    <col min="13317" max="13317" width="5.33203125" style="1" customWidth="1"/>
    <col min="13318" max="13318" width="36.33203125" style="1" customWidth="1"/>
    <col min="13319" max="13319" width="5.6640625" style="1" customWidth="1"/>
    <col min="13320" max="13320" width="0" style="1" hidden="1" customWidth="1"/>
    <col min="13321" max="13321" width="20.6640625" style="1" customWidth="1"/>
    <col min="13322" max="13322" width="4.88671875" style="1" customWidth="1"/>
    <col min="13323" max="13323" width="0" style="1" hidden="1" customWidth="1"/>
    <col min="13324" max="13324" width="24.6640625" style="1" customWidth="1"/>
    <col min="13325" max="13325" width="12.33203125" style="1" customWidth="1"/>
    <col min="13326" max="13326" width="0" style="1" hidden="1" customWidth="1"/>
    <col min="13327" max="13327" width="3.44140625" style="1" customWidth="1"/>
    <col min="13328" max="13328" width="0" style="1" hidden="1" customWidth="1"/>
    <col min="13329" max="13329" width="17.6640625" style="1" customWidth="1"/>
    <col min="13330" max="13330" width="3.44140625" style="1" customWidth="1"/>
    <col min="13331" max="13331" width="0" style="1" hidden="1" customWidth="1"/>
    <col min="13332" max="13332" width="23.6640625" style="1" customWidth="1"/>
    <col min="13333" max="13333" width="10" style="1" customWidth="1"/>
    <col min="13334" max="13334" width="0" style="1" hidden="1" customWidth="1"/>
    <col min="13335" max="13336" width="14.6640625" style="1" customWidth="1"/>
    <col min="13337" max="13337" width="12.88671875" style="1" customWidth="1"/>
    <col min="13338" max="13338" width="3.33203125" style="1" customWidth="1"/>
    <col min="13339" max="13339" width="30.33203125" style="1" customWidth="1"/>
    <col min="13340" max="13340" width="5" style="1" customWidth="1"/>
    <col min="13341" max="13341" width="0" style="1" hidden="1" customWidth="1"/>
    <col min="13342" max="13342" width="14.33203125" style="1" customWidth="1"/>
    <col min="13343" max="13343" width="5.6640625" style="1" customWidth="1"/>
    <col min="13344" max="13344" width="0" style="1" hidden="1" customWidth="1"/>
    <col min="13345" max="13345" width="17.33203125" style="1" customWidth="1"/>
    <col min="13346" max="13346" width="12.6640625" style="1" customWidth="1"/>
    <col min="13347" max="13347" width="0" style="1" hidden="1" customWidth="1"/>
    <col min="13348" max="13348" width="5.33203125" style="1" customWidth="1"/>
    <col min="13349" max="13349" width="0" style="1" hidden="1" customWidth="1"/>
    <col min="13350" max="13350" width="17" style="1" customWidth="1"/>
    <col min="13351" max="13351" width="6.33203125" style="1" customWidth="1"/>
    <col min="13352" max="13352" width="0" style="1" hidden="1" customWidth="1"/>
    <col min="13353" max="13353" width="14.33203125" style="1" customWidth="1"/>
    <col min="13354" max="13354" width="7.5546875" style="1" customWidth="1"/>
    <col min="13355" max="13355" width="0" style="1" hidden="1" customWidth="1"/>
    <col min="13356" max="13357" width="14.33203125" style="1" customWidth="1"/>
    <col min="13358" max="13358" width="20.88671875" style="1" customWidth="1"/>
    <col min="13359" max="13359" width="14.44140625" style="1" customWidth="1"/>
    <col min="13360" max="13360" width="15" style="1" customWidth="1"/>
    <col min="13361" max="13361" width="2.6640625" style="1" customWidth="1"/>
    <col min="13362" max="13362" width="11.6640625" style="1" customWidth="1"/>
    <col min="13363" max="13363" width="11.5546875" style="1" customWidth="1"/>
    <col min="13364" max="13364" width="2.33203125" style="1" customWidth="1"/>
    <col min="13365" max="13365" width="41" style="1" customWidth="1"/>
    <col min="13366" max="13366" width="14.33203125" style="1" customWidth="1"/>
    <col min="13367" max="13368" width="11.5546875" style="1" customWidth="1"/>
    <col min="13369" max="13369" width="21.88671875" style="1" customWidth="1"/>
    <col min="13370" max="13561" width="11.5546875" style="1"/>
    <col min="13562" max="13562" width="21.88671875" style="1" customWidth="1"/>
    <col min="13563" max="13563" width="13.88671875" style="1" customWidth="1"/>
    <col min="13564" max="13564" width="38.6640625" style="1" customWidth="1"/>
    <col min="13565" max="13565" width="3" style="1" bestFit="1" customWidth="1"/>
    <col min="13566" max="13566" width="32.33203125" style="1" customWidth="1"/>
    <col min="13567" max="13567" width="46.33203125" style="1" customWidth="1"/>
    <col min="13568" max="13568" width="19" style="1" customWidth="1"/>
    <col min="13569" max="13569" width="0" style="1" hidden="1" customWidth="1"/>
    <col min="13570" max="13570" width="17.6640625" style="1" customWidth="1"/>
    <col min="13571" max="13571" width="0" style="1" hidden="1" customWidth="1"/>
    <col min="13572" max="13572" width="22.33203125" style="1" customWidth="1"/>
    <col min="13573" max="13573" width="5.33203125" style="1" customWidth="1"/>
    <col min="13574" max="13574" width="36.33203125" style="1" customWidth="1"/>
    <col min="13575" max="13575" width="5.6640625" style="1" customWidth="1"/>
    <col min="13576" max="13576" width="0" style="1" hidden="1" customWidth="1"/>
    <col min="13577" max="13577" width="20.6640625" style="1" customWidth="1"/>
    <col min="13578" max="13578" width="4.88671875" style="1" customWidth="1"/>
    <col min="13579" max="13579" width="0" style="1" hidden="1" customWidth="1"/>
    <col min="13580" max="13580" width="24.6640625" style="1" customWidth="1"/>
    <col min="13581" max="13581" width="12.33203125" style="1" customWidth="1"/>
    <col min="13582" max="13582" width="0" style="1" hidden="1" customWidth="1"/>
    <col min="13583" max="13583" width="3.44140625" style="1" customWidth="1"/>
    <col min="13584" max="13584" width="0" style="1" hidden="1" customWidth="1"/>
    <col min="13585" max="13585" width="17.6640625" style="1" customWidth="1"/>
    <col min="13586" max="13586" width="3.44140625" style="1" customWidth="1"/>
    <col min="13587" max="13587" width="0" style="1" hidden="1" customWidth="1"/>
    <col min="13588" max="13588" width="23.6640625" style="1" customWidth="1"/>
    <col min="13589" max="13589" width="10" style="1" customWidth="1"/>
    <col min="13590" max="13590" width="0" style="1" hidden="1" customWidth="1"/>
    <col min="13591" max="13592" width="14.6640625" style="1" customWidth="1"/>
    <col min="13593" max="13593" width="12.88671875" style="1" customWidth="1"/>
    <col min="13594" max="13594" width="3.33203125" style="1" customWidth="1"/>
    <col min="13595" max="13595" width="30.33203125" style="1" customWidth="1"/>
    <col min="13596" max="13596" width="5" style="1" customWidth="1"/>
    <col min="13597" max="13597" width="0" style="1" hidden="1" customWidth="1"/>
    <col min="13598" max="13598" width="14.33203125" style="1" customWidth="1"/>
    <col min="13599" max="13599" width="5.6640625" style="1" customWidth="1"/>
    <col min="13600" max="13600" width="0" style="1" hidden="1" customWidth="1"/>
    <col min="13601" max="13601" width="17.33203125" style="1" customWidth="1"/>
    <col min="13602" max="13602" width="12.6640625" style="1" customWidth="1"/>
    <col min="13603" max="13603" width="0" style="1" hidden="1" customWidth="1"/>
    <col min="13604" max="13604" width="5.33203125" style="1" customWidth="1"/>
    <col min="13605" max="13605" width="0" style="1" hidden="1" customWidth="1"/>
    <col min="13606" max="13606" width="17" style="1" customWidth="1"/>
    <col min="13607" max="13607" width="6.33203125" style="1" customWidth="1"/>
    <col min="13608" max="13608" width="0" style="1" hidden="1" customWidth="1"/>
    <col min="13609" max="13609" width="14.33203125" style="1" customWidth="1"/>
    <col min="13610" max="13610" width="7.5546875" style="1" customWidth="1"/>
    <col min="13611" max="13611" width="0" style="1" hidden="1" customWidth="1"/>
    <col min="13612" max="13613" width="14.33203125" style="1" customWidth="1"/>
    <col min="13614" max="13614" width="20.88671875" style="1" customWidth="1"/>
    <col min="13615" max="13615" width="14.44140625" style="1" customWidth="1"/>
    <col min="13616" max="13616" width="15" style="1" customWidth="1"/>
    <col min="13617" max="13617" width="2.6640625" style="1" customWidth="1"/>
    <col min="13618" max="13618" width="11.6640625" style="1" customWidth="1"/>
    <col min="13619" max="13619" width="11.5546875" style="1" customWidth="1"/>
    <col min="13620" max="13620" width="2.33203125" style="1" customWidth="1"/>
    <col min="13621" max="13621" width="41" style="1" customWidth="1"/>
    <col min="13622" max="13622" width="14.33203125" style="1" customWidth="1"/>
    <col min="13623" max="13624" width="11.5546875" style="1" customWidth="1"/>
    <col min="13625" max="13625" width="21.88671875" style="1" customWidth="1"/>
    <col min="13626" max="13817" width="11.5546875" style="1"/>
    <col min="13818" max="13818" width="21.88671875" style="1" customWidth="1"/>
    <col min="13819" max="13819" width="13.88671875" style="1" customWidth="1"/>
    <col min="13820" max="13820" width="38.6640625" style="1" customWidth="1"/>
    <col min="13821" max="13821" width="3" style="1" bestFit="1" customWidth="1"/>
    <col min="13822" max="13822" width="32.33203125" style="1" customWidth="1"/>
    <col min="13823" max="13823" width="46.33203125" style="1" customWidth="1"/>
    <col min="13824" max="13824" width="19" style="1" customWidth="1"/>
    <col min="13825" max="13825" width="0" style="1" hidden="1" customWidth="1"/>
    <col min="13826" max="13826" width="17.6640625" style="1" customWidth="1"/>
    <col min="13827" max="13827" width="0" style="1" hidden="1" customWidth="1"/>
    <col min="13828" max="13828" width="22.33203125" style="1" customWidth="1"/>
    <col min="13829" max="13829" width="5.33203125" style="1" customWidth="1"/>
    <col min="13830" max="13830" width="36.33203125" style="1" customWidth="1"/>
    <col min="13831" max="13831" width="5.6640625" style="1" customWidth="1"/>
    <col min="13832" max="13832" width="0" style="1" hidden="1" customWidth="1"/>
    <col min="13833" max="13833" width="20.6640625" style="1" customWidth="1"/>
    <col min="13834" max="13834" width="4.88671875" style="1" customWidth="1"/>
    <col min="13835" max="13835" width="0" style="1" hidden="1" customWidth="1"/>
    <col min="13836" max="13836" width="24.6640625" style="1" customWidth="1"/>
    <col min="13837" max="13837" width="12.33203125" style="1" customWidth="1"/>
    <col min="13838" max="13838" width="0" style="1" hidden="1" customWidth="1"/>
    <col min="13839" max="13839" width="3.44140625" style="1" customWidth="1"/>
    <col min="13840" max="13840" width="0" style="1" hidden="1" customWidth="1"/>
    <col min="13841" max="13841" width="17.6640625" style="1" customWidth="1"/>
    <col min="13842" max="13842" width="3.44140625" style="1" customWidth="1"/>
    <col min="13843" max="13843" width="0" style="1" hidden="1" customWidth="1"/>
    <col min="13844" max="13844" width="23.6640625" style="1" customWidth="1"/>
    <col min="13845" max="13845" width="10" style="1" customWidth="1"/>
    <col min="13846" max="13846" width="0" style="1" hidden="1" customWidth="1"/>
    <col min="13847" max="13848" width="14.6640625" style="1" customWidth="1"/>
    <col min="13849" max="13849" width="12.88671875" style="1" customWidth="1"/>
    <col min="13850" max="13850" width="3.33203125" style="1" customWidth="1"/>
    <col min="13851" max="13851" width="30.33203125" style="1" customWidth="1"/>
    <col min="13852" max="13852" width="5" style="1" customWidth="1"/>
    <col min="13853" max="13853" width="0" style="1" hidden="1" customWidth="1"/>
    <col min="13854" max="13854" width="14.33203125" style="1" customWidth="1"/>
    <col min="13855" max="13855" width="5.6640625" style="1" customWidth="1"/>
    <col min="13856" max="13856" width="0" style="1" hidden="1" customWidth="1"/>
    <col min="13857" max="13857" width="17.33203125" style="1" customWidth="1"/>
    <col min="13858" max="13858" width="12.6640625" style="1" customWidth="1"/>
    <col min="13859" max="13859" width="0" style="1" hidden="1" customWidth="1"/>
    <col min="13860" max="13860" width="5.33203125" style="1" customWidth="1"/>
    <col min="13861" max="13861" width="0" style="1" hidden="1" customWidth="1"/>
    <col min="13862" max="13862" width="17" style="1" customWidth="1"/>
    <col min="13863" max="13863" width="6.33203125" style="1" customWidth="1"/>
    <col min="13864" max="13864" width="0" style="1" hidden="1" customWidth="1"/>
    <col min="13865" max="13865" width="14.33203125" style="1" customWidth="1"/>
    <col min="13866" max="13866" width="7.5546875" style="1" customWidth="1"/>
    <col min="13867" max="13867" width="0" style="1" hidden="1" customWidth="1"/>
    <col min="13868" max="13869" width="14.33203125" style="1" customWidth="1"/>
    <col min="13870" max="13870" width="20.88671875" style="1" customWidth="1"/>
    <col min="13871" max="13871" width="14.44140625" style="1" customWidth="1"/>
    <col min="13872" max="13872" width="15" style="1" customWidth="1"/>
    <col min="13873" max="13873" width="2.6640625" style="1" customWidth="1"/>
    <col min="13874" max="13874" width="11.6640625" style="1" customWidth="1"/>
    <col min="13875" max="13875" width="11.5546875" style="1" customWidth="1"/>
    <col min="13876" max="13876" width="2.33203125" style="1" customWidth="1"/>
    <col min="13877" max="13877" width="41" style="1" customWidth="1"/>
    <col min="13878" max="13878" width="14.33203125" style="1" customWidth="1"/>
    <col min="13879" max="13880" width="11.5546875" style="1" customWidth="1"/>
    <col min="13881" max="13881" width="21.88671875" style="1" customWidth="1"/>
    <col min="13882" max="14073" width="11.5546875" style="1"/>
    <col min="14074" max="14074" width="21.88671875" style="1" customWidth="1"/>
    <col min="14075" max="14075" width="13.88671875" style="1" customWidth="1"/>
    <col min="14076" max="14076" width="38.6640625" style="1" customWidth="1"/>
    <col min="14077" max="14077" width="3" style="1" bestFit="1" customWidth="1"/>
    <col min="14078" max="14078" width="32.33203125" style="1" customWidth="1"/>
    <col min="14079" max="14079" width="46.33203125" style="1" customWidth="1"/>
    <col min="14080" max="14080" width="19" style="1" customWidth="1"/>
    <col min="14081" max="14081" width="0" style="1" hidden="1" customWidth="1"/>
    <col min="14082" max="14082" width="17.6640625" style="1" customWidth="1"/>
    <col min="14083" max="14083" width="0" style="1" hidden="1" customWidth="1"/>
    <col min="14084" max="14084" width="22.33203125" style="1" customWidth="1"/>
    <col min="14085" max="14085" width="5.33203125" style="1" customWidth="1"/>
    <col min="14086" max="14086" width="36.33203125" style="1" customWidth="1"/>
    <col min="14087" max="14087" width="5.6640625" style="1" customWidth="1"/>
    <col min="14088" max="14088" width="0" style="1" hidden="1" customWidth="1"/>
    <col min="14089" max="14089" width="20.6640625" style="1" customWidth="1"/>
    <col min="14090" max="14090" width="4.88671875" style="1" customWidth="1"/>
    <col min="14091" max="14091" width="0" style="1" hidden="1" customWidth="1"/>
    <col min="14092" max="14092" width="24.6640625" style="1" customWidth="1"/>
    <col min="14093" max="14093" width="12.33203125" style="1" customWidth="1"/>
    <col min="14094" max="14094" width="0" style="1" hidden="1" customWidth="1"/>
    <col min="14095" max="14095" width="3.44140625" style="1" customWidth="1"/>
    <col min="14096" max="14096" width="0" style="1" hidden="1" customWidth="1"/>
    <col min="14097" max="14097" width="17.6640625" style="1" customWidth="1"/>
    <col min="14098" max="14098" width="3.44140625" style="1" customWidth="1"/>
    <col min="14099" max="14099" width="0" style="1" hidden="1" customWidth="1"/>
    <col min="14100" max="14100" width="23.6640625" style="1" customWidth="1"/>
    <col min="14101" max="14101" width="10" style="1" customWidth="1"/>
    <col min="14102" max="14102" width="0" style="1" hidden="1" customWidth="1"/>
    <col min="14103" max="14104" width="14.6640625" style="1" customWidth="1"/>
    <col min="14105" max="14105" width="12.88671875" style="1" customWidth="1"/>
    <col min="14106" max="14106" width="3.33203125" style="1" customWidth="1"/>
    <col min="14107" max="14107" width="30.33203125" style="1" customWidth="1"/>
    <col min="14108" max="14108" width="5" style="1" customWidth="1"/>
    <col min="14109" max="14109" width="0" style="1" hidden="1" customWidth="1"/>
    <col min="14110" max="14110" width="14.33203125" style="1" customWidth="1"/>
    <col min="14111" max="14111" width="5.6640625" style="1" customWidth="1"/>
    <col min="14112" max="14112" width="0" style="1" hidden="1" customWidth="1"/>
    <col min="14113" max="14113" width="17.33203125" style="1" customWidth="1"/>
    <col min="14114" max="14114" width="12.6640625" style="1" customWidth="1"/>
    <col min="14115" max="14115" width="0" style="1" hidden="1" customWidth="1"/>
    <col min="14116" max="14116" width="5.33203125" style="1" customWidth="1"/>
    <col min="14117" max="14117" width="0" style="1" hidden="1" customWidth="1"/>
    <col min="14118" max="14118" width="17" style="1" customWidth="1"/>
    <col min="14119" max="14119" width="6.33203125" style="1" customWidth="1"/>
    <col min="14120" max="14120" width="0" style="1" hidden="1" customWidth="1"/>
    <col min="14121" max="14121" width="14.33203125" style="1" customWidth="1"/>
    <col min="14122" max="14122" width="7.5546875" style="1" customWidth="1"/>
    <col min="14123" max="14123" width="0" style="1" hidden="1" customWidth="1"/>
    <col min="14124" max="14125" width="14.33203125" style="1" customWidth="1"/>
    <col min="14126" max="14126" width="20.88671875" style="1" customWidth="1"/>
    <col min="14127" max="14127" width="14.44140625" style="1" customWidth="1"/>
    <col min="14128" max="14128" width="15" style="1" customWidth="1"/>
    <col min="14129" max="14129" width="2.6640625" style="1" customWidth="1"/>
    <col min="14130" max="14130" width="11.6640625" style="1" customWidth="1"/>
    <col min="14131" max="14131" width="11.5546875" style="1" customWidth="1"/>
    <col min="14132" max="14132" width="2.33203125" style="1" customWidth="1"/>
    <col min="14133" max="14133" width="41" style="1" customWidth="1"/>
    <col min="14134" max="14134" width="14.33203125" style="1" customWidth="1"/>
    <col min="14135" max="14136" width="11.5546875" style="1" customWidth="1"/>
    <col min="14137" max="14137" width="21.88671875" style="1" customWidth="1"/>
    <col min="14138" max="14329" width="11.5546875" style="1"/>
    <col min="14330" max="14330" width="21.88671875" style="1" customWidth="1"/>
    <col min="14331" max="14331" width="13.88671875" style="1" customWidth="1"/>
    <col min="14332" max="14332" width="38.6640625" style="1" customWidth="1"/>
    <col min="14333" max="14333" width="3" style="1" bestFit="1" customWidth="1"/>
    <col min="14334" max="14334" width="32.33203125" style="1" customWidth="1"/>
    <col min="14335" max="14335" width="46.33203125" style="1" customWidth="1"/>
    <col min="14336" max="14336" width="19" style="1" customWidth="1"/>
    <col min="14337" max="14337" width="0" style="1" hidden="1" customWidth="1"/>
    <col min="14338" max="14338" width="17.6640625" style="1" customWidth="1"/>
    <col min="14339" max="14339" width="0" style="1" hidden="1" customWidth="1"/>
    <col min="14340" max="14340" width="22.33203125" style="1" customWidth="1"/>
    <col min="14341" max="14341" width="5.33203125" style="1" customWidth="1"/>
    <col min="14342" max="14342" width="36.33203125" style="1" customWidth="1"/>
    <col min="14343" max="14343" width="5.6640625" style="1" customWidth="1"/>
    <col min="14344" max="14344" width="0" style="1" hidden="1" customWidth="1"/>
    <col min="14345" max="14345" width="20.6640625" style="1" customWidth="1"/>
    <col min="14346" max="14346" width="4.88671875" style="1" customWidth="1"/>
    <col min="14347" max="14347" width="0" style="1" hidden="1" customWidth="1"/>
    <col min="14348" max="14348" width="24.6640625" style="1" customWidth="1"/>
    <col min="14349" max="14349" width="12.33203125" style="1" customWidth="1"/>
    <col min="14350" max="14350" width="0" style="1" hidden="1" customWidth="1"/>
    <col min="14351" max="14351" width="3.44140625" style="1" customWidth="1"/>
    <col min="14352" max="14352" width="0" style="1" hidden="1" customWidth="1"/>
    <col min="14353" max="14353" width="17.6640625" style="1" customWidth="1"/>
    <col min="14354" max="14354" width="3.44140625" style="1" customWidth="1"/>
    <col min="14355" max="14355" width="0" style="1" hidden="1" customWidth="1"/>
    <col min="14356" max="14356" width="23.6640625" style="1" customWidth="1"/>
    <col min="14357" max="14357" width="10" style="1" customWidth="1"/>
    <col min="14358" max="14358" width="0" style="1" hidden="1" customWidth="1"/>
    <col min="14359" max="14360" width="14.6640625" style="1" customWidth="1"/>
    <col min="14361" max="14361" width="12.88671875" style="1" customWidth="1"/>
    <col min="14362" max="14362" width="3.33203125" style="1" customWidth="1"/>
    <col min="14363" max="14363" width="30.33203125" style="1" customWidth="1"/>
    <col min="14364" max="14364" width="5" style="1" customWidth="1"/>
    <col min="14365" max="14365" width="0" style="1" hidden="1" customWidth="1"/>
    <col min="14366" max="14366" width="14.33203125" style="1" customWidth="1"/>
    <col min="14367" max="14367" width="5.6640625" style="1" customWidth="1"/>
    <col min="14368" max="14368" width="0" style="1" hidden="1" customWidth="1"/>
    <col min="14369" max="14369" width="17.33203125" style="1" customWidth="1"/>
    <col min="14370" max="14370" width="12.6640625" style="1" customWidth="1"/>
    <col min="14371" max="14371" width="0" style="1" hidden="1" customWidth="1"/>
    <col min="14372" max="14372" width="5.33203125" style="1" customWidth="1"/>
    <col min="14373" max="14373" width="0" style="1" hidden="1" customWidth="1"/>
    <col min="14374" max="14374" width="17" style="1" customWidth="1"/>
    <col min="14375" max="14375" width="6.33203125" style="1" customWidth="1"/>
    <col min="14376" max="14376" width="0" style="1" hidden="1" customWidth="1"/>
    <col min="14377" max="14377" width="14.33203125" style="1" customWidth="1"/>
    <col min="14378" max="14378" width="7.5546875" style="1" customWidth="1"/>
    <col min="14379" max="14379" width="0" style="1" hidden="1" customWidth="1"/>
    <col min="14380" max="14381" width="14.33203125" style="1" customWidth="1"/>
    <col min="14382" max="14382" width="20.88671875" style="1" customWidth="1"/>
    <col min="14383" max="14383" width="14.44140625" style="1" customWidth="1"/>
    <col min="14384" max="14384" width="15" style="1" customWidth="1"/>
    <col min="14385" max="14385" width="2.6640625" style="1" customWidth="1"/>
    <col min="14386" max="14386" width="11.6640625" style="1" customWidth="1"/>
    <col min="14387" max="14387" width="11.5546875" style="1" customWidth="1"/>
    <col min="14388" max="14388" width="2.33203125" style="1" customWidth="1"/>
    <col min="14389" max="14389" width="41" style="1" customWidth="1"/>
    <col min="14390" max="14390" width="14.33203125" style="1" customWidth="1"/>
    <col min="14391" max="14392" width="11.5546875" style="1" customWidth="1"/>
    <col min="14393" max="14393" width="21.88671875" style="1" customWidth="1"/>
    <col min="14394" max="14585" width="11.5546875" style="1"/>
    <col min="14586" max="14586" width="21.88671875" style="1" customWidth="1"/>
    <col min="14587" max="14587" width="13.88671875" style="1" customWidth="1"/>
    <col min="14588" max="14588" width="38.6640625" style="1" customWidth="1"/>
    <col min="14589" max="14589" width="3" style="1" bestFit="1" customWidth="1"/>
    <col min="14590" max="14590" width="32.33203125" style="1" customWidth="1"/>
    <col min="14591" max="14591" width="46.33203125" style="1" customWidth="1"/>
    <col min="14592" max="14592" width="19" style="1" customWidth="1"/>
    <col min="14593" max="14593" width="0" style="1" hidden="1" customWidth="1"/>
    <col min="14594" max="14594" width="17.6640625" style="1" customWidth="1"/>
    <col min="14595" max="14595" width="0" style="1" hidden="1" customWidth="1"/>
    <col min="14596" max="14596" width="22.33203125" style="1" customWidth="1"/>
    <col min="14597" max="14597" width="5.33203125" style="1" customWidth="1"/>
    <col min="14598" max="14598" width="36.33203125" style="1" customWidth="1"/>
    <col min="14599" max="14599" width="5.6640625" style="1" customWidth="1"/>
    <col min="14600" max="14600" width="0" style="1" hidden="1" customWidth="1"/>
    <col min="14601" max="14601" width="20.6640625" style="1" customWidth="1"/>
    <col min="14602" max="14602" width="4.88671875" style="1" customWidth="1"/>
    <col min="14603" max="14603" width="0" style="1" hidden="1" customWidth="1"/>
    <col min="14604" max="14604" width="24.6640625" style="1" customWidth="1"/>
    <col min="14605" max="14605" width="12.33203125" style="1" customWidth="1"/>
    <col min="14606" max="14606" width="0" style="1" hidden="1" customWidth="1"/>
    <col min="14607" max="14607" width="3.44140625" style="1" customWidth="1"/>
    <col min="14608" max="14608" width="0" style="1" hidden="1" customWidth="1"/>
    <col min="14609" max="14609" width="17.6640625" style="1" customWidth="1"/>
    <col min="14610" max="14610" width="3.44140625" style="1" customWidth="1"/>
    <col min="14611" max="14611" width="0" style="1" hidden="1" customWidth="1"/>
    <col min="14612" max="14612" width="23.6640625" style="1" customWidth="1"/>
    <col min="14613" max="14613" width="10" style="1" customWidth="1"/>
    <col min="14614" max="14614" width="0" style="1" hidden="1" customWidth="1"/>
    <col min="14615" max="14616" width="14.6640625" style="1" customWidth="1"/>
    <col min="14617" max="14617" width="12.88671875" style="1" customWidth="1"/>
    <col min="14618" max="14618" width="3.33203125" style="1" customWidth="1"/>
    <col min="14619" max="14619" width="30.33203125" style="1" customWidth="1"/>
    <col min="14620" max="14620" width="5" style="1" customWidth="1"/>
    <col min="14621" max="14621" width="0" style="1" hidden="1" customWidth="1"/>
    <col min="14622" max="14622" width="14.33203125" style="1" customWidth="1"/>
    <col min="14623" max="14623" width="5.6640625" style="1" customWidth="1"/>
    <col min="14624" max="14624" width="0" style="1" hidden="1" customWidth="1"/>
    <col min="14625" max="14625" width="17.33203125" style="1" customWidth="1"/>
    <col min="14626" max="14626" width="12.6640625" style="1" customWidth="1"/>
    <col min="14627" max="14627" width="0" style="1" hidden="1" customWidth="1"/>
    <col min="14628" max="14628" width="5.33203125" style="1" customWidth="1"/>
    <col min="14629" max="14629" width="0" style="1" hidden="1" customWidth="1"/>
    <col min="14630" max="14630" width="17" style="1" customWidth="1"/>
    <col min="14631" max="14631" width="6.33203125" style="1" customWidth="1"/>
    <col min="14632" max="14632" width="0" style="1" hidden="1" customWidth="1"/>
    <col min="14633" max="14633" width="14.33203125" style="1" customWidth="1"/>
    <col min="14634" max="14634" width="7.5546875" style="1" customWidth="1"/>
    <col min="14635" max="14635" width="0" style="1" hidden="1" customWidth="1"/>
    <col min="14636" max="14637" width="14.33203125" style="1" customWidth="1"/>
    <col min="14638" max="14638" width="20.88671875" style="1" customWidth="1"/>
    <col min="14639" max="14639" width="14.44140625" style="1" customWidth="1"/>
    <col min="14640" max="14640" width="15" style="1" customWidth="1"/>
    <col min="14641" max="14641" width="2.6640625" style="1" customWidth="1"/>
    <col min="14642" max="14642" width="11.6640625" style="1" customWidth="1"/>
    <col min="14643" max="14643" width="11.5546875" style="1" customWidth="1"/>
    <col min="14644" max="14644" width="2.33203125" style="1" customWidth="1"/>
    <col min="14645" max="14645" width="41" style="1" customWidth="1"/>
    <col min="14646" max="14646" width="14.33203125" style="1" customWidth="1"/>
    <col min="14647" max="14648" width="11.5546875" style="1" customWidth="1"/>
    <col min="14649" max="14649" width="21.88671875" style="1" customWidth="1"/>
    <col min="14650" max="14841" width="11.5546875" style="1"/>
    <col min="14842" max="14842" width="21.88671875" style="1" customWidth="1"/>
    <col min="14843" max="14843" width="13.88671875" style="1" customWidth="1"/>
    <col min="14844" max="14844" width="38.6640625" style="1" customWidth="1"/>
    <col min="14845" max="14845" width="3" style="1" bestFit="1" customWidth="1"/>
    <col min="14846" max="14846" width="32.33203125" style="1" customWidth="1"/>
    <col min="14847" max="14847" width="46.33203125" style="1" customWidth="1"/>
    <col min="14848" max="14848" width="19" style="1" customWidth="1"/>
    <col min="14849" max="14849" width="0" style="1" hidden="1" customWidth="1"/>
    <col min="14850" max="14850" width="17.6640625" style="1" customWidth="1"/>
    <col min="14851" max="14851" width="0" style="1" hidden="1" customWidth="1"/>
    <col min="14852" max="14852" width="22.33203125" style="1" customWidth="1"/>
    <col min="14853" max="14853" width="5.33203125" style="1" customWidth="1"/>
    <col min="14854" max="14854" width="36.33203125" style="1" customWidth="1"/>
    <col min="14855" max="14855" width="5.6640625" style="1" customWidth="1"/>
    <col min="14856" max="14856" width="0" style="1" hidden="1" customWidth="1"/>
    <col min="14857" max="14857" width="20.6640625" style="1" customWidth="1"/>
    <col min="14858" max="14858" width="4.88671875" style="1" customWidth="1"/>
    <col min="14859" max="14859" width="0" style="1" hidden="1" customWidth="1"/>
    <col min="14860" max="14860" width="24.6640625" style="1" customWidth="1"/>
    <col min="14861" max="14861" width="12.33203125" style="1" customWidth="1"/>
    <col min="14862" max="14862" width="0" style="1" hidden="1" customWidth="1"/>
    <col min="14863" max="14863" width="3.44140625" style="1" customWidth="1"/>
    <col min="14864" max="14864" width="0" style="1" hidden="1" customWidth="1"/>
    <col min="14865" max="14865" width="17.6640625" style="1" customWidth="1"/>
    <col min="14866" max="14866" width="3.44140625" style="1" customWidth="1"/>
    <col min="14867" max="14867" width="0" style="1" hidden="1" customWidth="1"/>
    <col min="14868" max="14868" width="23.6640625" style="1" customWidth="1"/>
    <col min="14869" max="14869" width="10" style="1" customWidth="1"/>
    <col min="14870" max="14870" width="0" style="1" hidden="1" customWidth="1"/>
    <col min="14871" max="14872" width="14.6640625" style="1" customWidth="1"/>
    <col min="14873" max="14873" width="12.88671875" style="1" customWidth="1"/>
    <col min="14874" max="14874" width="3.33203125" style="1" customWidth="1"/>
    <col min="14875" max="14875" width="30.33203125" style="1" customWidth="1"/>
    <col min="14876" max="14876" width="5" style="1" customWidth="1"/>
    <col min="14877" max="14877" width="0" style="1" hidden="1" customWidth="1"/>
    <col min="14878" max="14878" width="14.33203125" style="1" customWidth="1"/>
    <col min="14879" max="14879" width="5.6640625" style="1" customWidth="1"/>
    <col min="14880" max="14880" width="0" style="1" hidden="1" customWidth="1"/>
    <col min="14881" max="14881" width="17.33203125" style="1" customWidth="1"/>
    <col min="14882" max="14882" width="12.6640625" style="1" customWidth="1"/>
    <col min="14883" max="14883" width="0" style="1" hidden="1" customWidth="1"/>
    <col min="14884" max="14884" width="5.33203125" style="1" customWidth="1"/>
    <col min="14885" max="14885" width="0" style="1" hidden="1" customWidth="1"/>
    <col min="14886" max="14886" width="17" style="1" customWidth="1"/>
    <col min="14887" max="14887" width="6.33203125" style="1" customWidth="1"/>
    <col min="14888" max="14888" width="0" style="1" hidden="1" customWidth="1"/>
    <col min="14889" max="14889" width="14.33203125" style="1" customWidth="1"/>
    <col min="14890" max="14890" width="7.5546875" style="1" customWidth="1"/>
    <col min="14891" max="14891" width="0" style="1" hidden="1" customWidth="1"/>
    <col min="14892" max="14893" width="14.33203125" style="1" customWidth="1"/>
    <col min="14894" max="14894" width="20.88671875" style="1" customWidth="1"/>
    <col min="14895" max="14895" width="14.44140625" style="1" customWidth="1"/>
    <col min="14896" max="14896" width="15" style="1" customWidth="1"/>
    <col min="14897" max="14897" width="2.6640625" style="1" customWidth="1"/>
    <col min="14898" max="14898" width="11.6640625" style="1" customWidth="1"/>
    <col min="14899" max="14899" width="11.5546875" style="1" customWidth="1"/>
    <col min="14900" max="14900" width="2.33203125" style="1" customWidth="1"/>
    <col min="14901" max="14901" width="41" style="1" customWidth="1"/>
    <col min="14902" max="14902" width="14.33203125" style="1" customWidth="1"/>
    <col min="14903" max="14904" width="11.5546875" style="1" customWidth="1"/>
    <col min="14905" max="14905" width="21.88671875" style="1" customWidth="1"/>
    <col min="14906" max="15097" width="11.5546875" style="1"/>
    <col min="15098" max="15098" width="21.88671875" style="1" customWidth="1"/>
    <col min="15099" max="15099" width="13.88671875" style="1" customWidth="1"/>
    <col min="15100" max="15100" width="38.6640625" style="1" customWidth="1"/>
    <col min="15101" max="15101" width="3" style="1" bestFit="1" customWidth="1"/>
    <col min="15102" max="15102" width="32.33203125" style="1" customWidth="1"/>
    <col min="15103" max="15103" width="46.33203125" style="1" customWidth="1"/>
    <col min="15104" max="15104" width="19" style="1" customWidth="1"/>
    <col min="15105" max="15105" width="0" style="1" hidden="1" customWidth="1"/>
    <col min="15106" max="15106" width="17.6640625" style="1" customWidth="1"/>
    <col min="15107" max="15107" width="0" style="1" hidden="1" customWidth="1"/>
    <col min="15108" max="15108" width="22.33203125" style="1" customWidth="1"/>
    <col min="15109" max="15109" width="5.33203125" style="1" customWidth="1"/>
    <col min="15110" max="15110" width="36.33203125" style="1" customWidth="1"/>
    <col min="15111" max="15111" width="5.6640625" style="1" customWidth="1"/>
    <col min="15112" max="15112" width="0" style="1" hidden="1" customWidth="1"/>
    <col min="15113" max="15113" width="20.6640625" style="1" customWidth="1"/>
    <col min="15114" max="15114" width="4.88671875" style="1" customWidth="1"/>
    <col min="15115" max="15115" width="0" style="1" hidden="1" customWidth="1"/>
    <col min="15116" max="15116" width="24.6640625" style="1" customWidth="1"/>
    <col min="15117" max="15117" width="12.33203125" style="1" customWidth="1"/>
    <col min="15118" max="15118" width="0" style="1" hidden="1" customWidth="1"/>
    <col min="15119" max="15119" width="3.44140625" style="1" customWidth="1"/>
    <col min="15120" max="15120" width="0" style="1" hidden="1" customWidth="1"/>
    <col min="15121" max="15121" width="17.6640625" style="1" customWidth="1"/>
    <col min="15122" max="15122" width="3.44140625" style="1" customWidth="1"/>
    <col min="15123" max="15123" width="0" style="1" hidden="1" customWidth="1"/>
    <col min="15124" max="15124" width="23.6640625" style="1" customWidth="1"/>
    <col min="15125" max="15125" width="10" style="1" customWidth="1"/>
    <col min="15126" max="15126" width="0" style="1" hidden="1" customWidth="1"/>
    <col min="15127" max="15128" width="14.6640625" style="1" customWidth="1"/>
    <col min="15129" max="15129" width="12.88671875" style="1" customWidth="1"/>
    <col min="15130" max="15130" width="3.33203125" style="1" customWidth="1"/>
    <col min="15131" max="15131" width="30.33203125" style="1" customWidth="1"/>
    <col min="15132" max="15132" width="5" style="1" customWidth="1"/>
    <col min="15133" max="15133" width="0" style="1" hidden="1" customWidth="1"/>
    <col min="15134" max="15134" width="14.33203125" style="1" customWidth="1"/>
    <col min="15135" max="15135" width="5.6640625" style="1" customWidth="1"/>
    <col min="15136" max="15136" width="0" style="1" hidden="1" customWidth="1"/>
    <col min="15137" max="15137" width="17.33203125" style="1" customWidth="1"/>
    <col min="15138" max="15138" width="12.6640625" style="1" customWidth="1"/>
    <col min="15139" max="15139" width="0" style="1" hidden="1" customWidth="1"/>
    <col min="15140" max="15140" width="5.33203125" style="1" customWidth="1"/>
    <col min="15141" max="15141" width="0" style="1" hidden="1" customWidth="1"/>
    <col min="15142" max="15142" width="17" style="1" customWidth="1"/>
    <col min="15143" max="15143" width="6.33203125" style="1" customWidth="1"/>
    <col min="15144" max="15144" width="0" style="1" hidden="1" customWidth="1"/>
    <col min="15145" max="15145" width="14.33203125" style="1" customWidth="1"/>
    <col min="15146" max="15146" width="7.5546875" style="1" customWidth="1"/>
    <col min="15147" max="15147" width="0" style="1" hidden="1" customWidth="1"/>
    <col min="15148" max="15149" width="14.33203125" style="1" customWidth="1"/>
    <col min="15150" max="15150" width="20.88671875" style="1" customWidth="1"/>
    <col min="15151" max="15151" width="14.44140625" style="1" customWidth="1"/>
    <col min="15152" max="15152" width="15" style="1" customWidth="1"/>
    <col min="15153" max="15153" width="2.6640625" style="1" customWidth="1"/>
    <col min="15154" max="15154" width="11.6640625" style="1" customWidth="1"/>
    <col min="15155" max="15155" width="11.5546875" style="1" customWidth="1"/>
    <col min="15156" max="15156" width="2.33203125" style="1" customWidth="1"/>
    <col min="15157" max="15157" width="41" style="1" customWidth="1"/>
    <col min="15158" max="15158" width="14.33203125" style="1" customWidth="1"/>
    <col min="15159" max="15160" width="11.5546875" style="1" customWidth="1"/>
    <col min="15161" max="15161" width="21.88671875" style="1" customWidth="1"/>
    <col min="15162" max="15353" width="11.5546875" style="1"/>
    <col min="15354" max="15354" width="21.88671875" style="1" customWidth="1"/>
    <col min="15355" max="15355" width="13.88671875" style="1" customWidth="1"/>
    <col min="15356" max="15356" width="38.6640625" style="1" customWidth="1"/>
    <col min="15357" max="15357" width="3" style="1" bestFit="1" customWidth="1"/>
    <col min="15358" max="15358" width="32.33203125" style="1" customWidth="1"/>
    <col min="15359" max="15359" width="46.33203125" style="1" customWidth="1"/>
    <col min="15360" max="15360" width="19" style="1" customWidth="1"/>
    <col min="15361" max="15361" width="0" style="1" hidden="1" customWidth="1"/>
    <col min="15362" max="15362" width="17.6640625" style="1" customWidth="1"/>
    <col min="15363" max="15363" width="0" style="1" hidden="1" customWidth="1"/>
    <col min="15364" max="15364" width="22.33203125" style="1" customWidth="1"/>
    <col min="15365" max="15365" width="5.33203125" style="1" customWidth="1"/>
    <col min="15366" max="15366" width="36.33203125" style="1" customWidth="1"/>
    <col min="15367" max="15367" width="5.6640625" style="1" customWidth="1"/>
    <col min="15368" max="15368" width="0" style="1" hidden="1" customWidth="1"/>
    <col min="15369" max="15369" width="20.6640625" style="1" customWidth="1"/>
    <col min="15370" max="15370" width="4.88671875" style="1" customWidth="1"/>
    <col min="15371" max="15371" width="0" style="1" hidden="1" customWidth="1"/>
    <col min="15372" max="15372" width="24.6640625" style="1" customWidth="1"/>
    <col min="15373" max="15373" width="12.33203125" style="1" customWidth="1"/>
    <col min="15374" max="15374" width="0" style="1" hidden="1" customWidth="1"/>
    <col min="15375" max="15375" width="3.44140625" style="1" customWidth="1"/>
    <col min="15376" max="15376" width="0" style="1" hidden="1" customWidth="1"/>
    <col min="15377" max="15377" width="17.6640625" style="1" customWidth="1"/>
    <col min="15378" max="15378" width="3.44140625" style="1" customWidth="1"/>
    <col min="15379" max="15379" width="0" style="1" hidden="1" customWidth="1"/>
    <col min="15380" max="15380" width="23.6640625" style="1" customWidth="1"/>
    <col min="15381" max="15381" width="10" style="1" customWidth="1"/>
    <col min="15382" max="15382" width="0" style="1" hidden="1" customWidth="1"/>
    <col min="15383" max="15384" width="14.6640625" style="1" customWidth="1"/>
    <col min="15385" max="15385" width="12.88671875" style="1" customWidth="1"/>
    <col min="15386" max="15386" width="3.33203125" style="1" customWidth="1"/>
    <col min="15387" max="15387" width="30.33203125" style="1" customWidth="1"/>
    <col min="15388" max="15388" width="5" style="1" customWidth="1"/>
    <col min="15389" max="15389" width="0" style="1" hidden="1" customWidth="1"/>
    <col min="15390" max="15390" width="14.33203125" style="1" customWidth="1"/>
    <col min="15391" max="15391" width="5.6640625" style="1" customWidth="1"/>
    <col min="15392" max="15392" width="0" style="1" hidden="1" customWidth="1"/>
    <col min="15393" max="15393" width="17.33203125" style="1" customWidth="1"/>
    <col min="15394" max="15394" width="12.6640625" style="1" customWidth="1"/>
    <col min="15395" max="15395" width="0" style="1" hidden="1" customWidth="1"/>
    <col min="15396" max="15396" width="5.33203125" style="1" customWidth="1"/>
    <col min="15397" max="15397" width="0" style="1" hidden="1" customWidth="1"/>
    <col min="15398" max="15398" width="17" style="1" customWidth="1"/>
    <col min="15399" max="15399" width="6.33203125" style="1" customWidth="1"/>
    <col min="15400" max="15400" width="0" style="1" hidden="1" customWidth="1"/>
    <col min="15401" max="15401" width="14.33203125" style="1" customWidth="1"/>
    <col min="15402" max="15402" width="7.5546875" style="1" customWidth="1"/>
    <col min="15403" max="15403" width="0" style="1" hidden="1" customWidth="1"/>
    <col min="15404" max="15405" width="14.33203125" style="1" customWidth="1"/>
    <col min="15406" max="15406" width="20.88671875" style="1" customWidth="1"/>
    <col min="15407" max="15407" width="14.44140625" style="1" customWidth="1"/>
    <col min="15408" max="15408" width="15" style="1" customWidth="1"/>
    <col min="15409" max="15409" width="2.6640625" style="1" customWidth="1"/>
    <col min="15410" max="15410" width="11.6640625" style="1" customWidth="1"/>
    <col min="15411" max="15411" width="11.5546875" style="1" customWidth="1"/>
    <col min="15412" max="15412" width="2.33203125" style="1" customWidth="1"/>
    <col min="15413" max="15413" width="41" style="1" customWidth="1"/>
    <col min="15414" max="15414" width="14.33203125" style="1" customWidth="1"/>
    <col min="15415" max="15416" width="11.5546875" style="1" customWidth="1"/>
    <col min="15417" max="15417" width="21.88671875" style="1" customWidth="1"/>
    <col min="15418" max="15609" width="11.5546875" style="1"/>
    <col min="15610" max="15610" width="21.88671875" style="1" customWidth="1"/>
    <col min="15611" max="15611" width="13.88671875" style="1" customWidth="1"/>
    <col min="15612" max="15612" width="38.6640625" style="1" customWidth="1"/>
    <col min="15613" max="15613" width="3" style="1" bestFit="1" customWidth="1"/>
    <col min="15614" max="15614" width="32.33203125" style="1" customWidth="1"/>
    <col min="15615" max="15615" width="46.33203125" style="1" customWidth="1"/>
    <col min="15616" max="15616" width="19" style="1" customWidth="1"/>
    <col min="15617" max="15617" width="0" style="1" hidden="1" customWidth="1"/>
    <col min="15618" max="15618" width="17.6640625" style="1" customWidth="1"/>
    <col min="15619" max="15619" width="0" style="1" hidden="1" customWidth="1"/>
    <col min="15620" max="15620" width="22.33203125" style="1" customWidth="1"/>
    <col min="15621" max="15621" width="5.33203125" style="1" customWidth="1"/>
    <col min="15622" max="15622" width="36.33203125" style="1" customWidth="1"/>
    <col min="15623" max="15623" width="5.6640625" style="1" customWidth="1"/>
    <col min="15624" max="15624" width="0" style="1" hidden="1" customWidth="1"/>
    <col min="15625" max="15625" width="20.6640625" style="1" customWidth="1"/>
    <col min="15626" max="15626" width="4.88671875" style="1" customWidth="1"/>
    <col min="15627" max="15627" width="0" style="1" hidden="1" customWidth="1"/>
    <col min="15628" max="15628" width="24.6640625" style="1" customWidth="1"/>
    <col min="15629" max="15629" width="12.33203125" style="1" customWidth="1"/>
    <col min="15630" max="15630" width="0" style="1" hidden="1" customWidth="1"/>
    <col min="15631" max="15631" width="3.44140625" style="1" customWidth="1"/>
    <col min="15632" max="15632" width="0" style="1" hidden="1" customWidth="1"/>
    <col min="15633" max="15633" width="17.6640625" style="1" customWidth="1"/>
    <col min="15634" max="15634" width="3.44140625" style="1" customWidth="1"/>
    <col min="15635" max="15635" width="0" style="1" hidden="1" customWidth="1"/>
    <col min="15636" max="15636" width="23.6640625" style="1" customWidth="1"/>
    <col min="15637" max="15637" width="10" style="1" customWidth="1"/>
    <col min="15638" max="15638" width="0" style="1" hidden="1" customWidth="1"/>
    <col min="15639" max="15640" width="14.6640625" style="1" customWidth="1"/>
    <col min="15641" max="15641" width="12.88671875" style="1" customWidth="1"/>
    <col min="15642" max="15642" width="3.33203125" style="1" customWidth="1"/>
    <col min="15643" max="15643" width="30.33203125" style="1" customWidth="1"/>
    <col min="15644" max="15644" width="5" style="1" customWidth="1"/>
    <col min="15645" max="15645" width="0" style="1" hidden="1" customWidth="1"/>
    <col min="15646" max="15646" width="14.33203125" style="1" customWidth="1"/>
    <col min="15647" max="15647" width="5.6640625" style="1" customWidth="1"/>
    <col min="15648" max="15648" width="0" style="1" hidden="1" customWidth="1"/>
    <col min="15649" max="15649" width="17.33203125" style="1" customWidth="1"/>
    <col min="15650" max="15650" width="12.6640625" style="1" customWidth="1"/>
    <col min="15651" max="15651" width="0" style="1" hidden="1" customWidth="1"/>
    <col min="15652" max="15652" width="5.33203125" style="1" customWidth="1"/>
    <col min="15653" max="15653" width="0" style="1" hidden="1" customWidth="1"/>
    <col min="15654" max="15654" width="17" style="1" customWidth="1"/>
    <col min="15655" max="15655" width="6.33203125" style="1" customWidth="1"/>
    <col min="15656" max="15656" width="0" style="1" hidden="1" customWidth="1"/>
    <col min="15657" max="15657" width="14.33203125" style="1" customWidth="1"/>
    <col min="15658" max="15658" width="7.5546875" style="1" customWidth="1"/>
    <col min="15659" max="15659" width="0" style="1" hidden="1" customWidth="1"/>
    <col min="15660" max="15661" width="14.33203125" style="1" customWidth="1"/>
    <col min="15662" max="15662" width="20.88671875" style="1" customWidth="1"/>
    <col min="15663" max="15663" width="14.44140625" style="1" customWidth="1"/>
    <col min="15664" max="15664" width="15" style="1" customWidth="1"/>
    <col min="15665" max="15665" width="2.6640625" style="1" customWidth="1"/>
    <col min="15666" max="15666" width="11.6640625" style="1" customWidth="1"/>
    <col min="15667" max="15667" width="11.5546875" style="1" customWidth="1"/>
    <col min="15668" max="15668" width="2.33203125" style="1" customWidth="1"/>
    <col min="15669" max="15669" width="41" style="1" customWidth="1"/>
    <col min="15670" max="15670" width="14.33203125" style="1" customWidth="1"/>
    <col min="15671" max="15672" width="11.5546875" style="1" customWidth="1"/>
    <col min="15673" max="15673" width="21.88671875" style="1" customWidth="1"/>
    <col min="15674" max="15865" width="11.5546875" style="1"/>
    <col min="15866" max="15866" width="21.88671875" style="1" customWidth="1"/>
    <col min="15867" max="15867" width="13.88671875" style="1" customWidth="1"/>
    <col min="15868" max="15868" width="38.6640625" style="1" customWidth="1"/>
    <col min="15869" max="15869" width="3" style="1" bestFit="1" customWidth="1"/>
    <col min="15870" max="15870" width="32.33203125" style="1" customWidth="1"/>
    <col min="15871" max="15871" width="46.33203125" style="1" customWidth="1"/>
    <col min="15872" max="15872" width="19" style="1" customWidth="1"/>
    <col min="15873" max="15873" width="0" style="1" hidden="1" customWidth="1"/>
    <col min="15874" max="15874" width="17.6640625" style="1" customWidth="1"/>
    <col min="15875" max="15875" width="0" style="1" hidden="1" customWidth="1"/>
    <col min="15876" max="15876" width="22.33203125" style="1" customWidth="1"/>
    <col min="15877" max="15877" width="5.33203125" style="1" customWidth="1"/>
    <col min="15878" max="15878" width="36.33203125" style="1" customWidth="1"/>
    <col min="15879" max="15879" width="5.6640625" style="1" customWidth="1"/>
    <col min="15880" max="15880" width="0" style="1" hidden="1" customWidth="1"/>
    <col min="15881" max="15881" width="20.6640625" style="1" customWidth="1"/>
    <col min="15882" max="15882" width="4.88671875" style="1" customWidth="1"/>
    <col min="15883" max="15883" width="0" style="1" hidden="1" customWidth="1"/>
    <col min="15884" max="15884" width="24.6640625" style="1" customWidth="1"/>
    <col min="15885" max="15885" width="12.33203125" style="1" customWidth="1"/>
    <col min="15886" max="15886" width="0" style="1" hidden="1" customWidth="1"/>
    <col min="15887" max="15887" width="3.44140625" style="1" customWidth="1"/>
    <col min="15888" max="15888" width="0" style="1" hidden="1" customWidth="1"/>
    <col min="15889" max="15889" width="17.6640625" style="1" customWidth="1"/>
    <col min="15890" max="15890" width="3.44140625" style="1" customWidth="1"/>
    <col min="15891" max="15891" width="0" style="1" hidden="1" customWidth="1"/>
    <col min="15892" max="15892" width="23.6640625" style="1" customWidth="1"/>
    <col min="15893" max="15893" width="10" style="1" customWidth="1"/>
    <col min="15894" max="15894" width="0" style="1" hidden="1" customWidth="1"/>
    <col min="15895" max="15896" width="14.6640625" style="1" customWidth="1"/>
    <col min="15897" max="15897" width="12.88671875" style="1" customWidth="1"/>
    <col min="15898" max="15898" width="3.33203125" style="1" customWidth="1"/>
    <col min="15899" max="15899" width="30.33203125" style="1" customWidth="1"/>
    <col min="15900" max="15900" width="5" style="1" customWidth="1"/>
    <col min="15901" max="15901" width="0" style="1" hidden="1" customWidth="1"/>
    <col min="15902" max="15902" width="14.33203125" style="1" customWidth="1"/>
    <col min="15903" max="15903" width="5.6640625" style="1" customWidth="1"/>
    <col min="15904" max="15904" width="0" style="1" hidden="1" customWidth="1"/>
    <col min="15905" max="15905" width="17.33203125" style="1" customWidth="1"/>
    <col min="15906" max="15906" width="12.6640625" style="1" customWidth="1"/>
    <col min="15907" max="15907" width="0" style="1" hidden="1" customWidth="1"/>
    <col min="15908" max="15908" width="5.33203125" style="1" customWidth="1"/>
    <col min="15909" max="15909" width="0" style="1" hidden="1" customWidth="1"/>
    <col min="15910" max="15910" width="17" style="1" customWidth="1"/>
    <col min="15911" max="15911" width="6.33203125" style="1" customWidth="1"/>
    <col min="15912" max="15912" width="0" style="1" hidden="1" customWidth="1"/>
    <col min="15913" max="15913" width="14.33203125" style="1" customWidth="1"/>
    <col min="15914" max="15914" width="7.5546875" style="1" customWidth="1"/>
    <col min="15915" max="15915" width="0" style="1" hidden="1" customWidth="1"/>
    <col min="15916" max="15917" width="14.33203125" style="1" customWidth="1"/>
    <col min="15918" max="15918" width="20.88671875" style="1" customWidth="1"/>
    <col min="15919" max="15919" width="14.44140625" style="1" customWidth="1"/>
    <col min="15920" max="15920" width="15" style="1" customWidth="1"/>
    <col min="15921" max="15921" width="2.6640625" style="1" customWidth="1"/>
    <col min="15922" max="15922" width="11.6640625" style="1" customWidth="1"/>
    <col min="15923" max="15923" width="11.5546875" style="1" customWidth="1"/>
    <col min="15924" max="15924" width="2.33203125" style="1" customWidth="1"/>
    <col min="15925" max="15925" width="41" style="1" customWidth="1"/>
    <col min="15926" max="15926" width="14.33203125" style="1" customWidth="1"/>
    <col min="15927" max="15928" width="11.5546875" style="1" customWidth="1"/>
    <col min="15929" max="15929" width="21.88671875" style="1" customWidth="1"/>
    <col min="15930" max="16121" width="11.5546875" style="1"/>
    <col min="16122" max="16122" width="21.88671875" style="1" customWidth="1"/>
    <col min="16123" max="16123" width="13.88671875" style="1" customWidth="1"/>
    <col min="16124" max="16124" width="38.6640625" style="1" customWidth="1"/>
    <col min="16125" max="16125" width="3" style="1" bestFit="1" customWidth="1"/>
    <col min="16126" max="16126" width="32.33203125" style="1" customWidth="1"/>
    <col min="16127" max="16127" width="46.33203125" style="1" customWidth="1"/>
    <col min="16128" max="16128" width="19" style="1" customWidth="1"/>
    <col min="16129" max="16129" width="0" style="1" hidden="1" customWidth="1"/>
    <col min="16130" max="16130" width="17.6640625" style="1" customWidth="1"/>
    <col min="16131" max="16131" width="0" style="1" hidden="1" customWidth="1"/>
    <col min="16132" max="16132" width="22.33203125" style="1" customWidth="1"/>
    <col min="16133" max="16133" width="5.33203125" style="1" customWidth="1"/>
    <col min="16134" max="16134" width="36.33203125" style="1" customWidth="1"/>
    <col min="16135" max="16135" width="5.6640625" style="1" customWidth="1"/>
    <col min="16136" max="16136" width="0" style="1" hidden="1" customWidth="1"/>
    <col min="16137" max="16137" width="20.6640625" style="1" customWidth="1"/>
    <col min="16138" max="16138" width="4.88671875" style="1" customWidth="1"/>
    <col min="16139" max="16139" width="0" style="1" hidden="1" customWidth="1"/>
    <col min="16140" max="16140" width="24.6640625" style="1" customWidth="1"/>
    <col min="16141" max="16141" width="12.33203125" style="1" customWidth="1"/>
    <col min="16142" max="16142" width="0" style="1" hidden="1" customWidth="1"/>
    <col min="16143" max="16143" width="3.44140625" style="1" customWidth="1"/>
    <col min="16144" max="16144" width="0" style="1" hidden="1" customWidth="1"/>
    <col min="16145" max="16145" width="17.6640625" style="1" customWidth="1"/>
    <col min="16146" max="16146" width="3.44140625" style="1" customWidth="1"/>
    <col min="16147" max="16147" width="0" style="1" hidden="1" customWidth="1"/>
    <col min="16148" max="16148" width="23.6640625" style="1" customWidth="1"/>
    <col min="16149" max="16149" width="10" style="1" customWidth="1"/>
    <col min="16150" max="16150" width="0" style="1" hidden="1" customWidth="1"/>
    <col min="16151" max="16152" width="14.6640625" style="1" customWidth="1"/>
    <col min="16153" max="16153" width="12.88671875" style="1" customWidth="1"/>
    <col min="16154" max="16154" width="3.33203125" style="1" customWidth="1"/>
    <col min="16155" max="16155" width="30.33203125" style="1" customWidth="1"/>
    <col min="16156" max="16156" width="5" style="1" customWidth="1"/>
    <col min="16157" max="16157" width="0" style="1" hidden="1" customWidth="1"/>
    <col min="16158" max="16158" width="14.33203125" style="1" customWidth="1"/>
    <col min="16159" max="16159" width="5.6640625" style="1" customWidth="1"/>
    <col min="16160" max="16160" width="0" style="1" hidden="1" customWidth="1"/>
    <col min="16161" max="16161" width="17.33203125" style="1" customWidth="1"/>
    <col min="16162" max="16162" width="12.6640625" style="1" customWidth="1"/>
    <col min="16163" max="16163" width="0" style="1" hidden="1" customWidth="1"/>
    <col min="16164" max="16164" width="5.33203125" style="1" customWidth="1"/>
    <col min="16165" max="16165" width="0" style="1" hidden="1" customWidth="1"/>
    <col min="16166" max="16166" width="17" style="1" customWidth="1"/>
    <col min="16167" max="16167" width="6.33203125" style="1" customWidth="1"/>
    <col min="16168" max="16168" width="0" style="1" hidden="1" customWidth="1"/>
    <col min="16169" max="16169" width="14.33203125" style="1" customWidth="1"/>
    <col min="16170" max="16170" width="7.5546875" style="1" customWidth="1"/>
    <col min="16171" max="16171" width="0" style="1" hidden="1" customWidth="1"/>
    <col min="16172" max="16173" width="14.33203125" style="1" customWidth="1"/>
    <col min="16174" max="16174" width="20.88671875" style="1" customWidth="1"/>
    <col min="16175" max="16175" width="14.44140625" style="1" customWidth="1"/>
    <col min="16176" max="16176" width="15" style="1" customWidth="1"/>
    <col min="16177" max="16177" width="2.6640625" style="1" customWidth="1"/>
    <col min="16178" max="16178" width="11.6640625" style="1" customWidth="1"/>
    <col min="16179" max="16179" width="11.5546875" style="1" customWidth="1"/>
    <col min="16180" max="16180" width="2.33203125" style="1" customWidth="1"/>
    <col min="16181" max="16181" width="41" style="1" customWidth="1"/>
    <col min="16182" max="16182" width="14.33203125" style="1" customWidth="1"/>
    <col min="16183" max="16184" width="11.5546875" style="1" customWidth="1"/>
    <col min="16185" max="16185" width="21.88671875" style="1" customWidth="1"/>
    <col min="16186" max="16379" width="11.5546875" style="1"/>
    <col min="16380" max="16384" width="11.5546875" style="1" customWidth="1"/>
  </cols>
  <sheetData>
    <row r="1" spans="1:69" ht="20.25" customHeight="1" x14ac:dyDescent="0.3">
      <c r="A1" s="394" t="s">
        <v>154</v>
      </c>
      <c r="B1" s="395"/>
      <c r="C1" s="395"/>
      <c r="D1" s="395"/>
      <c r="E1" s="395"/>
      <c r="F1" s="395"/>
      <c r="G1" s="395"/>
      <c r="H1" s="395"/>
      <c r="I1" s="395"/>
      <c r="J1" s="395"/>
      <c r="K1" s="395"/>
      <c r="L1" s="395"/>
      <c r="M1" s="395"/>
      <c r="N1" s="395"/>
      <c r="O1" s="395"/>
      <c r="P1" s="395"/>
      <c r="Q1" s="395"/>
      <c r="R1" s="395"/>
      <c r="S1" s="395"/>
      <c r="T1" s="395"/>
      <c r="U1" s="398" t="s">
        <v>155</v>
      </c>
      <c r="V1" s="398"/>
      <c r="W1" s="398"/>
      <c r="X1" s="398"/>
      <c r="Y1" s="398"/>
      <c r="Z1" s="398"/>
      <c r="AA1" s="398"/>
      <c r="AB1" s="398"/>
      <c r="AC1" s="406" t="s">
        <v>156</v>
      </c>
      <c r="AD1" s="406"/>
      <c r="AE1" s="406"/>
      <c r="AF1" s="406"/>
      <c r="AG1" s="406"/>
      <c r="AH1" s="406"/>
      <c r="AI1" s="406"/>
      <c r="AJ1" s="406"/>
      <c r="AK1" s="406"/>
      <c r="AL1" s="406"/>
      <c r="AM1" s="406"/>
      <c r="AN1" s="406"/>
      <c r="AO1" s="406"/>
      <c r="AP1" s="406"/>
      <c r="AQ1" s="406"/>
      <c r="AR1" s="406"/>
      <c r="AS1" s="406"/>
      <c r="AT1" s="406"/>
      <c r="AU1" s="124"/>
      <c r="AV1" s="407" t="s">
        <v>157</v>
      </c>
      <c r="AW1" s="407"/>
      <c r="AX1" s="407"/>
      <c r="AY1" s="431"/>
      <c r="AZ1" s="432"/>
      <c r="BA1" s="432"/>
      <c r="BB1" s="432"/>
      <c r="BC1" s="432"/>
      <c r="BD1" s="432"/>
      <c r="BE1" s="432"/>
      <c r="BF1" s="432"/>
      <c r="BG1" s="432"/>
      <c r="BH1" s="432"/>
      <c r="BI1" s="432"/>
      <c r="BJ1" s="432"/>
      <c r="BK1" s="432"/>
      <c r="BL1" s="432"/>
      <c r="BM1" s="432"/>
      <c r="BN1" s="432"/>
      <c r="BO1" s="432"/>
      <c r="BP1" s="432"/>
      <c r="BQ1" s="432"/>
    </row>
    <row r="2" spans="1:69" ht="17.25" customHeight="1" x14ac:dyDescent="0.3">
      <c r="A2" s="396"/>
      <c r="B2" s="397"/>
      <c r="C2" s="397"/>
      <c r="D2" s="397"/>
      <c r="E2" s="397"/>
      <c r="F2" s="397"/>
      <c r="G2" s="397"/>
      <c r="H2" s="397"/>
      <c r="I2" s="397"/>
      <c r="J2" s="397"/>
      <c r="K2" s="397"/>
      <c r="L2" s="397"/>
      <c r="M2" s="397"/>
      <c r="N2" s="397"/>
      <c r="O2" s="397"/>
      <c r="P2" s="397"/>
      <c r="Q2" s="397"/>
      <c r="R2" s="397"/>
      <c r="S2" s="397"/>
      <c r="T2" s="397"/>
      <c r="U2" s="399"/>
      <c r="V2" s="399"/>
      <c r="W2" s="399"/>
      <c r="X2" s="399"/>
      <c r="Y2" s="399"/>
      <c r="Z2" s="399"/>
      <c r="AA2" s="399"/>
      <c r="AB2" s="399"/>
      <c r="AC2" s="393" t="s">
        <v>159</v>
      </c>
      <c r="AD2" s="393" t="s">
        <v>160</v>
      </c>
      <c r="AE2" s="393" t="s">
        <v>161</v>
      </c>
      <c r="AF2" s="393"/>
      <c r="AG2" s="393"/>
      <c r="AH2" s="393"/>
      <c r="AI2" s="393" t="s">
        <v>162</v>
      </c>
      <c r="AJ2" s="393" t="s">
        <v>163</v>
      </c>
      <c r="AK2" s="393"/>
      <c r="AL2" s="393"/>
      <c r="AM2" s="393"/>
      <c r="AN2" s="393"/>
      <c r="AO2" s="393"/>
      <c r="AP2" s="393"/>
      <c r="AQ2" s="393"/>
      <c r="AR2" s="393"/>
      <c r="AS2" s="393"/>
      <c r="AT2" s="393"/>
      <c r="AU2" s="393" t="s">
        <v>164</v>
      </c>
      <c r="AV2" s="393"/>
      <c r="AW2" s="393"/>
      <c r="AX2" s="393" t="s">
        <v>9</v>
      </c>
      <c r="AY2" s="404" t="s">
        <v>165</v>
      </c>
      <c r="AZ2" s="404"/>
      <c r="BA2" s="404" t="s">
        <v>127</v>
      </c>
      <c r="BB2" s="404" t="s">
        <v>166</v>
      </c>
      <c r="BC2" s="404" t="s">
        <v>167</v>
      </c>
      <c r="BD2" s="404" t="s">
        <v>168</v>
      </c>
      <c r="BE2" s="404" t="s">
        <v>169</v>
      </c>
      <c r="BF2" s="404"/>
      <c r="BG2" s="404"/>
      <c r="BH2" s="404"/>
      <c r="BI2" s="404"/>
      <c r="BJ2" s="404"/>
      <c r="BK2" s="404"/>
      <c r="BL2" s="404"/>
      <c r="BM2" s="404"/>
      <c r="BN2" s="404"/>
      <c r="BO2" s="404"/>
      <c r="BP2" s="404"/>
      <c r="BQ2" s="404"/>
    </row>
    <row r="3" spans="1:69" s="19" customFormat="1" ht="35.25" customHeight="1" x14ac:dyDescent="0.3">
      <c r="A3" s="45" t="s">
        <v>170</v>
      </c>
      <c r="B3" s="132" t="s">
        <v>125</v>
      </c>
      <c r="C3" s="132" t="s">
        <v>6</v>
      </c>
      <c r="D3" s="132" t="s">
        <v>1</v>
      </c>
      <c r="E3" s="132" t="s">
        <v>2</v>
      </c>
      <c r="F3" s="132" t="s">
        <v>171</v>
      </c>
      <c r="G3" s="391" t="s">
        <v>172</v>
      </c>
      <c r="H3" s="391"/>
      <c r="I3" s="132" t="s">
        <v>173</v>
      </c>
      <c r="J3" s="132" t="s">
        <v>16</v>
      </c>
      <c r="K3" s="132" t="s">
        <v>174</v>
      </c>
      <c r="L3" s="132" t="s">
        <v>175</v>
      </c>
      <c r="M3" s="132" t="s">
        <v>13</v>
      </c>
      <c r="N3" s="132" t="s">
        <v>150</v>
      </c>
      <c r="O3" s="132" t="s">
        <v>14</v>
      </c>
      <c r="P3" s="132" t="s">
        <v>150</v>
      </c>
      <c r="Q3" s="132" t="s">
        <v>15</v>
      </c>
      <c r="R3" s="132" t="s">
        <v>150</v>
      </c>
      <c r="S3" s="132" t="s">
        <v>176</v>
      </c>
      <c r="T3" s="132" t="s">
        <v>11</v>
      </c>
      <c r="U3" s="24" t="s">
        <v>177</v>
      </c>
      <c r="V3" s="18" t="s">
        <v>178</v>
      </c>
      <c r="W3" s="24" t="s">
        <v>150</v>
      </c>
      <c r="X3" s="18" t="s">
        <v>179</v>
      </c>
      <c r="Y3" s="24" t="s">
        <v>150</v>
      </c>
      <c r="Z3" s="18" t="s">
        <v>180</v>
      </c>
      <c r="AA3" s="18" t="s">
        <v>150</v>
      </c>
      <c r="AB3" s="18" t="s">
        <v>181</v>
      </c>
      <c r="AC3" s="392"/>
      <c r="AD3" s="392"/>
      <c r="AE3" s="125" t="s">
        <v>5</v>
      </c>
      <c r="AF3" s="27" t="s">
        <v>182</v>
      </c>
      <c r="AG3" s="125" t="s">
        <v>183</v>
      </c>
      <c r="AH3" s="125" t="s">
        <v>182</v>
      </c>
      <c r="AI3" s="392"/>
      <c r="AJ3" s="125" t="s">
        <v>184</v>
      </c>
      <c r="AK3" s="392" t="s">
        <v>185</v>
      </c>
      <c r="AL3" s="392"/>
      <c r="AM3" s="392" t="s">
        <v>7</v>
      </c>
      <c r="AN3" s="392"/>
      <c r="AO3" s="392" t="s">
        <v>8</v>
      </c>
      <c r="AP3" s="392"/>
      <c r="AQ3" s="125" t="s">
        <v>186</v>
      </c>
      <c r="AR3" s="392" t="s">
        <v>127</v>
      </c>
      <c r="AS3" s="392"/>
      <c r="AT3" s="125" t="s">
        <v>187</v>
      </c>
      <c r="AU3" s="392"/>
      <c r="AV3" s="392"/>
      <c r="AW3" s="392"/>
      <c r="AX3" s="392"/>
      <c r="AY3" s="405"/>
      <c r="AZ3" s="405"/>
      <c r="BA3" s="405"/>
      <c r="BB3" s="405"/>
      <c r="BC3" s="405"/>
      <c r="BD3" s="405"/>
      <c r="BE3" s="247" t="s">
        <v>188</v>
      </c>
      <c r="BF3" s="247" t="s">
        <v>189</v>
      </c>
      <c r="BG3" s="247" t="s">
        <v>188</v>
      </c>
      <c r="BH3" s="247" t="s">
        <v>189</v>
      </c>
      <c r="BI3" s="247" t="s">
        <v>190</v>
      </c>
      <c r="BJ3" s="247" t="s">
        <v>188</v>
      </c>
      <c r="BK3" s="247" t="s">
        <v>189</v>
      </c>
      <c r="BL3" s="247" t="s">
        <v>188</v>
      </c>
      <c r="BM3" s="247" t="s">
        <v>189</v>
      </c>
      <c r="BN3" s="247" t="s">
        <v>188</v>
      </c>
      <c r="BO3" s="247" t="s">
        <v>189</v>
      </c>
      <c r="BP3" s="247" t="s">
        <v>188</v>
      </c>
      <c r="BQ3" s="247" t="s">
        <v>189</v>
      </c>
    </row>
    <row r="4" spans="1:69" ht="103.5" customHeight="1" x14ac:dyDescent="0.3">
      <c r="A4" s="384" t="s">
        <v>239</v>
      </c>
      <c r="B4" s="380" t="s">
        <v>103</v>
      </c>
      <c r="C4" s="380" t="s">
        <v>89</v>
      </c>
      <c r="D4" s="380" t="s">
        <v>12</v>
      </c>
      <c r="E4" s="380" t="s">
        <v>34</v>
      </c>
      <c r="F4" s="380" t="s">
        <v>1566</v>
      </c>
      <c r="G4" s="380" t="s">
        <v>1567</v>
      </c>
      <c r="H4" s="380" t="s">
        <v>1568</v>
      </c>
      <c r="I4" s="380" t="s">
        <v>1569</v>
      </c>
      <c r="J4" s="380" t="s">
        <v>63</v>
      </c>
      <c r="K4" s="380">
        <v>3</v>
      </c>
      <c r="L4" s="382">
        <f>IF(J4="Diaria",+(K4/360),IF(J4="Mensual",+(K4/12),IF(J4="Bimestral",+(K4/6),IF(J4="Trimestral",+(K4/4),IF(J4="Semestral",+(K4/2),IF(J4="Anual",+(K4/1),""))))))</f>
        <v>0.25</v>
      </c>
      <c r="M4" s="380" t="s">
        <v>29</v>
      </c>
      <c r="N4" s="380">
        <f>IF(M4="Menor al 1% del patrimonio de la Lotería de Bogotá",20%,IF(M4="Entre el 1% y el 3% del patrimonio de la Lotería de Bogotá",40%,IF(M4="Entre el 3% y el 6% del patrimonio de la Lotería de Bogotá",60%,IF(M4="Entre el 6% y el 10% del patrimonio de la Lotería de Bogotá",80%,IF(M4="Mayor al 10% del patrimonio de la Lotería de Bogotá",100%,IF(M4="NA",0%,""))))))</f>
        <v>0.2</v>
      </c>
      <c r="O4" s="380" t="s">
        <v>61</v>
      </c>
      <c r="P4" s="380">
        <f>IF(O4="El riesgo afecta la imagen de algún área de la organización",20%,IF(O4="El riesgo afecta la imagen de la entidad internamente, de conocimiento general nivel interno, de junta directiva y accionistas y/o de proveedores",40%,IF(O4="El riesgo afecta la imagen de la entidad con algunos usuarios de relevancia frente al logro de los objetivos",60%,IF(O4="El riesgo afecta la imagen de la entidad con efecto publicitario sistenido a nivel de sector administrativo, nivel departamental o municipal",80%,IF(O4="El riesgo afecta la imagen de la entidad a nivel nacional, con efecto publicitario sistenido a nivel país",100%,IF(O4="NA",0%,""))))))</f>
        <v>0.6</v>
      </c>
      <c r="Q4" s="380" t="s">
        <v>70</v>
      </c>
      <c r="R4" s="380">
        <f>IF(Q4="Interrupción de la operación por menos de un día",20%,IF(Q4="Interrupción de la operación por un día completo",40%,IF(Q4="Interrupción de la operación mayor a 1 día y menor a 2 días",60%,IF(Q4="Interrupción de la operación por dos días completos",80%,IF(Q4="Interrupción de la operación por más de dos días",100%,IF(Q4="NA",0%,""))))))</f>
        <v>0</v>
      </c>
      <c r="S4" s="374" t="s">
        <v>57</v>
      </c>
      <c r="T4" s="374" t="s">
        <v>70</v>
      </c>
      <c r="U4" s="374">
        <f>+MAX(N4,P4,R4)</f>
        <v>0.6</v>
      </c>
      <c r="V4" s="376" t="str">
        <f>IF(L4&lt;=20%,"Muy baja",IF(L4&lt;=40%,"Baja",IF(L4&lt;=60%,"Media",IF(L4&lt;=80%,"Alta",IF(L4&lt;=100%,"Muy alta",IF(L4&gt;=100%,"Muy alta",""))))))</f>
        <v>Baja</v>
      </c>
      <c r="W4" s="378">
        <v>0.4</v>
      </c>
      <c r="X4" s="376" t="str">
        <f>IF(U4=20%,"Leve",IF(U4=40%,"Menor",IF(U4=60%,"Moderado",IF(U4=80%,"Mayor",IF(U4=100%,"Catastrófico","")))))</f>
        <v>Moderado</v>
      </c>
      <c r="Y4" s="378">
        <v>0.6</v>
      </c>
      <c r="Z4" s="374" t="s">
        <v>53</v>
      </c>
      <c r="AA4" s="378">
        <f>IF(Z4="Bajo",25%,IF(Z4="Moderado",50%,IF(Z4="Alto",75%,IF(Z4="Extremo",100%,""))))</f>
        <v>0.5</v>
      </c>
      <c r="AB4" s="544" t="s">
        <v>1570</v>
      </c>
      <c r="AC4" s="69" t="s">
        <v>1571</v>
      </c>
      <c r="AD4" s="67" t="s">
        <v>1572</v>
      </c>
      <c r="AE4" s="67" t="s">
        <v>54</v>
      </c>
      <c r="AF4" s="28">
        <f>IF(AE4="Preventivo",25%,IF(AE4="Detectivo",15%,IF(AE4="Correctivo",10%,"")))</f>
        <v>0.25</v>
      </c>
      <c r="AG4" s="121" t="s">
        <v>199</v>
      </c>
      <c r="AH4" s="28">
        <f t="shared" ref="AH4:AH12" si="0">IF(AG4="Manual",15%,IF(AG4="Automático",25%,""))</f>
        <v>0.15</v>
      </c>
      <c r="AI4" s="28">
        <f t="shared" ref="AI4:AI12" si="1">+AH4+AF4</f>
        <v>0.4</v>
      </c>
      <c r="AJ4" s="121" t="s">
        <v>200</v>
      </c>
      <c r="AK4" s="118" t="s">
        <v>191</v>
      </c>
      <c r="AL4" s="56" t="s">
        <v>1573</v>
      </c>
      <c r="AM4" s="118" t="s">
        <v>23</v>
      </c>
      <c r="AN4" s="121" t="s">
        <v>1574</v>
      </c>
      <c r="AO4" s="121" t="s">
        <v>40</v>
      </c>
      <c r="AP4" s="121" t="s">
        <v>1575</v>
      </c>
      <c r="AQ4" s="121" t="s">
        <v>1576</v>
      </c>
      <c r="AR4" s="121" t="s">
        <v>204</v>
      </c>
      <c r="AS4" s="121" t="s">
        <v>1577</v>
      </c>
      <c r="AT4" s="121" t="s">
        <v>206</v>
      </c>
      <c r="AU4" s="121">
        <f>+AI4*AA4</f>
        <v>0.2</v>
      </c>
      <c r="AV4" s="138">
        <f>+AA4-AU4</f>
        <v>0.3</v>
      </c>
      <c r="AW4" s="374" t="str">
        <f>+IF(C4="Corrupción","Moderado",IF(AV6&lt;=25%,"Bajo",IF(AV6&lt;=50%,"Moderado",IF(AV6&lt;=75%,"Alto",IF(AV6&gt;75%,"Extremo","")))))</f>
        <v>Bajo</v>
      </c>
      <c r="AX4" s="374" t="s">
        <v>41</v>
      </c>
      <c r="AY4" s="65">
        <v>1</v>
      </c>
      <c r="AZ4" s="16" t="s">
        <v>1578</v>
      </c>
      <c r="BA4" s="141" t="s">
        <v>1579</v>
      </c>
      <c r="BB4" s="144">
        <v>44562</v>
      </c>
      <c r="BC4" s="144">
        <v>44926</v>
      </c>
      <c r="BD4" s="70" t="s">
        <v>1580</v>
      </c>
      <c r="BE4" s="196">
        <v>44620</v>
      </c>
      <c r="BF4" s="297" t="s">
        <v>1581</v>
      </c>
      <c r="BG4" s="246">
        <v>44681</v>
      </c>
      <c r="BH4" s="198" t="s">
        <v>1582</v>
      </c>
      <c r="BI4" s="300" t="s">
        <v>1583</v>
      </c>
      <c r="BJ4" s="41">
        <v>44742</v>
      </c>
      <c r="BK4" s="246"/>
      <c r="BL4" s="41">
        <v>44804</v>
      </c>
      <c r="BM4" s="246"/>
      <c r="BN4" s="41">
        <v>44865</v>
      </c>
      <c r="BO4" s="246"/>
      <c r="BP4" s="41">
        <v>44926</v>
      </c>
      <c r="BQ4" s="246"/>
    </row>
    <row r="5" spans="1:69" ht="107.25" customHeight="1" x14ac:dyDescent="0.3">
      <c r="A5" s="410"/>
      <c r="B5" s="388"/>
      <c r="C5" s="388"/>
      <c r="D5" s="388"/>
      <c r="E5" s="388"/>
      <c r="F5" s="388"/>
      <c r="G5" s="388"/>
      <c r="H5" s="388"/>
      <c r="I5" s="388"/>
      <c r="J5" s="388"/>
      <c r="K5" s="388"/>
      <c r="L5" s="390"/>
      <c r="M5" s="388"/>
      <c r="N5" s="388"/>
      <c r="O5" s="388"/>
      <c r="P5" s="388"/>
      <c r="Q5" s="388"/>
      <c r="R5" s="388"/>
      <c r="S5" s="389"/>
      <c r="T5" s="389"/>
      <c r="U5" s="389"/>
      <c r="V5" s="402"/>
      <c r="W5" s="400"/>
      <c r="X5" s="402"/>
      <c r="Y5" s="400"/>
      <c r="Z5" s="389"/>
      <c r="AA5" s="400"/>
      <c r="AB5" s="401"/>
      <c r="AC5" s="68" t="s">
        <v>1584</v>
      </c>
      <c r="AD5" s="66" t="s">
        <v>1585</v>
      </c>
      <c r="AE5" s="66" t="s">
        <v>54</v>
      </c>
      <c r="AF5" s="38">
        <f t="shared" ref="AF5:AF6" si="2">IF(AE5="Preventivo",25%,IF(AE5="Detectivo",15%,IF(AE5="Correctivo",10%,"")))</f>
        <v>0.25</v>
      </c>
      <c r="AG5" s="122" t="s">
        <v>199</v>
      </c>
      <c r="AH5" s="38">
        <f t="shared" si="0"/>
        <v>0.15</v>
      </c>
      <c r="AI5" s="38">
        <f t="shared" si="1"/>
        <v>0.4</v>
      </c>
      <c r="AJ5" s="122" t="s">
        <v>200</v>
      </c>
      <c r="AK5" s="119" t="s">
        <v>191</v>
      </c>
      <c r="AL5" s="47" t="s">
        <v>1586</v>
      </c>
      <c r="AM5" s="119" t="s">
        <v>23</v>
      </c>
      <c r="AN5" s="122" t="s">
        <v>1574</v>
      </c>
      <c r="AO5" s="122" t="s">
        <v>40</v>
      </c>
      <c r="AP5" s="122" t="s">
        <v>1575</v>
      </c>
      <c r="AQ5" s="122" t="s">
        <v>1587</v>
      </c>
      <c r="AR5" s="122" t="s">
        <v>204</v>
      </c>
      <c r="AS5" s="122" t="s">
        <v>1588</v>
      </c>
      <c r="AT5" s="122" t="s">
        <v>206</v>
      </c>
      <c r="AU5" s="122">
        <f>+AV4*AI5</f>
        <v>0.12</v>
      </c>
      <c r="AV5" s="39">
        <f>+AV4-AU5</f>
        <v>0.18</v>
      </c>
      <c r="AW5" s="389"/>
      <c r="AX5" s="389"/>
      <c r="AY5" s="64">
        <v>2</v>
      </c>
      <c r="AZ5" s="491" t="s">
        <v>1589</v>
      </c>
      <c r="BA5" s="491" t="s">
        <v>1579</v>
      </c>
      <c r="BB5" s="494">
        <v>44562</v>
      </c>
      <c r="BC5" s="494">
        <v>44926</v>
      </c>
      <c r="BD5" s="491" t="s">
        <v>1590</v>
      </c>
      <c r="BE5" s="196">
        <v>44620</v>
      </c>
      <c r="BF5" s="198" t="s">
        <v>1591</v>
      </c>
      <c r="BG5" s="246">
        <v>44681</v>
      </c>
      <c r="BH5" s="198" t="s">
        <v>1592</v>
      </c>
      <c r="BI5" s="300" t="s">
        <v>1593</v>
      </c>
      <c r="BJ5" s="41">
        <v>44742</v>
      </c>
      <c r="BK5" s="246"/>
      <c r="BL5" s="41">
        <v>44804</v>
      </c>
      <c r="BM5" s="246"/>
      <c r="BN5" s="41">
        <v>44865</v>
      </c>
      <c r="BO5" s="246"/>
      <c r="BP5" s="41">
        <v>44926</v>
      </c>
      <c r="BQ5" s="246"/>
    </row>
    <row r="6" spans="1:69" ht="72" customHeight="1" x14ac:dyDescent="0.3">
      <c r="A6" s="385"/>
      <c r="B6" s="381"/>
      <c r="C6" s="381"/>
      <c r="D6" s="381"/>
      <c r="E6" s="381"/>
      <c r="F6" s="381"/>
      <c r="G6" s="381"/>
      <c r="H6" s="381"/>
      <c r="I6" s="381"/>
      <c r="J6" s="381"/>
      <c r="K6" s="381"/>
      <c r="L6" s="383"/>
      <c r="M6" s="381"/>
      <c r="N6" s="381"/>
      <c r="O6" s="381"/>
      <c r="P6" s="381"/>
      <c r="Q6" s="381"/>
      <c r="R6" s="381"/>
      <c r="S6" s="375"/>
      <c r="T6" s="375"/>
      <c r="U6" s="375"/>
      <c r="V6" s="377"/>
      <c r="W6" s="379"/>
      <c r="X6" s="377"/>
      <c r="Y6" s="379"/>
      <c r="Z6" s="375"/>
      <c r="AA6" s="379"/>
      <c r="AB6" s="373"/>
      <c r="AC6" s="90" t="s">
        <v>1594</v>
      </c>
      <c r="AD6" s="35" t="s">
        <v>1595</v>
      </c>
      <c r="AE6" s="35" t="s">
        <v>54</v>
      </c>
      <c r="AF6" s="44">
        <f t="shared" si="2"/>
        <v>0.25</v>
      </c>
      <c r="AG6" s="123" t="s">
        <v>199</v>
      </c>
      <c r="AH6" s="44">
        <f t="shared" si="0"/>
        <v>0.15</v>
      </c>
      <c r="AI6" s="44">
        <f t="shared" si="1"/>
        <v>0.4</v>
      </c>
      <c r="AJ6" s="123" t="s">
        <v>200</v>
      </c>
      <c r="AK6" s="120" t="s">
        <v>191</v>
      </c>
      <c r="AL6" s="54" t="s">
        <v>1596</v>
      </c>
      <c r="AM6" s="120" t="s">
        <v>23</v>
      </c>
      <c r="AN6" s="123" t="s">
        <v>1597</v>
      </c>
      <c r="AO6" s="123" t="s">
        <v>24</v>
      </c>
      <c r="AP6" s="123" t="s">
        <v>63</v>
      </c>
      <c r="AQ6" s="123" t="s">
        <v>1576</v>
      </c>
      <c r="AR6" s="123" t="s">
        <v>204</v>
      </c>
      <c r="AS6" s="123" t="s">
        <v>1598</v>
      </c>
      <c r="AT6" s="123" t="s">
        <v>206</v>
      </c>
      <c r="AU6" s="123">
        <f>+AV5*AI6</f>
        <v>7.1999999999999995E-2</v>
      </c>
      <c r="AV6" s="139">
        <f>+AV5-AU6</f>
        <v>0.108</v>
      </c>
      <c r="AW6" s="375"/>
      <c r="AX6" s="375"/>
      <c r="AY6" s="137">
        <v>3</v>
      </c>
      <c r="AZ6" s="509"/>
      <c r="BA6" s="509"/>
      <c r="BB6" s="511"/>
      <c r="BC6" s="511"/>
      <c r="BD6" s="509"/>
      <c r="BE6" s="196">
        <v>44620</v>
      </c>
      <c r="BF6" s="198"/>
      <c r="BG6" s="41">
        <v>44681</v>
      </c>
      <c r="BH6" s="199"/>
      <c r="BI6" s="199"/>
      <c r="BJ6" s="41">
        <v>44742</v>
      </c>
      <c r="BK6" s="199"/>
      <c r="BL6" s="41">
        <v>44804</v>
      </c>
      <c r="BM6" s="199"/>
      <c r="BN6" s="41">
        <v>44865</v>
      </c>
      <c r="BO6" s="199"/>
      <c r="BP6" s="41">
        <v>44926</v>
      </c>
      <c r="BQ6" s="199"/>
    </row>
    <row r="7" spans="1:69" ht="120" customHeight="1" x14ac:dyDescent="0.3">
      <c r="A7" s="384" t="s">
        <v>239</v>
      </c>
      <c r="B7" s="380" t="s">
        <v>103</v>
      </c>
      <c r="C7" s="380" t="s">
        <v>89</v>
      </c>
      <c r="D7" s="380" t="s">
        <v>12</v>
      </c>
      <c r="E7" s="380" t="s">
        <v>34</v>
      </c>
      <c r="F7" s="380" t="s">
        <v>1599</v>
      </c>
      <c r="G7" s="380" t="s">
        <v>1600</v>
      </c>
      <c r="H7" s="380" t="s">
        <v>1601</v>
      </c>
      <c r="I7" s="380" t="s">
        <v>1602</v>
      </c>
      <c r="J7" s="380" t="s">
        <v>86</v>
      </c>
      <c r="K7" s="380">
        <v>3</v>
      </c>
      <c r="L7" s="382">
        <f>IF(J7="Diaria",+(K7/360),IF(J7="Mensual",+(K7/12),IF(J7="Bimestral",+(K7/6),IF(J7="Trimestral",+(K7/4),IF(J7="Semestral",+(K7/2),IF(J7="Anual",+(K7/1),""))))))</f>
        <v>0.75</v>
      </c>
      <c r="M7" s="380" t="s">
        <v>60</v>
      </c>
      <c r="N7" s="380">
        <f>IF(M7="Menor al 1% del patrimonio de la Lotería de Bogotá",20%,IF(M7="Entre el 1% y el 3% del patrimonio de la Lotería de Bogotá",40%,IF(M7="Entre el 3% y el 6% del patrimonio de la Lotería de Bogotá",60%,IF(M7="Entre el 6% y el 10% del patrimonio de la Lotería de Bogotá",80%,IF(M7="Mayor al 10% del patrimonio de la Lotería de Bogotá",100%,IF(M7="NA",0%,""))))))</f>
        <v>0.6</v>
      </c>
      <c r="O7" s="380" t="s">
        <v>61</v>
      </c>
      <c r="P7" s="380">
        <f>IF(O7="El riesgo afecta la imagen de algún área de la organización",20%,IF(O7="El riesgo afecta la imagen de la entidad internamente, de conocimiento general nivel interno, de junta directiva y accionistas y/o de proveedores",40%,IF(O7="El riesgo afecta la imagen de la entidad con algunos usuarios de relevancia frente al logro de los objetivos",60%,IF(O7="El riesgo afecta la imagen de la entidad con efecto publicitario sistenido a nivel de sector administrativo, nivel departamental o municipal",80%,IF(O7="El riesgo afecta la imagen de la entidad a nivel nacional, con efecto publicitario sistenido a nivel país",100%,IF(O7="NA",0%,""))))))</f>
        <v>0.6</v>
      </c>
      <c r="Q7" s="380" t="s">
        <v>70</v>
      </c>
      <c r="R7" s="380">
        <f>IF(Q7="Interrupción de la operación por menos de un día",20%,IF(Q7="Interrupción de la operación por un día completo",40%,IF(Q7="Interrupción de la operación mayor a 1 día y menor a 2 días",60%,IF(Q7="Interrupción de la operación por dos días completos",80%,IF(Q7="Interrupción de la operación por más de dos días",100%,IF(Q7="NA",0%,""))))))</f>
        <v>0</v>
      </c>
      <c r="S7" s="374" t="s">
        <v>70</v>
      </c>
      <c r="T7" s="374" t="s">
        <v>58</v>
      </c>
      <c r="U7" s="374">
        <f>+MAX(N7,P7,R7)</f>
        <v>0.6</v>
      </c>
      <c r="V7" s="376" t="str">
        <f>IF(L7&lt;=20%,"Muy baja",IF(L7&lt;=40%,"Baja",IF(L7&lt;=60%,"Media",IF(L7&lt;=80%,"Alta",IF(L7&lt;=100%,"Muy alta",IF(L7&gt;=100%,"Muy alta",""))))))</f>
        <v>Alta</v>
      </c>
      <c r="W7" s="378">
        <v>0.8</v>
      </c>
      <c r="X7" s="376" t="str">
        <f>IF(U7=20%,"Leve",IF(U7=40%,"Menor",IF(U7=60%,"Moderado",IF(U7=80%,"Mayor",IF(U7=100%,"Catastrófico","")))))</f>
        <v>Moderado</v>
      </c>
      <c r="Y7" s="378">
        <v>0.6</v>
      </c>
      <c r="Z7" s="374" t="s">
        <v>152</v>
      </c>
      <c r="AA7" s="378">
        <f>IF(Z7="Bajo",25%,IF(Z7="Moderado",50%,IF(Z7="Alto",75%,IF(Z7="Extremo",100%,""))))</f>
        <v>0.75</v>
      </c>
      <c r="AB7" s="544" t="s">
        <v>1603</v>
      </c>
      <c r="AC7" s="69" t="s">
        <v>1604</v>
      </c>
      <c r="AD7" s="67" t="s">
        <v>1605</v>
      </c>
      <c r="AE7" s="67" t="s">
        <v>54</v>
      </c>
      <c r="AF7" s="28">
        <f>IF(AE7="Preventivo",25%,IF(AE7="Detectivo",15%,IF(AE7="Correctivo",10%,"")))</f>
        <v>0.25</v>
      </c>
      <c r="AG7" s="121" t="s">
        <v>199</v>
      </c>
      <c r="AH7" s="28">
        <f t="shared" si="0"/>
        <v>0.15</v>
      </c>
      <c r="AI7" s="28">
        <f t="shared" si="1"/>
        <v>0.4</v>
      </c>
      <c r="AJ7" s="121" t="s">
        <v>200</v>
      </c>
      <c r="AK7" s="118" t="s">
        <v>191</v>
      </c>
      <c r="AL7" s="56" t="s">
        <v>1586</v>
      </c>
      <c r="AM7" s="118" t="s">
        <v>23</v>
      </c>
      <c r="AN7" s="121" t="s">
        <v>1606</v>
      </c>
      <c r="AO7" s="121" t="s">
        <v>24</v>
      </c>
      <c r="AP7" s="121" t="s">
        <v>63</v>
      </c>
      <c r="AQ7" s="121" t="s">
        <v>1607</v>
      </c>
      <c r="AR7" s="121" t="s">
        <v>204</v>
      </c>
      <c r="AS7" s="121" t="s">
        <v>1579</v>
      </c>
      <c r="AT7" s="121" t="s">
        <v>206</v>
      </c>
      <c r="AU7" s="121">
        <f>+AI7*AA7</f>
        <v>0.30000000000000004</v>
      </c>
      <c r="AV7" s="138">
        <f>+AA7-AU7</f>
        <v>0.44999999999999996</v>
      </c>
      <c r="AW7" s="374" t="str">
        <f>+IF(C7="Corrupción","Moderado",IF(AV8&lt;=25%,"Bajo",IF(AV8&lt;=50%,"Moderado",IF(AV8&lt;=75%,"Alto",IF(AV8&gt;75%,"Extremo","")))))</f>
        <v>Moderado</v>
      </c>
      <c r="AX7" s="374" t="s">
        <v>41</v>
      </c>
      <c r="AY7" s="65">
        <v>1</v>
      </c>
      <c r="AZ7" s="16" t="s">
        <v>1608</v>
      </c>
      <c r="BA7" s="141" t="s">
        <v>1579</v>
      </c>
      <c r="BB7" s="144">
        <v>44562</v>
      </c>
      <c r="BC7" s="144">
        <v>44926</v>
      </c>
      <c r="BD7" s="70" t="s">
        <v>1609</v>
      </c>
      <c r="BE7" s="196">
        <v>44620</v>
      </c>
      <c r="BF7" s="198" t="s">
        <v>1610</v>
      </c>
      <c r="BG7" s="41">
        <v>44681</v>
      </c>
      <c r="BH7" s="198" t="s">
        <v>1611</v>
      </c>
      <c r="BI7" s="300" t="s">
        <v>1593</v>
      </c>
      <c r="BJ7" s="41">
        <v>44742</v>
      </c>
      <c r="BK7" s="198"/>
      <c r="BL7" s="41">
        <v>44804</v>
      </c>
      <c r="BM7" s="198"/>
      <c r="BN7" s="41">
        <v>44865</v>
      </c>
      <c r="BO7" s="198"/>
      <c r="BP7" s="41">
        <v>44926</v>
      </c>
      <c r="BQ7" s="198"/>
    </row>
    <row r="8" spans="1:69" ht="87" customHeight="1" x14ac:dyDescent="0.3">
      <c r="A8" s="519"/>
      <c r="B8" s="520"/>
      <c r="C8" s="520"/>
      <c r="D8" s="520"/>
      <c r="E8" s="520"/>
      <c r="F8" s="520"/>
      <c r="G8" s="520"/>
      <c r="H8" s="520"/>
      <c r="I8" s="520"/>
      <c r="J8" s="520"/>
      <c r="K8" s="520"/>
      <c r="L8" s="543"/>
      <c r="M8" s="520"/>
      <c r="N8" s="520"/>
      <c r="O8" s="520"/>
      <c r="P8" s="520"/>
      <c r="Q8" s="520"/>
      <c r="R8" s="520"/>
      <c r="S8" s="512"/>
      <c r="T8" s="512"/>
      <c r="U8" s="512"/>
      <c r="V8" s="521"/>
      <c r="W8" s="513"/>
      <c r="X8" s="521"/>
      <c r="Y8" s="513"/>
      <c r="Z8" s="512"/>
      <c r="AA8" s="513"/>
      <c r="AB8" s="514"/>
      <c r="AC8" s="97" t="s">
        <v>1612</v>
      </c>
      <c r="AD8" s="57" t="s">
        <v>1613</v>
      </c>
      <c r="AE8" s="57" t="s">
        <v>54</v>
      </c>
      <c r="AF8" s="58">
        <f t="shared" ref="AF8:AF11" si="3">IF(AE8="Preventivo",25%,IF(AE8="Detectivo",15%,IF(AE8="Correctivo",10%,"")))</f>
        <v>0.25</v>
      </c>
      <c r="AG8" s="95" t="s">
        <v>199</v>
      </c>
      <c r="AH8" s="58">
        <f t="shared" si="0"/>
        <v>0.15</v>
      </c>
      <c r="AI8" s="58">
        <f t="shared" si="1"/>
        <v>0.4</v>
      </c>
      <c r="AJ8" s="95" t="s">
        <v>200</v>
      </c>
      <c r="AK8" s="135" t="s">
        <v>239</v>
      </c>
      <c r="AL8" s="89"/>
      <c r="AM8" s="135" t="s">
        <v>23</v>
      </c>
      <c r="AN8" s="95" t="s">
        <v>1614</v>
      </c>
      <c r="AO8" s="95" t="s">
        <v>40</v>
      </c>
      <c r="AP8" s="95" t="s">
        <v>1615</v>
      </c>
      <c r="AQ8" s="95" t="s">
        <v>1616</v>
      </c>
      <c r="AR8" s="95" t="s">
        <v>204</v>
      </c>
      <c r="AS8" s="95" t="s">
        <v>1579</v>
      </c>
      <c r="AT8" s="95" t="s">
        <v>206</v>
      </c>
      <c r="AU8" s="95">
        <f>+AV7*AI8</f>
        <v>0.18</v>
      </c>
      <c r="AV8" s="59">
        <f>+AV7-AU8</f>
        <v>0.26999999999999996</v>
      </c>
      <c r="AW8" s="512"/>
      <c r="AX8" s="512"/>
      <c r="AY8" s="98">
        <v>2</v>
      </c>
      <c r="AZ8" s="85" t="s">
        <v>1617</v>
      </c>
      <c r="BA8" s="87" t="s">
        <v>1579</v>
      </c>
      <c r="BB8" s="88">
        <v>44562</v>
      </c>
      <c r="BC8" s="88">
        <v>44926</v>
      </c>
      <c r="BD8" s="96" t="s">
        <v>1618</v>
      </c>
      <c r="BE8" s="196">
        <v>44620</v>
      </c>
      <c r="BF8" s="198" t="s">
        <v>1619</v>
      </c>
      <c r="BG8" s="246">
        <v>44681</v>
      </c>
      <c r="BH8" s="209" t="s">
        <v>1620</v>
      </c>
      <c r="BI8" s="209" t="s">
        <v>1315</v>
      </c>
      <c r="BJ8" s="41">
        <v>44742</v>
      </c>
      <c r="BK8" s="209"/>
      <c r="BL8" s="41">
        <v>44804</v>
      </c>
      <c r="BM8" s="209"/>
      <c r="BN8" s="41">
        <v>44865</v>
      </c>
      <c r="BO8" s="209"/>
      <c r="BP8" s="41">
        <v>44926</v>
      </c>
      <c r="BQ8" s="209"/>
    </row>
    <row r="9" spans="1:69" ht="144" x14ac:dyDescent="0.3">
      <c r="A9" s="541" t="s">
        <v>239</v>
      </c>
      <c r="B9" s="501" t="s">
        <v>103</v>
      </c>
      <c r="C9" s="501" t="s">
        <v>89</v>
      </c>
      <c r="D9" s="501" t="s">
        <v>12</v>
      </c>
      <c r="E9" s="380" t="s">
        <v>34</v>
      </c>
      <c r="F9" s="380" t="s">
        <v>1621</v>
      </c>
      <c r="G9" s="380" t="s">
        <v>1622</v>
      </c>
      <c r="H9" s="501" t="s">
        <v>1623</v>
      </c>
      <c r="I9" s="501" t="s">
        <v>1624</v>
      </c>
      <c r="J9" s="501" t="s">
        <v>96</v>
      </c>
      <c r="K9" s="501">
        <v>1</v>
      </c>
      <c r="L9" s="382">
        <f>IF(J9="Diaria",+(K9/360),IF(J9="Mensual",+(K9/12),IF(J9="Bimestral",+(K9/6),IF(J9="Trimestral",+(K9/4),IF(J9="Semestral",+(K9/2),IF(J9="Anual",+(K9/1),""))))))</f>
        <v>1</v>
      </c>
      <c r="M9" s="380" t="s">
        <v>29</v>
      </c>
      <c r="N9" s="380">
        <f>IF(M9="Menor al 1% del patrimonio de la Lotería de Bogotá",20%,IF(M9="Entre el 1% y el 3% del patrimonio de la Lotería de Bogotá",40%,IF(M9="Entre el 3% y el 6% del patrimonio de la Lotería de Bogotá",60%,IF(M9="Entre el 6% y el 10% del patrimonio de la Lotería de Bogotá",80%,IF(M9="Mayor al 10% del patrimonio de la Lotería de Bogotá",100%,IF(M9="NA",0%,""))))))</f>
        <v>0.2</v>
      </c>
      <c r="O9" s="380" t="s">
        <v>61</v>
      </c>
      <c r="P9" s="380">
        <f>IF(O9="El riesgo afecta la imagen de algún área de la organización",20%,IF(O9="El riesgo afecta la imagen de la entidad internamente, de conocimiento general nivel interno, de junta directiva y accionistas y/o de proveedores",40%,IF(O9="El riesgo afecta la imagen de la entidad con algunos usuarios de relevancia frente al logro de los objetivos",60%,IF(O9="El riesgo afecta la imagen de la entidad con efecto publicitario sistenido a nivel de sector administrativo, nivel departamental o municipal",80%,IF(O9="El riesgo afecta la imagen de la entidad a nivel nacional, con efecto publicitario sistenido a nivel país",100%,IF(O9="NA",0%,""))))))</f>
        <v>0.6</v>
      </c>
      <c r="Q9" s="501" t="s">
        <v>70</v>
      </c>
      <c r="R9" s="380">
        <f>IF(Q9="Interrupción de la operación por menos de un día",20%,IF(Q9="Interrupción de la operación por un día completo",40%,IF(Q9="Interrupción de la operación mayor a 1 día y menor a 2 días",60%,IF(Q9="Interrupción de la operación por dos días completos",80%,IF(Q9="Interrupción de la operación por más de dos días",100%,IF(Q9="NA",0%,""))))))</f>
        <v>0</v>
      </c>
      <c r="S9" s="537" t="s">
        <v>57</v>
      </c>
      <c r="T9" s="374" t="s">
        <v>58</v>
      </c>
      <c r="U9" s="374">
        <f>+MAX(N9,P9,R9)</f>
        <v>0.6</v>
      </c>
      <c r="V9" s="376" t="str">
        <f>IF(L9&lt;=20%,"Muy baja",IF(L9&lt;=40%,"Baja",IF(L9&lt;=60%,"Media",IF(L9&lt;=80%,"Alta",IF(L9&lt;=100%,"Muy alta",IF(L9&gt;=100%,"Muy alta",""))))))</f>
        <v>Muy alta</v>
      </c>
      <c r="W9" s="91"/>
      <c r="X9" s="376" t="str">
        <f>IF(U9=20%,"Leve",IF(U9=40%,"Menor",IF(U9=60%,"Moderado",IF(U9=80%,"Mayor",IF(U9=100%,"Catastrófico","")))))</f>
        <v>Moderado</v>
      </c>
      <c r="Y9" s="91"/>
      <c r="Z9" s="374" t="s">
        <v>152</v>
      </c>
      <c r="AA9" s="378">
        <f>IF(Z9="Bajo",25%,IF(Z9="Moderado",50%,IF(Z9="Alto",75%,IF(Z9="Extremo",100%,""))))</f>
        <v>0.75</v>
      </c>
      <c r="AB9" s="504"/>
      <c r="AC9" s="69" t="s">
        <v>1584</v>
      </c>
      <c r="AD9" s="67" t="s">
        <v>1585</v>
      </c>
      <c r="AE9" s="67" t="s">
        <v>54</v>
      </c>
      <c r="AF9" s="28">
        <f t="shared" si="3"/>
        <v>0.25</v>
      </c>
      <c r="AG9" s="121" t="s">
        <v>199</v>
      </c>
      <c r="AH9" s="28">
        <f t="shared" si="0"/>
        <v>0.15</v>
      </c>
      <c r="AI9" s="28">
        <f t="shared" si="1"/>
        <v>0.4</v>
      </c>
      <c r="AJ9" s="116" t="s">
        <v>200</v>
      </c>
      <c r="AK9" s="118" t="s">
        <v>191</v>
      </c>
      <c r="AL9" s="56" t="s">
        <v>1586</v>
      </c>
      <c r="AM9" s="118" t="s">
        <v>23</v>
      </c>
      <c r="AN9" s="121" t="s">
        <v>1574</v>
      </c>
      <c r="AO9" s="121" t="s">
        <v>40</v>
      </c>
      <c r="AP9" s="121" t="s">
        <v>1575</v>
      </c>
      <c r="AQ9" s="121" t="s">
        <v>1587</v>
      </c>
      <c r="AR9" s="121" t="s">
        <v>204</v>
      </c>
      <c r="AS9" s="121" t="s">
        <v>1579</v>
      </c>
      <c r="AT9" s="116" t="s">
        <v>206</v>
      </c>
      <c r="AU9" s="116">
        <f>+AI9*AA9</f>
        <v>0.30000000000000004</v>
      </c>
      <c r="AV9" s="138">
        <f>+AA9-AU9</f>
        <v>0.44999999999999996</v>
      </c>
      <c r="AW9" s="374" t="str">
        <f>+IF(C9="Corrupción","Moderado",IF(AV10&lt;=25%,"Bajo",IF(AV10&lt;=50%,"Moderado",IF(AV10&lt;=75%,"Alto",IF(AV10&gt;75%,"Extremo","")))))</f>
        <v>Moderado</v>
      </c>
      <c r="AX9" s="374" t="s">
        <v>41</v>
      </c>
      <c r="AY9" s="92">
        <v>1</v>
      </c>
      <c r="AZ9" s="16" t="s">
        <v>1608</v>
      </c>
      <c r="BA9" s="141" t="s">
        <v>1579</v>
      </c>
      <c r="BB9" s="144">
        <v>44562</v>
      </c>
      <c r="BC9" s="144">
        <v>44926</v>
      </c>
      <c r="BD9" s="70" t="s">
        <v>1609</v>
      </c>
      <c r="BE9" s="196">
        <v>44620</v>
      </c>
      <c r="BF9" s="198" t="s">
        <v>1625</v>
      </c>
      <c r="BG9" s="198" t="s">
        <v>1626</v>
      </c>
      <c r="BH9" s="198" t="s">
        <v>1627</v>
      </c>
      <c r="BI9" s="300" t="s">
        <v>1628</v>
      </c>
      <c r="BJ9" s="41">
        <v>44742</v>
      </c>
      <c r="BK9" s="41"/>
      <c r="BL9" s="41">
        <v>44804</v>
      </c>
      <c r="BM9" s="41"/>
      <c r="BN9" s="41">
        <v>44865</v>
      </c>
      <c r="BO9" s="41"/>
      <c r="BP9" s="41">
        <v>44926</v>
      </c>
      <c r="BQ9" s="41"/>
    </row>
    <row r="10" spans="1:69" ht="72" x14ac:dyDescent="0.3">
      <c r="A10" s="542"/>
      <c r="B10" s="485"/>
      <c r="C10" s="485"/>
      <c r="D10" s="485"/>
      <c r="E10" s="381"/>
      <c r="F10" s="381"/>
      <c r="G10" s="520"/>
      <c r="H10" s="485"/>
      <c r="I10" s="485"/>
      <c r="J10" s="485"/>
      <c r="K10" s="485"/>
      <c r="L10" s="383"/>
      <c r="M10" s="381"/>
      <c r="N10" s="381"/>
      <c r="O10" s="381"/>
      <c r="P10" s="381"/>
      <c r="Q10" s="485"/>
      <c r="R10" s="381"/>
      <c r="S10" s="538"/>
      <c r="T10" s="375"/>
      <c r="U10" s="375"/>
      <c r="V10" s="377"/>
      <c r="W10" s="93"/>
      <c r="X10" s="377"/>
      <c r="Y10" s="93"/>
      <c r="Z10" s="375"/>
      <c r="AA10" s="379"/>
      <c r="AB10" s="505"/>
      <c r="AC10" s="90" t="s">
        <v>1571</v>
      </c>
      <c r="AD10" s="104" t="s">
        <v>1629</v>
      </c>
      <c r="AE10" s="35" t="s">
        <v>54</v>
      </c>
      <c r="AF10" s="44">
        <f t="shared" si="3"/>
        <v>0.25</v>
      </c>
      <c r="AG10" s="123" t="s">
        <v>199</v>
      </c>
      <c r="AH10" s="44">
        <f t="shared" si="0"/>
        <v>0.15</v>
      </c>
      <c r="AI10" s="44">
        <f t="shared" si="1"/>
        <v>0.4</v>
      </c>
      <c r="AJ10" s="104" t="s">
        <v>200</v>
      </c>
      <c r="AK10" s="120" t="s">
        <v>191</v>
      </c>
      <c r="AL10" s="104" t="s">
        <v>1630</v>
      </c>
      <c r="AM10" s="120" t="s">
        <v>23</v>
      </c>
      <c r="AN10" s="104" t="s">
        <v>1631</v>
      </c>
      <c r="AO10" s="123" t="s">
        <v>40</v>
      </c>
      <c r="AP10" s="123" t="s">
        <v>1575</v>
      </c>
      <c r="AQ10" s="123" t="s">
        <v>1632</v>
      </c>
      <c r="AR10" s="123" t="s">
        <v>204</v>
      </c>
      <c r="AS10" s="123" t="s">
        <v>1579</v>
      </c>
      <c r="AT10" s="104" t="s">
        <v>206</v>
      </c>
      <c r="AU10" s="104">
        <f>+AV9*AI10</f>
        <v>0.18</v>
      </c>
      <c r="AV10" s="139">
        <f>+AV9-AU10</f>
        <v>0.26999999999999996</v>
      </c>
      <c r="AW10" s="375"/>
      <c r="AX10" s="512"/>
      <c r="AY10" s="94">
        <v>2</v>
      </c>
      <c r="AZ10" s="14" t="s">
        <v>1633</v>
      </c>
      <c r="BA10" s="53" t="s">
        <v>1579</v>
      </c>
      <c r="BB10" s="145">
        <v>44562</v>
      </c>
      <c r="BC10" s="145">
        <v>44926</v>
      </c>
      <c r="BD10" s="52" t="s">
        <v>1634</v>
      </c>
      <c r="BE10" s="196">
        <v>44620</v>
      </c>
      <c r="BF10" s="198" t="s">
        <v>1635</v>
      </c>
      <c r="BG10" s="246">
        <v>44681</v>
      </c>
      <c r="BH10" s="198" t="s">
        <v>1636</v>
      </c>
      <c r="BI10" s="198" t="s">
        <v>1637</v>
      </c>
      <c r="BJ10" s="41">
        <v>44742</v>
      </c>
      <c r="BK10" s="41"/>
      <c r="BL10" s="41">
        <v>44804</v>
      </c>
      <c r="BM10" s="41"/>
      <c r="BN10" s="41">
        <v>44865</v>
      </c>
      <c r="BO10" s="41"/>
      <c r="BP10" s="41">
        <v>44926</v>
      </c>
      <c r="BQ10" s="41"/>
    </row>
    <row r="11" spans="1:69" ht="128.25" customHeight="1" x14ac:dyDescent="0.3">
      <c r="A11" s="541" t="s">
        <v>239</v>
      </c>
      <c r="B11" s="501" t="s">
        <v>103</v>
      </c>
      <c r="C11" s="501" t="s">
        <v>55</v>
      </c>
      <c r="D11" s="501" t="s">
        <v>76</v>
      </c>
      <c r="E11" s="380" t="s">
        <v>77</v>
      </c>
      <c r="F11" s="380" t="s">
        <v>1638</v>
      </c>
      <c r="G11" s="380" t="s">
        <v>1639</v>
      </c>
      <c r="H11" s="501" t="s">
        <v>1640</v>
      </c>
      <c r="I11" s="501" t="s">
        <v>1641</v>
      </c>
      <c r="J11" s="501" t="s">
        <v>96</v>
      </c>
      <c r="K11" s="501">
        <v>1</v>
      </c>
      <c r="L11" s="382">
        <f>IF(J11="Diaria",+(K11/360),IF(J11="Mensual",+(K11/12),IF(J11="Bimestral",+(K11/6),IF(J11="Trimestral",+(K11/4),IF(J11="Semestral",+(K11/2),IF(J11="Anual",+(K11/1),""))))))</f>
        <v>1</v>
      </c>
      <c r="M11" s="380" t="s">
        <v>29</v>
      </c>
      <c r="N11" s="380">
        <f>IF(M11="Menor al 1% del patrimonio de la Lotería de Bogotá",20%,IF(M11="Entre el 1% y el 3% del patrimonio de la Lotería de Bogotá",40%,IF(M11="Entre el 3% y el 6% del patrimonio de la Lotería de Bogotá",60%,IF(M11="Entre el 6% y el 10% del patrimonio de la Lotería de Bogotá",80%,IF(M11="Mayor al 10% del patrimonio de la Lotería de Bogotá",100%,IF(M11="NA",0%,""))))))</f>
        <v>0.2</v>
      </c>
      <c r="O11" s="380" t="s">
        <v>61</v>
      </c>
      <c r="P11" s="380">
        <f>IF(O11="El riesgo afecta la imagen de algún área de la organización",20%,IF(O11="El riesgo afecta la imagen de la entidad internamente, de conocimiento general nivel interno, de junta directiva y accionistas y/o de proveedores",40%,IF(O11="El riesgo afecta la imagen de la entidad con algunos usuarios de relevancia frente al logro de los objetivos",60%,IF(O11="El riesgo afecta la imagen de la entidad con efecto publicitario sistenido a nivel de sector administrativo, nivel departamental o municipal",80%,IF(O11="El riesgo afecta la imagen de la entidad a nivel nacional, con efecto publicitario sistenido a nivel país",100%,IF(O11="NA",0%,""))))))</f>
        <v>0.6</v>
      </c>
      <c r="Q11" s="501" t="s">
        <v>70</v>
      </c>
      <c r="R11" s="380">
        <f>IF(Q11="Interrupción de la operación por menos de un día",20%,IF(Q11="Interrupción de la operación por un día completo",40%,IF(Q11="Interrupción de la operación mayor a 1 día y menor a 2 días",60%,IF(Q11="Interrupción de la operación por dos días completos",80%,IF(Q11="Interrupción de la operación por más de dos días",100%,IF(Q11="NA",0%,""))))))</f>
        <v>0</v>
      </c>
      <c r="S11" s="537" t="s">
        <v>57</v>
      </c>
      <c r="T11" s="539" t="s">
        <v>27</v>
      </c>
      <c r="U11" s="374">
        <f>+MAX(N11,P11,R11)</f>
        <v>0.6</v>
      </c>
      <c r="V11" s="376" t="str">
        <f>IF(L11&lt;=20%,"Muy baja",IF(L11&lt;=40%,"Baja",IF(L11&lt;=60%,"Media",IF(L11&lt;=80%,"Alta",IF(L11&lt;=100%,"Muy alta",IF(L11&gt;=100%,"Muy alta",""))))))</f>
        <v>Muy alta</v>
      </c>
      <c r="W11" s="91"/>
      <c r="X11" s="376" t="str">
        <f>IF(U11=20%,"Leve",IF(U11=40%,"Menor",IF(U11=60%,"Moderado",IF(U11=80%,"Mayor",IF(U11=100%,"Catastrófico","")))))</f>
        <v>Moderado</v>
      </c>
      <c r="Y11" s="91"/>
      <c r="Z11" s="374" t="s">
        <v>152</v>
      </c>
      <c r="AA11" s="378">
        <f>IF(Z11="Bajo",25%,IF(Z11="Moderado",50%,IF(Z11="Alto",75%,IF(Z11="Extremo",100%,""))))</f>
        <v>0.75</v>
      </c>
      <c r="AB11" s="504"/>
      <c r="AC11" s="69" t="s">
        <v>1571</v>
      </c>
      <c r="AD11" s="67" t="s">
        <v>1585</v>
      </c>
      <c r="AE11" s="116" t="s">
        <v>54</v>
      </c>
      <c r="AF11" s="28">
        <f t="shared" si="3"/>
        <v>0.25</v>
      </c>
      <c r="AG11" s="91" t="s">
        <v>199</v>
      </c>
      <c r="AH11" s="28">
        <f t="shared" si="0"/>
        <v>0.15</v>
      </c>
      <c r="AI11" s="28">
        <f t="shared" si="1"/>
        <v>0.4</v>
      </c>
      <c r="AJ11" s="116" t="s">
        <v>200</v>
      </c>
      <c r="AK11" s="118" t="s">
        <v>191</v>
      </c>
      <c r="AL11" s="56" t="s">
        <v>1586</v>
      </c>
      <c r="AM11" s="118" t="s">
        <v>23</v>
      </c>
      <c r="AN11" s="121" t="s">
        <v>1574</v>
      </c>
      <c r="AO11" s="121" t="s">
        <v>40</v>
      </c>
      <c r="AP11" s="121" t="s">
        <v>1575</v>
      </c>
      <c r="AQ11" s="121" t="s">
        <v>1587</v>
      </c>
      <c r="AR11" s="121" t="s">
        <v>204</v>
      </c>
      <c r="AS11" s="121" t="s">
        <v>1579</v>
      </c>
      <c r="AT11" s="116" t="s">
        <v>206</v>
      </c>
      <c r="AU11" s="116">
        <f>+AI11*AA11</f>
        <v>0.30000000000000004</v>
      </c>
      <c r="AV11" s="138">
        <f>+AA11-AU11</f>
        <v>0.44999999999999996</v>
      </c>
      <c r="AW11" s="374" t="str">
        <f>+IF(C11="Corrupción","Moderado",IF(AV12&lt;=25%,"Bajo",IF(AV12&lt;=50%,"Moderado",IF(AV12&lt;=75%,"Alto",IF(AV12&gt;75%,"Extremo","")))))</f>
        <v>Moderado</v>
      </c>
      <c r="AX11" s="374" t="s">
        <v>41</v>
      </c>
      <c r="AY11" s="92">
        <v>1</v>
      </c>
      <c r="AZ11" s="309" t="s">
        <v>1608</v>
      </c>
      <c r="BA11" s="141" t="s">
        <v>1579</v>
      </c>
      <c r="BB11" s="144">
        <v>44562</v>
      </c>
      <c r="BC11" s="144">
        <v>44926</v>
      </c>
      <c r="BD11" s="70" t="s">
        <v>1609</v>
      </c>
      <c r="BE11" s="196">
        <v>44620</v>
      </c>
      <c r="BF11" s="198" t="s">
        <v>1642</v>
      </c>
      <c r="BG11" s="246">
        <v>44681</v>
      </c>
      <c r="BH11" s="198" t="s">
        <v>1643</v>
      </c>
      <c r="BI11" s="302" t="s">
        <v>1593</v>
      </c>
      <c r="BJ11" s="41">
        <v>44742</v>
      </c>
      <c r="BK11" s="41"/>
      <c r="BL11" s="41">
        <v>44804</v>
      </c>
      <c r="BM11" s="41"/>
      <c r="BN11" s="41">
        <v>44865</v>
      </c>
      <c r="BO11" s="41"/>
      <c r="BP11" s="41">
        <v>44926</v>
      </c>
      <c r="BQ11" s="41"/>
    </row>
    <row r="12" spans="1:69" ht="86.4" x14ac:dyDescent="0.3">
      <c r="A12" s="542"/>
      <c r="B12" s="485"/>
      <c r="C12" s="485"/>
      <c r="D12" s="485"/>
      <c r="E12" s="381"/>
      <c r="F12" s="381"/>
      <c r="G12" s="381"/>
      <c r="H12" s="485"/>
      <c r="I12" s="485"/>
      <c r="J12" s="485"/>
      <c r="K12" s="485"/>
      <c r="L12" s="383"/>
      <c r="M12" s="381"/>
      <c r="N12" s="381"/>
      <c r="O12" s="381"/>
      <c r="P12" s="381"/>
      <c r="Q12" s="485"/>
      <c r="R12" s="381"/>
      <c r="S12" s="538"/>
      <c r="T12" s="540"/>
      <c r="U12" s="375"/>
      <c r="V12" s="377"/>
      <c r="W12" s="93"/>
      <c r="X12" s="377"/>
      <c r="Y12" s="93"/>
      <c r="Z12" s="375"/>
      <c r="AA12" s="379"/>
      <c r="AB12" s="505"/>
      <c r="AC12" s="104"/>
      <c r="AD12" s="104"/>
      <c r="AE12" s="104" t="s">
        <v>54</v>
      </c>
      <c r="AF12" s="44">
        <f>IF(AE12="Preventivo",25%,IF(AE12="Detectivo",15%,IF(AE12="Correctivo",10%,"")))</f>
        <v>0.25</v>
      </c>
      <c r="AG12" s="93" t="s">
        <v>199</v>
      </c>
      <c r="AH12" s="44">
        <f t="shared" si="0"/>
        <v>0.15</v>
      </c>
      <c r="AI12" s="44">
        <f t="shared" si="1"/>
        <v>0.4</v>
      </c>
      <c r="AJ12" s="104" t="s">
        <v>200</v>
      </c>
      <c r="AK12" s="120" t="s">
        <v>191</v>
      </c>
      <c r="AL12" s="104" t="s">
        <v>1644</v>
      </c>
      <c r="AM12" s="120" t="s">
        <v>23</v>
      </c>
      <c r="AN12" s="104" t="s">
        <v>1645</v>
      </c>
      <c r="AO12" s="123" t="s">
        <v>40</v>
      </c>
      <c r="AP12" s="123" t="s">
        <v>1575</v>
      </c>
      <c r="AQ12" s="104" t="s">
        <v>1646</v>
      </c>
      <c r="AR12" s="123" t="s">
        <v>204</v>
      </c>
      <c r="AS12" s="104" t="s">
        <v>1647</v>
      </c>
      <c r="AT12" s="104" t="s">
        <v>206</v>
      </c>
      <c r="AU12" s="104">
        <f>+AV11*AI12</f>
        <v>0.18</v>
      </c>
      <c r="AV12" s="139">
        <f>+AV11-AU12</f>
        <v>0.26999999999999996</v>
      </c>
      <c r="AW12" s="375"/>
      <c r="AX12" s="512"/>
      <c r="AY12" s="94">
        <v>2</v>
      </c>
      <c r="AZ12" s="94" t="s">
        <v>1648</v>
      </c>
      <c r="BA12" s="140" t="s">
        <v>1649</v>
      </c>
      <c r="BB12" s="145">
        <v>44562</v>
      </c>
      <c r="BC12" s="145">
        <v>44926</v>
      </c>
      <c r="BD12" s="104"/>
      <c r="BE12" s="196">
        <v>44620</v>
      </c>
      <c r="BF12" s="198" t="s">
        <v>1650</v>
      </c>
      <c r="BG12" s="246">
        <v>44681</v>
      </c>
      <c r="BH12" s="198" t="s">
        <v>1651</v>
      </c>
      <c r="BI12" s="198" t="s">
        <v>70</v>
      </c>
      <c r="BJ12" s="41">
        <v>44742</v>
      </c>
      <c r="BK12" s="41"/>
      <c r="BL12" s="41">
        <v>44804</v>
      </c>
      <c r="BM12" s="41"/>
      <c r="BN12" s="41">
        <v>44865</v>
      </c>
      <c r="BO12" s="41"/>
      <c r="BP12" s="41">
        <v>44926</v>
      </c>
      <c r="BQ12" s="41"/>
    </row>
    <row r="13" spans="1:69" x14ac:dyDescent="0.3">
      <c r="W13" s="25"/>
      <c r="Y13" s="25"/>
      <c r="AF13" s="25"/>
      <c r="AG13" s="25"/>
      <c r="AH13" s="25"/>
      <c r="AI13" s="25"/>
      <c r="AV13" s="29"/>
    </row>
    <row r="14" spans="1:69" x14ac:dyDescent="0.3">
      <c r="W14" s="25"/>
      <c r="Y14" s="25"/>
      <c r="AF14" s="25"/>
      <c r="AG14" s="25"/>
      <c r="AH14" s="25"/>
      <c r="AI14" s="25"/>
      <c r="AV14" s="29"/>
    </row>
    <row r="15" spans="1:69" x14ac:dyDescent="0.3">
      <c r="W15" s="25"/>
      <c r="Y15" s="25"/>
      <c r="AF15" s="25"/>
      <c r="AG15" s="25"/>
      <c r="AH15" s="25"/>
      <c r="AI15" s="25"/>
      <c r="AV15" s="29"/>
    </row>
    <row r="16" spans="1:69" x14ac:dyDescent="0.3">
      <c r="W16" s="25"/>
      <c r="Y16" s="25"/>
      <c r="AF16" s="25"/>
      <c r="AG16" s="25"/>
      <c r="AH16" s="25"/>
      <c r="AI16" s="25"/>
      <c r="AV16" s="29"/>
    </row>
    <row r="17" spans="23:48" x14ac:dyDescent="0.3">
      <c r="W17" s="25"/>
      <c r="Y17" s="25"/>
      <c r="AF17" s="25"/>
      <c r="AG17" s="25"/>
      <c r="AH17" s="25"/>
      <c r="AI17" s="25"/>
      <c r="AV17" s="29"/>
    </row>
    <row r="18" spans="23:48" x14ac:dyDescent="0.3">
      <c r="W18" s="25"/>
      <c r="Y18" s="25"/>
      <c r="AF18" s="25"/>
      <c r="AG18" s="25"/>
      <c r="AH18" s="25"/>
      <c r="AI18" s="25"/>
      <c r="AV18" s="29"/>
    </row>
    <row r="19" spans="23:48" x14ac:dyDescent="0.3">
      <c r="W19" s="25"/>
      <c r="Y19" s="25"/>
      <c r="AF19" s="25"/>
      <c r="AG19" s="25"/>
      <c r="AH19" s="25"/>
      <c r="AI19" s="25"/>
      <c r="AV19" s="29"/>
    </row>
    <row r="20" spans="23:48" x14ac:dyDescent="0.3">
      <c r="W20" s="25"/>
      <c r="Y20" s="25"/>
      <c r="AF20" s="25"/>
      <c r="AG20" s="25"/>
      <c r="AH20" s="25"/>
      <c r="AI20" s="25"/>
      <c r="AV20" s="29"/>
    </row>
    <row r="21" spans="23:48" x14ac:dyDescent="0.3">
      <c r="W21" s="25"/>
      <c r="Y21" s="25"/>
      <c r="AF21" s="25"/>
      <c r="AG21" s="25"/>
      <c r="AH21" s="25"/>
      <c r="AI21" s="25"/>
      <c r="AV21" s="29"/>
    </row>
    <row r="22" spans="23:48" x14ac:dyDescent="0.3">
      <c r="W22" s="25"/>
      <c r="Y22" s="25"/>
      <c r="AF22" s="25"/>
      <c r="AG22" s="25"/>
      <c r="AH22" s="25"/>
      <c r="AI22" s="25"/>
      <c r="AV22" s="29"/>
    </row>
    <row r="23" spans="23:48" x14ac:dyDescent="0.3">
      <c r="W23" s="25"/>
      <c r="Y23" s="25"/>
      <c r="AF23" s="25"/>
      <c r="AG23" s="25"/>
      <c r="AH23" s="25"/>
      <c r="AI23" s="25"/>
      <c r="AV23" s="29"/>
    </row>
    <row r="24" spans="23:48" x14ac:dyDescent="0.3">
      <c r="W24" s="25"/>
      <c r="Y24" s="25"/>
      <c r="AF24" s="25"/>
      <c r="AG24" s="25"/>
      <c r="AH24" s="25"/>
      <c r="AI24" s="25"/>
      <c r="AV24" s="29"/>
    </row>
    <row r="25" spans="23:48" x14ac:dyDescent="0.3">
      <c r="W25" s="25"/>
      <c r="Y25" s="25"/>
      <c r="AF25" s="25"/>
      <c r="AG25" s="25"/>
      <c r="AH25" s="25"/>
      <c r="AI25" s="25"/>
      <c r="AV25" s="29"/>
    </row>
    <row r="26" spans="23:48" x14ac:dyDescent="0.3">
      <c r="W26" s="25"/>
      <c r="Y26" s="25"/>
      <c r="AF26" s="25"/>
      <c r="AG26" s="25"/>
      <c r="AH26" s="25"/>
      <c r="AI26" s="25"/>
      <c r="AV26" s="29"/>
    </row>
    <row r="27" spans="23:48" x14ac:dyDescent="0.3">
      <c r="W27" s="25"/>
      <c r="Y27" s="25"/>
      <c r="AF27" s="25"/>
      <c r="AG27" s="25"/>
      <c r="AH27" s="25"/>
      <c r="AI27" s="25"/>
      <c r="AV27" s="29"/>
    </row>
    <row r="28" spans="23:48" x14ac:dyDescent="0.3">
      <c r="W28" s="25"/>
      <c r="Y28" s="25"/>
      <c r="AF28" s="25"/>
      <c r="AG28" s="25"/>
      <c r="AH28" s="25"/>
      <c r="AI28" s="25"/>
      <c r="AV28" s="29"/>
    </row>
    <row r="29" spans="23:48" x14ac:dyDescent="0.3">
      <c r="W29" s="25"/>
      <c r="Y29" s="25"/>
      <c r="AF29" s="25"/>
      <c r="AG29" s="25"/>
      <c r="AH29" s="25"/>
      <c r="AI29" s="25"/>
      <c r="AV29" s="29"/>
    </row>
    <row r="30" spans="23:48" x14ac:dyDescent="0.3">
      <c r="W30" s="25"/>
      <c r="Y30" s="25"/>
      <c r="AF30" s="25"/>
      <c r="AG30" s="25"/>
      <c r="AH30" s="25"/>
      <c r="AI30" s="25"/>
      <c r="AV30" s="29"/>
    </row>
    <row r="31" spans="23:48" x14ac:dyDescent="0.3">
      <c r="W31" s="25"/>
      <c r="Y31" s="25"/>
      <c r="AF31" s="25"/>
      <c r="AG31" s="25"/>
      <c r="AH31" s="25"/>
      <c r="AI31" s="25"/>
      <c r="AV31" s="29"/>
    </row>
    <row r="32" spans="23:48" x14ac:dyDescent="0.3">
      <c r="W32" s="25"/>
      <c r="Y32" s="25"/>
      <c r="AF32" s="25"/>
      <c r="AG32" s="25"/>
      <c r="AH32" s="25"/>
      <c r="AI32" s="25"/>
      <c r="AV32" s="29"/>
    </row>
    <row r="33" spans="23:48" x14ac:dyDescent="0.3">
      <c r="W33" s="25"/>
      <c r="Y33" s="25"/>
      <c r="AF33" s="25"/>
      <c r="AG33" s="25"/>
      <c r="AH33" s="25"/>
      <c r="AI33" s="25"/>
      <c r="AV33" s="29"/>
    </row>
    <row r="34" spans="23:48" x14ac:dyDescent="0.3">
      <c r="W34" s="25"/>
      <c r="Y34" s="25"/>
      <c r="AF34" s="25"/>
      <c r="AG34" s="25"/>
      <c r="AH34" s="25"/>
      <c r="AI34" s="25"/>
      <c r="AV34" s="29"/>
    </row>
    <row r="35" spans="23:48" x14ac:dyDescent="0.3">
      <c r="W35" s="25"/>
      <c r="Y35" s="25"/>
      <c r="AF35" s="25"/>
      <c r="AG35" s="25"/>
      <c r="AH35" s="25"/>
      <c r="AI35" s="25"/>
      <c r="AV35" s="29"/>
    </row>
    <row r="36" spans="23:48" x14ac:dyDescent="0.3">
      <c r="W36" s="25"/>
      <c r="Y36" s="25"/>
      <c r="AF36" s="25"/>
      <c r="AG36" s="25"/>
      <c r="AH36" s="25"/>
      <c r="AI36" s="25"/>
      <c r="AV36" s="29"/>
    </row>
    <row r="37" spans="23:48" x14ac:dyDescent="0.3">
      <c r="W37" s="25"/>
      <c r="Y37" s="25"/>
      <c r="AF37" s="25"/>
      <c r="AG37" s="25"/>
      <c r="AH37" s="25"/>
      <c r="AI37" s="25"/>
      <c r="AV37" s="29"/>
    </row>
    <row r="38" spans="23:48" x14ac:dyDescent="0.3">
      <c r="W38" s="25"/>
      <c r="Y38" s="25"/>
      <c r="AF38" s="25"/>
      <c r="AG38" s="25"/>
      <c r="AH38" s="25"/>
      <c r="AI38" s="25"/>
      <c r="AV38" s="29"/>
    </row>
    <row r="39" spans="23:48" x14ac:dyDescent="0.3">
      <c r="W39" s="25"/>
      <c r="Y39" s="25"/>
      <c r="AF39" s="25"/>
      <c r="AG39" s="25"/>
      <c r="AH39" s="25"/>
      <c r="AI39" s="25"/>
      <c r="AV39" s="29"/>
    </row>
    <row r="40" spans="23:48" x14ac:dyDescent="0.3">
      <c r="W40" s="25"/>
      <c r="Y40" s="25"/>
      <c r="AF40" s="25"/>
      <c r="AG40" s="25"/>
      <c r="AH40" s="25"/>
      <c r="AI40" s="25"/>
      <c r="AV40" s="29"/>
    </row>
    <row r="41" spans="23:48" x14ac:dyDescent="0.3">
      <c r="W41" s="25"/>
      <c r="Y41" s="25"/>
      <c r="AF41" s="25"/>
      <c r="AG41" s="25"/>
      <c r="AH41" s="25"/>
      <c r="AI41" s="25"/>
      <c r="AV41" s="29"/>
    </row>
    <row r="42" spans="23:48" x14ac:dyDescent="0.3">
      <c r="W42" s="25"/>
      <c r="Y42" s="25"/>
      <c r="AF42" s="25"/>
      <c r="AG42" s="25"/>
      <c r="AH42" s="25"/>
      <c r="AI42" s="25"/>
      <c r="AV42" s="29"/>
    </row>
    <row r="43" spans="23:48" x14ac:dyDescent="0.3">
      <c r="W43" s="25"/>
      <c r="Y43" s="25"/>
      <c r="AF43" s="25"/>
      <c r="AG43" s="25"/>
      <c r="AH43" s="25"/>
      <c r="AI43" s="25"/>
      <c r="AV43" s="29"/>
    </row>
    <row r="44" spans="23:48" x14ac:dyDescent="0.3">
      <c r="W44" s="25"/>
      <c r="Y44" s="25"/>
      <c r="AF44" s="25"/>
      <c r="AG44" s="25"/>
      <c r="AH44" s="25"/>
      <c r="AI44" s="25"/>
      <c r="AV44" s="29"/>
    </row>
    <row r="45" spans="23:48" x14ac:dyDescent="0.3">
      <c r="W45" s="25"/>
      <c r="Y45" s="25"/>
      <c r="AF45" s="25"/>
      <c r="AG45" s="25"/>
      <c r="AH45" s="25"/>
      <c r="AI45" s="25"/>
      <c r="AV45" s="29"/>
    </row>
    <row r="46" spans="23:48" x14ac:dyDescent="0.3">
      <c r="W46" s="25"/>
      <c r="Y46" s="25"/>
      <c r="AF46" s="25"/>
      <c r="AG46" s="25"/>
      <c r="AH46" s="25"/>
      <c r="AI46" s="25"/>
      <c r="AV46" s="29"/>
    </row>
    <row r="47" spans="23:48" x14ac:dyDescent="0.3">
      <c r="W47" s="25"/>
      <c r="Y47" s="25"/>
      <c r="AF47" s="25"/>
      <c r="AG47" s="25"/>
      <c r="AH47" s="25"/>
      <c r="AI47" s="25"/>
      <c r="AV47" s="29"/>
    </row>
    <row r="48" spans="23:48" x14ac:dyDescent="0.3">
      <c r="W48" s="25"/>
      <c r="Y48" s="25"/>
      <c r="AF48" s="25"/>
      <c r="AG48" s="25"/>
      <c r="AH48" s="25"/>
      <c r="AI48" s="25"/>
      <c r="AV48" s="29"/>
    </row>
    <row r="49" spans="23:48" x14ac:dyDescent="0.3">
      <c r="W49" s="25"/>
      <c r="Y49" s="25"/>
      <c r="AF49" s="25"/>
      <c r="AG49" s="25"/>
      <c r="AH49" s="25"/>
      <c r="AI49" s="25"/>
      <c r="AV49" s="29"/>
    </row>
    <row r="50" spans="23:48" x14ac:dyDescent="0.3">
      <c r="W50" s="25"/>
      <c r="Y50" s="25"/>
      <c r="AF50" s="25"/>
      <c r="AG50" s="25"/>
      <c r="AH50" s="25"/>
      <c r="AI50" s="25"/>
      <c r="AV50" s="29"/>
    </row>
    <row r="51" spans="23:48" x14ac:dyDescent="0.3">
      <c r="W51" s="25"/>
      <c r="Y51" s="25"/>
      <c r="AF51" s="25"/>
      <c r="AG51" s="25"/>
      <c r="AH51" s="25"/>
      <c r="AI51" s="25"/>
      <c r="AV51" s="29"/>
    </row>
    <row r="52" spans="23:48" x14ac:dyDescent="0.3">
      <c r="W52" s="25"/>
      <c r="Y52" s="25"/>
      <c r="AF52" s="25"/>
      <c r="AG52" s="25"/>
      <c r="AH52" s="25"/>
      <c r="AI52" s="25"/>
      <c r="AV52" s="29"/>
    </row>
    <row r="53" spans="23:48" x14ac:dyDescent="0.3">
      <c r="W53" s="25"/>
      <c r="Y53" s="25"/>
      <c r="AF53" s="25"/>
      <c r="AG53" s="25"/>
      <c r="AH53" s="25"/>
      <c r="AI53" s="25"/>
      <c r="AV53" s="29"/>
    </row>
    <row r="54" spans="23:48" x14ac:dyDescent="0.3">
      <c r="W54" s="25"/>
      <c r="Y54" s="25"/>
      <c r="AF54" s="25"/>
      <c r="AG54" s="25"/>
      <c r="AH54" s="25"/>
      <c r="AI54" s="25"/>
      <c r="AV54" s="29"/>
    </row>
    <row r="55" spans="23:48" x14ac:dyDescent="0.3">
      <c r="W55" s="25"/>
      <c r="Y55" s="25"/>
      <c r="AF55" s="25"/>
      <c r="AG55" s="25"/>
      <c r="AH55" s="25"/>
      <c r="AI55" s="25"/>
      <c r="AV55" s="29"/>
    </row>
    <row r="56" spans="23:48" x14ac:dyDescent="0.3">
      <c r="W56" s="25"/>
      <c r="Y56" s="25"/>
      <c r="AF56" s="25"/>
      <c r="AG56" s="25"/>
      <c r="AH56" s="25"/>
      <c r="AI56" s="25"/>
      <c r="AV56" s="29"/>
    </row>
    <row r="57" spans="23:48" x14ac:dyDescent="0.3">
      <c r="W57" s="25"/>
      <c r="Y57" s="25"/>
      <c r="AF57" s="25"/>
      <c r="AG57" s="25"/>
      <c r="AH57" s="25"/>
      <c r="AI57" s="25"/>
      <c r="AV57" s="29"/>
    </row>
    <row r="58" spans="23:48" x14ac:dyDescent="0.3">
      <c r="W58" s="25"/>
      <c r="Y58" s="25"/>
      <c r="AF58" s="25"/>
      <c r="AG58" s="25"/>
      <c r="AH58" s="25"/>
      <c r="AI58" s="25"/>
      <c r="AV58" s="29"/>
    </row>
    <row r="59" spans="23:48" x14ac:dyDescent="0.3">
      <c r="W59" s="25"/>
      <c r="Y59" s="25"/>
      <c r="AF59" s="25"/>
      <c r="AG59" s="25"/>
      <c r="AH59" s="25"/>
      <c r="AI59" s="25"/>
      <c r="AV59" s="29"/>
    </row>
    <row r="60" spans="23:48" x14ac:dyDescent="0.3">
      <c r="W60" s="25"/>
      <c r="Y60" s="25"/>
      <c r="AF60" s="25"/>
      <c r="AG60" s="25"/>
      <c r="AH60" s="25"/>
      <c r="AI60" s="25"/>
      <c r="AV60" s="29"/>
    </row>
    <row r="61" spans="23:48" x14ac:dyDescent="0.3">
      <c r="W61" s="25"/>
      <c r="Y61" s="25"/>
      <c r="AF61" s="25"/>
      <c r="AG61" s="25"/>
      <c r="AH61" s="25"/>
      <c r="AI61" s="25"/>
      <c r="AV61" s="29"/>
    </row>
    <row r="62" spans="23:48" x14ac:dyDescent="0.3">
      <c r="W62" s="25"/>
      <c r="Y62" s="25"/>
      <c r="AF62" s="25"/>
      <c r="AG62" s="25"/>
      <c r="AH62" s="25"/>
      <c r="AI62" s="25"/>
      <c r="AV62" s="29"/>
    </row>
    <row r="63" spans="23:48" x14ac:dyDescent="0.3">
      <c r="W63" s="25"/>
      <c r="Y63" s="25"/>
      <c r="AF63" s="25"/>
      <c r="AG63" s="25"/>
      <c r="AH63" s="25"/>
      <c r="AI63" s="25"/>
      <c r="AV63" s="29"/>
    </row>
    <row r="64" spans="23:48" x14ac:dyDescent="0.3">
      <c r="W64" s="25"/>
      <c r="Y64" s="25"/>
      <c r="AF64" s="25"/>
      <c r="AG64" s="25"/>
      <c r="AH64" s="25"/>
      <c r="AI64" s="25"/>
      <c r="AV64" s="29"/>
    </row>
    <row r="65" spans="23:48" x14ac:dyDescent="0.3">
      <c r="W65" s="25"/>
      <c r="Y65" s="25"/>
      <c r="AF65" s="25"/>
      <c r="AG65" s="25"/>
      <c r="AH65" s="25"/>
      <c r="AI65" s="25"/>
      <c r="AV65" s="29"/>
    </row>
    <row r="66" spans="23:48" x14ac:dyDescent="0.3">
      <c r="W66" s="25"/>
      <c r="Y66" s="25"/>
      <c r="AF66" s="25"/>
      <c r="AG66" s="25"/>
      <c r="AH66" s="25"/>
      <c r="AI66" s="25"/>
      <c r="AV66" s="29"/>
    </row>
    <row r="67" spans="23:48" x14ac:dyDescent="0.3">
      <c r="W67" s="25"/>
      <c r="Y67" s="25"/>
      <c r="AF67" s="25"/>
      <c r="AG67" s="25"/>
      <c r="AH67" s="25"/>
      <c r="AI67" s="25"/>
      <c r="AV67" s="29"/>
    </row>
    <row r="68" spans="23:48" x14ac:dyDescent="0.3">
      <c r="W68" s="25"/>
      <c r="Y68" s="25"/>
      <c r="AF68" s="25"/>
      <c r="AG68" s="25"/>
      <c r="AH68" s="25"/>
      <c r="AI68" s="25"/>
      <c r="AV68" s="29"/>
    </row>
    <row r="69" spans="23:48" x14ac:dyDescent="0.3">
      <c r="W69" s="25"/>
      <c r="Y69" s="25"/>
      <c r="AF69" s="25"/>
      <c r="AG69" s="25"/>
      <c r="AH69" s="25"/>
      <c r="AI69" s="25"/>
      <c r="AV69" s="29"/>
    </row>
    <row r="70" spans="23:48" x14ac:dyDescent="0.3">
      <c r="W70" s="25"/>
      <c r="Y70" s="25"/>
      <c r="AF70" s="25"/>
      <c r="AG70" s="25"/>
      <c r="AH70" s="25"/>
      <c r="AI70" s="25"/>
      <c r="AV70" s="29"/>
    </row>
    <row r="71" spans="23:48" x14ac:dyDescent="0.3">
      <c r="W71" s="25"/>
      <c r="Y71" s="25"/>
      <c r="AF71" s="25"/>
      <c r="AG71" s="25"/>
      <c r="AH71" s="25"/>
      <c r="AI71" s="25"/>
      <c r="AV71" s="29"/>
    </row>
    <row r="72" spans="23:48" x14ac:dyDescent="0.3">
      <c r="W72" s="25"/>
      <c r="Y72" s="25"/>
      <c r="AF72" s="25"/>
      <c r="AG72" s="25"/>
      <c r="AH72" s="25"/>
      <c r="AI72" s="25"/>
      <c r="AV72" s="29"/>
    </row>
    <row r="73" spans="23:48" x14ac:dyDescent="0.3">
      <c r="W73" s="25"/>
      <c r="Y73" s="25"/>
      <c r="AF73" s="25"/>
      <c r="AG73" s="25"/>
      <c r="AH73" s="25"/>
      <c r="AI73" s="25"/>
      <c r="AV73" s="29"/>
    </row>
    <row r="74" spans="23:48" x14ac:dyDescent="0.3">
      <c r="W74" s="25"/>
      <c r="Y74" s="25"/>
      <c r="AF74" s="25"/>
      <c r="AG74" s="25"/>
      <c r="AH74" s="25"/>
      <c r="AI74" s="25"/>
      <c r="AV74" s="29"/>
    </row>
    <row r="75" spans="23:48" x14ac:dyDescent="0.3">
      <c r="W75" s="25"/>
      <c r="Y75" s="25"/>
      <c r="AF75" s="25"/>
      <c r="AG75" s="25"/>
      <c r="AH75" s="25"/>
      <c r="AI75" s="25"/>
      <c r="AV75" s="29"/>
    </row>
    <row r="76" spans="23:48" x14ac:dyDescent="0.3">
      <c r="W76" s="25"/>
      <c r="Y76" s="25"/>
      <c r="AF76" s="25"/>
      <c r="AG76" s="25"/>
      <c r="AH76" s="25"/>
      <c r="AI76" s="25"/>
      <c r="AV76" s="29"/>
    </row>
    <row r="77" spans="23:48" x14ac:dyDescent="0.3">
      <c r="W77" s="25"/>
      <c r="Y77" s="25"/>
      <c r="AF77" s="25"/>
      <c r="AG77" s="25"/>
      <c r="AH77" s="25"/>
      <c r="AI77" s="25"/>
      <c r="AV77" s="29"/>
    </row>
    <row r="78" spans="23:48" x14ac:dyDescent="0.3">
      <c r="W78" s="25"/>
      <c r="Y78" s="25"/>
      <c r="AF78" s="25"/>
      <c r="AG78" s="25"/>
      <c r="AH78" s="25"/>
      <c r="AI78" s="25"/>
      <c r="AV78" s="29"/>
    </row>
    <row r="79" spans="23:48" x14ac:dyDescent="0.3">
      <c r="W79" s="25"/>
      <c r="Y79" s="25"/>
      <c r="AF79" s="25"/>
      <c r="AG79" s="25"/>
      <c r="AH79" s="25"/>
      <c r="AI79" s="25"/>
      <c r="AV79" s="29"/>
    </row>
    <row r="80" spans="23:48" x14ac:dyDescent="0.3">
      <c r="W80" s="25"/>
      <c r="Y80" s="25"/>
      <c r="AF80" s="25"/>
      <c r="AG80" s="25"/>
      <c r="AH80" s="25"/>
      <c r="AI80" s="25"/>
      <c r="AV80" s="29"/>
    </row>
    <row r="81" spans="23:48" x14ac:dyDescent="0.3">
      <c r="W81" s="25"/>
      <c r="Y81" s="25"/>
      <c r="AF81" s="25"/>
      <c r="AG81" s="25"/>
      <c r="AH81" s="25"/>
      <c r="AI81" s="25"/>
      <c r="AV81" s="29"/>
    </row>
    <row r="82" spans="23:48" x14ac:dyDescent="0.3">
      <c r="W82" s="25"/>
      <c r="Y82" s="25"/>
      <c r="AF82" s="25"/>
      <c r="AG82" s="25"/>
      <c r="AH82" s="25"/>
      <c r="AI82" s="25"/>
      <c r="AV82" s="29"/>
    </row>
    <row r="83" spans="23:48" x14ac:dyDescent="0.3">
      <c r="W83" s="25"/>
      <c r="Y83" s="25"/>
      <c r="AF83" s="25"/>
      <c r="AG83" s="25"/>
      <c r="AH83" s="25"/>
      <c r="AI83" s="25"/>
      <c r="AV83" s="29"/>
    </row>
    <row r="84" spans="23:48" x14ac:dyDescent="0.3">
      <c r="W84" s="25"/>
      <c r="Y84" s="25"/>
      <c r="AF84" s="25"/>
      <c r="AG84" s="25"/>
      <c r="AH84" s="25"/>
      <c r="AI84" s="25"/>
      <c r="AV84" s="29"/>
    </row>
    <row r="85" spans="23:48" x14ac:dyDescent="0.3">
      <c r="W85" s="25"/>
      <c r="Y85" s="25"/>
      <c r="AF85" s="25"/>
      <c r="AG85" s="25"/>
      <c r="AH85" s="25"/>
      <c r="AI85" s="25"/>
      <c r="AV85" s="29"/>
    </row>
    <row r="86" spans="23:48" x14ac:dyDescent="0.3">
      <c r="W86" s="25"/>
      <c r="Y86" s="25"/>
      <c r="AF86" s="25"/>
      <c r="AG86" s="25"/>
      <c r="AH86" s="25"/>
      <c r="AI86" s="25"/>
      <c r="AV86" s="29"/>
    </row>
    <row r="87" spans="23:48" x14ac:dyDescent="0.3">
      <c r="W87" s="25"/>
      <c r="Y87" s="25"/>
      <c r="AF87" s="25"/>
      <c r="AG87" s="25"/>
      <c r="AH87" s="25"/>
      <c r="AI87" s="25"/>
      <c r="AV87" s="29"/>
    </row>
    <row r="88" spans="23:48" x14ac:dyDescent="0.3">
      <c r="W88" s="25"/>
      <c r="Y88" s="25"/>
      <c r="AF88" s="25"/>
      <c r="AG88" s="25"/>
      <c r="AH88" s="25"/>
      <c r="AI88" s="25"/>
      <c r="AV88" s="29"/>
    </row>
    <row r="89" spans="23:48" x14ac:dyDescent="0.3">
      <c r="W89" s="25"/>
      <c r="Y89" s="25"/>
      <c r="AF89" s="25"/>
      <c r="AG89" s="25"/>
      <c r="AH89" s="25"/>
      <c r="AI89" s="25"/>
      <c r="AV89" s="29"/>
    </row>
    <row r="90" spans="23:48" x14ac:dyDescent="0.3">
      <c r="W90" s="25"/>
      <c r="Y90" s="25"/>
      <c r="AF90" s="25"/>
      <c r="AG90" s="25"/>
      <c r="AH90" s="25"/>
      <c r="AI90" s="25"/>
      <c r="AV90" s="29"/>
    </row>
    <row r="91" spans="23:48" x14ac:dyDescent="0.3">
      <c r="W91" s="25"/>
      <c r="Y91" s="25"/>
      <c r="AF91" s="25"/>
      <c r="AG91" s="25"/>
      <c r="AH91" s="25"/>
      <c r="AI91" s="25"/>
      <c r="AV91" s="29"/>
    </row>
    <row r="92" spans="23:48" x14ac:dyDescent="0.3">
      <c r="W92" s="25"/>
      <c r="Y92" s="25"/>
      <c r="AF92" s="25"/>
      <c r="AG92" s="25"/>
      <c r="AH92" s="25"/>
      <c r="AI92" s="25"/>
      <c r="AV92" s="29"/>
    </row>
    <row r="93" spans="23:48" x14ac:dyDescent="0.3">
      <c r="W93" s="25"/>
      <c r="Y93" s="25"/>
      <c r="AF93" s="25"/>
      <c r="AG93" s="25"/>
      <c r="AH93" s="25"/>
      <c r="AI93" s="25"/>
      <c r="AV93" s="29"/>
    </row>
    <row r="94" spans="23:48" x14ac:dyDescent="0.3">
      <c r="W94" s="25"/>
      <c r="Y94" s="25"/>
      <c r="AF94" s="25"/>
      <c r="AG94" s="25"/>
      <c r="AH94" s="25"/>
      <c r="AI94" s="25"/>
      <c r="AV94" s="29"/>
    </row>
    <row r="95" spans="23:48" x14ac:dyDescent="0.3">
      <c r="W95" s="25"/>
      <c r="Y95" s="25"/>
      <c r="AF95" s="25"/>
      <c r="AG95" s="25"/>
      <c r="AH95" s="25"/>
      <c r="AI95" s="25"/>
      <c r="AV95" s="29"/>
    </row>
    <row r="96" spans="23:48" x14ac:dyDescent="0.3">
      <c r="W96" s="25"/>
      <c r="Y96" s="25"/>
      <c r="AF96" s="25"/>
      <c r="AG96" s="25"/>
      <c r="AH96" s="25"/>
      <c r="AI96" s="25"/>
      <c r="AV96" s="29"/>
    </row>
    <row r="97" spans="23:48" x14ac:dyDescent="0.3">
      <c r="W97" s="25"/>
      <c r="Y97" s="25"/>
      <c r="AF97" s="25"/>
      <c r="AG97" s="25"/>
      <c r="AH97" s="25"/>
      <c r="AI97" s="25"/>
      <c r="AV97" s="29"/>
    </row>
    <row r="98" spans="23:48" x14ac:dyDescent="0.3">
      <c r="W98" s="25"/>
      <c r="Y98" s="25"/>
      <c r="AF98" s="25"/>
      <c r="AG98" s="25"/>
      <c r="AH98" s="25"/>
      <c r="AI98" s="25"/>
      <c r="AV98" s="29"/>
    </row>
    <row r="99" spans="23:48" x14ac:dyDescent="0.3">
      <c r="W99" s="25"/>
      <c r="Y99" s="25"/>
      <c r="AF99" s="25"/>
      <c r="AG99" s="25"/>
      <c r="AH99" s="25"/>
      <c r="AI99" s="25"/>
      <c r="AV99" s="29"/>
    </row>
    <row r="100" spans="23:48" x14ac:dyDescent="0.3">
      <c r="W100" s="25"/>
      <c r="Y100" s="25"/>
      <c r="AF100" s="25"/>
      <c r="AG100" s="25"/>
      <c r="AH100" s="25"/>
      <c r="AI100" s="25"/>
      <c r="AV100" s="29"/>
    </row>
    <row r="101" spans="23:48" x14ac:dyDescent="0.3">
      <c r="W101" s="25"/>
      <c r="Y101" s="25"/>
      <c r="AF101" s="25"/>
      <c r="AG101" s="25"/>
      <c r="AH101" s="25"/>
      <c r="AI101" s="25"/>
      <c r="AV101" s="29"/>
    </row>
    <row r="102" spans="23:48" x14ac:dyDescent="0.3">
      <c r="W102" s="25"/>
      <c r="Y102" s="25"/>
      <c r="AF102" s="25"/>
      <c r="AG102" s="25"/>
      <c r="AH102" s="25"/>
      <c r="AI102" s="25"/>
      <c r="AV102" s="29"/>
    </row>
    <row r="103" spans="23:48" x14ac:dyDescent="0.3">
      <c r="W103" s="25"/>
      <c r="Y103" s="25"/>
      <c r="AF103" s="25"/>
      <c r="AG103" s="25"/>
      <c r="AH103" s="25"/>
      <c r="AI103" s="25"/>
      <c r="AV103" s="29"/>
    </row>
    <row r="104" spans="23:48" x14ac:dyDescent="0.3">
      <c r="W104" s="25"/>
      <c r="Y104" s="25"/>
      <c r="AF104" s="25"/>
      <c r="AG104" s="25"/>
      <c r="AH104" s="25"/>
      <c r="AI104" s="25"/>
      <c r="AV104" s="29"/>
    </row>
    <row r="105" spans="23:48" x14ac:dyDescent="0.3">
      <c r="W105" s="25"/>
      <c r="Y105" s="25"/>
      <c r="AF105" s="25"/>
      <c r="AG105" s="25"/>
      <c r="AH105" s="25"/>
      <c r="AI105" s="25"/>
      <c r="AV105" s="29"/>
    </row>
    <row r="106" spans="23:48" x14ac:dyDescent="0.3">
      <c r="W106" s="25"/>
      <c r="Y106" s="25"/>
      <c r="AF106" s="25"/>
      <c r="AG106" s="25"/>
      <c r="AH106" s="25"/>
      <c r="AI106" s="25"/>
      <c r="AV106" s="29"/>
    </row>
    <row r="107" spans="23:48" x14ac:dyDescent="0.3">
      <c r="W107" s="25"/>
      <c r="Y107" s="25"/>
      <c r="AF107" s="25"/>
      <c r="AG107" s="25"/>
      <c r="AH107" s="25"/>
      <c r="AI107" s="25"/>
      <c r="AV107" s="29"/>
    </row>
    <row r="108" spans="23:48" x14ac:dyDescent="0.3">
      <c r="W108" s="25"/>
      <c r="Y108" s="25"/>
      <c r="AF108" s="25"/>
      <c r="AG108" s="25"/>
      <c r="AH108" s="25"/>
      <c r="AI108" s="25"/>
      <c r="AV108" s="29"/>
    </row>
    <row r="109" spans="23:48" x14ac:dyDescent="0.3">
      <c r="W109" s="25"/>
      <c r="Y109" s="25"/>
      <c r="AF109" s="25"/>
      <c r="AG109" s="25"/>
      <c r="AH109" s="25"/>
      <c r="AI109" s="25"/>
      <c r="AV109" s="29"/>
    </row>
    <row r="110" spans="23:48" x14ac:dyDescent="0.3">
      <c r="W110" s="25"/>
      <c r="Y110" s="25"/>
      <c r="AF110" s="25"/>
      <c r="AG110" s="25"/>
      <c r="AH110" s="25"/>
      <c r="AI110" s="25"/>
      <c r="AV110" s="29"/>
    </row>
    <row r="111" spans="23:48" x14ac:dyDescent="0.3">
      <c r="W111" s="25"/>
      <c r="Y111" s="25"/>
      <c r="AF111" s="25"/>
      <c r="AG111" s="25"/>
      <c r="AH111" s="25"/>
      <c r="AI111" s="25"/>
      <c r="AV111" s="29"/>
    </row>
    <row r="112" spans="23:48" x14ac:dyDescent="0.3">
      <c r="W112" s="25"/>
      <c r="Y112" s="25"/>
      <c r="AF112" s="25"/>
      <c r="AG112" s="25"/>
      <c r="AH112" s="25"/>
      <c r="AI112" s="25"/>
      <c r="AV112" s="29"/>
    </row>
    <row r="113" spans="23:48" x14ac:dyDescent="0.3">
      <c r="W113" s="25"/>
      <c r="Y113" s="25"/>
      <c r="AF113" s="25"/>
      <c r="AG113" s="25"/>
      <c r="AH113" s="25"/>
      <c r="AI113" s="25"/>
      <c r="AV113" s="29"/>
    </row>
    <row r="114" spans="23:48" x14ac:dyDescent="0.3">
      <c r="W114" s="25"/>
      <c r="Y114" s="25"/>
      <c r="AF114" s="25"/>
      <c r="AG114" s="25"/>
      <c r="AH114" s="25"/>
      <c r="AI114" s="25"/>
      <c r="AV114" s="29"/>
    </row>
    <row r="115" spans="23:48" x14ac:dyDescent="0.3">
      <c r="W115" s="25"/>
      <c r="Y115" s="25"/>
      <c r="AF115" s="25"/>
      <c r="AG115" s="25"/>
      <c r="AH115" s="25"/>
      <c r="AI115" s="25"/>
      <c r="AV115" s="29"/>
    </row>
    <row r="116" spans="23:48" x14ac:dyDescent="0.3">
      <c r="W116" s="25"/>
      <c r="Y116" s="25"/>
      <c r="AF116" s="25"/>
      <c r="AG116" s="25"/>
      <c r="AH116" s="25"/>
      <c r="AI116" s="25"/>
      <c r="AV116" s="29"/>
    </row>
    <row r="117" spans="23:48" x14ac:dyDescent="0.3">
      <c r="W117" s="25"/>
      <c r="Y117" s="25"/>
      <c r="AF117" s="25"/>
      <c r="AG117" s="25"/>
      <c r="AH117" s="25"/>
      <c r="AI117" s="25"/>
      <c r="AV117" s="29"/>
    </row>
    <row r="118" spans="23:48" x14ac:dyDescent="0.3">
      <c r="W118" s="25"/>
      <c r="Y118" s="25"/>
      <c r="AF118" s="25"/>
      <c r="AG118" s="25"/>
      <c r="AH118" s="25"/>
      <c r="AI118" s="25"/>
      <c r="AV118" s="29"/>
    </row>
    <row r="119" spans="23:48" x14ac:dyDescent="0.3">
      <c r="W119" s="25"/>
      <c r="Y119" s="25"/>
      <c r="AF119" s="25"/>
      <c r="AG119" s="25"/>
      <c r="AH119" s="25"/>
      <c r="AI119" s="25"/>
      <c r="AV119" s="29"/>
    </row>
    <row r="120" spans="23:48" x14ac:dyDescent="0.3">
      <c r="W120" s="25"/>
      <c r="Y120" s="25"/>
      <c r="AF120" s="25"/>
      <c r="AG120" s="25"/>
      <c r="AH120" s="25"/>
      <c r="AI120" s="25"/>
      <c r="AV120" s="29"/>
    </row>
    <row r="121" spans="23:48" x14ac:dyDescent="0.3">
      <c r="W121" s="25"/>
      <c r="Y121" s="25"/>
      <c r="AF121" s="25"/>
      <c r="AG121" s="25"/>
      <c r="AH121" s="25"/>
      <c r="AI121" s="25"/>
      <c r="AV121" s="29"/>
    </row>
    <row r="122" spans="23:48" x14ac:dyDescent="0.3">
      <c r="W122" s="25"/>
      <c r="Y122" s="25"/>
      <c r="AF122" s="25"/>
      <c r="AG122" s="25"/>
      <c r="AH122" s="25"/>
      <c r="AI122" s="25"/>
      <c r="AV122" s="29"/>
    </row>
    <row r="123" spans="23:48" x14ac:dyDescent="0.3">
      <c r="W123" s="25"/>
      <c r="Y123" s="25"/>
      <c r="AF123" s="25"/>
      <c r="AG123" s="25"/>
      <c r="AH123" s="25"/>
      <c r="AI123" s="25"/>
      <c r="AV123" s="29"/>
    </row>
    <row r="124" spans="23:48" x14ac:dyDescent="0.3">
      <c r="W124" s="25"/>
      <c r="Y124" s="25"/>
      <c r="AF124" s="25"/>
      <c r="AG124" s="25"/>
      <c r="AH124" s="25"/>
      <c r="AI124" s="25"/>
      <c r="AV124" s="29"/>
    </row>
    <row r="125" spans="23:48" x14ac:dyDescent="0.3">
      <c r="W125" s="25"/>
      <c r="Y125" s="25"/>
      <c r="AF125" s="25"/>
      <c r="AG125" s="25"/>
      <c r="AH125" s="25"/>
      <c r="AI125" s="25"/>
      <c r="AV125" s="29"/>
    </row>
    <row r="126" spans="23:48" x14ac:dyDescent="0.3">
      <c r="W126" s="25"/>
      <c r="Y126" s="25"/>
      <c r="AF126" s="25"/>
      <c r="AG126" s="25"/>
      <c r="AH126" s="25"/>
      <c r="AI126" s="25"/>
      <c r="AV126" s="29"/>
    </row>
    <row r="127" spans="23:48" x14ac:dyDescent="0.3">
      <c r="W127" s="25"/>
      <c r="Y127" s="25"/>
      <c r="AF127" s="25"/>
      <c r="AG127" s="25"/>
      <c r="AH127" s="25"/>
      <c r="AI127" s="25"/>
      <c r="AV127" s="29"/>
    </row>
    <row r="128" spans="23:48" x14ac:dyDescent="0.3">
      <c r="W128" s="25"/>
      <c r="Y128" s="25"/>
      <c r="AF128" s="25"/>
      <c r="AG128" s="25"/>
      <c r="AH128" s="25"/>
      <c r="AI128" s="25"/>
      <c r="AV128" s="29"/>
    </row>
    <row r="129" spans="23:48" x14ac:dyDescent="0.3">
      <c r="W129" s="25"/>
      <c r="Y129" s="25"/>
      <c r="AF129" s="25"/>
      <c r="AG129" s="25"/>
      <c r="AH129" s="25"/>
      <c r="AI129" s="25"/>
      <c r="AV129" s="29"/>
    </row>
    <row r="130" spans="23:48" x14ac:dyDescent="0.3">
      <c r="W130" s="25"/>
      <c r="Y130" s="25"/>
      <c r="AF130" s="25"/>
      <c r="AG130" s="25"/>
      <c r="AH130" s="25"/>
      <c r="AI130" s="25"/>
      <c r="AV130" s="29"/>
    </row>
    <row r="131" spans="23:48" x14ac:dyDescent="0.3">
      <c r="W131" s="25"/>
      <c r="Y131" s="25"/>
      <c r="AF131" s="25"/>
      <c r="AG131" s="25"/>
      <c r="AH131" s="25"/>
      <c r="AI131" s="25"/>
      <c r="AV131" s="29"/>
    </row>
    <row r="132" spans="23:48" x14ac:dyDescent="0.3">
      <c r="W132" s="25"/>
      <c r="Y132" s="25"/>
      <c r="AF132" s="25"/>
      <c r="AG132" s="25"/>
      <c r="AH132" s="25"/>
      <c r="AI132" s="25"/>
      <c r="AV132" s="29"/>
    </row>
    <row r="133" spans="23:48" x14ac:dyDescent="0.3">
      <c r="W133" s="25"/>
      <c r="Y133" s="25"/>
      <c r="AF133" s="25"/>
      <c r="AG133" s="25"/>
      <c r="AH133" s="25"/>
      <c r="AI133" s="25"/>
      <c r="AV133" s="29"/>
    </row>
    <row r="134" spans="23:48" x14ac:dyDescent="0.3">
      <c r="W134" s="25"/>
      <c r="Y134" s="25"/>
      <c r="AF134" s="25"/>
      <c r="AG134" s="25"/>
      <c r="AH134" s="25"/>
      <c r="AI134" s="25"/>
      <c r="AV134" s="29"/>
    </row>
    <row r="135" spans="23:48" x14ac:dyDescent="0.3">
      <c r="W135" s="25"/>
      <c r="Y135" s="25"/>
      <c r="AF135" s="25"/>
      <c r="AG135" s="25"/>
      <c r="AH135" s="25"/>
      <c r="AI135" s="25"/>
      <c r="AV135" s="29"/>
    </row>
    <row r="136" spans="23:48" x14ac:dyDescent="0.3">
      <c r="W136" s="25"/>
      <c r="Y136" s="25"/>
      <c r="AF136" s="25"/>
      <c r="AG136" s="25"/>
      <c r="AH136" s="25"/>
      <c r="AI136" s="25"/>
      <c r="AV136" s="29"/>
    </row>
    <row r="137" spans="23:48" x14ac:dyDescent="0.3">
      <c r="W137" s="25"/>
      <c r="Y137" s="25"/>
      <c r="AF137" s="25"/>
      <c r="AG137" s="25"/>
      <c r="AH137" s="25"/>
      <c r="AI137" s="25"/>
      <c r="AV137" s="29"/>
    </row>
    <row r="138" spans="23:48" x14ac:dyDescent="0.3">
      <c r="W138" s="25"/>
      <c r="Y138" s="25"/>
      <c r="AF138" s="25"/>
      <c r="AG138" s="25"/>
      <c r="AH138" s="25"/>
      <c r="AI138" s="25"/>
      <c r="AV138" s="29"/>
    </row>
    <row r="139" spans="23:48" x14ac:dyDescent="0.3">
      <c r="W139" s="25"/>
      <c r="Y139" s="25"/>
      <c r="AF139" s="25"/>
      <c r="AG139" s="25"/>
      <c r="AH139" s="25"/>
      <c r="AI139" s="25"/>
      <c r="AV139" s="29"/>
    </row>
    <row r="140" spans="23:48" x14ac:dyDescent="0.3">
      <c r="W140" s="25"/>
      <c r="Y140" s="25"/>
      <c r="AF140" s="25"/>
      <c r="AG140" s="25"/>
      <c r="AH140" s="25"/>
      <c r="AI140" s="25"/>
      <c r="AV140" s="29"/>
    </row>
    <row r="141" spans="23:48" x14ac:dyDescent="0.3">
      <c r="W141" s="25"/>
      <c r="Y141" s="25"/>
      <c r="AF141" s="25"/>
      <c r="AG141" s="25"/>
      <c r="AH141" s="25"/>
      <c r="AI141" s="25"/>
      <c r="AV141" s="29"/>
    </row>
    <row r="142" spans="23:48" x14ac:dyDescent="0.3">
      <c r="W142" s="25"/>
      <c r="Y142" s="25"/>
      <c r="AF142" s="25"/>
      <c r="AG142" s="25"/>
      <c r="AH142" s="25"/>
      <c r="AI142" s="25"/>
      <c r="AV142" s="29"/>
    </row>
    <row r="143" spans="23:48" x14ac:dyDescent="0.3">
      <c r="W143" s="25"/>
      <c r="Y143" s="25"/>
      <c r="AF143" s="25"/>
      <c r="AG143" s="25"/>
      <c r="AH143" s="25"/>
      <c r="AI143" s="25"/>
      <c r="AV143" s="29"/>
    </row>
    <row r="144" spans="23:48" x14ac:dyDescent="0.3">
      <c r="W144" s="25"/>
      <c r="Y144" s="25"/>
      <c r="AF144" s="25"/>
      <c r="AG144" s="25"/>
      <c r="AH144" s="25"/>
      <c r="AI144" s="25"/>
      <c r="AV144" s="29"/>
    </row>
    <row r="145" spans="23:48" x14ac:dyDescent="0.3">
      <c r="W145" s="25"/>
      <c r="Y145" s="25"/>
      <c r="AF145" s="25"/>
      <c r="AG145" s="25"/>
      <c r="AH145" s="25"/>
      <c r="AI145" s="25"/>
      <c r="AV145" s="29"/>
    </row>
    <row r="146" spans="23:48" x14ac:dyDescent="0.3">
      <c r="W146" s="25"/>
      <c r="Y146" s="25"/>
      <c r="AF146" s="25"/>
      <c r="AG146" s="25"/>
      <c r="AH146" s="25"/>
      <c r="AI146" s="25"/>
      <c r="AV146" s="29"/>
    </row>
    <row r="147" spans="23:48" x14ac:dyDescent="0.3">
      <c r="W147" s="25"/>
      <c r="Y147" s="25"/>
      <c r="AF147" s="25"/>
      <c r="AG147" s="25"/>
      <c r="AH147" s="25"/>
      <c r="AI147" s="25"/>
      <c r="AV147" s="29"/>
    </row>
    <row r="148" spans="23:48" x14ac:dyDescent="0.3">
      <c r="W148" s="25"/>
      <c r="Y148" s="25"/>
      <c r="AF148" s="25"/>
      <c r="AG148" s="25"/>
      <c r="AH148" s="25"/>
      <c r="AI148" s="25"/>
      <c r="AV148" s="29"/>
    </row>
    <row r="149" spans="23:48" x14ac:dyDescent="0.3">
      <c r="W149" s="25"/>
      <c r="Y149" s="25"/>
      <c r="AF149" s="25"/>
      <c r="AG149" s="25"/>
      <c r="AH149" s="25"/>
      <c r="AI149" s="25"/>
      <c r="AV149" s="29"/>
    </row>
    <row r="150" spans="23:48" x14ac:dyDescent="0.3">
      <c r="W150" s="25"/>
      <c r="Y150" s="25"/>
      <c r="AF150" s="25"/>
      <c r="AG150" s="25"/>
      <c r="AH150" s="25"/>
      <c r="AI150" s="25"/>
      <c r="AV150" s="29"/>
    </row>
    <row r="151" spans="23:48" x14ac:dyDescent="0.3">
      <c r="W151" s="25"/>
      <c r="Y151" s="25"/>
      <c r="AF151" s="25"/>
      <c r="AG151" s="25"/>
      <c r="AH151" s="25"/>
      <c r="AI151" s="25"/>
      <c r="AV151" s="29"/>
    </row>
    <row r="152" spans="23:48" x14ac:dyDescent="0.3">
      <c r="W152" s="25"/>
      <c r="Y152" s="25"/>
      <c r="AF152" s="25"/>
      <c r="AG152" s="25"/>
      <c r="AH152" s="25"/>
      <c r="AI152" s="25"/>
      <c r="AV152" s="29"/>
    </row>
    <row r="153" spans="23:48" x14ac:dyDescent="0.3">
      <c r="W153" s="25"/>
      <c r="Y153" s="25"/>
      <c r="AF153" s="25"/>
      <c r="AG153" s="25"/>
      <c r="AH153" s="25"/>
      <c r="AI153" s="25"/>
      <c r="AV153" s="29"/>
    </row>
    <row r="154" spans="23:48" x14ac:dyDescent="0.3">
      <c r="W154" s="25"/>
      <c r="Y154" s="25"/>
      <c r="AF154" s="25"/>
      <c r="AG154" s="25"/>
      <c r="AH154" s="25"/>
      <c r="AI154" s="25"/>
      <c r="AV154" s="29"/>
    </row>
    <row r="155" spans="23:48" x14ac:dyDescent="0.3">
      <c r="W155" s="25"/>
      <c r="Y155" s="25"/>
      <c r="AF155" s="25"/>
      <c r="AG155" s="25"/>
      <c r="AH155" s="25"/>
      <c r="AI155" s="25"/>
      <c r="AV155" s="29"/>
    </row>
    <row r="156" spans="23:48" x14ac:dyDescent="0.3">
      <c r="W156" s="25"/>
      <c r="Y156" s="25"/>
      <c r="AF156" s="25"/>
      <c r="AG156" s="25"/>
      <c r="AH156" s="25"/>
      <c r="AI156" s="25"/>
      <c r="AV156" s="29"/>
    </row>
    <row r="157" spans="23:48" x14ac:dyDescent="0.3">
      <c r="W157" s="25"/>
      <c r="Y157" s="25"/>
      <c r="AF157" s="25"/>
      <c r="AG157" s="25"/>
      <c r="AH157" s="25"/>
      <c r="AI157" s="25"/>
      <c r="AV157" s="29"/>
    </row>
    <row r="158" spans="23:48" x14ac:dyDescent="0.3">
      <c r="W158" s="25"/>
      <c r="Y158" s="25"/>
      <c r="AF158" s="25"/>
      <c r="AG158" s="25"/>
      <c r="AH158" s="25"/>
      <c r="AI158" s="25"/>
      <c r="AV158" s="29"/>
    </row>
    <row r="159" spans="23:48" x14ac:dyDescent="0.3">
      <c r="W159" s="25"/>
      <c r="Y159" s="25"/>
      <c r="AF159" s="25"/>
      <c r="AG159" s="25"/>
      <c r="AH159" s="25"/>
      <c r="AI159" s="25"/>
      <c r="AV159" s="29"/>
    </row>
    <row r="160" spans="23:48" x14ac:dyDescent="0.3">
      <c r="W160" s="25"/>
      <c r="Y160" s="25"/>
      <c r="AF160" s="25"/>
      <c r="AG160" s="25"/>
      <c r="AH160" s="25"/>
      <c r="AI160" s="25"/>
      <c r="AV160" s="29"/>
    </row>
    <row r="161" spans="23:48" x14ac:dyDescent="0.3">
      <c r="W161" s="25"/>
      <c r="Y161" s="25"/>
      <c r="AF161" s="25"/>
      <c r="AG161" s="25"/>
      <c r="AH161" s="25"/>
      <c r="AI161" s="25"/>
      <c r="AV161" s="29"/>
    </row>
    <row r="162" spans="23:48" x14ac:dyDescent="0.3">
      <c r="W162" s="25"/>
      <c r="Y162" s="25"/>
      <c r="AF162" s="25"/>
      <c r="AG162" s="25"/>
      <c r="AH162" s="25"/>
      <c r="AI162" s="25"/>
      <c r="AV162" s="29"/>
    </row>
    <row r="163" spans="23:48" x14ac:dyDescent="0.3">
      <c r="W163" s="25"/>
      <c r="Y163" s="25"/>
      <c r="AF163" s="25"/>
      <c r="AG163" s="25"/>
      <c r="AH163" s="25"/>
      <c r="AI163" s="25"/>
      <c r="AV163" s="29"/>
    </row>
    <row r="164" spans="23:48" x14ac:dyDescent="0.3">
      <c r="W164" s="25"/>
      <c r="Y164" s="25"/>
      <c r="AF164" s="25"/>
      <c r="AG164" s="25"/>
      <c r="AH164" s="25"/>
      <c r="AI164" s="25"/>
      <c r="AV164" s="29"/>
    </row>
    <row r="165" spans="23:48" x14ac:dyDescent="0.3">
      <c r="W165" s="25"/>
      <c r="Y165" s="25"/>
      <c r="AF165" s="25"/>
      <c r="AG165" s="25"/>
      <c r="AH165" s="25"/>
      <c r="AI165" s="25"/>
      <c r="AV165" s="29"/>
    </row>
    <row r="166" spans="23:48" x14ac:dyDescent="0.3">
      <c r="W166" s="25"/>
      <c r="Y166" s="25"/>
      <c r="AF166" s="25"/>
      <c r="AG166" s="25"/>
      <c r="AH166" s="25"/>
      <c r="AI166" s="25"/>
      <c r="AV166" s="29"/>
    </row>
    <row r="167" spans="23:48" x14ac:dyDescent="0.3">
      <c r="W167" s="25"/>
      <c r="Y167" s="25"/>
      <c r="AF167" s="25"/>
      <c r="AG167" s="25"/>
      <c r="AH167" s="25"/>
      <c r="AI167" s="25"/>
      <c r="AV167" s="29"/>
    </row>
    <row r="168" spans="23:48" x14ac:dyDescent="0.3">
      <c r="W168" s="25"/>
      <c r="Y168" s="25"/>
      <c r="AF168" s="25"/>
      <c r="AG168" s="25"/>
      <c r="AH168" s="25"/>
      <c r="AI168" s="25"/>
      <c r="AV168" s="29"/>
    </row>
    <row r="169" spans="23:48" x14ac:dyDescent="0.3">
      <c r="W169" s="25"/>
      <c r="Y169" s="25"/>
      <c r="AF169" s="25"/>
      <c r="AG169" s="25"/>
      <c r="AH169" s="25"/>
      <c r="AI169" s="25"/>
      <c r="AV169" s="29"/>
    </row>
    <row r="170" spans="23:48" x14ac:dyDescent="0.3">
      <c r="W170" s="25"/>
      <c r="Y170" s="25"/>
      <c r="AF170" s="25"/>
      <c r="AG170" s="25"/>
      <c r="AH170" s="25"/>
      <c r="AI170" s="25"/>
      <c r="AV170" s="29"/>
    </row>
    <row r="171" spans="23:48" x14ac:dyDescent="0.3">
      <c r="W171" s="25"/>
      <c r="Y171" s="25"/>
      <c r="AF171" s="25"/>
      <c r="AG171" s="25"/>
      <c r="AH171" s="25"/>
      <c r="AI171" s="25"/>
      <c r="AV171" s="29"/>
    </row>
    <row r="172" spans="23:48" x14ac:dyDescent="0.3">
      <c r="W172" s="25"/>
      <c r="Y172" s="25"/>
      <c r="AF172" s="25"/>
      <c r="AG172" s="25"/>
      <c r="AH172" s="25"/>
      <c r="AI172" s="25"/>
      <c r="AV172" s="29"/>
    </row>
    <row r="173" spans="23:48" x14ac:dyDescent="0.3">
      <c r="W173" s="25"/>
      <c r="Y173" s="25"/>
      <c r="AF173" s="25"/>
      <c r="AG173" s="25"/>
      <c r="AH173" s="25"/>
      <c r="AI173" s="25"/>
      <c r="AV173" s="29"/>
    </row>
    <row r="174" spans="23:48" x14ac:dyDescent="0.3">
      <c r="W174" s="25"/>
      <c r="Y174" s="25"/>
      <c r="AF174" s="25"/>
      <c r="AG174" s="25"/>
      <c r="AH174" s="25"/>
      <c r="AI174" s="25"/>
      <c r="AV174" s="29"/>
    </row>
    <row r="175" spans="23:48" x14ac:dyDescent="0.3">
      <c r="W175" s="25"/>
      <c r="Y175" s="25"/>
      <c r="AF175" s="25"/>
      <c r="AG175" s="25"/>
      <c r="AH175" s="25"/>
      <c r="AI175" s="25"/>
      <c r="AV175" s="29"/>
    </row>
    <row r="176" spans="23:48" x14ac:dyDescent="0.3">
      <c r="W176" s="25"/>
      <c r="Y176" s="25"/>
      <c r="AF176" s="25"/>
      <c r="AG176" s="25"/>
      <c r="AH176" s="25"/>
      <c r="AI176" s="25"/>
      <c r="AV176" s="29"/>
    </row>
    <row r="177" spans="23:48" x14ac:dyDescent="0.3">
      <c r="W177" s="25"/>
      <c r="Y177" s="25"/>
      <c r="AF177" s="25"/>
      <c r="AG177" s="25"/>
      <c r="AH177" s="25"/>
      <c r="AI177" s="25"/>
      <c r="AV177" s="29"/>
    </row>
    <row r="178" spans="23:48" x14ac:dyDescent="0.3">
      <c r="W178" s="25"/>
      <c r="Y178" s="25"/>
      <c r="AF178" s="25"/>
      <c r="AG178" s="25"/>
      <c r="AH178" s="25"/>
      <c r="AI178" s="25"/>
      <c r="AV178" s="29"/>
    </row>
    <row r="179" spans="23:48" x14ac:dyDescent="0.3">
      <c r="W179" s="25"/>
      <c r="Y179" s="25"/>
      <c r="AF179" s="25"/>
      <c r="AG179" s="25"/>
      <c r="AH179" s="25"/>
      <c r="AI179" s="25"/>
      <c r="AV179" s="29"/>
    </row>
    <row r="180" spans="23:48" x14ac:dyDescent="0.3">
      <c r="W180" s="25"/>
      <c r="Y180" s="25"/>
      <c r="AF180" s="25"/>
      <c r="AG180" s="25"/>
      <c r="AH180" s="25"/>
      <c r="AI180" s="25"/>
      <c r="AV180" s="29"/>
    </row>
    <row r="181" spans="23:48" x14ac:dyDescent="0.3">
      <c r="W181" s="25"/>
      <c r="Y181" s="25"/>
      <c r="AF181" s="25"/>
      <c r="AG181" s="25"/>
      <c r="AH181" s="25"/>
      <c r="AI181" s="25"/>
      <c r="AV181" s="29"/>
    </row>
    <row r="182" spans="23:48" x14ac:dyDescent="0.3">
      <c r="W182" s="25"/>
      <c r="Y182" s="25"/>
      <c r="AF182" s="25"/>
      <c r="AG182" s="25"/>
      <c r="AH182" s="25"/>
      <c r="AI182" s="25"/>
      <c r="AV182" s="29"/>
    </row>
    <row r="183" spans="23:48" x14ac:dyDescent="0.3">
      <c r="W183" s="25"/>
      <c r="Y183" s="25"/>
      <c r="AF183" s="25"/>
      <c r="AG183" s="25"/>
      <c r="AH183" s="25"/>
      <c r="AI183" s="25"/>
      <c r="AV183" s="29"/>
    </row>
    <row r="184" spans="23:48" x14ac:dyDescent="0.3">
      <c r="W184" s="25"/>
      <c r="Y184" s="25"/>
      <c r="AF184" s="25"/>
      <c r="AG184" s="25"/>
      <c r="AH184" s="25"/>
      <c r="AI184" s="25"/>
      <c r="AV184" s="29"/>
    </row>
    <row r="185" spans="23:48" x14ac:dyDescent="0.3">
      <c r="W185" s="25"/>
      <c r="Y185" s="25"/>
      <c r="AF185" s="25"/>
      <c r="AG185" s="25"/>
      <c r="AH185" s="25"/>
      <c r="AI185" s="25"/>
      <c r="AV185" s="29"/>
    </row>
    <row r="186" spans="23:48" x14ac:dyDescent="0.3">
      <c r="W186" s="25"/>
      <c r="Y186" s="25"/>
      <c r="AF186" s="25"/>
      <c r="AG186" s="25"/>
      <c r="AH186" s="25"/>
      <c r="AI186" s="25"/>
      <c r="AV186" s="29"/>
    </row>
    <row r="187" spans="23:48" x14ac:dyDescent="0.3">
      <c r="W187" s="25"/>
      <c r="Y187" s="25"/>
      <c r="AF187" s="25"/>
      <c r="AG187" s="25"/>
      <c r="AH187" s="25"/>
      <c r="AI187" s="25"/>
      <c r="AV187" s="29"/>
    </row>
    <row r="188" spans="23:48" x14ac:dyDescent="0.3">
      <c r="W188" s="25"/>
      <c r="Y188" s="25"/>
      <c r="AF188" s="25"/>
      <c r="AG188" s="25"/>
      <c r="AH188" s="25"/>
      <c r="AI188" s="25"/>
      <c r="AV188" s="29"/>
    </row>
    <row r="189" spans="23:48" x14ac:dyDescent="0.3">
      <c r="W189" s="25"/>
      <c r="Y189" s="25"/>
      <c r="AF189" s="25"/>
      <c r="AG189" s="25"/>
      <c r="AH189" s="25"/>
      <c r="AI189" s="25"/>
      <c r="AV189" s="29"/>
    </row>
    <row r="190" spans="23:48" x14ac:dyDescent="0.3">
      <c r="W190" s="25"/>
      <c r="Y190" s="25"/>
      <c r="AF190" s="25"/>
      <c r="AG190" s="25"/>
      <c r="AH190" s="25"/>
      <c r="AI190" s="25"/>
      <c r="AV190" s="29"/>
    </row>
    <row r="191" spans="23:48" x14ac:dyDescent="0.3">
      <c r="W191" s="25"/>
      <c r="Y191" s="25"/>
      <c r="AF191" s="25"/>
      <c r="AG191" s="25"/>
      <c r="AH191" s="25"/>
      <c r="AI191" s="25"/>
      <c r="AV191" s="29"/>
    </row>
    <row r="192" spans="23:48" x14ac:dyDescent="0.3">
      <c r="W192" s="25"/>
      <c r="Y192" s="25"/>
      <c r="AF192" s="25"/>
      <c r="AG192" s="25"/>
      <c r="AH192" s="25"/>
      <c r="AI192" s="25"/>
      <c r="AV192" s="29"/>
    </row>
    <row r="193" spans="23:48" x14ac:dyDescent="0.3">
      <c r="W193" s="25"/>
      <c r="Y193" s="25"/>
      <c r="AF193" s="25"/>
      <c r="AG193" s="25"/>
      <c r="AH193" s="25"/>
      <c r="AI193" s="25"/>
      <c r="AV193" s="29"/>
    </row>
    <row r="194" spans="23:48" x14ac:dyDescent="0.3">
      <c r="W194" s="25"/>
      <c r="Y194" s="25"/>
      <c r="AF194" s="25"/>
      <c r="AG194" s="25"/>
      <c r="AH194" s="25"/>
      <c r="AI194" s="25"/>
      <c r="AV194" s="29"/>
    </row>
    <row r="195" spans="23:48" x14ac:dyDescent="0.3">
      <c r="W195" s="25"/>
      <c r="Y195" s="25"/>
      <c r="AF195" s="25"/>
      <c r="AG195" s="25"/>
      <c r="AH195" s="25"/>
      <c r="AI195" s="25"/>
      <c r="AV195" s="29"/>
    </row>
    <row r="196" spans="23:48" x14ac:dyDescent="0.3">
      <c r="W196" s="25"/>
      <c r="Y196" s="25"/>
      <c r="AF196" s="25"/>
      <c r="AG196" s="25"/>
      <c r="AH196" s="25"/>
      <c r="AI196" s="25"/>
      <c r="AV196" s="29"/>
    </row>
    <row r="197" spans="23:48" x14ac:dyDescent="0.3">
      <c r="W197" s="25"/>
      <c r="Y197" s="25"/>
      <c r="AF197" s="25"/>
      <c r="AG197" s="25"/>
      <c r="AH197" s="25"/>
      <c r="AI197" s="25"/>
      <c r="AV197" s="29"/>
    </row>
    <row r="198" spans="23:48" x14ac:dyDescent="0.3">
      <c r="W198" s="25"/>
      <c r="Y198" s="25"/>
      <c r="AF198" s="25"/>
      <c r="AG198" s="25"/>
      <c r="AH198" s="25"/>
      <c r="AI198" s="25"/>
      <c r="AV198" s="29"/>
    </row>
    <row r="199" spans="23:48" x14ac:dyDescent="0.3">
      <c r="W199" s="25"/>
      <c r="Y199" s="25"/>
      <c r="AF199" s="25"/>
      <c r="AG199" s="25"/>
      <c r="AH199" s="25"/>
      <c r="AI199" s="25"/>
      <c r="AV199" s="29"/>
    </row>
    <row r="200" spans="23:48" x14ac:dyDescent="0.3">
      <c r="W200" s="25"/>
      <c r="Y200" s="25"/>
      <c r="AF200" s="25"/>
      <c r="AG200" s="25"/>
      <c r="AH200" s="25"/>
      <c r="AI200" s="25"/>
      <c r="AV200" s="29"/>
    </row>
    <row r="201" spans="23:48" x14ac:dyDescent="0.3">
      <c r="W201" s="25"/>
      <c r="Y201" s="25"/>
      <c r="AF201" s="25"/>
      <c r="AG201" s="25"/>
      <c r="AH201" s="25"/>
      <c r="AI201" s="25"/>
      <c r="AV201" s="29"/>
    </row>
    <row r="202" spans="23:48" x14ac:dyDescent="0.3">
      <c r="W202" s="25"/>
      <c r="Y202" s="25"/>
      <c r="AF202" s="25"/>
      <c r="AG202" s="25"/>
      <c r="AH202" s="25"/>
      <c r="AI202" s="25"/>
      <c r="AV202" s="29"/>
    </row>
    <row r="203" spans="23:48" x14ac:dyDescent="0.3">
      <c r="W203" s="25"/>
      <c r="Y203" s="25"/>
      <c r="AF203" s="25"/>
      <c r="AG203" s="25"/>
      <c r="AH203" s="25"/>
      <c r="AI203" s="25"/>
      <c r="AV203" s="29"/>
    </row>
    <row r="204" spans="23:48" x14ac:dyDescent="0.3">
      <c r="W204" s="25"/>
      <c r="Y204" s="25"/>
      <c r="AF204" s="25"/>
      <c r="AG204" s="25"/>
      <c r="AH204" s="25"/>
      <c r="AI204" s="25"/>
      <c r="AV204" s="29"/>
    </row>
    <row r="205" spans="23:48" x14ac:dyDescent="0.3">
      <c r="W205" s="25"/>
      <c r="Y205" s="25"/>
      <c r="AF205" s="25"/>
      <c r="AG205" s="25"/>
      <c r="AH205" s="25"/>
      <c r="AI205" s="25"/>
      <c r="AV205" s="29"/>
    </row>
    <row r="206" spans="23:48" x14ac:dyDescent="0.3">
      <c r="W206" s="25"/>
      <c r="Y206" s="25"/>
      <c r="AF206" s="25"/>
      <c r="AG206" s="25"/>
      <c r="AH206" s="25"/>
      <c r="AI206" s="25"/>
      <c r="AV206" s="29"/>
    </row>
    <row r="207" spans="23:48" x14ac:dyDescent="0.3">
      <c r="W207" s="25"/>
      <c r="Y207" s="25"/>
      <c r="AF207" s="25"/>
      <c r="AG207" s="25"/>
      <c r="AH207" s="25"/>
      <c r="AI207" s="25"/>
      <c r="AV207" s="29"/>
    </row>
    <row r="208" spans="23:48" x14ac:dyDescent="0.3">
      <c r="W208" s="25"/>
      <c r="Y208" s="25"/>
      <c r="AF208" s="25"/>
      <c r="AG208" s="25"/>
      <c r="AH208" s="25"/>
      <c r="AI208" s="25"/>
      <c r="AV208" s="29"/>
    </row>
    <row r="209" spans="23:48" x14ac:dyDescent="0.3">
      <c r="W209" s="25"/>
      <c r="Y209" s="25"/>
      <c r="AF209" s="25"/>
      <c r="AG209" s="25"/>
      <c r="AH209" s="25"/>
      <c r="AI209" s="25"/>
      <c r="AV209" s="29"/>
    </row>
    <row r="210" spans="23:48" x14ac:dyDescent="0.3">
      <c r="W210" s="25"/>
      <c r="Y210" s="25"/>
      <c r="AF210" s="25"/>
      <c r="AG210" s="25"/>
      <c r="AH210" s="25"/>
      <c r="AI210" s="25"/>
      <c r="AV210" s="29"/>
    </row>
    <row r="211" spans="23:48" x14ac:dyDescent="0.3">
      <c r="W211" s="25"/>
      <c r="Y211" s="25"/>
      <c r="AF211" s="25"/>
      <c r="AG211" s="25"/>
      <c r="AH211" s="25"/>
      <c r="AI211" s="25"/>
      <c r="AV211" s="29"/>
    </row>
    <row r="212" spans="23:48" x14ac:dyDescent="0.3">
      <c r="W212" s="25"/>
      <c r="Y212" s="25"/>
      <c r="AF212" s="25"/>
      <c r="AG212" s="25"/>
      <c r="AH212" s="25"/>
      <c r="AI212" s="25"/>
      <c r="AV212" s="29"/>
    </row>
    <row r="213" spans="23:48" x14ac:dyDescent="0.3">
      <c r="W213" s="25"/>
      <c r="Y213" s="25"/>
      <c r="AF213" s="25"/>
      <c r="AG213" s="25"/>
      <c r="AH213" s="25"/>
      <c r="AI213" s="25"/>
      <c r="AV213" s="29"/>
    </row>
    <row r="214" spans="23:48" x14ac:dyDescent="0.3">
      <c r="W214" s="25"/>
      <c r="Y214" s="25"/>
      <c r="AF214" s="25"/>
      <c r="AG214" s="25"/>
      <c r="AH214" s="25"/>
      <c r="AI214" s="25"/>
      <c r="AV214" s="29"/>
    </row>
    <row r="215" spans="23:48" x14ac:dyDescent="0.3">
      <c r="W215" s="25"/>
      <c r="Y215" s="25"/>
      <c r="AF215" s="25"/>
      <c r="AG215" s="25"/>
      <c r="AH215" s="25"/>
      <c r="AI215" s="25"/>
      <c r="AV215" s="29"/>
    </row>
    <row r="216" spans="23:48" x14ac:dyDescent="0.3">
      <c r="W216" s="25"/>
      <c r="Y216" s="25"/>
      <c r="AF216" s="25"/>
      <c r="AG216" s="25"/>
      <c r="AH216" s="25"/>
      <c r="AI216" s="25"/>
      <c r="AV216" s="29"/>
    </row>
    <row r="217" spans="23:48" x14ac:dyDescent="0.3">
      <c r="W217" s="25"/>
      <c r="Y217" s="25"/>
      <c r="AF217" s="25"/>
      <c r="AG217" s="25"/>
      <c r="AH217" s="25"/>
      <c r="AI217" s="25"/>
      <c r="AV217" s="29"/>
    </row>
    <row r="218" spans="23:48" x14ac:dyDescent="0.3">
      <c r="W218" s="25"/>
      <c r="Y218" s="25"/>
      <c r="AF218" s="25"/>
      <c r="AG218" s="25"/>
      <c r="AH218" s="25"/>
      <c r="AI218" s="25"/>
      <c r="AV218" s="29"/>
    </row>
    <row r="219" spans="23:48" x14ac:dyDescent="0.3">
      <c r="W219" s="25"/>
      <c r="Y219" s="25"/>
      <c r="AF219" s="25"/>
      <c r="AG219" s="25"/>
      <c r="AH219" s="25"/>
      <c r="AI219" s="25"/>
      <c r="AV219" s="29"/>
    </row>
    <row r="220" spans="23:48" x14ac:dyDescent="0.3">
      <c r="W220" s="25"/>
      <c r="Y220" s="25"/>
      <c r="AF220" s="25"/>
      <c r="AG220" s="25"/>
      <c r="AH220" s="25"/>
      <c r="AI220" s="25"/>
      <c r="AV220" s="29"/>
    </row>
    <row r="221" spans="23:48" x14ac:dyDescent="0.3">
      <c r="W221" s="25"/>
      <c r="Y221" s="25"/>
      <c r="AF221" s="25"/>
      <c r="AG221" s="25"/>
      <c r="AH221" s="25"/>
      <c r="AI221" s="25"/>
      <c r="AV221" s="29"/>
    </row>
    <row r="222" spans="23:48" x14ac:dyDescent="0.3">
      <c r="W222" s="25"/>
      <c r="Y222" s="25"/>
      <c r="AF222" s="25"/>
      <c r="AG222" s="25"/>
      <c r="AH222" s="25"/>
      <c r="AI222" s="25"/>
      <c r="AV222" s="29"/>
    </row>
    <row r="223" spans="23:48" x14ac:dyDescent="0.3">
      <c r="W223" s="25"/>
      <c r="Y223" s="25"/>
      <c r="AF223" s="25"/>
      <c r="AG223" s="25"/>
      <c r="AH223" s="25"/>
      <c r="AI223" s="25"/>
      <c r="AV223" s="29"/>
    </row>
    <row r="224" spans="23:48" x14ac:dyDescent="0.3">
      <c r="W224" s="25"/>
      <c r="Y224" s="25"/>
      <c r="AF224" s="25"/>
      <c r="AG224" s="25"/>
      <c r="AH224" s="25"/>
      <c r="AI224" s="25"/>
      <c r="AV224" s="29"/>
    </row>
    <row r="225" spans="23:48" x14ac:dyDescent="0.3">
      <c r="W225" s="25"/>
      <c r="Y225" s="25"/>
      <c r="AF225" s="25"/>
      <c r="AG225" s="25"/>
      <c r="AH225" s="25"/>
      <c r="AI225" s="25"/>
      <c r="AV225" s="29"/>
    </row>
    <row r="226" spans="23:48" x14ac:dyDescent="0.3">
      <c r="W226" s="25"/>
      <c r="Y226" s="25"/>
      <c r="AF226" s="25"/>
      <c r="AG226" s="25"/>
      <c r="AH226" s="25"/>
      <c r="AI226" s="25"/>
      <c r="AV226" s="29"/>
    </row>
    <row r="227" spans="23:48" x14ac:dyDescent="0.3">
      <c r="W227" s="25"/>
      <c r="Y227" s="25"/>
      <c r="AF227" s="25"/>
      <c r="AG227" s="25"/>
      <c r="AH227" s="25"/>
      <c r="AI227" s="25"/>
      <c r="AV227" s="29"/>
    </row>
    <row r="228" spans="23:48" x14ac:dyDescent="0.3">
      <c r="W228" s="25"/>
      <c r="Y228" s="25"/>
      <c r="AF228" s="25"/>
      <c r="AG228" s="25"/>
      <c r="AH228" s="25"/>
      <c r="AI228" s="25"/>
      <c r="AV228" s="29"/>
    </row>
    <row r="229" spans="23:48" x14ac:dyDescent="0.3">
      <c r="W229" s="25"/>
      <c r="Y229" s="25"/>
      <c r="AF229" s="25"/>
      <c r="AG229" s="25"/>
      <c r="AH229" s="25"/>
      <c r="AI229" s="25"/>
      <c r="AV229" s="29"/>
    </row>
    <row r="230" spans="23:48" x14ac:dyDescent="0.3">
      <c r="W230" s="25"/>
      <c r="Y230" s="25"/>
      <c r="AF230" s="25"/>
      <c r="AG230" s="25"/>
      <c r="AH230" s="25"/>
      <c r="AI230" s="25"/>
      <c r="AV230" s="29"/>
    </row>
    <row r="231" spans="23:48" x14ac:dyDescent="0.3">
      <c r="W231" s="25"/>
      <c r="Y231" s="25"/>
      <c r="AF231" s="25"/>
      <c r="AG231" s="25"/>
      <c r="AH231" s="25"/>
      <c r="AI231" s="25"/>
      <c r="AV231" s="29"/>
    </row>
    <row r="232" spans="23:48" x14ac:dyDescent="0.3">
      <c r="W232" s="25"/>
      <c r="Y232" s="25"/>
      <c r="AF232" s="25"/>
      <c r="AG232" s="25"/>
      <c r="AH232" s="25"/>
      <c r="AI232" s="25"/>
      <c r="AV232" s="29"/>
    </row>
    <row r="233" spans="23:48" x14ac:dyDescent="0.3">
      <c r="W233" s="25"/>
      <c r="Y233" s="25"/>
      <c r="AF233" s="25"/>
      <c r="AG233" s="25"/>
      <c r="AH233" s="25"/>
      <c r="AI233" s="25"/>
      <c r="AV233" s="29"/>
    </row>
    <row r="234" spans="23:48" x14ac:dyDescent="0.3">
      <c r="W234" s="25"/>
      <c r="Y234" s="25"/>
      <c r="AF234" s="25"/>
      <c r="AG234" s="25"/>
      <c r="AH234" s="25"/>
      <c r="AI234" s="25"/>
      <c r="AV234" s="29"/>
    </row>
    <row r="235" spans="23:48" x14ac:dyDescent="0.3">
      <c r="W235" s="25"/>
      <c r="Y235" s="25"/>
      <c r="AF235" s="25"/>
      <c r="AG235" s="25"/>
      <c r="AH235" s="25"/>
      <c r="AI235" s="25"/>
      <c r="AV235" s="29"/>
    </row>
    <row r="236" spans="23:48" x14ac:dyDescent="0.3">
      <c r="W236" s="25"/>
      <c r="Y236" s="25"/>
      <c r="AF236" s="25"/>
      <c r="AG236" s="25"/>
      <c r="AH236" s="25"/>
      <c r="AI236" s="25"/>
      <c r="AV236" s="29"/>
    </row>
    <row r="237" spans="23:48" x14ac:dyDescent="0.3">
      <c r="W237" s="25"/>
      <c r="Y237" s="25"/>
      <c r="AF237" s="25"/>
      <c r="AG237" s="25"/>
      <c r="AH237" s="25"/>
      <c r="AI237" s="25"/>
      <c r="AV237" s="29"/>
    </row>
    <row r="238" spans="23:48" x14ac:dyDescent="0.3">
      <c r="W238" s="25"/>
      <c r="Y238" s="25"/>
      <c r="AF238" s="25"/>
      <c r="AG238" s="25"/>
      <c r="AH238" s="25"/>
      <c r="AI238" s="25"/>
      <c r="AV238" s="29"/>
    </row>
    <row r="239" spans="23:48" x14ac:dyDescent="0.3">
      <c r="W239" s="25"/>
      <c r="Y239" s="25"/>
      <c r="AF239" s="25"/>
      <c r="AG239" s="25"/>
      <c r="AH239" s="25"/>
      <c r="AI239" s="25"/>
      <c r="AV239" s="29"/>
    </row>
    <row r="240" spans="23:48" x14ac:dyDescent="0.3">
      <c r="W240" s="25"/>
      <c r="Y240" s="25"/>
      <c r="AF240" s="25"/>
      <c r="AG240" s="25"/>
      <c r="AH240" s="25"/>
      <c r="AI240" s="25"/>
      <c r="AV240" s="29"/>
    </row>
    <row r="241" spans="23:48" x14ac:dyDescent="0.3">
      <c r="W241" s="25"/>
      <c r="Y241" s="25"/>
      <c r="AF241" s="25"/>
      <c r="AG241" s="25"/>
      <c r="AH241" s="25"/>
      <c r="AI241" s="25"/>
      <c r="AV241" s="29"/>
    </row>
    <row r="242" spans="23:48" x14ac:dyDescent="0.3">
      <c r="W242" s="25"/>
      <c r="Y242" s="25"/>
      <c r="AF242" s="25"/>
      <c r="AG242" s="25"/>
      <c r="AH242" s="25"/>
      <c r="AI242" s="25"/>
      <c r="AV242" s="29"/>
    </row>
    <row r="243" spans="23:48" x14ac:dyDescent="0.3">
      <c r="W243" s="25"/>
      <c r="Y243" s="25"/>
      <c r="AF243" s="25"/>
      <c r="AG243" s="25"/>
      <c r="AH243" s="25"/>
      <c r="AI243" s="25"/>
      <c r="AV243" s="29"/>
    </row>
    <row r="244" spans="23:48" x14ac:dyDescent="0.3">
      <c r="W244" s="25"/>
      <c r="Y244" s="25"/>
      <c r="AF244" s="25"/>
      <c r="AG244" s="25"/>
      <c r="AH244" s="25"/>
      <c r="AI244" s="25"/>
      <c r="AV244" s="29"/>
    </row>
    <row r="245" spans="23:48" x14ac:dyDescent="0.3">
      <c r="W245" s="25"/>
      <c r="Y245" s="25"/>
      <c r="AF245" s="25"/>
      <c r="AG245" s="25"/>
      <c r="AH245" s="25"/>
      <c r="AI245" s="25"/>
      <c r="AV245" s="29"/>
    </row>
    <row r="246" spans="23:48" x14ac:dyDescent="0.3">
      <c r="W246" s="25"/>
      <c r="Y246" s="25"/>
      <c r="AF246" s="25"/>
      <c r="AG246" s="25"/>
      <c r="AH246" s="25"/>
      <c r="AI246" s="25"/>
      <c r="AV246" s="29"/>
    </row>
    <row r="247" spans="23:48" x14ac:dyDescent="0.3">
      <c r="W247" s="25"/>
      <c r="Y247" s="25"/>
      <c r="AF247" s="25"/>
      <c r="AG247" s="25"/>
      <c r="AH247" s="25"/>
      <c r="AI247" s="25"/>
      <c r="AV247" s="29"/>
    </row>
    <row r="248" spans="23:48" x14ac:dyDescent="0.3">
      <c r="W248" s="25"/>
      <c r="Y248" s="25"/>
      <c r="AF248" s="25"/>
      <c r="AG248" s="25"/>
      <c r="AH248" s="25"/>
      <c r="AI248" s="25"/>
      <c r="AV248" s="29"/>
    </row>
    <row r="249" spans="23:48" x14ac:dyDescent="0.3">
      <c r="W249" s="25"/>
      <c r="Y249" s="25"/>
      <c r="AF249" s="25"/>
      <c r="AG249" s="25"/>
      <c r="AH249" s="25"/>
      <c r="AI249" s="25"/>
      <c r="AV249" s="29"/>
    </row>
    <row r="250" spans="23:48" x14ac:dyDescent="0.3">
      <c r="W250" s="25"/>
      <c r="Y250" s="25"/>
      <c r="AF250" s="25"/>
      <c r="AG250" s="25"/>
      <c r="AH250" s="25"/>
      <c r="AI250" s="25"/>
      <c r="AV250" s="29"/>
    </row>
    <row r="251" spans="23:48" x14ac:dyDescent="0.3">
      <c r="W251" s="25"/>
      <c r="Y251" s="25"/>
      <c r="AF251" s="25"/>
      <c r="AG251" s="25"/>
      <c r="AH251" s="25"/>
      <c r="AI251" s="25"/>
      <c r="AV251" s="29"/>
    </row>
    <row r="252" spans="23:48" x14ac:dyDescent="0.3">
      <c r="W252" s="25"/>
      <c r="Y252" s="25"/>
      <c r="AF252" s="25"/>
      <c r="AG252" s="25"/>
      <c r="AH252" s="25"/>
      <c r="AI252" s="25"/>
      <c r="AV252" s="29"/>
    </row>
    <row r="253" spans="23:48" x14ac:dyDescent="0.3">
      <c r="W253" s="25"/>
      <c r="Y253" s="25"/>
      <c r="AF253" s="25"/>
      <c r="AG253" s="25"/>
      <c r="AH253" s="25"/>
      <c r="AI253" s="25"/>
      <c r="AV253" s="29"/>
    </row>
    <row r="254" spans="23:48" x14ac:dyDescent="0.3">
      <c r="W254" s="25"/>
      <c r="Y254" s="25"/>
      <c r="AF254" s="25"/>
      <c r="AG254" s="25"/>
      <c r="AH254" s="25"/>
      <c r="AI254" s="25"/>
      <c r="AV254" s="29"/>
    </row>
    <row r="255" spans="23:48" x14ac:dyDescent="0.3">
      <c r="W255" s="25"/>
      <c r="Y255" s="25"/>
      <c r="AF255" s="25"/>
      <c r="AG255" s="25"/>
      <c r="AH255" s="25"/>
      <c r="AI255" s="25"/>
      <c r="AV255" s="29"/>
    </row>
    <row r="256" spans="23:48" x14ac:dyDescent="0.3">
      <c r="W256" s="25"/>
      <c r="Y256" s="25"/>
      <c r="AF256" s="25"/>
      <c r="AG256" s="25"/>
      <c r="AH256" s="25"/>
      <c r="AI256" s="25"/>
      <c r="AV256" s="29"/>
    </row>
    <row r="257" spans="23:48" x14ac:dyDescent="0.3">
      <c r="W257" s="25"/>
      <c r="Y257" s="25"/>
      <c r="AF257" s="25"/>
      <c r="AG257" s="25"/>
      <c r="AH257" s="25"/>
      <c r="AI257" s="25"/>
      <c r="AV257" s="29"/>
    </row>
    <row r="258" spans="23:48" x14ac:dyDescent="0.3">
      <c r="W258" s="25"/>
      <c r="Y258" s="25"/>
      <c r="AF258" s="25"/>
      <c r="AG258" s="25"/>
      <c r="AH258" s="25"/>
      <c r="AI258" s="25"/>
      <c r="AV258" s="29"/>
    </row>
    <row r="259" spans="23:48" x14ac:dyDescent="0.3">
      <c r="W259" s="25"/>
      <c r="Y259" s="25"/>
      <c r="AF259" s="25"/>
      <c r="AG259" s="25"/>
      <c r="AH259" s="25"/>
      <c r="AI259" s="25"/>
      <c r="AV259" s="29"/>
    </row>
    <row r="260" spans="23:48" x14ac:dyDescent="0.3">
      <c r="W260" s="25"/>
      <c r="Y260" s="25"/>
      <c r="AF260" s="25"/>
      <c r="AG260" s="25"/>
      <c r="AH260" s="25"/>
      <c r="AI260" s="25"/>
      <c r="AV260" s="29"/>
    </row>
    <row r="261" spans="23:48" x14ac:dyDescent="0.3">
      <c r="W261" s="25"/>
      <c r="Y261" s="25"/>
      <c r="AF261" s="25"/>
      <c r="AG261" s="25"/>
      <c r="AH261" s="25"/>
      <c r="AI261" s="25"/>
      <c r="AV261" s="29"/>
    </row>
    <row r="262" spans="23:48" x14ac:dyDescent="0.3">
      <c r="W262" s="25"/>
      <c r="Y262" s="25"/>
      <c r="AF262" s="25"/>
      <c r="AG262" s="25"/>
      <c r="AH262" s="25"/>
      <c r="AI262" s="25"/>
      <c r="AV262" s="29"/>
    </row>
    <row r="263" spans="23:48" x14ac:dyDescent="0.3">
      <c r="W263" s="25"/>
      <c r="Y263" s="25"/>
      <c r="AF263" s="25"/>
      <c r="AG263" s="25"/>
      <c r="AH263" s="25"/>
      <c r="AI263" s="25"/>
      <c r="AV263" s="29"/>
    </row>
    <row r="264" spans="23:48" x14ac:dyDescent="0.3">
      <c r="W264" s="25"/>
      <c r="Y264" s="25"/>
      <c r="AF264" s="25"/>
      <c r="AG264" s="25"/>
      <c r="AH264" s="25"/>
      <c r="AI264" s="25"/>
      <c r="AV264" s="29"/>
    </row>
    <row r="265" spans="23:48" x14ac:dyDescent="0.3">
      <c r="W265" s="25"/>
      <c r="Y265" s="25"/>
      <c r="AF265" s="25"/>
      <c r="AG265" s="25"/>
      <c r="AH265" s="25"/>
      <c r="AI265" s="25"/>
      <c r="AV265" s="29"/>
    </row>
    <row r="266" spans="23:48" x14ac:dyDescent="0.3">
      <c r="W266" s="25"/>
      <c r="Y266" s="25"/>
      <c r="AF266" s="25"/>
      <c r="AG266" s="25"/>
      <c r="AH266" s="25"/>
      <c r="AI266" s="25"/>
      <c r="AV266" s="29"/>
    </row>
    <row r="267" spans="23:48" x14ac:dyDescent="0.3">
      <c r="W267" s="25"/>
      <c r="Y267" s="25"/>
      <c r="AF267" s="25"/>
      <c r="AG267" s="25"/>
      <c r="AH267" s="25"/>
      <c r="AI267" s="25"/>
      <c r="AV267" s="29"/>
    </row>
    <row r="268" spans="23:48" x14ac:dyDescent="0.3">
      <c r="W268" s="25"/>
      <c r="Y268" s="25"/>
      <c r="AF268" s="25"/>
      <c r="AG268" s="25"/>
      <c r="AH268" s="25"/>
      <c r="AI268" s="25"/>
      <c r="AV268" s="29"/>
    </row>
    <row r="269" spans="23:48" x14ac:dyDescent="0.3">
      <c r="W269" s="25"/>
      <c r="Y269" s="25"/>
      <c r="AF269" s="25"/>
      <c r="AG269" s="25"/>
      <c r="AH269" s="25"/>
      <c r="AI269" s="25"/>
      <c r="AV269" s="29"/>
    </row>
    <row r="270" spans="23:48" x14ac:dyDescent="0.3">
      <c r="W270" s="25"/>
      <c r="Y270" s="25"/>
      <c r="AF270" s="25"/>
      <c r="AG270" s="25"/>
      <c r="AH270" s="25"/>
      <c r="AI270" s="25"/>
      <c r="AV270" s="29"/>
    </row>
    <row r="271" spans="23:48" x14ac:dyDescent="0.3">
      <c r="W271" s="25"/>
      <c r="Y271" s="25"/>
      <c r="AF271" s="25"/>
      <c r="AG271" s="25"/>
      <c r="AH271" s="25"/>
      <c r="AI271" s="25"/>
      <c r="AV271" s="29"/>
    </row>
    <row r="272" spans="23:48" x14ac:dyDescent="0.3">
      <c r="W272" s="25"/>
      <c r="Y272" s="25"/>
      <c r="AF272" s="25"/>
      <c r="AG272" s="25"/>
      <c r="AH272" s="25"/>
      <c r="AI272" s="25"/>
      <c r="AV272" s="29"/>
    </row>
    <row r="273" spans="23:48" x14ac:dyDescent="0.3">
      <c r="W273" s="25"/>
      <c r="Y273" s="25"/>
      <c r="AF273" s="25"/>
      <c r="AG273" s="25"/>
      <c r="AH273" s="25"/>
      <c r="AI273" s="25"/>
      <c r="AV273" s="29"/>
    </row>
    <row r="274" spans="23:48" x14ac:dyDescent="0.3">
      <c r="W274" s="25"/>
      <c r="Y274" s="25"/>
      <c r="AF274" s="25"/>
      <c r="AG274" s="25"/>
      <c r="AH274" s="25"/>
      <c r="AI274" s="25"/>
      <c r="AV274" s="29"/>
    </row>
    <row r="275" spans="23:48" x14ac:dyDescent="0.3">
      <c r="W275" s="25"/>
      <c r="Y275" s="25"/>
      <c r="AF275" s="25"/>
      <c r="AG275" s="25"/>
      <c r="AH275" s="25"/>
      <c r="AI275" s="25"/>
      <c r="AV275" s="29"/>
    </row>
    <row r="276" spans="23:48" x14ac:dyDescent="0.3">
      <c r="W276" s="25"/>
      <c r="Y276" s="25"/>
      <c r="AF276" s="25"/>
      <c r="AG276" s="25"/>
      <c r="AH276" s="25"/>
      <c r="AI276" s="25"/>
      <c r="AV276" s="29"/>
    </row>
    <row r="277" spans="23:48" x14ac:dyDescent="0.3">
      <c r="W277" s="25"/>
      <c r="Y277" s="25"/>
      <c r="AF277" s="25"/>
      <c r="AG277" s="25"/>
      <c r="AH277" s="25"/>
      <c r="AI277" s="25"/>
      <c r="AV277" s="29"/>
    </row>
    <row r="278" spans="23:48" x14ac:dyDescent="0.3">
      <c r="W278" s="25"/>
      <c r="Y278" s="25"/>
      <c r="AF278" s="25"/>
      <c r="AG278" s="25"/>
      <c r="AH278" s="25"/>
      <c r="AI278" s="25"/>
      <c r="AV278" s="29"/>
    </row>
    <row r="279" spans="23:48" x14ac:dyDescent="0.3">
      <c r="W279" s="25"/>
      <c r="Y279" s="25"/>
      <c r="AF279" s="25"/>
      <c r="AG279" s="25"/>
      <c r="AH279" s="25"/>
      <c r="AI279" s="25"/>
      <c r="AV279" s="29"/>
    </row>
    <row r="280" spans="23:48" x14ac:dyDescent="0.3">
      <c r="W280" s="25"/>
      <c r="Y280" s="25"/>
      <c r="AF280" s="25"/>
      <c r="AG280" s="25"/>
      <c r="AH280" s="25"/>
      <c r="AI280" s="25"/>
      <c r="AV280" s="29"/>
    </row>
    <row r="281" spans="23:48" x14ac:dyDescent="0.3">
      <c r="W281" s="25"/>
      <c r="Y281" s="25"/>
      <c r="AF281" s="25"/>
      <c r="AG281" s="25"/>
      <c r="AH281" s="25"/>
      <c r="AI281" s="25"/>
      <c r="AV281" s="29"/>
    </row>
  </sheetData>
  <sheetProtection formatCells="0" formatColumns="0" formatRows="0"/>
  <autoFilter ref="A1:BK12" xr:uid="{00000000-0009-0000-0000-000010000000}">
    <filterColumn colId="0" showButton="0"/>
    <filterColumn colId="1" showButton="0"/>
    <filterColumn colId="2" showButton="0"/>
    <filterColumn colId="3" showButton="0"/>
    <filterColumn colId="4" showButton="0"/>
    <filterColumn colId="5" showButton="0"/>
    <filterColumn colId="6" showButton="0"/>
    <filterColumn colId="7" showButton="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filterColumn colId="18" showButton="0"/>
    <filterColumn colId="20" showButton="0"/>
    <filterColumn colId="21" showButton="0"/>
    <filterColumn colId="22" showButton="0"/>
    <filterColumn colId="23" showButton="0"/>
    <filterColumn colId="24" showButton="0"/>
    <filterColumn colId="25" showButton="0"/>
    <filterColumn colId="26" showButton="0"/>
    <filterColumn colId="28" showButton="0"/>
    <filterColumn colId="29" showButton="0"/>
    <filterColumn colId="30" showButton="0"/>
    <filterColumn colId="31" showButton="0"/>
    <filterColumn colId="32" showButton="0"/>
    <filterColumn colId="33" showButton="0"/>
    <filterColumn colId="34" showButton="0"/>
    <filterColumn colId="35" showButton="0"/>
    <filterColumn colId="36" showButton="0"/>
    <filterColumn colId="37" showButton="0"/>
    <filterColumn colId="38" showButton="0"/>
    <filterColumn colId="39" showButton="0"/>
    <filterColumn colId="40" showButton="0"/>
    <filterColumn colId="41" showButton="0"/>
    <filterColumn colId="42" showButton="0"/>
    <filterColumn colId="43" showButton="0"/>
    <filterColumn colId="44" showButton="0"/>
    <filterColumn colId="47" showButton="0"/>
    <filterColumn colId="48" showButton="0"/>
    <filterColumn colId="50" showButton="0"/>
    <filterColumn colId="51" showButton="0"/>
    <filterColumn colId="52" showButton="0"/>
    <filterColumn colId="53" showButton="0"/>
    <filterColumn colId="54" showButton="0"/>
    <filterColumn colId="55" showButton="0"/>
    <filterColumn colId="56" showButton="0"/>
    <filterColumn colId="57" showButton="0"/>
    <filterColumn colId="58" showButton="0"/>
    <filterColumn colId="59" showButton="0"/>
    <filterColumn colId="60" showButton="0"/>
    <filterColumn colId="61" showButton="0"/>
    <filterColumn colId="62" showButton="0"/>
  </autoFilter>
  <mergeCells count="144">
    <mergeCell ref="BE2:BQ2"/>
    <mergeCell ref="AY1:BQ1"/>
    <mergeCell ref="G3:H3"/>
    <mergeCell ref="AK3:AL3"/>
    <mergeCell ref="AM3:AN3"/>
    <mergeCell ref="L4:L6"/>
    <mergeCell ref="K4:K6"/>
    <mergeCell ref="J4:J6"/>
    <mergeCell ref="I4:I6"/>
    <mergeCell ref="H4:H6"/>
    <mergeCell ref="G4:G6"/>
    <mergeCell ref="AC2:AC3"/>
    <mergeCell ref="AD2:AD3"/>
    <mergeCell ref="AE2:AH2"/>
    <mergeCell ref="AI2:AI3"/>
    <mergeCell ref="Z4:Z6"/>
    <mergeCell ref="X4:X6"/>
    <mergeCell ref="V4:V6"/>
    <mergeCell ref="U4:U6"/>
    <mergeCell ref="P4:P6"/>
    <mergeCell ref="R4:R6"/>
    <mergeCell ref="A1:T2"/>
    <mergeCell ref="AC1:AT1"/>
    <mergeCell ref="A4:A6"/>
    <mergeCell ref="AU2:AW3"/>
    <mergeCell ref="AX2:AX3"/>
    <mergeCell ref="E4:E6"/>
    <mergeCell ref="D4:D6"/>
    <mergeCell ref="BC5:BC6"/>
    <mergeCell ref="BD5:BD6"/>
    <mergeCell ref="AJ2:AT2"/>
    <mergeCell ref="BD2:BD3"/>
    <mergeCell ref="U1:AB2"/>
    <mergeCell ref="O4:O6"/>
    <mergeCell ref="M4:M6"/>
    <mergeCell ref="N4:N6"/>
    <mergeCell ref="AY2:AZ3"/>
    <mergeCell ref="BC2:BC3"/>
    <mergeCell ref="BA2:BA3"/>
    <mergeCell ref="BB2:BB3"/>
    <mergeCell ref="AX4:AX6"/>
    <mergeCell ref="AO3:AP3"/>
    <mergeCell ref="AR3:AS3"/>
    <mergeCell ref="T4:T6"/>
    <mergeCell ref="AA4:AA6"/>
    <mergeCell ref="AV1:AX1"/>
    <mergeCell ref="BA5:BA6"/>
    <mergeCell ref="BB5:BB6"/>
    <mergeCell ref="Z7:Z8"/>
    <mergeCell ref="AA7:AA8"/>
    <mergeCell ref="AB7:AB8"/>
    <mergeCell ref="AW4:AW6"/>
    <mergeCell ref="S7:S8"/>
    <mergeCell ref="T7:T8"/>
    <mergeCell ref="U7:U8"/>
    <mergeCell ref="V7:V8"/>
    <mergeCell ref="W7:W8"/>
    <mergeCell ref="W4:W6"/>
    <mergeCell ref="Y4:Y6"/>
    <mergeCell ref="S4:S6"/>
    <mergeCell ref="AB4:AB6"/>
    <mergeCell ref="X7:X8"/>
    <mergeCell ref="Y7:Y8"/>
    <mergeCell ref="A7:A8"/>
    <mergeCell ref="B7:B8"/>
    <mergeCell ref="C7:C8"/>
    <mergeCell ref="F4:F6"/>
    <mergeCell ref="N7:N8"/>
    <mergeCell ref="O7:O8"/>
    <mergeCell ref="P7:P8"/>
    <mergeCell ref="Q7:Q8"/>
    <mergeCell ref="R7:R8"/>
    <mergeCell ref="I7:I8"/>
    <mergeCell ref="J7:J8"/>
    <mergeCell ref="K7:K8"/>
    <mergeCell ref="L7:L8"/>
    <mergeCell ref="M7:M8"/>
    <mergeCell ref="Q4:Q6"/>
    <mergeCell ref="D7:D8"/>
    <mergeCell ref="E7:E8"/>
    <mergeCell ref="F7:F8"/>
    <mergeCell ref="G7:G8"/>
    <mergeCell ref="H7:H8"/>
    <mergeCell ref="C4:C6"/>
    <mergeCell ref="B4:B6"/>
    <mergeCell ref="F9:F10"/>
    <mergeCell ref="G9:G10"/>
    <mergeCell ref="H9:H10"/>
    <mergeCell ref="I9:I10"/>
    <mergeCell ref="J9:J10"/>
    <mergeCell ref="A9:A10"/>
    <mergeCell ref="B9:B10"/>
    <mergeCell ref="C9:C10"/>
    <mergeCell ref="D9:D10"/>
    <mergeCell ref="E9:E10"/>
    <mergeCell ref="J11:J12"/>
    <mergeCell ref="K11:K12"/>
    <mergeCell ref="L11:L12"/>
    <mergeCell ref="M11:M12"/>
    <mergeCell ref="O11:O12"/>
    <mergeCell ref="Q11:Q12"/>
    <mergeCell ref="V9:V10"/>
    <mergeCell ref="X9:X10"/>
    <mergeCell ref="Z9:Z10"/>
    <mergeCell ref="M9:M10"/>
    <mergeCell ref="O9:O10"/>
    <mergeCell ref="Q9:Q10"/>
    <mergeCell ref="S9:S10"/>
    <mergeCell ref="T9:T10"/>
    <mergeCell ref="K9:K10"/>
    <mergeCell ref="L9:L10"/>
    <mergeCell ref="A11:A12"/>
    <mergeCell ref="B11:B12"/>
    <mergeCell ref="C11:C12"/>
    <mergeCell ref="D11:D12"/>
    <mergeCell ref="E11:E12"/>
    <mergeCell ref="F11:F12"/>
    <mergeCell ref="G11:G12"/>
    <mergeCell ref="H11:H12"/>
    <mergeCell ref="I11:I12"/>
    <mergeCell ref="AA9:AA10"/>
    <mergeCell ref="AA11:AA12"/>
    <mergeCell ref="U9:U10"/>
    <mergeCell ref="U11:U12"/>
    <mergeCell ref="N9:N10"/>
    <mergeCell ref="N11:N12"/>
    <mergeCell ref="P9:P10"/>
    <mergeCell ref="P11:P12"/>
    <mergeCell ref="R9:R10"/>
    <mergeCell ref="R11:R12"/>
    <mergeCell ref="S11:S12"/>
    <mergeCell ref="T11:T12"/>
    <mergeCell ref="V11:V12"/>
    <mergeCell ref="X11:X12"/>
    <mergeCell ref="Z11:Z12"/>
    <mergeCell ref="AB11:AB12"/>
    <mergeCell ref="AW11:AW12"/>
    <mergeCell ref="AX11:AX12"/>
    <mergeCell ref="AX9:AX10"/>
    <mergeCell ref="AB9:AB10"/>
    <mergeCell ref="AW9:AW10"/>
    <mergeCell ref="AW7:AW8"/>
    <mergeCell ref="AX7:AX8"/>
    <mergeCell ref="AZ5:AZ6"/>
  </mergeCells>
  <conditionalFormatting sqref="AR4">
    <cfRule type="containsText" dxfId="1383" priority="628" operator="containsText" text="BAJA">
      <formula>NOT(ISERROR(SEARCH("BAJA",AR4)))</formula>
    </cfRule>
    <cfRule type="containsText" dxfId="1382" priority="629" operator="containsText" text="MEDIA">
      <formula>NOT(ISERROR(SEARCH("MEDIA",AR4)))</formula>
    </cfRule>
    <cfRule type="containsText" dxfId="1381" priority="630" operator="containsText" text="ALTA">
      <formula>NOT(ISERROR(SEARCH("ALTA",AR4)))</formula>
    </cfRule>
  </conditionalFormatting>
  <conditionalFormatting sqref="AJ4:AK6">
    <cfRule type="containsText" dxfId="1380" priority="625" operator="containsText" text="BAJA">
      <formula>NOT(ISERROR(SEARCH("BAJA",AJ4)))</formula>
    </cfRule>
    <cfRule type="containsText" dxfId="1379" priority="626" operator="containsText" text="MEDIA">
      <formula>NOT(ISERROR(SEARCH("MEDIA",AJ4)))</formula>
    </cfRule>
    <cfRule type="containsText" dxfId="1378" priority="627" operator="containsText" text="ALTA">
      <formula>NOT(ISERROR(SEARCH("ALTA",AJ4)))</formula>
    </cfRule>
  </conditionalFormatting>
  <conditionalFormatting sqref="AX4 Y4">
    <cfRule type="cellIs" dxfId="1377" priority="579" operator="equal">
      <formula>100%</formula>
    </cfRule>
    <cfRule type="cellIs" dxfId="1376" priority="580" operator="equal">
      <formula>80%</formula>
    </cfRule>
    <cfRule type="cellIs" dxfId="1375" priority="581" operator="equal">
      <formula>60%</formula>
    </cfRule>
    <cfRule type="cellIs" dxfId="1374" priority="582" operator="equal">
      <formula>40%</formula>
    </cfRule>
    <cfRule type="cellIs" dxfId="1373" priority="583" operator="equal">
      <formula>0.2</formula>
    </cfRule>
    <cfRule type="containsText" dxfId="1372" priority="597" operator="containsText" text="Extremo">
      <formula>NOT(ISERROR(SEARCH("Extremo",Y4)))</formula>
    </cfRule>
    <cfRule type="containsText" dxfId="1371" priority="598" operator="containsText" text="Alto">
      <formula>NOT(ISERROR(SEARCH("Alto",Y4)))</formula>
    </cfRule>
    <cfRule type="containsText" dxfId="1370" priority="599" operator="containsText" text="Bajo">
      <formula>NOT(ISERROR(SEARCH("Bajo",Y4)))</formula>
    </cfRule>
    <cfRule type="containsText" dxfId="1369" priority="610" operator="containsText" text="Catastrófico">
      <formula>NOT(ISERROR(SEARCH("Catastrófico",Y4)))</formula>
    </cfRule>
    <cfRule type="containsText" dxfId="1368" priority="611" operator="containsText" text="Mayor">
      <formula>NOT(ISERROR(SEARCH("Mayor",Y4)))</formula>
    </cfRule>
    <cfRule type="containsText" dxfId="1367" priority="612" operator="containsText" text="Moderado">
      <formula>NOT(ISERROR(SEARCH("Moderado",Y4)))</formula>
    </cfRule>
    <cfRule type="containsText" dxfId="1366" priority="613" operator="containsText" text="Menor">
      <formula>NOT(ISERROR(SEARCH("Menor",Y4)))</formula>
    </cfRule>
    <cfRule type="containsText" dxfId="1365" priority="614" operator="containsText" text="Leve">
      <formula>NOT(ISERROR(SEARCH("Leve",Y4)))</formula>
    </cfRule>
    <cfRule type="containsText" dxfId="1364" priority="620" operator="containsText" text="Muy a">
      <formula>NOT(ISERROR(SEARCH("Muy a",Y4)))</formula>
    </cfRule>
    <cfRule type="containsText" dxfId="1363" priority="621" operator="containsText" text="Muy b">
      <formula>NOT(ISERROR(SEARCH("Muy b",Y4)))</formula>
    </cfRule>
    <cfRule type="containsText" dxfId="1362" priority="622" operator="containsText" text="Baja">
      <formula>NOT(ISERROR(SEARCH("Baja",Y4)))</formula>
    </cfRule>
    <cfRule type="containsText" dxfId="1361" priority="623" operator="containsText" text="Media">
      <formula>NOT(ISERROR(SEARCH("Media",Y4)))</formula>
    </cfRule>
    <cfRule type="containsText" dxfId="1360" priority="624" operator="containsText" text="Alta">
      <formula>NOT(ISERROR(SEARCH("Alta",Y4)))</formula>
    </cfRule>
  </conditionalFormatting>
  <conditionalFormatting sqref="V4">
    <cfRule type="containsText" dxfId="1359" priority="615" operator="containsText" text="Muy a">
      <formula>NOT(ISERROR(SEARCH("Muy a",V4)))</formula>
    </cfRule>
    <cfRule type="containsText" dxfId="1358" priority="616" operator="containsText" text="Muy b">
      <formula>NOT(ISERROR(SEARCH("Muy b",V4)))</formula>
    </cfRule>
    <cfRule type="containsText" dxfId="1357" priority="617" operator="containsText" text="Baja">
      <formula>NOT(ISERROR(SEARCH("Baja",V4)))</formula>
    </cfRule>
    <cfRule type="containsText" dxfId="1356" priority="618" operator="containsText" text="Media">
      <formula>NOT(ISERROR(SEARCH("Media",V4)))</formula>
    </cfRule>
    <cfRule type="containsText" dxfId="1355" priority="619" operator="containsText" text="Alta">
      <formula>NOT(ISERROR(SEARCH("Alta",V4)))</formula>
    </cfRule>
  </conditionalFormatting>
  <conditionalFormatting sqref="X4">
    <cfRule type="containsText" dxfId="1354" priority="600" operator="containsText" text="Catastrófico">
      <formula>NOT(ISERROR(SEARCH("Catastrófico",X4)))</formula>
    </cfRule>
    <cfRule type="containsText" dxfId="1353" priority="601" operator="containsText" text="Mayor">
      <formula>NOT(ISERROR(SEARCH("Mayor",X4)))</formula>
    </cfRule>
    <cfRule type="containsText" dxfId="1352" priority="602" operator="containsText" text="Moderado">
      <formula>NOT(ISERROR(SEARCH("Moderado",X4)))</formula>
    </cfRule>
    <cfRule type="containsText" dxfId="1351" priority="603" operator="containsText" text="Menor">
      <formula>NOT(ISERROR(SEARCH("Menor",X4)))</formula>
    </cfRule>
    <cfRule type="containsText" dxfId="1350" priority="604" operator="containsText" text="Leve">
      <formula>NOT(ISERROR(SEARCH("Leve",X4)))</formula>
    </cfRule>
    <cfRule type="containsText" dxfId="1349" priority="605" operator="containsText" text="Muy a">
      <formula>NOT(ISERROR(SEARCH("Muy a",X4)))</formula>
    </cfRule>
    <cfRule type="containsText" dxfId="1348" priority="606" operator="containsText" text="Muy b">
      <formula>NOT(ISERROR(SEARCH("Muy b",X4)))</formula>
    </cfRule>
    <cfRule type="containsText" dxfId="1347" priority="607" operator="containsText" text="Baja">
      <formula>NOT(ISERROR(SEARCH("Baja",X4)))</formula>
    </cfRule>
    <cfRule type="containsText" dxfId="1346" priority="608" operator="containsText" text="Media">
      <formula>NOT(ISERROR(SEARCH("Media",X4)))</formula>
    </cfRule>
    <cfRule type="containsText" dxfId="1345" priority="609" operator="containsText" text="Alta">
      <formula>NOT(ISERROR(SEARCH("Alta",X4)))</formula>
    </cfRule>
  </conditionalFormatting>
  <conditionalFormatting sqref="Z4">
    <cfRule type="containsText" dxfId="1344" priority="584" operator="containsText" text="Extremo">
      <formula>NOT(ISERROR(SEARCH("Extremo",Z4)))</formula>
    </cfRule>
    <cfRule type="containsText" dxfId="1343" priority="585" operator="containsText" text="Alto">
      <formula>NOT(ISERROR(SEARCH("Alto",Z4)))</formula>
    </cfRule>
    <cfRule type="containsText" dxfId="1342" priority="586" operator="containsText" text="Bajo">
      <formula>NOT(ISERROR(SEARCH("Bajo",Z4)))</formula>
    </cfRule>
    <cfRule type="containsText" dxfId="1341" priority="587" operator="containsText" text="Catastrófico">
      <formula>NOT(ISERROR(SEARCH("Catastrófico",Z4)))</formula>
    </cfRule>
    <cfRule type="containsText" dxfId="1340" priority="588" operator="containsText" text="Mayor">
      <formula>NOT(ISERROR(SEARCH("Mayor",Z4)))</formula>
    </cfRule>
    <cfRule type="containsText" dxfId="1339" priority="589" operator="containsText" text="Moderado">
      <formula>NOT(ISERROR(SEARCH("Moderado",Z4)))</formula>
    </cfRule>
    <cfRule type="containsText" dxfId="1338" priority="590" operator="containsText" text="Menor">
      <formula>NOT(ISERROR(SEARCH("Menor",Z4)))</formula>
    </cfRule>
    <cfRule type="containsText" dxfId="1337" priority="591" operator="containsText" text="Leve">
      <formula>NOT(ISERROR(SEARCH("Leve",Z4)))</formula>
    </cfRule>
    <cfRule type="containsText" dxfId="1336" priority="592" operator="containsText" text="Muy a">
      <formula>NOT(ISERROR(SEARCH("Muy a",Z4)))</formula>
    </cfRule>
    <cfRule type="containsText" dxfId="1335" priority="593" operator="containsText" text="Muy b">
      <formula>NOT(ISERROR(SEARCH("Muy b",Z4)))</formula>
    </cfRule>
    <cfRule type="containsText" dxfId="1334" priority="594" operator="containsText" text="Baja">
      <formula>NOT(ISERROR(SEARCH("Baja",Z4)))</formula>
    </cfRule>
    <cfRule type="containsText" dxfId="1333" priority="595" operator="containsText" text="Media">
      <formula>NOT(ISERROR(SEARCH("Media",Z4)))</formula>
    </cfRule>
    <cfRule type="containsText" dxfId="1332" priority="596" operator="containsText" text="Alta">
      <formula>NOT(ISERROR(SEARCH("Alta",Z4)))</formula>
    </cfRule>
  </conditionalFormatting>
  <conditionalFormatting sqref="W4">
    <cfRule type="cellIs" dxfId="1331" priority="561" operator="equal">
      <formula>100%</formula>
    </cfRule>
    <cfRule type="cellIs" dxfId="1330" priority="562" operator="equal">
      <formula>80%</formula>
    </cfRule>
    <cfRule type="cellIs" dxfId="1329" priority="563" operator="equal">
      <formula>60%</formula>
    </cfRule>
    <cfRule type="cellIs" dxfId="1328" priority="564" operator="equal">
      <formula>40%</formula>
    </cfRule>
    <cfRule type="cellIs" dxfId="1327" priority="565" operator="equal">
      <formula>0.2</formula>
    </cfRule>
    <cfRule type="containsText" dxfId="1326" priority="566" operator="containsText" text="Extremo">
      <formula>NOT(ISERROR(SEARCH("Extremo",W4)))</formula>
    </cfRule>
    <cfRule type="containsText" dxfId="1325" priority="567" operator="containsText" text="Alto">
      <formula>NOT(ISERROR(SEARCH("Alto",W4)))</formula>
    </cfRule>
    <cfRule type="containsText" dxfId="1324" priority="568" operator="containsText" text="Bajo">
      <formula>NOT(ISERROR(SEARCH("Bajo",W4)))</formula>
    </cfRule>
    <cfRule type="containsText" dxfId="1323" priority="569" operator="containsText" text="Catastrófico">
      <formula>NOT(ISERROR(SEARCH("Catastrófico",W4)))</formula>
    </cfRule>
    <cfRule type="containsText" dxfId="1322" priority="570" operator="containsText" text="Mayor">
      <formula>NOT(ISERROR(SEARCH("Mayor",W4)))</formula>
    </cfRule>
    <cfRule type="containsText" dxfId="1321" priority="571" operator="containsText" text="Moderado">
      <formula>NOT(ISERROR(SEARCH("Moderado",W4)))</formula>
    </cfRule>
    <cfRule type="containsText" dxfId="1320" priority="572" operator="containsText" text="Menor">
      <formula>NOT(ISERROR(SEARCH("Menor",W4)))</formula>
    </cfRule>
    <cfRule type="containsText" dxfId="1319" priority="573" operator="containsText" text="Leve">
      <formula>NOT(ISERROR(SEARCH("Leve",W4)))</formula>
    </cfRule>
    <cfRule type="containsText" dxfId="1318" priority="574" operator="containsText" text="Muy a">
      <formula>NOT(ISERROR(SEARCH("Muy a",W4)))</formula>
    </cfRule>
    <cfRule type="containsText" dxfId="1317" priority="575" operator="containsText" text="Muy b">
      <formula>NOT(ISERROR(SEARCH("Muy b",W4)))</formula>
    </cfRule>
    <cfRule type="containsText" dxfId="1316" priority="576" operator="containsText" text="Baja">
      <formula>NOT(ISERROR(SEARCH("Baja",W4)))</formula>
    </cfRule>
    <cfRule type="containsText" dxfId="1315" priority="577" operator="containsText" text="Media">
      <formula>NOT(ISERROR(SEARCH("Media",W4)))</formula>
    </cfRule>
    <cfRule type="containsText" dxfId="1314" priority="578" operator="containsText" text="Alta">
      <formula>NOT(ISERROR(SEARCH("Alta",W4)))</formula>
    </cfRule>
  </conditionalFormatting>
  <conditionalFormatting sqref="AA4">
    <cfRule type="cellIs" dxfId="1313" priority="544" operator="equal">
      <formula>100%</formula>
    </cfRule>
    <cfRule type="cellIs" dxfId="1312" priority="545" operator="equal">
      <formula>75%</formula>
    </cfRule>
    <cfRule type="cellIs" dxfId="1311" priority="546" operator="equal">
      <formula>50%</formula>
    </cfRule>
    <cfRule type="cellIs" dxfId="1310" priority="547" operator="equal">
      <formula>25%</formula>
    </cfRule>
    <cfRule type="containsText" dxfId="1309" priority="548" operator="containsText" text="Extremo">
      <formula>NOT(ISERROR(SEARCH("Extremo",AA4)))</formula>
    </cfRule>
    <cfRule type="containsText" dxfId="1308" priority="549" operator="containsText" text="Alto">
      <formula>NOT(ISERROR(SEARCH("Alto",AA4)))</formula>
    </cfRule>
    <cfRule type="containsText" dxfId="1307" priority="550" operator="containsText" text="Bajo">
      <formula>NOT(ISERROR(SEARCH("Bajo",AA4)))</formula>
    </cfRule>
    <cfRule type="containsText" dxfId="1306" priority="551" operator="containsText" text="Catastrófico">
      <formula>NOT(ISERROR(SEARCH("Catastrófico",AA4)))</formula>
    </cfRule>
    <cfRule type="containsText" dxfId="1305" priority="552" operator="containsText" text="Mayor">
      <formula>NOT(ISERROR(SEARCH("Mayor",AA4)))</formula>
    </cfRule>
    <cfRule type="containsText" dxfId="1304" priority="553" operator="containsText" text="Moderado">
      <formula>NOT(ISERROR(SEARCH("Moderado",AA4)))</formula>
    </cfRule>
    <cfRule type="containsText" dxfId="1303" priority="554" operator="containsText" text="Menor">
      <formula>NOT(ISERROR(SEARCH("Menor",AA4)))</formula>
    </cfRule>
    <cfRule type="containsText" dxfId="1302" priority="555" operator="containsText" text="Leve">
      <formula>NOT(ISERROR(SEARCH("Leve",AA4)))</formula>
    </cfRule>
    <cfRule type="containsText" dxfId="1301" priority="556" operator="containsText" text="Muy a">
      <formula>NOT(ISERROR(SEARCH("Muy a",AA4)))</formula>
    </cfRule>
    <cfRule type="containsText" dxfId="1300" priority="557" operator="containsText" text="Muy b">
      <formula>NOT(ISERROR(SEARCH("Muy b",AA4)))</formula>
    </cfRule>
    <cfRule type="containsText" dxfId="1299" priority="558" operator="containsText" text="Baja">
      <formula>NOT(ISERROR(SEARCH("Baja",AA4)))</formula>
    </cfRule>
    <cfRule type="containsText" dxfId="1298" priority="559" operator="containsText" text="Media">
      <formula>NOT(ISERROR(SEARCH("Media",AA4)))</formula>
    </cfRule>
    <cfRule type="containsText" dxfId="1297" priority="560" operator="containsText" text="Alta">
      <formula>NOT(ISERROR(SEARCH("Alta",AA4)))</formula>
    </cfRule>
  </conditionalFormatting>
  <conditionalFormatting sqref="AU4">
    <cfRule type="containsText" dxfId="1296" priority="541" operator="containsText" text="BAJA">
      <formula>NOT(ISERROR(SEARCH("BAJA",AU4)))</formula>
    </cfRule>
    <cfRule type="containsText" dxfId="1295" priority="542" operator="containsText" text="MEDIA">
      <formula>NOT(ISERROR(SEARCH("MEDIA",AU4)))</formula>
    </cfRule>
    <cfRule type="containsText" dxfId="1294" priority="543" operator="containsText" text="ALTA">
      <formula>NOT(ISERROR(SEARCH("ALTA",AU4)))</formula>
    </cfRule>
  </conditionalFormatting>
  <conditionalFormatting sqref="AU5:AU6">
    <cfRule type="containsText" dxfId="1293" priority="538" operator="containsText" text="BAJA">
      <formula>NOT(ISERROR(SEARCH("BAJA",AU5)))</formula>
    </cfRule>
    <cfRule type="containsText" dxfId="1292" priority="539" operator="containsText" text="MEDIA">
      <formula>NOT(ISERROR(SEARCH("MEDIA",AU5)))</formula>
    </cfRule>
    <cfRule type="containsText" dxfId="1291" priority="540" operator="containsText" text="ALTA">
      <formula>NOT(ISERROR(SEARCH("ALTA",AU5)))</formula>
    </cfRule>
  </conditionalFormatting>
  <conditionalFormatting sqref="AW4">
    <cfRule type="cellIs" dxfId="1290" priority="520" operator="equal">
      <formula>100%</formula>
    </cfRule>
    <cfRule type="cellIs" dxfId="1289" priority="521" operator="equal">
      <formula>80%</formula>
    </cfRule>
    <cfRule type="cellIs" dxfId="1288" priority="522" operator="equal">
      <formula>60%</formula>
    </cfRule>
    <cfRule type="cellIs" dxfId="1287" priority="523" operator="equal">
      <formula>40%</formula>
    </cfRule>
    <cfRule type="cellIs" dxfId="1286" priority="524" operator="equal">
      <formula>0.2</formula>
    </cfRule>
    <cfRule type="containsText" dxfId="1285" priority="525" operator="containsText" text="Extremo">
      <formula>NOT(ISERROR(SEARCH("Extremo",AW4)))</formula>
    </cfRule>
    <cfRule type="containsText" dxfId="1284" priority="526" operator="containsText" text="Alto">
      <formula>NOT(ISERROR(SEARCH("Alto",AW4)))</formula>
    </cfRule>
    <cfRule type="containsText" dxfId="1283" priority="527" operator="containsText" text="Bajo">
      <formula>NOT(ISERROR(SEARCH("Bajo",AW4)))</formula>
    </cfRule>
    <cfRule type="containsText" dxfId="1282" priority="528" operator="containsText" text="Catastrófico">
      <formula>NOT(ISERROR(SEARCH("Catastrófico",AW4)))</formula>
    </cfRule>
    <cfRule type="containsText" dxfId="1281" priority="529" operator="containsText" text="Mayor">
      <formula>NOT(ISERROR(SEARCH("Mayor",AW4)))</formula>
    </cfRule>
    <cfRule type="containsText" dxfId="1280" priority="530" operator="containsText" text="Moderado">
      <formula>NOT(ISERROR(SEARCH("Moderado",AW4)))</formula>
    </cfRule>
    <cfRule type="containsText" dxfId="1279" priority="531" operator="containsText" text="Menor">
      <formula>NOT(ISERROR(SEARCH("Menor",AW4)))</formula>
    </cfRule>
    <cfRule type="containsText" dxfId="1278" priority="532" operator="containsText" text="Leve">
      <formula>NOT(ISERROR(SEARCH("Leve",AW4)))</formula>
    </cfRule>
    <cfRule type="containsText" dxfId="1277" priority="533" operator="containsText" text="Muy a">
      <formula>NOT(ISERROR(SEARCH("Muy a",AW4)))</formula>
    </cfRule>
    <cfRule type="containsText" dxfId="1276" priority="534" operator="containsText" text="Muy b">
      <formula>NOT(ISERROR(SEARCH("Muy b",AW4)))</formula>
    </cfRule>
    <cfRule type="containsText" dxfId="1275" priority="535" operator="containsText" text="Baja">
      <formula>NOT(ISERROR(SEARCH("Baja",AW4)))</formula>
    </cfRule>
    <cfRule type="containsText" dxfId="1274" priority="536" operator="containsText" text="Media">
      <formula>NOT(ISERROR(SEARCH("Media",AW4)))</formula>
    </cfRule>
    <cfRule type="containsText" dxfId="1273" priority="537" operator="containsText" text="Alta">
      <formula>NOT(ISERROR(SEARCH("Alta",AW4)))</formula>
    </cfRule>
  </conditionalFormatting>
  <conditionalFormatting sqref="AV4">
    <cfRule type="cellIs" dxfId="1272" priority="513" operator="greaterThan">
      <formula>75%</formula>
    </cfRule>
    <cfRule type="cellIs" dxfId="1271" priority="514" operator="between">
      <formula>51%</formula>
      <formula>75%</formula>
    </cfRule>
    <cfRule type="cellIs" dxfId="1270" priority="515" operator="between">
      <formula>26%</formula>
      <formula>50%</formula>
    </cfRule>
    <cfRule type="cellIs" dxfId="1269" priority="516" operator="between">
      <formula>0%</formula>
      <formula>25%</formula>
    </cfRule>
    <cfRule type="containsText" dxfId="1268" priority="517" operator="containsText" text="BAJA">
      <formula>NOT(ISERROR(SEARCH("BAJA",AV4)))</formula>
    </cfRule>
    <cfRule type="containsText" dxfId="1267" priority="518" operator="containsText" text="MEDIA">
      <formula>NOT(ISERROR(SEARCH("MEDIA",AV4)))</formula>
    </cfRule>
    <cfRule type="containsText" dxfId="1266" priority="519" operator="containsText" text="ALTA">
      <formula>NOT(ISERROR(SEARCH("ALTA",AV4)))</formula>
    </cfRule>
  </conditionalFormatting>
  <conditionalFormatting sqref="AV5:AV6">
    <cfRule type="cellIs" dxfId="1265" priority="506" operator="greaterThan">
      <formula>75%</formula>
    </cfRule>
    <cfRule type="cellIs" dxfId="1264" priority="507" operator="between">
      <formula>51%</formula>
      <formula>75%</formula>
    </cfRule>
    <cfRule type="cellIs" dxfId="1263" priority="508" operator="between">
      <formula>26%</formula>
      <formula>50%</formula>
    </cfRule>
    <cfRule type="cellIs" dxfId="1262" priority="509" operator="between">
      <formula>0%</formula>
      <formula>25%</formula>
    </cfRule>
    <cfRule type="containsText" dxfId="1261" priority="510" operator="containsText" text="BAJA">
      <formula>NOT(ISERROR(SEARCH("BAJA",AV5)))</formula>
    </cfRule>
    <cfRule type="containsText" dxfId="1260" priority="511" operator="containsText" text="MEDIA">
      <formula>NOT(ISERROR(SEARCH("MEDIA",AV5)))</formula>
    </cfRule>
    <cfRule type="containsText" dxfId="1259" priority="512" operator="containsText" text="ALTA">
      <formula>NOT(ISERROR(SEARCH("ALTA",AV5)))</formula>
    </cfRule>
  </conditionalFormatting>
  <conditionalFormatting sqref="S4">
    <cfRule type="cellIs" dxfId="1258" priority="488" operator="equal">
      <formula>100%</formula>
    </cfRule>
    <cfRule type="cellIs" dxfId="1257" priority="489" operator="equal">
      <formula>80%</formula>
    </cfRule>
    <cfRule type="cellIs" dxfId="1256" priority="490" operator="equal">
      <formula>60%</formula>
    </cfRule>
    <cfRule type="cellIs" dxfId="1255" priority="491" operator="equal">
      <formula>40%</formula>
    </cfRule>
    <cfRule type="cellIs" dxfId="1254" priority="492" operator="equal">
      <formula>0.2</formula>
    </cfRule>
    <cfRule type="containsText" dxfId="1253" priority="493" operator="containsText" text="Extremo">
      <formula>NOT(ISERROR(SEARCH("Extremo",S4)))</formula>
    </cfRule>
    <cfRule type="containsText" dxfId="1252" priority="494" operator="containsText" text="Alto">
      <formula>NOT(ISERROR(SEARCH("Alto",S4)))</formula>
    </cfRule>
    <cfRule type="containsText" dxfId="1251" priority="495" operator="containsText" text="Bajo">
      <formula>NOT(ISERROR(SEARCH("Bajo",S4)))</formula>
    </cfRule>
    <cfRule type="containsText" dxfId="1250" priority="496" operator="containsText" text="Catastrófico">
      <formula>NOT(ISERROR(SEARCH("Catastrófico",S4)))</formula>
    </cfRule>
    <cfRule type="containsText" dxfId="1249" priority="497" operator="containsText" text="Mayor">
      <formula>NOT(ISERROR(SEARCH("Mayor",S4)))</formula>
    </cfRule>
    <cfRule type="containsText" dxfId="1248" priority="498" operator="containsText" text="Moderado">
      <formula>NOT(ISERROR(SEARCH("Moderado",S4)))</formula>
    </cfRule>
    <cfRule type="containsText" dxfId="1247" priority="499" operator="containsText" text="Menor">
      <formula>NOT(ISERROR(SEARCH("Menor",S4)))</formula>
    </cfRule>
    <cfRule type="containsText" dxfId="1246" priority="500" operator="containsText" text="Leve">
      <formula>NOT(ISERROR(SEARCH("Leve",S4)))</formula>
    </cfRule>
    <cfRule type="containsText" dxfId="1245" priority="501" operator="containsText" text="Muy a">
      <formula>NOT(ISERROR(SEARCH("Muy a",S4)))</formula>
    </cfRule>
    <cfRule type="containsText" dxfId="1244" priority="502" operator="containsText" text="Muy b">
      <formula>NOT(ISERROR(SEARCH("Muy b",S4)))</formula>
    </cfRule>
    <cfRule type="containsText" dxfId="1243" priority="503" operator="containsText" text="Baja">
      <formula>NOT(ISERROR(SEARCH("Baja",S4)))</formula>
    </cfRule>
    <cfRule type="containsText" dxfId="1242" priority="504" operator="containsText" text="Media">
      <formula>NOT(ISERROR(SEARCH("Media",S4)))</formula>
    </cfRule>
    <cfRule type="containsText" dxfId="1241" priority="505" operator="containsText" text="Alta">
      <formula>NOT(ISERROR(SEARCH("Alta",S4)))</formula>
    </cfRule>
  </conditionalFormatting>
  <conditionalFormatting sqref="T4">
    <cfRule type="cellIs" dxfId="1240" priority="470" operator="equal">
      <formula>100%</formula>
    </cfRule>
    <cfRule type="cellIs" dxfId="1239" priority="471" operator="equal">
      <formula>80%</formula>
    </cfRule>
    <cfRule type="cellIs" dxfId="1238" priority="472" operator="equal">
      <formula>60%</formula>
    </cfRule>
    <cfRule type="cellIs" dxfId="1237" priority="473" operator="equal">
      <formula>40%</formula>
    </cfRule>
    <cfRule type="cellIs" dxfId="1236" priority="474" operator="equal">
      <formula>0.2</formula>
    </cfRule>
    <cfRule type="containsText" dxfId="1235" priority="475" operator="containsText" text="Extremo">
      <formula>NOT(ISERROR(SEARCH("Extremo",T4)))</formula>
    </cfRule>
    <cfRule type="containsText" dxfId="1234" priority="476" operator="containsText" text="Alto">
      <formula>NOT(ISERROR(SEARCH("Alto",T4)))</formula>
    </cfRule>
    <cfRule type="containsText" dxfId="1233" priority="477" operator="containsText" text="Bajo">
      <formula>NOT(ISERROR(SEARCH("Bajo",T4)))</formula>
    </cfRule>
    <cfRule type="containsText" dxfId="1232" priority="478" operator="containsText" text="Catastrófico">
      <formula>NOT(ISERROR(SEARCH("Catastrófico",T4)))</formula>
    </cfRule>
    <cfRule type="containsText" dxfId="1231" priority="479" operator="containsText" text="Mayor">
      <formula>NOT(ISERROR(SEARCH("Mayor",T4)))</formula>
    </cfRule>
    <cfRule type="containsText" dxfId="1230" priority="480" operator="containsText" text="Moderado">
      <formula>NOT(ISERROR(SEARCH("Moderado",T4)))</formula>
    </cfRule>
    <cfRule type="containsText" dxfId="1229" priority="481" operator="containsText" text="Menor">
      <formula>NOT(ISERROR(SEARCH("Menor",T4)))</formula>
    </cfRule>
    <cfRule type="containsText" dxfId="1228" priority="482" operator="containsText" text="Leve">
      <formula>NOT(ISERROR(SEARCH("Leve",T4)))</formula>
    </cfRule>
    <cfRule type="containsText" dxfId="1227" priority="483" operator="containsText" text="Muy a">
      <formula>NOT(ISERROR(SEARCH("Muy a",T4)))</formula>
    </cfRule>
    <cfRule type="containsText" dxfId="1226" priority="484" operator="containsText" text="Muy b">
      <formula>NOT(ISERROR(SEARCH("Muy b",T4)))</formula>
    </cfRule>
    <cfRule type="containsText" dxfId="1225" priority="485" operator="containsText" text="Baja">
      <formula>NOT(ISERROR(SEARCH("Baja",T4)))</formula>
    </cfRule>
    <cfRule type="containsText" dxfId="1224" priority="486" operator="containsText" text="Media">
      <formula>NOT(ISERROR(SEARCH("Media",T4)))</formula>
    </cfRule>
    <cfRule type="containsText" dxfId="1223" priority="487" operator="containsText" text="Alta">
      <formula>NOT(ISERROR(SEARCH("Alta",T4)))</formula>
    </cfRule>
  </conditionalFormatting>
  <conditionalFormatting sqref="AC4">
    <cfRule type="containsText" dxfId="1222" priority="467" operator="containsText" text="BAJA">
      <formula>NOT(ISERROR(SEARCH("BAJA",AC4)))</formula>
    </cfRule>
    <cfRule type="containsText" dxfId="1221" priority="468" operator="containsText" text="MEDIA">
      <formula>NOT(ISERROR(SEARCH("MEDIA",AC4)))</formula>
    </cfRule>
    <cfRule type="containsText" dxfId="1220" priority="469" operator="containsText" text="ALTA">
      <formula>NOT(ISERROR(SEARCH("ALTA",AC4)))</formula>
    </cfRule>
  </conditionalFormatting>
  <conditionalFormatting sqref="AS4">
    <cfRule type="containsText" dxfId="1219" priority="464" operator="containsText" text="BAJA">
      <formula>NOT(ISERROR(SEARCH("BAJA",AS4)))</formula>
    </cfRule>
    <cfRule type="containsText" dxfId="1218" priority="465" operator="containsText" text="MEDIA">
      <formula>NOT(ISERROR(SEARCH("MEDIA",AS4)))</formula>
    </cfRule>
    <cfRule type="containsText" dxfId="1217" priority="466" operator="containsText" text="ALTA">
      <formula>NOT(ISERROR(SEARCH("ALTA",AS4)))</formula>
    </cfRule>
  </conditionalFormatting>
  <conditionalFormatting sqref="AS5">
    <cfRule type="containsText" dxfId="1216" priority="461" operator="containsText" text="BAJA">
      <formula>NOT(ISERROR(SEARCH("BAJA",AS5)))</formula>
    </cfRule>
    <cfRule type="containsText" dxfId="1215" priority="462" operator="containsText" text="MEDIA">
      <formula>NOT(ISERROR(SEARCH("MEDIA",AS5)))</formula>
    </cfRule>
    <cfRule type="containsText" dxfId="1214" priority="463" operator="containsText" text="ALTA">
      <formula>NOT(ISERROR(SEARCH("ALTA",AS5)))</formula>
    </cfRule>
  </conditionalFormatting>
  <conditionalFormatting sqref="U4">
    <cfRule type="cellIs" dxfId="1213" priority="443" operator="equal">
      <formula>100%</formula>
    </cfRule>
    <cfRule type="cellIs" dxfId="1212" priority="444" operator="equal">
      <formula>80%</formula>
    </cfRule>
    <cfRule type="cellIs" dxfId="1211" priority="445" operator="equal">
      <formula>60%</formula>
    </cfRule>
    <cfRule type="cellIs" dxfId="1210" priority="446" operator="equal">
      <formula>40%</formula>
    </cfRule>
    <cfRule type="cellIs" dxfId="1209" priority="447" operator="equal">
      <formula>0.2</formula>
    </cfRule>
    <cfRule type="containsText" dxfId="1208" priority="448" operator="containsText" text="Extremo">
      <formula>NOT(ISERROR(SEARCH("Extremo",U4)))</formula>
    </cfRule>
    <cfRule type="containsText" dxfId="1207" priority="449" operator="containsText" text="Alto">
      <formula>NOT(ISERROR(SEARCH("Alto",U4)))</formula>
    </cfRule>
    <cfRule type="containsText" dxfId="1206" priority="450" operator="containsText" text="Bajo">
      <formula>NOT(ISERROR(SEARCH("Bajo",U4)))</formula>
    </cfRule>
    <cfRule type="containsText" dxfId="1205" priority="451" operator="containsText" text="Catastrófico">
      <formula>NOT(ISERROR(SEARCH("Catastrófico",U4)))</formula>
    </cfRule>
    <cfRule type="containsText" dxfId="1204" priority="452" operator="containsText" text="Mayor">
      <formula>NOT(ISERROR(SEARCH("Mayor",U4)))</formula>
    </cfRule>
    <cfRule type="containsText" dxfId="1203" priority="453" operator="containsText" text="Moderado">
      <formula>NOT(ISERROR(SEARCH("Moderado",U4)))</formula>
    </cfRule>
    <cfRule type="containsText" dxfId="1202" priority="454" operator="containsText" text="Menor">
      <formula>NOT(ISERROR(SEARCH("Menor",U4)))</formula>
    </cfRule>
    <cfRule type="containsText" dxfId="1201" priority="455" operator="containsText" text="Leve">
      <formula>NOT(ISERROR(SEARCH("Leve",U4)))</formula>
    </cfRule>
    <cfRule type="containsText" dxfId="1200" priority="456" operator="containsText" text="Muy a">
      <formula>NOT(ISERROR(SEARCH("Muy a",U4)))</formula>
    </cfRule>
    <cfRule type="containsText" dxfId="1199" priority="457" operator="containsText" text="Muy b">
      <formula>NOT(ISERROR(SEARCH("Muy b",U4)))</formula>
    </cfRule>
    <cfRule type="containsText" dxfId="1198" priority="458" operator="containsText" text="Baja">
      <formula>NOT(ISERROR(SEARCH("Baja",U4)))</formula>
    </cfRule>
    <cfRule type="containsText" dxfId="1197" priority="459" operator="containsText" text="Media">
      <formula>NOT(ISERROR(SEARCH("Media",U4)))</formula>
    </cfRule>
    <cfRule type="containsText" dxfId="1196" priority="460" operator="containsText" text="Alta">
      <formula>NOT(ISERROR(SEARCH("Alta",U4)))</formula>
    </cfRule>
  </conditionalFormatting>
  <conditionalFormatting sqref="AR7">
    <cfRule type="containsText" dxfId="1195" priority="440" operator="containsText" text="BAJA">
      <formula>NOT(ISERROR(SEARCH("BAJA",AR7)))</formula>
    </cfRule>
    <cfRule type="containsText" dxfId="1194" priority="441" operator="containsText" text="MEDIA">
      <formula>NOT(ISERROR(SEARCH("MEDIA",AR7)))</formula>
    </cfRule>
    <cfRule type="containsText" dxfId="1193" priority="442" operator="containsText" text="ALTA">
      <formula>NOT(ISERROR(SEARCH("ALTA",AR7)))</formula>
    </cfRule>
  </conditionalFormatting>
  <conditionalFormatting sqref="AJ7:AK8">
    <cfRule type="containsText" dxfId="1192" priority="437" operator="containsText" text="BAJA">
      <formula>NOT(ISERROR(SEARCH("BAJA",AJ7)))</formula>
    </cfRule>
    <cfRule type="containsText" dxfId="1191" priority="438" operator="containsText" text="MEDIA">
      <formula>NOT(ISERROR(SEARCH("MEDIA",AJ7)))</formula>
    </cfRule>
    <cfRule type="containsText" dxfId="1190" priority="439" operator="containsText" text="ALTA">
      <formula>NOT(ISERROR(SEARCH("ALTA",AJ7)))</formula>
    </cfRule>
  </conditionalFormatting>
  <conditionalFormatting sqref="AX7 Y7">
    <cfRule type="cellIs" dxfId="1189" priority="391" operator="equal">
      <formula>100%</formula>
    </cfRule>
    <cfRule type="cellIs" dxfId="1188" priority="392" operator="equal">
      <formula>80%</formula>
    </cfRule>
    <cfRule type="cellIs" dxfId="1187" priority="393" operator="equal">
      <formula>60%</formula>
    </cfRule>
    <cfRule type="cellIs" dxfId="1186" priority="394" operator="equal">
      <formula>40%</formula>
    </cfRule>
    <cfRule type="cellIs" dxfId="1185" priority="395" operator="equal">
      <formula>0.2</formula>
    </cfRule>
    <cfRule type="containsText" dxfId="1184" priority="409" operator="containsText" text="Extremo">
      <formula>NOT(ISERROR(SEARCH("Extremo",Y7)))</formula>
    </cfRule>
    <cfRule type="containsText" dxfId="1183" priority="410" operator="containsText" text="Alto">
      <formula>NOT(ISERROR(SEARCH("Alto",Y7)))</formula>
    </cfRule>
    <cfRule type="containsText" dxfId="1182" priority="411" operator="containsText" text="Bajo">
      <formula>NOT(ISERROR(SEARCH("Bajo",Y7)))</formula>
    </cfRule>
    <cfRule type="containsText" dxfId="1181" priority="422" operator="containsText" text="Catastrófico">
      <formula>NOT(ISERROR(SEARCH("Catastrófico",Y7)))</formula>
    </cfRule>
    <cfRule type="containsText" dxfId="1180" priority="423" operator="containsText" text="Mayor">
      <formula>NOT(ISERROR(SEARCH("Mayor",Y7)))</formula>
    </cfRule>
    <cfRule type="containsText" dxfId="1179" priority="424" operator="containsText" text="Moderado">
      <formula>NOT(ISERROR(SEARCH("Moderado",Y7)))</formula>
    </cfRule>
    <cfRule type="containsText" dxfId="1178" priority="425" operator="containsText" text="Menor">
      <formula>NOT(ISERROR(SEARCH("Menor",Y7)))</formula>
    </cfRule>
    <cfRule type="containsText" dxfId="1177" priority="426" operator="containsText" text="Leve">
      <formula>NOT(ISERROR(SEARCH("Leve",Y7)))</formula>
    </cfRule>
    <cfRule type="containsText" dxfId="1176" priority="432" operator="containsText" text="Muy a">
      <formula>NOT(ISERROR(SEARCH("Muy a",Y7)))</formula>
    </cfRule>
    <cfRule type="containsText" dxfId="1175" priority="433" operator="containsText" text="Muy b">
      <formula>NOT(ISERROR(SEARCH("Muy b",Y7)))</formula>
    </cfRule>
    <cfRule type="containsText" dxfId="1174" priority="434" operator="containsText" text="Baja">
      <formula>NOT(ISERROR(SEARCH("Baja",Y7)))</formula>
    </cfRule>
    <cfRule type="containsText" dxfId="1173" priority="435" operator="containsText" text="Media">
      <formula>NOT(ISERROR(SEARCH("Media",Y7)))</formula>
    </cfRule>
    <cfRule type="containsText" dxfId="1172" priority="436" operator="containsText" text="Alta">
      <formula>NOT(ISERROR(SEARCH("Alta",Y7)))</formula>
    </cfRule>
  </conditionalFormatting>
  <conditionalFormatting sqref="V7">
    <cfRule type="containsText" dxfId="1171" priority="427" operator="containsText" text="Muy a">
      <formula>NOT(ISERROR(SEARCH("Muy a",V7)))</formula>
    </cfRule>
    <cfRule type="containsText" dxfId="1170" priority="428" operator="containsText" text="Muy b">
      <formula>NOT(ISERROR(SEARCH("Muy b",V7)))</formula>
    </cfRule>
    <cfRule type="containsText" dxfId="1169" priority="429" operator="containsText" text="Baja">
      <formula>NOT(ISERROR(SEARCH("Baja",V7)))</formula>
    </cfRule>
    <cfRule type="containsText" dxfId="1168" priority="430" operator="containsText" text="Media">
      <formula>NOT(ISERROR(SEARCH("Media",V7)))</formula>
    </cfRule>
    <cfRule type="containsText" dxfId="1167" priority="431" operator="containsText" text="Alta">
      <formula>NOT(ISERROR(SEARCH("Alta",V7)))</formula>
    </cfRule>
  </conditionalFormatting>
  <conditionalFormatting sqref="X7">
    <cfRule type="containsText" dxfId="1166" priority="412" operator="containsText" text="Catastrófico">
      <formula>NOT(ISERROR(SEARCH("Catastrófico",X7)))</formula>
    </cfRule>
    <cfRule type="containsText" dxfId="1165" priority="413" operator="containsText" text="Mayor">
      <formula>NOT(ISERROR(SEARCH("Mayor",X7)))</formula>
    </cfRule>
    <cfRule type="containsText" dxfId="1164" priority="414" operator="containsText" text="Moderado">
      <formula>NOT(ISERROR(SEARCH("Moderado",X7)))</formula>
    </cfRule>
    <cfRule type="containsText" dxfId="1163" priority="415" operator="containsText" text="Menor">
      <formula>NOT(ISERROR(SEARCH("Menor",X7)))</formula>
    </cfRule>
    <cfRule type="containsText" dxfId="1162" priority="416" operator="containsText" text="Leve">
      <formula>NOT(ISERROR(SEARCH("Leve",X7)))</formula>
    </cfRule>
    <cfRule type="containsText" dxfId="1161" priority="417" operator="containsText" text="Muy a">
      <formula>NOT(ISERROR(SEARCH("Muy a",X7)))</formula>
    </cfRule>
    <cfRule type="containsText" dxfId="1160" priority="418" operator="containsText" text="Muy b">
      <formula>NOT(ISERROR(SEARCH("Muy b",X7)))</formula>
    </cfRule>
    <cfRule type="containsText" dxfId="1159" priority="419" operator="containsText" text="Baja">
      <formula>NOT(ISERROR(SEARCH("Baja",X7)))</formula>
    </cfRule>
    <cfRule type="containsText" dxfId="1158" priority="420" operator="containsText" text="Media">
      <formula>NOT(ISERROR(SEARCH("Media",X7)))</formula>
    </cfRule>
    <cfRule type="containsText" dxfId="1157" priority="421" operator="containsText" text="Alta">
      <formula>NOT(ISERROR(SEARCH("Alta",X7)))</formula>
    </cfRule>
  </conditionalFormatting>
  <conditionalFormatting sqref="Z7">
    <cfRule type="containsText" dxfId="1156" priority="396" operator="containsText" text="Extremo">
      <formula>NOT(ISERROR(SEARCH("Extremo",Z7)))</formula>
    </cfRule>
    <cfRule type="containsText" dxfId="1155" priority="397" operator="containsText" text="Alto">
      <formula>NOT(ISERROR(SEARCH("Alto",Z7)))</formula>
    </cfRule>
    <cfRule type="containsText" dxfId="1154" priority="398" operator="containsText" text="Bajo">
      <formula>NOT(ISERROR(SEARCH("Bajo",Z7)))</formula>
    </cfRule>
    <cfRule type="containsText" dxfId="1153" priority="399" operator="containsText" text="Catastrófico">
      <formula>NOT(ISERROR(SEARCH("Catastrófico",Z7)))</formula>
    </cfRule>
    <cfRule type="containsText" dxfId="1152" priority="400" operator="containsText" text="Mayor">
      <formula>NOT(ISERROR(SEARCH("Mayor",Z7)))</formula>
    </cfRule>
    <cfRule type="containsText" dxfId="1151" priority="401" operator="containsText" text="Moderado">
      <formula>NOT(ISERROR(SEARCH("Moderado",Z7)))</formula>
    </cfRule>
    <cfRule type="containsText" dxfId="1150" priority="402" operator="containsText" text="Menor">
      <formula>NOT(ISERROR(SEARCH("Menor",Z7)))</formula>
    </cfRule>
    <cfRule type="containsText" dxfId="1149" priority="403" operator="containsText" text="Leve">
      <formula>NOT(ISERROR(SEARCH("Leve",Z7)))</formula>
    </cfRule>
    <cfRule type="containsText" dxfId="1148" priority="404" operator="containsText" text="Muy a">
      <formula>NOT(ISERROR(SEARCH("Muy a",Z7)))</formula>
    </cfRule>
    <cfRule type="containsText" dxfId="1147" priority="405" operator="containsText" text="Muy b">
      <formula>NOT(ISERROR(SEARCH("Muy b",Z7)))</formula>
    </cfRule>
    <cfRule type="containsText" dxfId="1146" priority="406" operator="containsText" text="Baja">
      <formula>NOT(ISERROR(SEARCH("Baja",Z7)))</formula>
    </cfRule>
    <cfRule type="containsText" dxfId="1145" priority="407" operator="containsText" text="Media">
      <formula>NOT(ISERROR(SEARCH("Media",Z7)))</formula>
    </cfRule>
    <cfRule type="containsText" dxfId="1144" priority="408" operator="containsText" text="Alta">
      <formula>NOT(ISERROR(SEARCH("Alta",Z7)))</formula>
    </cfRule>
  </conditionalFormatting>
  <conditionalFormatting sqref="W7">
    <cfRule type="cellIs" dxfId="1143" priority="373" operator="equal">
      <formula>100%</formula>
    </cfRule>
    <cfRule type="cellIs" dxfId="1142" priority="374" operator="equal">
      <formula>80%</formula>
    </cfRule>
    <cfRule type="cellIs" dxfId="1141" priority="375" operator="equal">
      <formula>60%</formula>
    </cfRule>
    <cfRule type="cellIs" dxfId="1140" priority="376" operator="equal">
      <formula>40%</formula>
    </cfRule>
    <cfRule type="cellIs" dxfId="1139" priority="377" operator="equal">
      <formula>0.2</formula>
    </cfRule>
    <cfRule type="containsText" dxfId="1138" priority="378" operator="containsText" text="Extremo">
      <formula>NOT(ISERROR(SEARCH("Extremo",W7)))</formula>
    </cfRule>
    <cfRule type="containsText" dxfId="1137" priority="379" operator="containsText" text="Alto">
      <formula>NOT(ISERROR(SEARCH("Alto",W7)))</formula>
    </cfRule>
    <cfRule type="containsText" dxfId="1136" priority="380" operator="containsText" text="Bajo">
      <formula>NOT(ISERROR(SEARCH("Bajo",W7)))</formula>
    </cfRule>
    <cfRule type="containsText" dxfId="1135" priority="381" operator="containsText" text="Catastrófico">
      <formula>NOT(ISERROR(SEARCH("Catastrófico",W7)))</formula>
    </cfRule>
    <cfRule type="containsText" dxfId="1134" priority="382" operator="containsText" text="Mayor">
      <formula>NOT(ISERROR(SEARCH("Mayor",W7)))</formula>
    </cfRule>
    <cfRule type="containsText" dxfId="1133" priority="383" operator="containsText" text="Moderado">
      <formula>NOT(ISERROR(SEARCH("Moderado",W7)))</formula>
    </cfRule>
    <cfRule type="containsText" dxfId="1132" priority="384" operator="containsText" text="Menor">
      <formula>NOT(ISERROR(SEARCH("Menor",W7)))</formula>
    </cfRule>
    <cfRule type="containsText" dxfId="1131" priority="385" operator="containsText" text="Leve">
      <formula>NOT(ISERROR(SEARCH("Leve",W7)))</formula>
    </cfRule>
    <cfRule type="containsText" dxfId="1130" priority="386" operator="containsText" text="Muy a">
      <formula>NOT(ISERROR(SEARCH("Muy a",W7)))</formula>
    </cfRule>
    <cfRule type="containsText" dxfId="1129" priority="387" operator="containsText" text="Muy b">
      <formula>NOT(ISERROR(SEARCH("Muy b",W7)))</formula>
    </cfRule>
    <cfRule type="containsText" dxfId="1128" priority="388" operator="containsText" text="Baja">
      <formula>NOT(ISERROR(SEARCH("Baja",W7)))</formula>
    </cfRule>
    <cfRule type="containsText" dxfId="1127" priority="389" operator="containsText" text="Media">
      <formula>NOT(ISERROR(SEARCH("Media",W7)))</formula>
    </cfRule>
    <cfRule type="containsText" dxfId="1126" priority="390" operator="containsText" text="Alta">
      <formula>NOT(ISERROR(SEARCH("Alta",W7)))</formula>
    </cfRule>
  </conditionalFormatting>
  <conditionalFormatting sqref="AA7">
    <cfRule type="cellIs" dxfId="1125" priority="356" operator="equal">
      <formula>100%</formula>
    </cfRule>
    <cfRule type="cellIs" dxfId="1124" priority="357" operator="equal">
      <formula>75%</formula>
    </cfRule>
    <cfRule type="cellIs" dxfId="1123" priority="358" operator="equal">
      <formula>50%</formula>
    </cfRule>
    <cfRule type="cellIs" dxfId="1122" priority="359" operator="equal">
      <formula>25%</formula>
    </cfRule>
    <cfRule type="containsText" dxfId="1121" priority="360" operator="containsText" text="Extremo">
      <formula>NOT(ISERROR(SEARCH("Extremo",AA7)))</formula>
    </cfRule>
    <cfRule type="containsText" dxfId="1120" priority="361" operator="containsText" text="Alto">
      <formula>NOT(ISERROR(SEARCH("Alto",AA7)))</formula>
    </cfRule>
    <cfRule type="containsText" dxfId="1119" priority="362" operator="containsText" text="Bajo">
      <formula>NOT(ISERROR(SEARCH("Bajo",AA7)))</formula>
    </cfRule>
    <cfRule type="containsText" dxfId="1118" priority="363" operator="containsText" text="Catastrófico">
      <formula>NOT(ISERROR(SEARCH("Catastrófico",AA7)))</formula>
    </cfRule>
    <cfRule type="containsText" dxfId="1117" priority="364" operator="containsText" text="Mayor">
      <formula>NOT(ISERROR(SEARCH("Mayor",AA7)))</formula>
    </cfRule>
    <cfRule type="containsText" dxfId="1116" priority="365" operator="containsText" text="Moderado">
      <formula>NOT(ISERROR(SEARCH("Moderado",AA7)))</formula>
    </cfRule>
    <cfRule type="containsText" dxfId="1115" priority="366" operator="containsText" text="Menor">
      <formula>NOT(ISERROR(SEARCH("Menor",AA7)))</formula>
    </cfRule>
    <cfRule type="containsText" dxfId="1114" priority="367" operator="containsText" text="Leve">
      <formula>NOT(ISERROR(SEARCH("Leve",AA7)))</formula>
    </cfRule>
    <cfRule type="containsText" dxfId="1113" priority="368" operator="containsText" text="Muy a">
      <formula>NOT(ISERROR(SEARCH("Muy a",AA7)))</formula>
    </cfRule>
    <cfRule type="containsText" dxfId="1112" priority="369" operator="containsText" text="Muy b">
      <formula>NOT(ISERROR(SEARCH("Muy b",AA7)))</formula>
    </cfRule>
    <cfRule type="containsText" dxfId="1111" priority="370" operator="containsText" text="Baja">
      <formula>NOT(ISERROR(SEARCH("Baja",AA7)))</formula>
    </cfRule>
    <cfRule type="containsText" dxfId="1110" priority="371" operator="containsText" text="Media">
      <formula>NOT(ISERROR(SEARCH("Media",AA7)))</formula>
    </cfRule>
    <cfRule type="containsText" dxfId="1109" priority="372" operator="containsText" text="Alta">
      <formula>NOT(ISERROR(SEARCH("Alta",AA7)))</formula>
    </cfRule>
  </conditionalFormatting>
  <conditionalFormatting sqref="AU7">
    <cfRule type="containsText" dxfId="1108" priority="353" operator="containsText" text="BAJA">
      <formula>NOT(ISERROR(SEARCH("BAJA",AU7)))</formula>
    </cfRule>
    <cfRule type="containsText" dxfId="1107" priority="354" operator="containsText" text="MEDIA">
      <formula>NOT(ISERROR(SEARCH("MEDIA",AU7)))</formula>
    </cfRule>
    <cfRule type="containsText" dxfId="1106" priority="355" operator="containsText" text="ALTA">
      <formula>NOT(ISERROR(SEARCH("ALTA",AU7)))</formula>
    </cfRule>
  </conditionalFormatting>
  <conditionalFormatting sqref="AU8">
    <cfRule type="containsText" dxfId="1105" priority="350" operator="containsText" text="BAJA">
      <formula>NOT(ISERROR(SEARCH("BAJA",AU8)))</formula>
    </cfRule>
    <cfRule type="containsText" dxfId="1104" priority="351" operator="containsText" text="MEDIA">
      <formula>NOT(ISERROR(SEARCH("MEDIA",AU8)))</formula>
    </cfRule>
    <cfRule type="containsText" dxfId="1103" priority="352" operator="containsText" text="ALTA">
      <formula>NOT(ISERROR(SEARCH("ALTA",AU8)))</formula>
    </cfRule>
  </conditionalFormatting>
  <conditionalFormatting sqref="AW7">
    <cfRule type="cellIs" dxfId="1102" priority="332" operator="equal">
      <formula>100%</formula>
    </cfRule>
    <cfRule type="cellIs" dxfId="1101" priority="333" operator="equal">
      <formula>80%</formula>
    </cfRule>
    <cfRule type="cellIs" dxfId="1100" priority="334" operator="equal">
      <formula>60%</formula>
    </cfRule>
    <cfRule type="cellIs" dxfId="1099" priority="335" operator="equal">
      <formula>40%</formula>
    </cfRule>
    <cfRule type="cellIs" dxfId="1098" priority="336" operator="equal">
      <formula>0.2</formula>
    </cfRule>
    <cfRule type="containsText" dxfId="1097" priority="337" operator="containsText" text="Extremo">
      <formula>NOT(ISERROR(SEARCH("Extremo",AW7)))</formula>
    </cfRule>
    <cfRule type="containsText" dxfId="1096" priority="338" operator="containsText" text="Alto">
      <formula>NOT(ISERROR(SEARCH("Alto",AW7)))</formula>
    </cfRule>
    <cfRule type="containsText" dxfId="1095" priority="339" operator="containsText" text="Bajo">
      <formula>NOT(ISERROR(SEARCH("Bajo",AW7)))</formula>
    </cfRule>
    <cfRule type="containsText" dxfId="1094" priority="340" operator="containsText" text="Catastrófico">
      <formula>NOT(ISERROR(SEARCH("Catastrófico",AW7)))</formula>
    </cfRule>
    <cfRule type="containsText" dxfId="1093" priority="341" operator="containsText" text="Mayor">
      <formula>NOT(ISERROR(SEARCH("Mayor",AW7)))</formula>
    </cfRule>
    <cfRule type="containsText" dxfId="1092" priority="342" operator="containsText" text="Moderado">
      <formula>NOT(ISERROR(SEARCH("Moderado",AW7)))</formula>
    </cfRule>
    <cfRule type="containsText" dxfId="1091" priority="343" operator="containsText" text="Menor">
      <formula>NOT(ISERROR(SEARCH("Menor",AW7)))</formula>
    </cfRule>
    <cfRule type="containsText" dxfId="1090" priority="344" operator="containsText" text="Leve">
      <formula>NOT(ISERROR(SEARCH("Leve",AW7)))</formula>
    </cfRule>
    <cfRule type="containsText" dxfId="1089" priority="345" operator="containsText" text="Muy a">
      <formula>NOT(ISERROR(SEARCH("Muy a",AW7)))</formula>
    </cfRule>
    <cfRule type="containsText" dxfId="1088" priority="346" operator="containsText" text="Muy b">
      <formula>NOT(ISERROR(SEARCH("Muy b",AW7)))</formula>
    </cfRule>
    <cfRule type="containsText" dxfId="1087" priority="347" operator="containsText" text="Baja">
      <formula>NOT(ISERROR(SEARCH("Baja",AW7)))</formula>
    </cfRule>
    <cfRule type="containsText" dxfId="1086" priority="348" operator="containsText" text="Media">
      <formula>NOT(ISERROR(SEARCH("Media",AW7)))</formula>
    </cfRule>
    <cfRule type="containsText" dxfId="1085" priority="349" operator="containsText" text="Alta">
      <formula>NOT(ISERROR(SEARCH("Alta",AW7)))</formula>
    </cfRule>
  </conditionalFormatting>
  <conditionalFormatting sqref="AV7">
    <cfRule type="cellIs" dxfId="1084" priority="325" operator="greaterThan">
      <formula>75%</formula>
    </cfRule>
    <cfRule type="cellIs" dxfId="1083" priority="326" operator="between">
      <formula>51%</formula>
      <formula>75%</formula>
    </cfRule>
    <cfRule type="cellIs" dxfId="1082" priority="327" operator="between">
      <formula>26%</formula>
      <formula>50%</formula>
    </cfRule>
    <cfRule type="cellIs" dxfId="1081" priority="328" operator="between">
      <formula>0%</formula>
      <formula>25%</formula>
    </cfRule>
    <cfRule type="containsText" dxfId="1080" priority="329" operator="containsText" text="BAJA">
      <formula>NOT(ISERROR(SEARCH("BAJA",AV7)))</formula>
    </cfRule>
    <cfRule type="containsText" dxfId="1079" priority="330" operator="containsText" text="MEDIA">
      <formula>NOT(ISERROR(SEARCH("MEDIA",AV7)))</formula>
    </cfRule>
    <cfRule type="containsText" dxfId="1078" priority="331" operator="containsText" text="ALTA">
      <formula>NOT(ISERROR(SEARCH("ALTA",AV7)))</formula>
    </cfRule>
  </conditionalFormatting>
  <conditionalFormatting sqref="AV8">
    <cfRule type="cellIs" dxfId="1077" priority="318" operator="greaterThan">
      <formula>75%</formula>
    </cfRule>
    <cfRule type="cellIs" dxfId="1076" priority="319" operator="between">
      <formula>51%</formula>
      <formula>75%</formula>
    </cfRule>
    <cfRule type="cellIs" dxfId="1075" priority="320" operator="between">
      <formula>26%</formula>
      <formula>50%</formula>
    </cfRule>
    <cfRule type="cellIs" dxfId="1074" priority="321" operator="between">
      <formula>0%</formula>
      <formula>25%</formula>
    </cfRule>
    <cfRule type="containsText" dxfId="1073" priority="322" operator="containsText" text="BAJA">
      <formula>NOT(ISERROR(SEARCH("BAJA",AV8)))</formula>
    </cfRule>
    <cfRule type="containsText" dxfId="1072" priority="323" operator="containsText" text="MEDIA">
      <formula>NOT(ISERROR(SEARCH("MEDIA",AV8)))</formula>
    </cfRule>
    <cfRule type="containsText" dxfId="1071" priority="324" operator="containsText" text="ALTA">
      <formula>NOT(ISERROR(SEARCH("ALTA",AV8)))</formula>
    </cfRule>
  </conditionalFormatting>
  <conditionalFormatting sqref="S7">
    <cfRule type="cellIs" dxfId="1070" priority="300" operator="equal">
      <formula>100%</formula>
    </cfRule>
    <cfRule type="cellIs" dxfId="1069" priority="301" operator="equal">
      <formula>80%</formula>
    </cfRule>
    <cfRule type="cellIs" dxfId="1068" priority="302" operator="equal">
      <formula>60%</formula>
    </cfRule>
    <cfRule type="cellIs" dxfId="1067" priority="303" operator="equal">
      <formula>40%</formula>
    </cfRule>
    <cfRule type="cellIs" dxfId="1066" priority="304" operator="equal">
      <formula>0.2</formula>
    </cfRule>
    <cfRule type="containsText" dxfId="1065" priority="305" operator="containsText" text="Extremo">
      <formula>NOT(ISERROR(SEARCH("Extremo",S7)))</formula>
    </cfRule>
    <cfRule type="containsText" dxfId="1064" priority="306" operator="containsText" text="Alto">
      <formula>NOT(ISERROR(SEARCH("Alto",S7)))</formula>
    </cfRule>
    <cfRule type="containsText" dxfId="1063" priority="307" operator="containsText" text="Bajo">
      <formula>NOT(ISERROR(SEARCH("Bajo",S7)))</formula>
    </cfRule>
    <cfRule type="containsText" dxfId="1062" priority="308" operator="containsText" text="Catastrófico">
      <formula>NOT(ISERROR(SEARCH("Catastrófico",S7)))</formula>
    </cfRule>
    <cfRule type="containsText" dxfId="1061" priority="309" operator="containsText" text="Mayor">
      <formula>NOT(ISERROR(SEARCH("Mayor",S7)))</formula>
    </cfRule>
    <cfRule type="containsText" dxfId="1060" priority="310" operator="containsText" text="Moderado">
      <formula>NOT(ISERROR(SEARCH("Moderado",S7)))</formula>
    </cfRule>
    <cfRule type="containsText" dxfId="1059" priority="311" operator="containsText" text="Menor">
      <formula>NOT(ISERROR(SEARCH("Menor",S7)))</formula>
    </cfRule>
    <cfRule type="containsText" dxfId="1058" priority="312" operator="containsText" text="Leve">
      <formula>NOT(ISERROR(SEARCH("Leve",S7)))</formula>
    </cfRule>
    <cfRule type="containsText" dxfId="1057" priority="313" operator="containsText" text="Muy a">
      <formula>NOT(ISERROR(SEARCH("Muy a",S7)))</formula>
    </cfRule>
    <cfRule type="containsText" dxfId="1056" priority="314" operator="containsText" text="Muy b">
      <formula>NOT(ISERROR(SEARCH("Muy b",S7)))</formula>
    </cfRule>
    <cfRule type="containsText" dxfId="1055" priority="315" operator="containsText" text="Baja">
      <formula>NOT(ISERROR(SEARCH("Baja",S7)))</formula>
    </cfRule>
    <cfRule type="containsText" dxfId="1054" priority="316" operator="containsText" text="Media">
      <formula>NOT(ISERROR(SEARCH("Media",S7)))</formula>
    </cfRule>
    <cfRule type="containsText" dxfId="1053" priority="317" operator="containsText" text="Alta">
      <formula>NOT(ISERROR(SEARCH("Alta",S7)))</formula>
    </cfRule>
  </conditionalFormatting>
  <conditionalFormatting sqref="T7">
    <cfRule type="cellIs" dxfId="1052" priority="282" operator="equal">
      <formula>100%</formula>
    </cfRule>
    <cfRule type="cellIs" dxfId="1051" priority="283" operator="equal">
      <formula>80%</formula>
    </cfRule>
    <cfRule type="cellIs" dxfId="1050" priority="284" operator="equal">
      <formula>60%</formula>
    </cfRule>
    <cfRule type="cellIs" dxfId="1049" priority="285" operator="equal">
      <formula>40%</formula>
    </cfRule>
    <cfRule type="cellIs" dxfId="1048" priority="286" operator="equal">
      <formula>0.2</formula>
    </cfRule>
    <cfRule type="containsText" dxfId="1047" priority="287" operator="containsText" text="Extremo">
      <formula>NOT(ISERROR(SEARCH("Extremo",T7)))</formula>
    </cfRule>
    <cfRule type="containsText" dxfId="1046" priority="288" operator="containsText" text="Alto">
      <formula>NOT(ISERROR(SEARCH("Alto",T7)))</formula>
    </cfRule>
    <cfRule type="containsText" dxfId="1045" priority="289" operator="containsText" text="Bajo">
      <formula>NOT(ISERROR(SEARCH("Bajo",T7)))</formula>
    </cfRule>
    <cfRule type="containsText" dxfId="1044" priority="290" operator="containsText" text="Catastrófico">
      <formula>NOT(ISERROR(SEARCH("Catastrófico",T7)))</formula>
    </cfRule>
    <cfRule type="containsText" dxfId="1043" priority="291" operator="containsText" text="Mayor">
      <formula>NOT(ISERROR(SEARCH("Mayor",T7)))</formula>
    </cfRule>
    <cfRule type="containsText" dxfId="1042" priority="292" operator="containsText" text="Moderado">
      <formula>NOT(ISERROR(SEARCH("Moderado",T7)))</formula>
    </cfRule>
    <cfRule type="containsText" dxfId="1041" priority="293" operator="containsText" text="Menor">
      <formula>NOT(ISERROR(SEARCH("Menor",T7)))</formula>
    </cfRule>
    <cfRule type="containsText" dxfId="1040" priority="294" operator="containsText" text="Leve">
      <formula>NOT(ISERROR(SEARCH("Leve",T7)))</formula>
    </cfRule>
    <cfRule type="containsText" dxfId="1039" priority="295" operator="containsText" text="Muy a">
      <formula>NOT(ISERROR(SEARCH("Muy a",T7)))</formula>
    </cfRule>
    <cfRule type="containsText" dxfId="1038" priority="296" operator="containsText" text="Muy b">
      <formula>NOT(ISERROR(SEARCH("Muy b",T7)))</formula>
    </cfRule>
    <cfRule type="containsText" dxfId="1037" priority="297" operator="containsText" text="Baja">
      <formula>NOT(ISERROR(SEARCH("Baja",T7)))</formula>
    </cfRule>
    <cfRule type="containsText" dxfId="1036" priority="298" operator="containsText" text="Media">
      <formula>NOT(ISERROR(SEARCH("Media",T7)))</formula>
    </cfRule>
    <cfRule type="containsText" dxfId="1035" priority="299" operator="containsText" text="Alta">
      <formula>NOT(ISERROR(SEARCH("Alta",T7)))</formula>
    </cfRule>
  </conditionalFormatting>
  <conditionalFormatting sqref="AC7">
    <cfRule type="containsText" dxfId="1034" priority="279" operator="containsText" text="BAJA">
      <formula>NOT(ISERROR(SEARCH("BAJA",AC7)))</formula>
    </cfRule>
    <cfRule type="containsText" dxfId="1033" priority="280" operator="containsText" text="MEDIA">
      <formula>NOT(ISERROR(SEARCH("MEDIA",AC7)))</formula>
    </cfRule>
    <cfRule type="containsText" dxfId="1032" priority="281" operator="containsText" text="ALTA">
      <formula>NOT(ISERROR(SEARCH("ALTA",AC7)))</formula>
    </cfRule>
  </conditionalFormatting>
  <conditionalFormatting sqref="U7">
    <cfRule type="cellIs" dxfId="1031" priority="261" operator="equal">
      <formula>100%</formula>
    </cfRule>
    <cfRule type="cellIs" dxfId="1030" priority="262" operator="equal">
      <formula>80%</formula>
    </cfRule>
    <cfRule type="cellIs" dxfId="1029" priority="263" operator="equal">
      <formula>60%</formula>
    </cfRule>
    <cfRule type="cellIs" dxfId="1028" priority="264" operator="equal">
      <formula>40%</formula>
    </cfRule>
    <cfRule type="cellIs" dxfId="1027" priority="265" operator="equal">
      <formula>0.2</formula>
    </cfRule>
    <cfRule type="containsText" dxfId="1026" priority="266" operator="containsText" text="Extremo">
      <formula>NOT(ISERROR(SEARCH("Extremo",U7)))</formula>
    </cfRule>
    <cfRule type="containsText" dxfId="1025" priority="267" operator="containsText" text="Alto">
      <formula>NOT(ISERROR(SEARCH("Alto",U7)))</formula>
    </cfRule>
    <cfRule type="containsText" dxfId="1024" priority="268" operator="containsText" text="Bajo">
      <formula>NOT(ISERROR(SEARCH("Bajo",U7)))</formula>
    </cfRule>
    <cfRule type="containsText" dxfId="1023" priority="269" operator="containsText" text="Catastrófico">
      <formula>NOT(ISERROR(SEARCH("Catastrófico",U7)))</formula>
    </cfRule>
    <cfRule type="containsText" dxfId="1022" priority="270" operator="containsText" text="Mayor">
      <formula>NOT(ISERROR(SEARCH("Mayor",U7)))</formula>
    </cfRule>
    <cfRule type="containsText" dxfId="1021" priority="271" operator="containsText" text="Moderado">
      <formula>NOT(ISERROR(SEARCH("Moderado",U7)))</formula>
    </cfRule>
    <cfRule type="containsText" dxfId="1020" priority="272" operator="containsText" text="Menor">
      <formula>NOT(ISERROR(SEARCH("Menor",U7)))</formula>
    </cfRule>
    <cfRule type="containsText" dxfId="1019" priority="273" operator="containsText" text="Leve">
      <formula>NOT(ISERROR(SEARCH("Leve",U7)))</formula>
    </cfRule>
    <cfRule type="containsText" dxfId="1018" priority="274" operator="containsText" text="Muy a">
      <formula>NOT(ISERROR(SEARCH("Muy a",U7)))</formula>
    </cfRule>
    <cfRule type="containsText" dxfId="1017" priority="275" operator="containsText" text="Muy b">
      <formula>NOT(ISERROR(SEARCH("Muy b",U7)))</formula>
    </cfRule>
    <cfRule type="containsText" dxfId="1016" priority="276" operator="containsText" text="Baja">
      <formula>NOT(ISERROR(SEARCH("Baja",U7)))</formula>
    </cfRule>
    <cfRule type="containsText" dxfId="1015" priority="277" operator="containsText" text="Media">
      <formula>NOT(ISERROR(SEARCH("Media",U7)))</formula>
    </cfRule>
    <cfRule type="containsText" dxfId="1014" priority="278" operator="containsText" text="Alta">
      <formula>NOT(ISERROR(SEARCH("Alta",U7)))</formula>
    </cfRule>
  </conditionalFormatting>
  <conditionalFormatting sqref="T9">
    <cfRule type="cellIs" dxfId="1013" priority="237" operator="equal">
      <formula>100%</formula>
    </cfRule>
    <cfRule type="cellIs" dxfId="1012" priority="238" operator="equal">
      <formula>80%</formula>
    </cfRule>
    <cfRule type="cellIs" dxfId="1011" priority="239" operator="equal">
      <formula>60%</formula>
    </cfRule>
    <cfRule type="cellIs" dxfId="1010" priority="240" operator="equal">
      <formula>40%</formula>
    </cfRule>
    <cfRule type="cellIs" dxfId="1009" priority="241" operator="equal">
      <formula>0.2</formula>
    </cfRule>
    <cfRule type="containsText" dxfId="1008" priority="242" operator="containsText" text="Extremo">
      <formula>NOT(ISERROR(SEARCH("Extremo",T9)))</formula>
    </cfRule>
    <cfRule type="containsText" dxfId="1007" priority="243" operator="containsText" text="Alto">
      <formula>NOT(ISERROR(SEARCH("Alto",T9)))</formula>
    </cfRule>
    <cfRule type="containsText" dxfId="1006" priority="244" operator="containsText" text="Bajo">
      <formula>NOT(ISERROR(SEARCH("Bajo",T9)))</formula>
    </cfRule>
    <cfRule type="containsText" dxfId="1005" priority="245" operator="containsText" text="Catastrófico">
      <formula>NOT(ISERROR(SEARCH("Catastrófico",T9)))</formula>
    </cfRule>
    <cfRule type="containsText" dxfId="1004" priority="246" operator="containsText" text="Mayor">
      <formula>NOT(ISERROR(SEARCH("Mayor",T9)))</formula>
    </cfRule>
    <cfRule type="containsText" dxfId="1003" priority="247" operator="containsText" text="Moderado">
      <formula>NOT(ISERROR(SEARCH("Moderado",T9)))</formula>
    </cfRule>
    <cfRule type="containsText" dxfId="1002" priority="248" operator="containsText" text="Menor">
      <formula>NOT(ISERROR(SEARCH("Menor",T9)))</formula>
    </cfRule>
    <cfRule type="containsText" dxfId="1001" priority="249" operator="containsText" text="Leve">
      <formula>NOT(ISERROR(SEARCH("Leve",T9)))</formula>
    </cfRule>
    <cfRule type="containsText" dxfId="1000" priority="250" operator="containsText" text="Muy a">
      <formula>NOT(ISERROR(SEARCH("Muy a",T9)))</formula>
    </cfRule>
    <cfRule type="containsText" dxfId="999" priority="251" operator="containsText" text="Muy b">
      <formula>NOT(ISERROR(SEARCH("Muy b",T9)))</formula>
    </cfRule>
    <cfRule type="containsText" dxfId="998" priority="252" operator="containsText" text="Baja">
      <formula>NOT(ISERROR(SEARCH("Baja",T9)))</formula>
    </cfRule>
    <cfRule type="containsText" dxfId="997" priority="253" operator="containsText" text="Media">
      <formula>NOT(ISERROR(SEARCH("Media",T9)))</formula>
    </cfRule>
    <cfRule type="containsText" dxfId="996" priority="254" operator="containsText" text="Alta">
      <formula>NOT(ISERROR(SEARCH("Alta",T9)))</formula>
    </cfRule>
  </conditionalFormatting>
  <conditionalFormatting sqref="AC10">
    <cfRule type="containsText" dxfId="995" priority="234" operator="containsText" text="BAJA">
      <formula>NOT(ISERROR(SEARCH("BAJA",AC10)))</formula>
    </cfRule>
    <cfRule type="containsText" dxfId="994" priority="235" operator="containsText" text="MEDIA">
      <formula>NOT(ISERROR(SEARCH("MEDIA",AC10)))</formula>
    </cfRule>
    <cfRule type="containsText" dxfId="993" priority="236" operator="containsText" text="ALTA">
      <formula>NOT(ISERROR(SEARCH("ALTA",AC10)))</formula>
    </cfRule>
  </conditionalFormatting>
  <conditionalFormatting sqref="AC11">
    <cfRule type="containsText" dxfId="992" priority="225" operator="containsText" text="BAJA">
      <formula>NOT(ISERROR(SEARCH("BAJA",AC11)))</formula>
    </cfRule>
    <cfRule type="containsText" dxfId="991" priority="226" operator="containsText" text="MEDIA">
      <formula>NOT(ISERROR(SEARCH("MEDIA",AC11)))</formula>
    </cfRule>
    <cfRule type="containsText" dxfId="990" priority="227" operator="containsText" text="ALTA">
      <formula>NOT(ISERROR(SEARCH("ALTA",AC11)))</formula>
    </cfRule>
  </conditionalFormatting>
  <conditionalFormatting sqref="V9">
    <cfRule type="containsText" dxfId="989" priority="217" operator="containsText" text="Muy a">
      <formula>NOT(ISERROR(SEARCH("Muy a",V9)))</formula>
    </cfRule>
    <cfRule type="containsText" dxfId="988" priority="218" operator="containsText" text="Muy b">
      <formula>NOT(ISERROR(SEARCH("Muy b",V9)))</formula>
    </cfRule>
    <cfRule type="containsText" dxfId="987" priority="219" operator="containsText" text="Baja">
      <formula>NOT(ISERROR(SEARCH("Baja",V9)))</formula>
    </cfRule>
    <cfRule type="containsText" dxfId="986" priority="220" operator="containsText" text="Media">
      <formula>NOT(ISERROR(SEARCH("Media",V9)))</formula>
    </cfRule>
    <cfRule type="containsText" dxfId="985" priority="221" operator="containsText" text="Alta">
      <formula>NOT(ISERROR(SEARCH("Alta",V9)))</formula>
    </cfRule>
  </conditionalFormatting>
  <conditionalFormatting sqref="V11">
    <cfRule type="containsText" dxfId="984" priority="212" operator="containsText" text="Muy a">
      <formula>NOT(ISERROR(SEARCH("Muy a",V11)))</formula>
    </cfRule>
    <cfRule type="containsText" dxfId="983" priority="213" operator="containsText" text="Muy b">
      <formula>NOT(ISERROR(SEARCH("Muy b",V11)))</formula>
    </cfRule>
    <cfRule type="containsText" dxfId="982" priority="214" operator="containsText" text="Baja">
      <formula>NOT(ISERROR(SEARCH("Baja",V11)))</formula>
    </cfRule>
    <cfRule type="containsText" dxfId="981" priority="215" operator="containsText" text="Media">
      <formula>NOT(ISERROR(SEARCH("Media",V11)))</formula>
    </cfRule>
    <cfRule type="containsText" dxfId="980" priority="216" operator="containsText" text="Alta">
      <formula>NOT(ISERROR(SEARCH("Alta",V11)))</formula>
    </cfRule>
  </conditionalFormatting>
  <conditionalFormatting sqref="X11">
    <cfRule type="containsText" dxfId="979" priority="192" operator="containsText" text="Catastrófico">
      <formula>NOT(ISERROR(SEARCH("Catastrófico",X11)))</formula>
    </cfRule>
    <cfRule type="containsText" dxfId="978" priority="193" operator="containsText" text="Mayor">
      <formula>NOT(ISERROR(SEARCH("Mayor",X11)))</formula>
    </cfRule>
    <cfRule type="containsText" dxfId="977" priority="194" operator="containsText" text="Moderado">
      <formula>NOT(ISERROR(SEARCH("Moderado",X11)))</formula>
    </cfRule>
    <cfRule type="containsText" dxfId="976" priority="195" operator="containsText" text="Menor">
      <formula>NOT(ISERROR(SEARCH("Menor",X11)))</formula>
    </cfRule>
    <cfRule type="containsText" dxfId="975" priority="196" operator="containsText" text="Leve">
      <formula>NOT(ISERROR(SEARCH("Leve",X11)))</formula>
    </cfRule>
    <cfRule type="containsText" dxfId="974" priority="197" operator="containsText" text="Muy a">
      <formula>NOT(ISERROR(SEARCH("Muy a",X11)))</formula>
    </cfRule>
    <cfRule type="containsText" dxfId="973" priority="198" operator="containsText" text="Muy b">
      <formula>NOT(ISERROR(SEARCH("Muy b",X11)))</formula>
    </cfRule>
    <cfRule type="containsText" dxfId="972" priority="199" operator="containsText" text="Baja">
      <formula>NOT(ISERROR(SEARCH("Baja",X11)))</formula>
    </cfRule>
    <cfRule type="containsText" dxfId="971" priority="200" operator="containsText" text="Media">
      <formula>NOT(ISERROR(SEARCH("Media",X11)))</formula>
    </cfRule>
    <cfRule type="containsText" dxfId="970" priority="201" operator="containsText" text="Alta">
      <formula>NOT(ISERROR(SEARCH("Alta",X11)))</formula>
    </cfRule>
  </conditionalFormatting>
  <conditionalFormatting sqref="Z9">
    <cfRule type="containsText" dxfId="969" priority="179" operator="containsText" text="Extremo">
      <formula>NOT(ISERROR(SEARCH("Extremo",Z9)))</formula>
    </cfRule>
    <cfRule type="containsText" dxfId="968" priority="180" operator="containsText" text="Alto">
      <formula>NOT(ISERROR(SEARCH("Alto",Z9)))</formula>
    </cfRule>
    <cfRule type="containsText" dxfId="967" priority="181" operator="containsText" text="Bajo">
      <formula>NOT(ISERROR(SEARCH("Bajo",Z9)))</formula>
    </cfRule>
    <cfRule type="containsText" dxfId="966" priority="182" operator="containsText" text="Catastrófico">
      <formula>NOT(ISERROR(SEARCH("Catastrófico",Z9)))</formula>
    </cfRule>
    <cfRule type="containsText" dxfId="965" priority="183" operator="containsText" text="Mayor">
      <formula>NOT(ISERROR(SEARCH("Mayor",Z9)))</formula>
    </cfRule>
    <cfRule type="containsText" dxfId="964" priority="184" operator="containsText" text="Moderado">
      <formula>NOT(ISERROR(SEARCH("Moderado",Z9)))</formula>
    </cfRule>
    <cfRule type="containsText" dxfId="963" priority="185" operator="containsText" text="Menor">
      <formula>NOT(ISERROR(SEARCH("Menor",Z9)))</formula>
    </cfRule>
    <cfRule type="containsText" dxfId="962" priority="186" operator="containsText" text="Leve">
      <formula>NOT(ISERROR(SEARCH("Leve",Z9)))</formula>
    </cfRule>
    <cfRule type="containsText" dxfId="961" priority="187" operator="containsText" text="Muy a">
      <formula>NOT(ISERROR(SEARCH("Muy a",Z9)))</formula>
    </cfRule>
    <cfRule type="containsText" dxfId="960" priority="188" operator="containsText" text="Muy b">
      <formula>NOT(ISERROR(SEARCH("Muy b",Z9)))</formula>
    </cfRule>
    <cfRule type="containsText" dxfId="959" priority="189" operator="containsText" text="Baja">
      <formula>NOT(ISERROR(SEARCH("Baja",Z9)))</formula>
    </cfRule>
    <cfRule type="containsText" dxfId="958" priority="190" operator="containsText" text="Media">
      <formula>NOT(ISERROR(SEARCH("Media",Z9)))</formula>
    </cfRule>
    <cfRule type="containsText" dxfId="957" priority="191" operator="containsText" text="Alta">
      <formula>NOT(ISERROR(SEARCH("Alta",Z9)))</formula>
    </cfRule>
  </conditionalFormatting>
  <conditionalFormatting sqref="Z11">
    <cfRule type="containsText" dxfId="956" priority="166" operator="containsText" text="Extremo">
      <formula>NOT(ISERROR(SEARCH("Extremo",Z11)))</formula>
    </cfRule>
    <cfRule type="containsText" dxfId="955" priority="167" operator="containsText" text="Alto">
      <formula>NOT(ISERROR(SEARCH("Alto",Z11)))</formula>
    </cfRule>
    <cfRule type="containsText" dxfId="954" priority="168" operator="containsText" text="Bajo">
      <formula>NOT(ISERROR(SEARCH("Bajo",Z11)))</formula>
    </cfRule>
    <cfRule type="containsText" dxfId="953" priority="169" operator="containsText" text="Catastrófico">
      <formula>NOT(ISERROR(SEARCH("Catastrófico",Z11)))</formula>
    </cfRule>
    <cfRule type="containsText" dxfId="952" priority="170" operator="containsText" text="Mayor">
      <formula>NOT(ISERROR(SEARCH("Mayor",Z11)))</formula>
    </cfRule>
    <cfRule type="containsText" dxfId="951" priority="171" operator="containsText" text="Moderado">
      <formula>NOT(ISERROR(SEARCH("Moderado",Z11)))</formula>
    </cfRule>
    <cfRule type="containsText" dxfId="950" priority="172" operator="containsText" text="Menor">
      <formula>NOT(ISERROR(SEARCH("Menor",Z11)))</formula>
    </cfRule>
    <cfRule type="containsText" dxfId="949" priority="173" operator="containsText" text="Leve">
      <formula>NOT(ISERROR(SEARCH("Leve",Z11)))</formula>
    </cfRule>
    <cfRule type="containsText" dxfId="948" priority="174" operator="containsText" text="Muy a">
      <formula>NOT(ISERROR(SEARCH("Muy a",Z11)))</formula>
    </cfRule>
    <cfRule type="containsText" dxfId="947" priority="175" operator="containsText" text="Muy b">
      <formula>NOT(ISERROR(SEARCH("Muy b",Z11)))</formula>
    </cfRule>
    <cfRule type="containsText" dxfId="946" priority="176" operator="containsText" text="Baja">
      <formula>NOT(ISERROR(SEARCH("Baja",Z11)))</formula>
    </cfRule>
    <cfRule type="containsText" dxfId="945" priority="177" operator="containsText" text="Media">
      <formula>NOT(ISERROR(SEARCH("Media",Z11)))</formula>
    </cfRule>
    <cfRule type="containsText" dxfId="944" priority="178" operator="containsText" text="Alta">
      <formula>NOT(ISERROR(SEARCH("Alta",Z11)))</formula>
    </cfRule>
  </conditionalFormatting>
  <conditionalFormatting sqref="AA9">
    <cfRule type="cellIs" dxfId="943" priority="149" operator="equal">
      <formula>100%</formula>
    </cfRule>
    <cfRule type="cellIs" dxfId="942" priority="150" operator="equal">
      <formula>75%</formula>
    </cfRule>
    <cfRule type="cellIs" dxfId="941" priority="151" operator="equal">
      <formula>50%</formula>
    </cfRule>
    <cfRule type="cellIs" dxfId="940" priority="152" operator="equal">
      <formula>25%</formula>
    </cfRule>
    <cfRule type="containsText" dxfId="939" priority="153" operator="containsText" text="Extremo">
      <formula>NOT(ISERROR(SEARCH("Extremo",AA9)))</formula>
    </cfRule>
    <cfRule type="containsText" dxfId="938" priority="154" operator="containsText" text="Alto">
      <formula>NOT(ISERROR(SEARCH("Alto",AA9)))</formula>
    </cfRule>
    <cfRule type="containsText" dxfId="937" priority="155" operator="containsText" text="Bajo">
      <formula>NOT(ISERROR(SEARCH("Bajo",AA9)))</formula>
    </cfRule>
    <cfRule type="containsText" dxfId="936" priority="156" operator="containsText" text="Catastrófico">
      <formula>NOT(ISERROR(SEARCH("Catastrófico",AA9)))</formula>
    </cfRule>
    <cfRule type="containsText" dxfId="935" priority="157" operator="containsText" text="Mayor">
      <formula>NOT(ISERROR(SEARCH("Mayor",AA9)))</formula>
    </cfRule>
    <cfRule type="containsText" dxfId="934" priority="158" operator="containsText" text="Moderado">
      <formula>NOT(ISERROR(SEARCH("Moderado",AA9)))</formula>
    </cfRule>
    <cfRule type="containsText" dxfId="933" priority="159" operator="containsText" text="Menor">
      <formula>NOT(ISERROR(SEARCH("Menor",AA9)))</formula>
    </cfRule>
    <cfRule type="containsText" dxfId="932" priority="160" operator="containsText" text="Leve">
      <formula>NOT(ISERROR(SEARCH("Leve",AA9)))</formula>
    </cfRule>
    <cfRule type="containsText" dxfId="931" priority="161" operator="containsText" text="Muy a">
      <formula>NOT(ISERROR(SEARCH("Muy a",AA9)))</formula>
    </cfRule>
    <cfRule type="containsText" dxfId="930" priority="162" operator="containsText" text="Muy b">
      <formula>NOT(ISERROR(SEARCH("Muy b",AA9)))</formula>
    </cfRule>
    <cfRule type="containsText" dxfId="929" priority="163" operator="containsText" text="Baja">
      <formula>NOT(ISERROR(SEARCH("Baja",AA9)))</formula>
    </cfRule>
    <cfRule type="containsText" dxfId="928" priority="164" operator="containsText" text="Media">
      <formula>NOT(ISERROR(SEARCH("Media",AA9)))</formula>
    </cfRule>
    <cfRule type="containsText" dxfId="927" priority="165" operator="containsText" text="Alta">
      <formula>NOT(ISERROR(SEARCH("Alta",AA9)))</formula>
    </cfRule>
  </conditionalFormatting>
  <conditionalFormatting sqref="AA11">
    <cfRule type="cellIs" dxfId="926" priority="132" operator="equal">
      <formula>100%</formula>
    </cfRule>
    <cfRule type="cellIs" dxfId="925" priority="133" operator="equal">
      <formula>75%</formula>
    </cfRule>
    <cfRule type="cellIs" dxfId="924" priority="134" operator="equal">
      <formula>50%</formula>
    </cfRule>
    <cfRule type="cellIs" dxfId="923" priority="135" operator="equal">
      <formula>25%</formula>
    </cfRule>
    <cfRule type="containsText" dxfId="922" priority="136" operator="containsText" text="Extremo">
      <formula>NOT(ISERROR(SEARCH("Extremo",AA11)))</formula>
    </cfRule>
    <cfRule type="containsText" dxfId="921" priority="137" operator="containsText" text="Alto">
      <formula>NOT(ISERROR(SEARCH("Alto",AA11)))</formula>
    </cfRule>
    <cfRule type="containsText" dxfId="920" priority="138" operator="containsText" text="Bajo">
      <formula>NOT(ISERROR(SEARCH("Bajo",AA11)))</formula>
    </cfRule>
    <cfRule type="containsText" dxfId="919" priority="139" operator="containsText" text="Catastrófico">
      <formula>NOT(ISERROR(SEARCH("Catastrófico",AA11)))</formula>
    </cfRule>
    <cfRule type="containsText" dxfId="918" priority="140" operator="containsText" text="Mayor">
      <formula>NOT(ISERROR(SEARCH("Mayor",AA11)))</formula>
    </cfRule>
    <cfRule type="containsText" dxfId="917" priority="141" operator="containsText" text="Moderado">
      <formula>NOT(ISERROR(SEARCH("Moderado",AA11)))</formula>
    </cfRule>
    <cfRule type="containsText" dxfId="916" priority="142" operator="containsText" text="Menor">
      <formula>NOT(ISERROR(SEARCH("Menor",AA11)))</formula>
    </cfRule>
    <cfRule type="containsText" dxfId="915" priority="143" operator="containsText" text="Leve">
      <formula>NOT(ISERROR(SEARCH("Leve",AA11)))</formula>
    </cfRule>
    <cfRule type="containsText" dxfId="914" priority="144" operator="containsText" text="Muy a">
      <formula>NOT(ISERROR(SEARCH("Muy a",AA11)))</formula>
    </cfRule>
    <cfRule type="containsText" dxfId="913" priority="145" operator="containsText" text="Muy b">
      <formula>NOT(ISERROR(SEARCH("Muy b",AA11)))</formula>
    </cfRule>
    <cfRule type="containsText" dxfId="912" priority="146" operator="containsText" text="Baja">
      <formula>NOT(ISERROR(SEARCH("Baja",AA11)))</formula>
    </cfRule>
    <cfRule type="containsText" dxfId="911" priority="147" operator="containsText" text="Media">
      <formula>NOT(ISERROR(SEARCH("Media",AA11)))</formula>
    </cfRule>
    <cfRule type="containsText" dxfId="910" priority="148" operator="containsText" text="Alta">
      <formula>NOT(ISERROR(SEARCH("Alta",AA11)))</formula>
    </cfRule>
  </conditionalFormatting>
  <conditionalFormatting sqref="X9">
    <cfRule type="containsText" dxfId="909" priority="122" operator="containsText" text="Catastrófico">
      <formula>NOT(ISERROR(SEARCH("Catastrófico",X9)))</formula>
    </cfRule>
    <cfRule type="containsText" dxfId="908" priority="123" operator="containsText" text="Mayor">
      <formula>NOT(ISERROR(SEARCH("Mayor",X9)))</formula>
    </cfRule>
    <cfRule type="containsText" dxfId="907" priority="124" operator="containsText" text="Moderado">
      <formula>NOT(ISERROR(SEARCH("Moderado",X9)))</formula>
    </cfRule>
    <cfRule type="containsText" dxfId="906" priority="125" operator="containsText" text="Menor">
      <formula>NOT(ISERROR(SEARCH("Menor",X9)))</formula>
    </cfRule>
    <cfRule type="containsText" dxfId="905" priority="126" operator="containsText" text="Leve">
      <formula>NOT(ISERROR(SEARCH("Leve",X9)))</formula>
    </cfRule>
    <cfRule type="containsText" dxfId="904" priority="127" operator="containsText" text="Muy a">
      <formula>NOT(ISERROR(SEARCH("Muy a",X9)))</formula>
    </cfRule>
    <cfRule type="containsText" dxfId="903" priority="128" operator="containsText" text="Muy b">
      <formula>NOT(ISERROR(SEARCH("Muy b",X9)))</formula>
    </cfRule>
    <cfRule type="containsText" dxfId="902" priority="129" operator="containsText" text="Baja">
      <formula>NOT(ISERROR(SEARCH("Baja",X9)))</formula>
    </cfRule>
    <cfRule type="containsText" dxfId="901" priority="130" operator="containsText" text="Media">
      <formula>NOT(ISERROR(SEARCH("Media",X9)))</formula>
    </cfRule>
    <cfRule type="containsText" dxfId="900" priority="131" operator="containsText" text="Alta">
      <formula>NOT(ISERROR(SEARCH("Alta",X9)))</formula>
    </cfRule>
  </conditionalFormatting>
  <conditionalFormatting sqref="U9">
    <cfRule type="cellIs" dxfId="899" priority="104" operator="equal">
      <formula>100%</formula>
    </cfRule>
    <cfRule type="cellIs" dxfId="898" priority="105" operator="equal">
      <formula>80%</formula>
    </cfRule>
    <cfRule type="cellIs" dxfId="897" priority="106" operator="equal">
      <formula>60%</formula>
    </cfRule>
    <cfRule type="cellIs" dxfId="896" priority="107" operator="equal">
      <formula>40%</formula>
    </cfRule>
    <cfRule type="cellIs" dxfId="895" priority="108" operator="equal">
      <formula>0.2</formula>
    </cfRule>
    <cfRule type="containsText" dxfId="894" priority="109" operator="containsText" text="Extremo">
      <formula>NOT(ISERROR(SEARCH("Extremo",U9)))</formula>
    </cfRule>
    <cfRule type="containsText" dxfId="893" priority="110" operator="containsText" text="Alto">
      <formula>NOT(ISERROR(SEARCH("Alto",U9)))</formula>
    </cfRule>
    <cfRule type="containsText" dxfId="892" priority="111" operator="containsText" text="Bajo">
      <formula>NOT(ISERROR(SEARCH("Bajo",U9)))</formula>
    </cfRule>
    <cfRule type="containsText" dxfId="891" priority="112" operator="containsText" text="Catastrófico">
      <formula>NOT(ISERROR(SEARCH("Catastrófico",U9)))</formula>
    </cfRule>
    <cfRule type="containsText" dxfId="890" priority="113" operator="containsText" text="Mayor">
      <formula>NOT(ISERROR(SEARCH("Mayor",U9)))</formula>
    </cfRule>
    <cfRule type="containsText" dxfId="889" priority="114" operator="containsText" text="Moderado">
      <formula>NOT(ISERROR(SEARCH("Moderado",U9)))</formula>
    </cfRule>
    <cfRule type="containsText" dxfId="888" priority="115" operator="containsText" text="Menor">
      <formula>NOT(ISERROR(SEARCH("Menor",U9)))</formula>
    </cfRule>
    <cfRule type="containsText" dxfId="887" priority="116" operator="containsText" text="Leve">
      <formula>NOT(ISERROR(SEARCH("Leve",U9)))</formula>
    </cfRule>
    <cfRule type="containsText" dxfId="886" priority="117" operator="containsText" text="Muy a">
      <formula>NOT(ISERROR(SEARCH("Muy a",U9)))</formula>
    </cfRule>
    <cfRule type="containsText" dxfId="885" priority="118" operator="containsText" text="Muy b">
      <formula>NOT(ISERROR(SEARCH("Muy b",U9)))</formula>
    </cfRule>
    <cfRule type="containsText" dxfId="884" priority="119" operator="containsText" text="Baja">
      <formula>NOT(ISERROR(SEARCH("Baja",U9)))</formula>
    </cfRule>
    <cfRule type="containsText" dxfId="883" priority="120" operator="containsText" text="Media">
      <formula>NOT(ISERROR(SEARCH("Media",U9)))</formula>
    </cfRule>
    <cfRule type="containsText" dxfId="882" priority="121" operator="containsText" text="Alta">
      <formula>NOT(ISERROR(SEARCH("Alta",U9)))</formula>
    </cfRule>
  </conditionalFormatting>
  <conditionalFormatting sqref="U11">
    <cfRule type="cellIs" dxfId="881" priority="86" operator="equal">
      <formula>100%</formula>
    </cfRule>
    <cfRule type="cellIs" dxfId="880" priority="87" operator="equal">
      <formula>80%</formula>
    </cfRule>
    <cfRule type="cellIs" dxfId="879" priority="88" operator="equal">
      <formula>60%</formula>
    </cfRule>
    <cfRule type="cellIs" dxfId="878" priority="89" operator="equal">
      <formula>40%</formula>
    </cfRule>
    <cfRule type="cellIs" dxfId="877" priority="90" operator="equal">
      <formula>0.2</formula>
    </cfRule>
    <cfRule type="containsText" dxfId="876" priority="91" operator="containsText" text="Extremo">
      <formula>NOT(ISERROR(SEARCH("Extremo",U11)))</formula>
    </cfRule>
    <cfRule type="containsText" dxfId="875" priority="92" operator="containsText" text="Alto">
      <formula>NOT(ISERROR(SEARCH("Alto",U11)))</formula>
    </cfRule>
    <cfRule type="containsText" dxfId="874" priority="93" operator="containsText" text="Bajo">
      <formula>NOT(ISERROR(SEARCH("Bajo",U11)))</formula>
    </cfRule>
    <cfRule type="containsText" dxfId="873" priority="94" operator="containsText" text="Catastrófico">
      <formula>NOT(ISERROR(SEARCH("Catastrófico",U11)))</formula>
    </cfRule>
    <cfRule type="containsText" dxfId="872" priority="95" operator="containsText" text="Mayor">
      <formula>NOT(ISERROR(SEARCH("Mayor",U11)))</formula>
    </cfRule>
    <cfRule type="containsText" dxfId="871" priority="96" operator="containsText" text="Moderado">
      <formula>NOT(ISERROR(SEARCH("Moderado",U11)))</formula>
    </cfRule>
    <cfRule type="containsText" dxfId="870" priority="97" operator="containsText" text="Menor">
      <formula>NOT(ISERROR(SEARCH("Menor",U11)))</formula>
    </cfRule>
    <cfRule type="containsText" dxfId="869" priority="98" operator="containsText" text="Leve">
      <formula>NOT(ISERROR(SEARCH("Leve",U11)))</formula>
    </cfRule>
    <cfRule type="containsText" dxfId="868" priority="99" operator="containsText" text="Muy a">
      <formula>NOT(ISERROR(SEARCH("Muy a",U11)))</formula>
    </cfRule>
    <cfRule type="containsText" dxfId="867" priority="100" operator="containsText" text="Muy b">
      <formula>NOT(ISERROR(SEARCH("Muy b",U11)))</formula>
    </cfRule>
    <cfRule type="containsText" dxfId="866" priority="101" operator="containsText" text="Baja">
      <formula>NOT(ISERROR(SEARCH("Baja",U11)))</formula>
    </cfRule>
    <cfRule type="containsText" dxfId="865" priority="102" operator="containsText" text="Media">
      <formula>NOT(ISERROR(SEARCH("Media",U11)))</formula>
    </cfRule>
    <cfRule type="containsText" dxfId="864" priority="103" operator="containsText" text="Alta">
      <formula>NOT(ISERROR(SEARCH("Alta",U11)))</formula>
    </cfRule>
  </conditionalFormatting>
  <conditionalFormatting sqref="AK9">
    <cfRule type="containsText" dxfId="863" priority="83" operator="containsText" text="BAJA">
      <formula>NOT(ISERROR(SEARCH("BAJA",AK9)))</formula>
    </cfRule>
    <cfRule type="containsText" dxfId="862" priority="84" operator="containsText" text="MEDIA">
      <formula>NOT(ISERROR(SEARCH("MEDIA",AK9)))</formula>
    </cfRule>
    <cfRule type="containsText" dxfId="861" priority="85" operator="containsText" text="ALTA">
      <formula>NOT(ISERROR(SEARCH("ALTA",AK9)))</formula>
    </cfRule>
  </conditionalFormatting>
  <conditionalFormatting sqref="AK10:AK12">
    <cfRule type="containsText" dxfId="860" priority="80" operator="containsText" text="BAJA">
      <formula>NOT(ISERROR(SEARCH("BAJA",AK10)))</formula>
    </cfRule>
    <cfRule type="containsText" dxfId="859" priority="81" operator="containsText" text="MEDIA">
      <formula>NOT(ISERROR(SEARCH("MEDIA",AK10)))</formula>
    </cfRule>
    <cfRule type="containsText" dxfId="858" priority="82" operator="containsText" text="ALTA">
      <formula>NOT(ISERROR(SEARCH("ALTA",AK10)))</formula>
    </cfRule>
  </conditionalFormatting>
  <conditionalFormatting sqref="AW9">
    <cfRule type="cellIs" dxfId="857" priority="62" operator="equal">
      <formula>100%</formula>
    </cfRule>
    <cfRule type="cellIs" dxfId="856" priority="63" operator="equal">
      <formula>80%</formula>
    </cfRule>
    <cfRule type="cellIs" dxfId="855" priority="64" operator="equal">
      <formula>60%</formula>
    </cfRule>
    <cfRule type="cellIs" dxfId="854" priority="65" operator="equal">
      <formula>40%</formula>
    </cfRule>
    <cfRule type="cellIs" dxfId="853" priority="66" operator="equal">
      <formula>0.2</formula>
    </cfRule>
    <cfRule type="containsText" dxfId="852" priority="67" operator="containsText" text="Extremo">
      <formula>NOT(ISERROR(SEARCH("Extremo",AW9)))</formula>
    </cfRule>
    <cfRule type="containsText" dxfId="851" priority="68" operator="containsText" text="Alto">
      <formula>NOT(ISERROR(SEARCH("Alto",AW9)))</formula>
    </cfRule>
    <cfRule type="containsText" dxfId="850" priority="69" operator="containsText" text="Bajo">
      <formula>NOT(ISERROR(SEARCH("Bajo",AW9)))</formula>
    </cfRule>
    <cfRule type="containsText" dxfId="849" priority="70" operator="containsText" text="Catastrófico">
      <formula>NOT(ISERROR(SEARCH("Catastrófico",AW9)))</formula>
    </cfRule>
    <cfRule type="containsText" dxfId="848" priority="71" operator="containsText" text="Mayor">
      <formula>NOT(ISERROR(SEARCH("Mayor",AW9)))</formula>
    </cfRule>
    <cfRule type="containsText" dxfId="847" priority="72" operator="containsText" text="Moderado">
      <formula>NOT(ISERROR(SEARCH("Moderado",AW9)))</formula>
    </cfRule>
    <cfRule type="containsText" dxfId="846" priority="73" operator="containsText" text="Menor">
      <formula>NOT(ISERROR(SEARCH("Menor",AW9)))</formula>
    </cfRule>
    <cfRule type="containsText" dxfId="845" priority="74" operator="containsText" text="Leve">
      <formula>NOT(ISERROR(SEARCH("Leve",AW9)))</formula>
    </cfRule>
    <cfRule type="containsText" dxfId="844" priority="75" operator="containsText" text="Muy a">
      <formula>NOT(ISERROR(SEARCH("Muy a",AW9)))</formula>
    </cfRule>
    <cfRule type="containsText" dxfId="843" priority="76" operator="containsText" text="Muy b">
      <formula>NOT(ISERROR(SEARCH("Muy b",AW9)))</formula>
    </cfRule>
    <cfRule type="containsText" dxfId="842" priority="77" operator="containsText" text="Baja">
      <formula>NOT(ISERROR(SEARCH("Baja",AW9)))</formula>
    </cfRule>
    <cfRule type="containsText" dxfId="841" priority="78" operator="containsText" text="Media">
      <formula>NOT(ISERROR(SEARCH("Media",AW9)))</formula>
    </cfRule>
    <cfRule type="containsText" dxfId="840" priority="79" operator="containsText" text="Alta">
      <formula>NOT(ISERROR(SEARCH("Alta",AW9)))</formula>
    </cfRule>
  </conditionalFormatting>
  <conditionalFormatting sqref="AV9:AV12">
    <cfRule type="cellIs" dxfId="839" priority="55" operator="greaterThan">
      <formula>75%</formula>
    </cfRule>
    <cfRule type="cellIs" dxfId="838" priority="56" operator="between">
      <formula>51%</formula>
      <formula>75%</formula>
    </cfRule>
    <cfRule type="cellIs" dxfId="837" priority="57" operator="between">
      <formula>26%</formula>
      <formula>50%</formula>
    </cfRule>
    <cfRule type="cellIs" dxfId="836" priority="58" operator="between">
      <formula>0%</formula>
      <formula>25%</formula>
    </cfRule>
    <cfRule type="containsText" dxfId="835" priority="59" operator="containsText" text="BAJA">
      <formula>NOT(ISERROR(SEARCH("BAJA",AV9)))</formula>
    </cfRule>
    <cfRule type="containsText" dxfId="834" priority="60" operator="containsText" text="MEDIA">
      <formula>NOT(ISERROR(SEARCH("MEDIA",AV9)))</formula>
    </cfRule>
    <cfRule type="containsText" dxfId="833" priority="61" operator="containsText" text="ALTA">
      <formula>NOT(ISERROR(SEARCH("ALTA",AV9)))</formula>
    </cfRule>
  </conditionalFormatting>
  <conditionalFormatting sqref="AW11">
    <cfRule type="cellIs" dxfId="832" priority="37" operator="equal">
      <formula>100%</formula>
    </cfRule>
    <cfRule type="cellIs" dxfId="831" priority="38" operator="equal">
      <formula>80%</formula>
    </cfRule>
    <cfRule type="cellIs" dxfId="830" priority="39" operator="equal">
      <formula>60%</formula>
    </cfRule>
    <cfRule type="cellIs" dxfId="829" priority="40" operator="equal">
      <formula>40%</formula>
    </cfRule>
    <cfRule type="cellIs" dxfId="828" priority="41" operator="equal">
      <formula>0.2</formula>
    </cfRule>
    <cfRule type="containsText" dxfId="827" priority="42" operator="containsText" text="Extremo">
      <formula>NOT(ISERROR(SEARCH("Extremo",AW11)))</formula>
    </cfRule>
    <cfRule type="containsText" dxfId="826" priority="43" operator="containsText" text="Alto">
      <formula>NOT(ISERROR(SEARCH("Alto",AW11)))</formula>
    </cfRule>
    <cfRule type="containsText" dxfId="825" priority="44" operator="containsText" text="Bajo">
      <formula>NOT(ISERROR(SEARCH("Bajo",AW11)))</formula>
    </cfRule>
    <cfRule type="containsText" dxfId="824" priority="45" operator="containsText" text="Catastrófico">
      <formula>NOT(ISERROR(SEARCH("Catastrófico",AW11)))</formula>
    </cfRule>
    <cfRule type="containsText" dxfId="823" priority="46" operator="containsText" text="Mayor">
      <formula>NOT(ISERROR(SEARCH("Mayor",AW11)))</formula>
    </cfRule>
    <cfRule type="containsText" dxfId="822" priority="47" operator="containsText" text="Moderado">
      <formula>NOT(ISERROR(SEARCH("Moderado",AW11)))</formula>
    </cfRule>
    <cfRule type="containsText" dxfId="821" priority="48" operator="containsText" text="Menor">
      <formula>NOT(ISERROR(SEARCH("Menor",AW11)))</formula>
    </cfRule>
    <cfRule type="containsText" dxfId="820" priority="49" operator="containsText" text="Leve">
      <formula>NOT(ISERROR(SEARCH("Leve",AW11)))</formula>
    </cfRule>
    <cfRule type="containsText" dxfId="819" priority="50" operator="containsText" text="Muy a">
      <formula>NOT(ISERROR(SEARCH("Muy a",AW11)))</formula>
    </cfRule>
    <cfRule type="containsText" dxfId="818" priority="51" operator="containsText" text="Muy b">
      <formula>NOT(ISERROR(SEARCH("Muy b",AW11)))</formula>
    </cfRule>
    <cfRule type="containsText" dxfId="817" priority="52" operator="containsText" text="Baja">
      <formula>NOT(ISERROR(SEARCH("Baja",AW11)))</formula>
    </cfRule>
    <cfRule type="containsText" dxfId="816" priority="53" operator="containsText" text="Media">
      <formula>NOT(ISERROR(SEARCH("Media",AW11)))</formula>
    </cfRule>
    <cfRule type="containsText" dxfId="815" priority="54" operator="containsText" text="Alta">
      <formula>NOT(ISERROR(SEARCH("Alta",AW11)))</formula>
    </cfRule>
  </conditionalFormatting>
  <conditionalFormatting sqref="AX9">
    <cfRule type="cellIs" dxfId="814" priority="19" operator="equal">
      <formula>100%</formula>
    </cfRule>
    <cfRule type="cellIs" dxfId="813" priority="20" operator="equal">
      <formula>80%</formula>
    </cfRule>
    <cfRule type="cellIs" dxfId="812" priority="21" operator="equal">
      <formula>60%</formula>
    </cfRule>
    <cfRule type="cellIs" dxfId="811" priority="22" operator="equal">
      <formula>40%</formula>
    </cfRule>
    <cfRule type="cellIs" dxfId="810" priority="23" operator="equal">
      <formula>0.2</formula>
    </cfRule>
    <cfRule type="containsText" dxfId="809" priority="24" operator="containsText" text="Extremo">
      <formula>NOT(ISERROR(SEARCH("Extremo",AX9)))</formula>
    </cfRule>
    <cfRule type="containsText" dxfId="808" priority="25" operator="containsText" text="Alto">
      <formula>NOT(ISERROR(SEARCH("Alto",AX9)))</formula>
    </cfRule>
    <cfRule type="containsText" dxfId="807" priority="26" operator="containsText" text="Bajo">
      <formula>NOT(ISERROR(SEARCH("Bajo",AX9)))</formula>
    </cfRule>
    <cfRule type="containsText" dxfId="806" priority="27" operator="containsText" text="Catastrófico">
      <formula>NOT(ISERROR(SEARCH("Catastrófico",AX9)))</formula>
    </cfRule>
    <cfRule type="containsText" dxfId="805" priority="28" operator="containsText" text="Mayor">
      <formula>NOT(ISERROR(SEARCH("Mayor",AX9)))</formula>
    </cfRule>
    <cfRule type="containsText" dxfId="804" priority="29" operator="containsText" text="Moderado">
      <formula>NOT(ISERROR(SEARCH("Moderado",AX9)))</formula>
    </cfRule>
    <cfRule type="containsText" dxfId="803" priority="30" operator="containsText" text="Menor">
      <formula>NOT(ISERROR(SEARCH("Menor",AX9)))</formula>
    </cfRule>
    <cfRule type="containsText" dxfId="802" priority="31" operator="containsText" text="Leve">
      <formula>NOT(ISERROR(SEARCH("Leve",AX9)))</formula>
    </cfRule>
    <cfRule type="containsText" dxfId="801" priority="32" operator="containsText" text="Muy a">
      <formula>NOT(ISERROR(SEARCH("Muy a",AX9)))</formula>
    </cfRule>
    <cfRule type="containsText" dxfId="800" priority="33" operator="containsText" text="Muy b">
      <formula>NOT(ISERROR(SEARCH("Muy b",AX9)))</formula>
    </cfRule>
    <cfRule type="containsText" dxfId="799" priority="34" operator="containsText" text="Baja">
      <formula>NOT(ISERROR(SEARCH("Baja",AX9)))</formula>
    </cfRule>
    <cfRule type="containsText" dxfId="798" priority="35" operator="containsText" text="Media">
      <formula>NOT(ISERROR(SEARCH("Media",AX9)))</formula>
    </cfRule>
    <cfRule type="containsText" dxfId="797" priority="36" operator="containsText" text="Alta">
      <formula>NOT(ISERROR(SEARCH("Alta",AX9)))</formula>
    </cfRule>
  </conditionalFormatting>
  <conditionalFormatting sqref="AX11">
    <cfRule type="cellIs" dxfId="796" priority="1" operator="equal">
      <formula>100%</formula>
    </cfRule>
    <cfRule type="cellIs" dxfId="795" priority="2" operator="equal">
      <formula>80%</formula>
    </cfRule>
    <cfRule type="cellIs" dxfId="794" priority="3" operator="equal">
      <formula>60%</formula>
    </cfRule>
    <cfRule type="cellIs" dxfId="793" priority="4" operator="equal">
      <formula>40%</formula>
    </cfRule>
    <cfRule type="cellIs" dxfId="792" priority="5" operator="equal">
      <formula>0.2</formula>
    </cfRule>
    <cfRule type="containsText" dxfId="791" priority="6" operator="containsText" text="Extremo">
      <formula>NOT(ISERROR(SEARCH("Extremo",AX11)))</formula>
    </cfRule>
    <cfRule type="containsText" dxfId="790" priority="7" operator="containsText" text="Alto">
      <formula>NOT(ISERROR(SEARCH("Alto",AX11)))</formula>
    </cfRule>
    <cfRule type="containsText" dxfId="789" priority="8" operator="containsText" text="Bajo">
      <formula>NOT(ISERROR(SEARCH("Bajo",AX11)))</formula>
    </cfRule>
    <cfRule type="containsText" dxfId="788" priority="9" operator="containsText" text="Catastrófico">
      <formula>NOT(ISERROR(SEARCH("Catastrófico",AX11)))</formula>
    </cfRule>
    <cfRule type="containsText" dxfId="787" priority="10" operator="containsText" text="Mayor">
      <formula>NOT(ISERROR(SEARCH("Mayor",AX11)))</formula>
    </cfRule>
    <cfRule type="containsText" dxfId="786" priority="11" operator="containsText" text="Moderado">
      <formula>NOT(ISERROR(SEARCH("Moderado",AX11)))</formula>
    </cfRule>
    <cfRule type="containsText" dxfId="785" priority="12" operator="containsText" text="Menor">
      <formula>NOT(ISERROR(SEARCH("Menor",AX11)))</formula>
    </cfRule>
    <cfRule type="containsText" dxfId="784" priority="13" operator="containsText" text="Leve">
      <formula>NOT(ISERROR(SEARCH("Leve",AX11)))</formula>
    </cfRule>
    <cfRule type="containsText" dxfId="783" priority="14" operator="containsText" text="Muy a">
      <formula>NOT(ISERROR(SEARCH("Muy a",AX11)))</formula>
    </cfRule>
    <cfRule type="containsText" dxfId="782" priority="15" operator="containsText" text="Muy b">
      <formula>NOT(ISERROR(SEARCH("Muy b",AX11)))</formula>
    </cfRule>
    <cfRule type="containsText" dxfId="781" priority="16" operator="containsText" text="Baja">
      <formula>NOT(ISERROR(SEARCH("Baja",AX11)))</formula>
    </cfRule>
    <cfRule type="containsText" dxfId="780" priority="17" operator="containsText" text="Media">
      <formula>NOT(ISERROR(SEARCH("Media",AX11)))</formula>
    </cfRule>
    <cfRule type="containsText" dxfId="779" priority="18" operator="containsText" text="Alta">
      <formula>NOT(ISERROR(SEARCH("Alta",AX11)))</formula>
    </cfRule>
  </conditionalFormatting>
  <dataValidations count="5">
    <dataValidation type="list" allowBlank="1" showInputMessage="1" showErrorMessage="1" sqref="A4 A7 AK4:AK12" xr:uid="{00000000-0002-0000-1000-000000000000}">
      <formula1>"SI,NO"</formula1>
    </dataValidation>
    <dataValidation type="list" allowBlank="1" showInputMessage="1" showErrorMessage="1" sqref="AG4:AG10" xr:uid="{00000000-0002-0000-1000-000001000000}">
      <formula1>"Manual,Automático"</formula1>
    </dataValidation>
    <dataValidation type="list" allowBlank="1" showInputMessage="1" showErrorMessage="1" sqref="AR4:AR12" xr:uid="{00000000-0002-0000-1000-000002000000}">
      <formula1>"Asignado,No Asignado"</formula1>
    </dataValidation>
    <dataValidation type="list" allowBlank="1" showInputMessage="1" showErrorMessage="1" sqref="AT4:AT8" xr:uid="{00000000-0002-0000-1000-000003000000}">
      <formula1>"Adecuado,Inadecuado"</formula1>
    </dataValidation>
    <dataValidation type="list" allowBlank="1" showInputMessage="1" showErrorMessage="1" sqref="AJ4:AJ8" xr:uid="{00000000-0002-0000-1000-000004000000}">
      <formula1>"Confiable,No confiable"</formula1>
    </dataValidation>
  </dataValidations>
  <hyperlinks>
    <hyperlink ref="BI4" r:id="rId1" xr:uid="{74D2376E-89B9-4B85-A4C7-1FDD9F5525C2}"/>
    <hyperlink ref="BI5" r:id="rId2" xr:uid="{B01CCEFB-A5F0-4FD4-98DA-59CFE51E88C0}"/>
    <hyperlink ref="BI7" r:id="rId3" xr:uid="{9364A952-3978-433C-AFB7-325B8DF92286}"/>
    <hyperlink ref="BI9" r:id="rId4" display="https://loteriadbogota-my.sharepoint.com/:b:/g/personal/claudia_vega_loteriadebogota_com/EfgORh8iUy9DmJraA_iv3KsBaqKWy6tp9mWZFM3aBZjvmQ?e=ipS8Q7.https://loteriadbogota.sharepoint.com/:w:/s/CARPETASCOMPARTIDAS/EV6JNiOnACBHkvY2VWbB0nMBy36wanBg_JQYbnVqV3jVcw?e=0OhSWO" xr:uid="{FCB0D27A-CB06-4F71-8F3A-A4B679A15781}"/>
    <hyperlink ref="BI11" r:id="rId5" xr:uid="{C864FBD0-3F60-4B7D-95EC-45D7A1BFB405}"/>
  </hyperlinks>
  <pageMargins left="0.7" right="0.7" top="0.75" bottom="0.75" header="0.3" footer="0.3"/>
  <pageSetup paperSize="9" orientation="portrait" r:id="rId6"/>
  <extLst>
    <ext xmlns:x14="http://schemas.microsoft.com/office/spreadsheetml/2009/9/main" uri="{CCE6A557-97BC-4b89-ADB6-D9C93CAAB3DF}">
      <x14:dataValidations xmlns:xm="http://schemas.microsoft.com/office/excel/2006/main" count="7">
        <x14:dataValidation type="list" allowBlank="1" showInputMessage="1" showErrorMessage="1" xr:uid="{00000000-0002-0000-1000-000005000000}">
          <x14:formula1>
            <xm:f>Listas!$C$2:$C$8</xm:f>
          </x14:formula1>
          <xm:sqref>E11:E12</xm:sqref>
        </x14:dataValidation>
        <x14:dataValidation type="list" allowBlank="1" showInputMessage="1" showErrorMessage="1" xr:uid="{00000000-0002-0000-1000-000006000000}">
          <x14:formula1>
            <xm:f>Listas!$B$2:$B$7</xm:f>
          </x14:formula1>
          <xm:sqref>D11:D12</xm:sqref>
        </x14:dataValidation>
        <x14:dataValidation type="list" allowBlank="1" showInputMessage="1" showErrorMessage="1" xr:uid="{00000000-0002-0000-1000-000007000000}">
          <x14:formula1>
            <xm:f>Listas!$P$2:$P$7</xm:f>
          </x14:formula1>
          <xm:sqref>Q4:Q12</xm:sqref>
        </x14:dataValidation>
        <x14:dataValidation type="list" allowBlank="1" showInputMessage="1" showErrorMessage="1" xr:uid="{00000000-0002-0000-1000-000008000000}">
          <x14:formula1>
            <xm:f>Listas!$O$2:$O$7</xm:f>
          </x14:formula1>
          <xm:sqref>O4:O12</xm:sqref>
        </x14:dataValidation>
        <x14:dataValidation type="list" allowBlank="1" showInputMessage="1" showErrorMessage="1" xr:uid="{00000000-0002-0000-1000-000009000000}">
          <x14:formula1>
            <xm:f>Listas!$N$2:$N$7</xm:f>
          </x14:formula1>
          <xm:sqref>M7:M12</xm:sqref>
        </x14:dataValidation>
        <x14:dataValidation type="list" allowBlank="1" showInputMessage="1" showErrorMessage="1" xr:uid="{00000000-0002-0000-1000-00000A000000}">
          <x14:formula1>
            <xm:f>Listas!$Q$2:$Q$8</xm:f>
          </x14:formula1>
          <xm:sqref>J4:J12</xm:sqref>
        </x14:dataValidation>
        <x14:dataValidation type="list" allowBlank="1" showInputMessage="1" showErrorMessage="1" xr:uid="{00000000-0002-0000-1000-00000B000000}">
          <x14:formula1>
            <xm:f>Listas!$L$2:$L$6</xm:f>
          </x14:formula1>
          <xm:sqref>T11:T12</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BQ283"/>
  <sheetViews>
    <sheetView topLeftCell="AZ1" zoomScale="70" zoomScaleNormal="70" workbookViewId="0">
      <selection activeCell="BF5" sqref="BF5"/>
    </sheetView>
  </sheetViews>
  <sheetFormatPr baseColWidth="10" defaultColWidth="11.44140625" defaultRowHeight="35.25" customHeight="1" x14ac:dyDescent="0.3"/>
  <cols>
    <col min="1" max="1" width="14.109375" style="1" customWidth="1"/>
    <col min="2" max="2" width="14" style="6" customWidth="1"/>
    <col min="3" max="3" width="17.33203125" style="6" customWidth="1"/>
    <col min="4" max="4" width="11.33203125" style="6" customWidth="1"/>
    <col min="5" max="5" width="19.5546875" style="6" customWidth="1"/>
    <col min="6" max="6" width="44.109375" style="2" customWidth="1"/>
    <col min="7" max="7" width="9.6640625" style="2" customWidth="1"/>
    <col min="8" max="8" width="20" style="2" customWidth="1"/>
    <col min="9" max="12" width="32.44140625" style="2" customWidth="1"/>
    <col min="13" max="13" width="19.109375" style="2" customWidth="1"/>
    <col min="14" max="14" width="3.44140625" style="2" hidden="1" customWidth="1"/>
    <col min="15" max="15" width="17.33203125" style="2" customWidth="1"/>
    <col min="16" max="16" width="3.44140625" style="2" hidden="1" customWidth="1"/>
    <col min="17" max="17" width="19.6640625" style="2" customWidth="1"/>
    <col min="18" max="18" width="3" style="2" hidden="1" customWidth="1"/>
    <col min="19" max="20" width="21.88671875" style="2" customWidth="1"/>
    <col min="21" max="21" width="10.44140625" style="2" hidden="1" customWidth="1"/>
    <col min="22" max="22" width="15" style="2" bestFit="1" customWidth="1"/>
    <col min="23" max="23" width="5.6640625" style="26" hidden="1" customWidth="1"/>
    <col min="24" max="24" width="13.6640625" style="2" customWidth="1"/>
    <col min="25" max="25" width="5.6640625" style="26" hidden="1" customWidth="1"/>
    <col min="26" max="26" width="16.88671875" style="2" bestFit="1" customWidth="1"/>
    <col min="27" max="27" width="5.44140625" style="2" hidden="1" customWidth="1"/>
    <col min="28" max="28" width="51.33203125" style="2" customWidth="1"/>
    <col min="29" max="29" width="28" style="2" customWidth="1"/>
    <col min="30" max="30" width="86.33203125" style="2" customWidth="1"/>
    <col min="31" max="31" width="10" style="2" bestFit="1" customWidth="1"/>
    <col min="32" max="32" width="8.44140625" style="26" customWidth="1"/>
    <col min="33" max="33" width="20.33203125" style="26" customWidth="1"/>
    <col min="34" max="34" width="9" style="26" customWidth="1"/>
    <col min="35" max="35" width="14.109375" style="26" customWidth="1"/>
    <col min="36" max="36" width="16.44140625" style="2" customWidth="1"/>
    <col min="37" max="37" width="6.6640625" style="2" customWidth="1"/>
    <col min="38" max="38" width="63.6640625" style="2" customWidth="1"/>
    <col min="39" max="39" width="14.6640625" style="6" customWidth="1"/>
    <col min="40" max="40" width="20.6640625" style="2" customWidth="1"/>
    <col min="41" max="41" width="8.88671875" style="2" customWidth="1"/>
    <col min="42" max="42" width="12.109375" style="2" customWidth="1"/>
    <col min="43" max="43" width="14.88671875" style="2" customWidth="1"/>
    <col min="44" max="44" width="9.109375" style="2" customWidth="1"/>
    <col min="45" max="45" width="33.6640625" style="2" customWidth="1"/>
    <col min="46" max="46" width="13.6640625" style="2" customWidth="1"/>
    <col min="47" max="47" width="13.6640625" style="2" hidden="1" customWidth="1"/>
    <col min="48" max="48" width="13.6640625" style="30" hidden="1" customWidth="1"/>
    <col min="49" max="49" width="13.6640625" style="2" customWidth="1"/>
    <col min="50" max="50" width="15.33203125" style="2" customWidth="1"/>
    <col min="51" max="51" width="2.33203125" style="5" customWidth="1"/>
    <col min="52" max="52" width="49.33203125" style="5" customWidth="1"/>
    <col min="53" max="53" width="17" style="4" customWidth="1"/>
    <col min="54" max="55" width="11.5546875" style="3" customWidth="1"/>
    <col min="56" max="56" width="21.88671875" style="2" customWidth="1"/>
    <col min="57" max="57" width="14.88671875" style="1" customWidth="1"/>
    <col min="58" max="58" width="41.5546875" style="113" customWidth="1"/>
    <col min="59" max="59" width="14.88671875" style="1" customWidth="1"/>
    <col min="60" max="60" width="46.6640625" style="1" customWidth="1"/>
    <col min="61" max="61" width="31" style="1" customWidth="1"/>
    <col min="62" max="62" width="14.88671875" style="1" customWidth="1"/>
    <col min="63" max="63" width="63.88671875" style="1" customWidth="1"/>
    <col min="64" max="249" width="11.5546875" style="1"/>
    <col min="250" max="250" width="21.88671875" style="1" customWidth="1"/>
    <col min="251" max="251" width="13.88671875" style="1" customWidth="1"/>
    <col min="252" max="252" width="38.6640625" style="1" customWidth="1"/>
    <col min="253" max="253" width="3" style="1" bestFit="1" customWidth="1"/>
    <col min="254" max="254" width="32.33203125" style="1" customWidth="1"/>
    <col min="255" max="255" width="46.33203125" style="1" customWidth="1"/>
    <col min="256" max="256" width="19" style="1" customWidth="1"/>
    <col min="257" max="257" width="0" style="1" hidden="1" customWidth="1"/>
    <col min="258" max="258" width="17.6640625" style="1" customWidth="1"/>
    <col min="259" max="259" width="0" style="1" hidden="1" customWidth="1"/>
    <col min="260" max="260" width="22.33203125" style="1" customWidth="1"/>
    <col min="261" max="261" width="5.33203125" style="1" customWidth="1"/>
    <col min="262" max="262" width="36.33203125" style="1" customWidth="1"/>
    <col min="263" max="263" width="5.6640625" style="1" customWidth="1"/>
    <col min="264" max="264" width="0" style="1" hidden="1" customWidth="1"/>
    <col min="265" max="265" width="20.6640625" style="1" customWidth="1"/>
    <col min="266" max="266" width="4.88671875" style="1" customWidth="1"/>
    <col min="267" max="267" width="0" style="1" hidden="1" customWidth="1"/>
    <col min="268" max="268" width="24.6640625" style="1" customWidth="1"/>
    <col min="269" max="269" width="12.33203125" style="1" customWidth="1"/>
    <col min="270" max="270" width="0" style="1" hidden="1" customWidth="1"/>
    <col min="271" max="271" width="3.44140625" style="1" customWidth="1"/>
    <col min="272" max="272" width="0" style="1" hidden="1" customWidth="1"/>
    <col min="273" max="273" width="17.6640625" style="1" customWidth="1"/>
    <col min="274" max="274" width="3.44140625" style="1" customWidth="1"/>
    <col min="275" max="275" width="0" style="1" hidden="1" customWidth="1"/>
    <col min="276" max="276" width="23.6640625" style="1" customWidth="1"/>
    <col min="277" max="277" width="10" style="1" customWidth="1"/>
    <col min="278" max="278" width="0" style="1" hidden="1" customWidth="1"/>
    <col min="279" max="280" width="14.6640625" style="1" customWidth="1"/>
    <col min="281" max="281" width="12.88671875" style="1" customWidth="1"/>
    <col min="282" max="282" width="3.33203125" style="1" customWidth="1"/>
    <col min="283" max="283" width="30.33203125" style="1" customWidth="1"/>
    <col min="284" max="284" width="5" style="1" customWidth="1"/>
    <col min="285" max="285" width="0" style="1" hidden="1" customWidth="1"/>
    <col min="286" max="286" width="14.33203125" style="1" customWidth="1"/>
    <col min="287" max="287" width="5.6640625" style="1" customWidth="1"/>
    <col min="288" max="288" width="0" style="1" hidden="1" customWidth="1"/>
    <col min="289" max="289" width="17.33203125" style="1" customWidth="1"/>
    <col min="290" max="290" width="12.6640625" style="1" customWidth="1"/>
    <col min="291" max="291" width="0" style="1" hidden="1" customWidth="1"/>
    <col min="292" max="292" width="5.33203125" style="1" customWidth="1"/>
    <col min="293" max="293" width="0" style="1" hidden="1" customWidth="1"/>
    <col min="294" max="294" width="17" style="1" customWidth="1"/>
    <col min="295" max="295" width="6.33203125" style="1" customWidth="1"/>
    <col min="296" max="296" width="0" style="1" hidden="1" customWidth="1"/>
    <col min="297" max="297" width="14.33203125" style="1" customWidth="1"/>
    <col min="298" max="298" width="7.5546875" style="1" customWidth="1"/>
    <col min="299" max="299" width="0" style="1" hidden="1" customWidth="1"/>
    <col min="300" max="301" width="14.33203125" style="1" customWidth="1"/>
    <col min="302" max="302" width="20.88671875" style="1" customWidth="1"/>
    <col min="303" max="303" width="14.44140625" style="1" customWidth="1"/>
    <col min="304" max="304" width="15" style="1" customWidth="1"/>
    <col min="305" max="305" width="2.6640625" style="1" customWidth="1"/>
    <col min="306" max="306" width="11.6640625" style="1" customWidth="1"/>
    <col min="307" max="307" width="11.5546875" style="1" customWidth="1"/>
    <col min="308" max="308" width="2.33203125" style="1" customWidth="1"/>
    <col min="309" max="309" width="41" style="1" customWidth="1"/>
    <col min="310" max="310" width="14.33203125" style="1" customWidth="1"/>
    <col min="311" max="312" width="11.5546875" style="1" customWidth="1"/>
    <col min="313" max="313" width="21.88671875" style="1" customWidth="1"/>
    <col min="314" max="505" width="11.5546875" style="1"/>
    <col min="506" max="506" width="21.88671875" style="1" customWidth="1"/>
    <col min="507" max="507" width="13.88671875" style="1" customWidth="1"/>
    <col min="508" max="508" width="38.6640625" style="1" customWidth="1"/>
    <col min="509" max="509" width="3" style="1" bestFit="1" customWidth="1"/>
    <col min="510" max="510" width="32.33203125" style="1" customWidth="1"/>
    <col min="511" max="511" width="46.33203125" style="1" customWidth="1"/>
    <col min="512" max="512" width="19" style="1" customWidth="1"/>
    <col min="513" max="513" width="0" style="1" hidden="1" customWidth="1"/>
    <col min="514" max="514" width="17.6640625" style="1" customWidth="1"/>
    <col min="515" max="515" width="0" style="1" hidden="1" customWidth="1"/>
    <col min="516" max="516" width="22.33203125" style="1" customWidth="1"/>
    <col min="517" max="517" width="5.33203125" style="1" customWidth="1"/>
    <col min="518" max="518" width="36.33203125" style="1" customWidth="1"/>
    <col min="519" max="519" width="5.6640625" style="1" customWidth="1"/>
    <col min="520" max="520" width="0" style="1" hidden="1" customWidth="1"/>
    <col min="521" max="521" width="20.6640625" style="1" customWidth="1"/>
    <col min="522" max="522" width="4.88671875" style="1" customWidth="1"/>
    <col min="523" max="523" width="0" style="1" hidden="1" customWidth="1"/>
    <col min="524" max="524" width="24.6640625" style="1" customWidth="1"/>
    <col min="525" max="525" width="12.33203125" style="1" customWidth="1"/>
    <col min="526" max="526" width="0" style="1" hidden="1" customWidth="1"/>
    <col min="527" max="527" width="3.44140625" style="1" customWidth="1"/>
    <col min="528" max="528" width="0" style="1" hidden="1" customWidth="1"/>
    <col min="529" max="529" width="17.6640625" style="1" customWidth="1"/>
    <col min="530" max="530" width="3.44140625" style="1" customWidth="1"/>
    <col min="531" max="531" width="0" style="1" hidden="1" customWidth="1"/>
    <col min="532" max="532" width="23.6640625" style="1" customWidth="1"/>
    <col min="533" max="533" width="10" style="1" customWidth="1"/>
    <col min="534" max="534" width="0" style="1" hidden="1" customWidth="1"/>
    <col min="535" max="536" width="14.6640625" style="1" customWidth="1"/>
    <col min="537" max="537" width="12.88671875" style="1" customWidth="1"/>
    <col min="538" max="538" width="3.33203125" style="1" customWidth="1"/>
    <col min="539" max="539" width="30.33203125" style="1" customWidth="1"/>
    <col min="540" max="540" width="5" style="1" customWidth="1"/>
    <col min="541" max="541" width="0" style="1" hidden="1" customWidth="1"/>
    <col min="542" max="542" width="14.33203125" style="1" customWidth="1"/>
    <col min="543" max="543" width="5.6640625" style="1" customWidth="1"/>
    <col min="544" max="544" width="0" style="1" hidden="1" customWidth="1"/>
    <col min="545" max="545" width="17.33203125" style="1" customWidth="1"/>
    <col min="546" max="546" width="12.6640625" style="1" customWidth="1"/>
    <col min="547" max="547" width="0" style="1" hidden="1" customWidth="1"/>
    <col min="548" max="548" width="5.33203125" style="1" customWidth="1"/>
    <col min="549" max="549" width="0" style="1" hidden="1" customWidth="1"/>
    <col min="550" max="550" width="17" style="1" customWidth="1"/>
    <col min="551" max="551" width="6.33203125" style="1" customWidth="1"/>
    <col min="552" max="552" width="0" style="1" hidden="1" customWidth="1"/>
    <col min="553" max="553" width="14.33203125" style="1" customWidth="1"/>
    <col min="554" max="554" width="7.5546875" style="1" customWidth="1"/>
    <col min="555" max="555" width="0" style="1" hidden="1" customWidth="1"/>
    <col min="556" max="557" width="14.33203125" style="1" customWidth="1"/>
    <col min="558" max="558" width="20.88671875" style="1" customWidth="1"/>
    <col min="559" max="559" width="14.44140625" style="1" customWidth="1"/>
    <col min="560" max="560" width="15" style="1" customWidth="1"/>
    <col min="561" max="561" width="2.6640625" style="1" customWidth="1"/>
    <col min="562" max="562" width="11.6640625" style="1" customWidth="1"/>
    <col min="563" max="563" width="11.5546875" style="1" customWidth="1"/>
    <col min="564" max="564" width="2.33203125" style="1" customWidth="1"/>
    <col min="565" max="565" width="41" style="1" customWidth="1"/>
    <col min="566" max="566" width="14.33203125" style="1" customWidth="1"/>
    <col min="567" max="568" width="11.5546875" style="1" customWidth="1"/>
    <col min="569" max="569" width="21.88671875" style="1" customWidth="1"/>
    <col min="570" max="761" width="11.5546875" style="1"/>
    <col min="762" max="762" width="21.88671875" style="1" customWidth="1"/>
    <col min="763" max="763" width="13.88671875" style="1" customWidth="1"/>
    <col min="764" max="764" width="38.6640625" style="1" customWidth="1"/>
    <col min="765" max="765" width="3" style="1" bestFit="1" customWidth="1"/>
    <col min="766" max="766" width="32.33203125" style="1" customWidth="1"/>
    <col min="767" max="767" width="46.33203125" style="1" customWidth="1"/>
    <col min="768" max="768" width="19" style="1" customWidth="1"/>
    <col min="769" max="769" width="0" style="1" hidden="1" customWidth="1"/>
    <col min="770" max="770" width="17.6640625" style="1" customWidth="1"/>
    <col min="771" max="771" width="0" style="1" hidden="1" customWidth="1"/>
    <col min="772" max="772" width="22.33203125" style="1" customWidth="1"/>
    <col min="773" max="773" width="5.33203125" style="1" customWidth="1"/>
    <col min="774" max="774" width="36.33203125" style="1" customWidth="1"/>
    <col min="775" max="775" width="5.6640625" style="1" customWidth="1"/>
    <col min="776" max="776" width="0" style="1" hidden="1" customWidth="1"/>
    <col min="777" max="777" width="20.6640625" style="1" customWidth="1"/>
    <col min="778" max="778" width="4.88671875" style="1" customWidth="1"/>
    <col min="779" max="779" width="0" style="1" hidden="1" customWidth="1"/>
    <col min="780" max="780" width="24.6640625" style="1" customWidth="1"/>
    <col min="781" max="781" width="12.33203125" style="1" customWidth="1"/>
    <col min="782" max="782" width="0" style="1" hidden="1" customWidth="1"/>
    <col min="783" max="783" width="3.44140625" style="1" customWidth="1"/>
    <col min="784" max="784" width="0" style="1" hidden="1" customWidth="1"/>
    <col min="785" max="785" width="17.6640625" style="1" customWidth="1"/>
    <col min="786" max="786" width="3.44140625" style="1" customWidth="1"/>
    <col min="787" max="787" width="0" style="1" hidden="1" customWidth="1"/>
    <col min="788" max="788" width="23.6640625" style="1" customWidth="1"/>
    <col min="789" max="789" width="10" style="1" customWidth="1"/>
    <col min="790" max="790" width="0" style="1" hidden="1" customWidth="1"/>
    <col min="791" max="792" width="14.6640625" style="1" customWidth="1"/>
    <col min="793" max="793" width="12.88671875" style="1" customWidth="1"/>
    <col min="794" max="794" width="3.33203125" style="1" customWidth="1"/>
    <col min="795" max="795" width="30.33203125" style="1" customWidth="1"/>
    <col min="796" max="796" width="5" style="1" customWidth="1"/>
    <col min="797" max="797" width="0" style="1" hidden="1" customWidth="1"/>
    <col min="798" max="798" width="14.33203125" style="1" customWidth="1"/>
    <col min="799" max="799" width="5.6640625" style="1" customWidth="1"/>
    <col min="800" max="800" width="0" style="1" hidden="1" customWidth="1"/>
    <col min="801" max="801" width="17.33203125" style="1" customWidth="1"/>
    <col min="802" max="802" width="12.6640625" style="1" customWidth="1"/>
    <col min="803" max="803" width="0" style="1" hidden="1" customWidth="1"/>
    <col min="804" max="804" width="5.33203125" style="1" customWidth="1"/>
    <col min="805" max="805" width="0" style="1" hidden="1" customWidth="1"/>
    <col min="806" max="806" width="17" style="1" customWidth="1"/>
    <col min="807" max="807" width="6.33203125" style="1" customWidth="1"/>
    <col min="808" max="808" width="0" style="1" hidden="1" customWidth="1"/>
    <col min="809" max="809" width="14.33203125" style="1" customWidth="1"/>
    <col min="810" max="810" width="7.5546875" style="1" customWidth="1"/>
    <col min="811" max="811" width="0" style="1" hidden="1" customWidth="1"/>
    <col min="812" max="813" width="14.33203125" style="1" customWidth="1"/>
    <col min="814" max="814" width="20.88671875" style="1" customWidth="1"/>
    <col min="815" max="815" width="14.44140625" style="1" customWidth="1"/>
    <col min="816" max="816" width="15" style="1" customWidth="1"/>
    <col min="817" max="817" width="2.6640625" style="1" customWidth="1"/>
    <col min="818" max="818" width="11.6640625" style="1" customWidth="1"/>
    <col min="819" max="819" width="11.5546875" style="1" customWidth="1"/>
    <col min="820" max="820" width="2.33203125" style="1" customWidth="1"/>
    <col min="821" max="821" width="41" style="1" customWidth="1"/>
    <col min="822" max="822" width="14.33203125" style="1" customWidth="1"/>
    <col min="823" max="824" width="11.5546875" style="1" customWidth="1"/>
    <col min="825" max="825" width="21.88671875" style="1" customWidth="1"/>
    <col min="826" max="1017" width="11.5546875" style="1"/>
    <col min="1018" max="1018" width="21.88671875" style="1" customWidth="1"/>
    <col min="1019" max="1019" width="13.88671875" style="1" customWidth="1"/>
    <col min="1020" max="1020" width="38.6640625" style="1" customWidth="1"/>
    <col min="1021" max="1021" width="3" style="1" bestFit="1" customWidth="1"/>
    <col min="1022" max="1022" width="32.33203125" style="1" customWidth="1"/>
    <col min="1023" max="1023" width="46.33203125" style="1" customWidth="1"/>
    <col min="1024" max="1024" width="19" style="1" customWidth="1"/>
    <col min="1025" max="1025" width="0" style="1" hidden="1" customWidth="1"/>
    <col min="1026" max="1026" width="17.6640625" style="1" customWidth="1"/>
    <col min="1027" max="1027" width="0" style="1" hidden="1" customWidth="1"/>
    <col min="1028" max="1028" width="22.33203125" style="1" customWidth="1"/>
    <col min="1029" max="1029" width="5.33203125" style="1" customWidth="1"/>
    <col min="1030" max="1030" width="36.33203125" style="1" customWidth="1"/>
    <col min="1031" max="1031" width="5.6640625" style="1" customWidth="1"/>
    <col min="1032" max="1032" width="0" style="1" hidden="1" customWidth="1"/>
    <col min="1033" max="1033" width="20.6640625" style="1" customWidth="1"/>
    <col min="1034" max="1034" width="4.88671875" style="1" customWidth="1"/>
    <col min="1035" max="1035" width="0" style="1" hidden="1" customWidth="1"/>
    <col min="1036" max="1036" width="24.6640625" style="1" customWidth="1"/>
    <col min="1037" max="1037" width="12.33203125" style="1" customWidth="1"/>
    <col min="1038" max="1038" width="0" style="1" hidden="1" customWidth="1"/>
    <col min="1039" max="1039" width="3.44140625" style="1" customWidth="1"/>
    <col min="1040" max="1040" width="0" style="1" hidden="1" customWidth="1"/>
    <col min="1041" max="1041" width="17.6640625" style="1" customWidth="1"/>
    <col min="1042" max="1042" width="3.44140625" style="1" customWidth="1"/>
    <col min="1043" max="1043" width="0" style="1" hidden="1" customWidth="1"/>
    <col min="1044" max="1044" width="23.6640625" style="1" customWidth="1"/>
    <col min="1045" max="1045" width="10" style="1" customWidth="1"/>
    <col min="1046" max="1046" width="0" style="1" hidden="1" customWidth="1"/>
    <col min="1047" max="1048" width="14.6640625" style="1" customWidth="1"/>
    <col min="1049" max="1049" width="12.88671875" style="1" customWidth="1"/>
    <col min="1050" max="1050" width="3.33203125" style="1" customWidth="1"/>
    <col min="1051" max="1051" width="30.33203125" style="1" customWidth="1"/>
    <col min="1052" max="1052" width="5" style="1" customWidth="1"/>
    <col min="1053" max="1053" width="0" style="1" hidden="1" customWidth="1"/>
    <col min="1054" max="1054" width="14.33203125" style="1" customWidth="1"/>
    <col min="1055" max="1055" width="5.6640625" style="1" customWidth="1"/>
    <col min="1056" max="1056" width="0" style="1" hidden="1" customWidth="1"/>
    <col min="1057" max="1057" width="17.33203125" style="1" customWidth="1"/>
    <col min="1058" max="1058" width="12.6640625" style="1" customWidth="1"/>
    <col min="1059" max="1059" width="0" style="1" hidden="1" customWidth="1"/>
    <col min="1060" max="1060" width="5.33203125" style="1" customWidth="1"/>
    <col min="1061" max="1061" width="0" style="1" hidden="1" customWidth="1"/>
    <col min="1062" max="1062" width="17" style="1" customWidth="1"/>
    <col min="1063" max="1063" width="6.33203125" style="1" customWidth="1"/>
    <col min="1064" max="1064" width="0" style="1" hidden="1" customWidth="1"/>
    <col min="1065" max="1065" width="14.33203125" style="1" customWidth="1"/>
    <col min="1066" max="1066" width="7.5546875" style="1" customWidth="1"/>
    <col min="1067" max="1067" width="0" style="1" hidden="1" customWidth="1"/>
    <col min="1068" max="1069" width="14.33203125" style="1" customWidth="1"/>
    <col min="1070" max="1070" width="20.88671875" style="1" customWidth="1"/>
    <col min="1071" max="1071" width="14.44140625" style="1" customWidth="1"/>
    <col min="1072" max="1072" width="15" style="1" customWidth="1"/>
    <col min="1073" max="1073" width="2.6640625" style="1" customWidth="1"/>
    <col min="1074" max="1074" width="11.6640625" style="1" customWidth="1"/>
    <col min="1075" max="1075" width="11.5546875" style="1" customWidth="1"/>
    <col min="1076" max="1076" width="2.33203125" style="1" customWidth="1"/>
    <col min="1077" max="1077" width="41" style="1" customWidth="1"/>
    <col min="1078" max="1078" width="14.33203125" style="1" customWidth="1"/>
    <col min="1079" max="1080" width="11.5546875" style="1" customWidth="1"/>
    <col min="1081" max="1081" width="21.88671875" style="1" customWidth="1"/>
    <col min="1082" max="1273" width="11.5546875" style="1"/>
    <col min="1274" max="1274" width="21.88671875" style="1" customWidth="1"/>
    <col min="1275" max="1275" width="13.88671875" style="1" customWidth="1"/>
    <col min="1276" max="1276" width="38.6640625" style="1" customWidth="1"/>
    <col min="1277" max="1277" width="3" style="1" bestFit="1" customWidth="1"/>
    <col min="1278" max="1278" width="32.33203125" style="1" customWidth="1"/>
    <col min="1279" max="1279" width="46.33203125" style="1" customWidth="1"/>
    <col min="1280" max="1280" width="19" style="1" customWidth="1"/>
    <col min="1281" max="1281" width="0" style="1" hidden="1" customWidth="1"/>
    <col min="1282" max="1282" width="17.6640625" style="1" customWidth="1"/>
    <col min="1283" max="1283" width="0" style="1" hidden="1" customWidth="1"/>
    <col min="1284" max="1284" width="22.33203125" style="1" customWidth="1"/>
    <col min="1285" max="1285" width="5.33203125" style="1" customWidth="1"/>
    <col min="1286" max="1286" width="36.33203125" style="1" customWidth="1"/>
    <col min="1287" max="1287" width="5.6640625" style="1" customWidth="1"/>
    <col min="1288" max="1288" width="0" style="1" hidden="1" customWidth="1"/>
    <col min="1289" max="1289" width="20.6640625" style="1" customWidth="1"/>
    <col min="1290" max="1290" width="4.88671875" style="1" customWidth="1"/>
    <col min="1291" max="1291" width="0" style="1" hidden="1" customWidth="1"/>
    <col min="1292" max="1292" width="24.6640625" style="1" customWidth="1"/>
    <col min="1293" max="1293" width="12.33203125" style="1" customWidth="1"/>
    <col min="1294" max="1294" width="0" style="1" hidden="1" customWidth="1"/>
    <col min="1295" max="1295" width="3.44140625" style="1" customWidth="1"/>
    <col min="1296" max="1296" width="0" style="1" hidden="1" customWidth="1"/>
    <col min="1297" max="1297" width="17.6640625" style="1" customWidth="1"/>
    <col min="1298" max="1298" width="3.44140625" style="1" customWidth="1"/>
    <col min="1299" max="1299" width="0" style="1" hidden="1" customWidth="1"/>
    <col min="1300" max="1300" width="23.6640625" style="1" customWidth="1"/>
    <col min="1301" max="1301" width="10" style="1" customWidth="1"/>
    <col min="1302" max="1302" width="0" style="1" hidden="1" customWidth="1"/>
    <col min="1303" max="1304" width="14.6640625" style="1" customWidth="1"/>
    <col min="1305" max="1305" width="12.88671875" style="1" customWidth="1"/>
    <col min="1306" max="1306" width="3.33203125" style="1" customWidth="1"/>
    <col min="1307" max="1307" width="30.33203125" style="1" customWidth="1"/>
    <col min="1308" max="1308" width="5" style="1" customWidth="1"/>
    <col min="1309" max="1309" width="0" style="1" hidden="1" customWidth="1"/>
    <col min="1310" max="1310" width="14.33203125" style="1" customWidth="1"/>
    <col min="1311" max="1311" width="5.6640625" style="1" customWidth="1"/>
    <col min="1312" max="1312" width="0" style="1" hidden="1" customWidth="1"/>
    <col min="1313" max="1313" width="17.33203125" style="1" customWidth="1"/>
    <col min="1314" max="1314" width="12.6640625" style="1" customWidth="1"/>
    <col min="1315" max="1315" width="0" style="1" hidden="1" customWidth="1"/>
    <col min="1316" max="1316" width="5.33203125" style="1" customWidth="1"/>
    <col min="1317" max="1317" width="0" style="1" hidden="1" customWidth="1"/>
    <col min="1318" max="1318" width="17" style="1" customWidth="1"/>
    <col min="1319" max="1319" width="6.33203125" style="1" customWidth="1"/>
    <col min="1320" max="1320" width="0" style="1" hidden="1" customWidth="1"/>
    <col min="1321" max="1321" width="14.33203125" style="1" customWidth="1"/>
    <col min="1322" max="1322" width="7.5546875" style="1" customWidth="1"/>
    <col min="1323" max="1323" width="0" style="1" hidden="1" customWidth="1"/>
    <col min="1324" max="1325" width="14.33203125" style="1" customWidth="1"/>
    <col min="1326" max="1326" width="20.88671875" style="1" customWidth="1"/>
    <col min="1327" max="1327" width="14.44140625" style="1" customWidth="1"/>
    <col min="1328" max="1328" width="15" style="1" customWidth="1"/>
    <col min="1329" max="1329" width="2.6640625" style="1" customWidth="1"/>
    <col min="1330" max="1330" width="11.6640625" style="1" customWidth="1"/>
    <col min="1331" max="1331" width="11.5546875" style="1" customWidth="1"/>
    <col min="1332" max="1332" width="2.33203125" style="1" customWidth="1"/>
    <col min="1333" max="1333" width="41" style="1" customWidth="1"/>
    <col min="1334" max="1334" width="14.33203125" style="1" customWidth="1"/>
    <col min="1335" max="1336" width="11.5546875" style="1" customWidth="1"/>
    <col min="1337" max="1337" width="21.88671875" style="1" customWidth="1"/>
    <col min="1338" max="1529" width="11.5546875" style="1"/>
    <col min="1530" max="1530" width="21.88671875" style="1" customWidth="1"/>
    <col min="1531" max="1531" width="13.88671875" style="1" customWidth="1"/>
    <col min="1532" max="1532" width="38.6640625" style="1" customWidth="1"/>
    <col min="1533" max="1533" width="3" style="1" bestFit="1" customWidth="1"/>
    <col min="1534" max="1534" width="32.33203125" style="1" customWidth="1"/>
    <col min="1535" max="1535" width="46.33203125" style="1" customWidth="1"/>
    <col min="1536" max="1536" width="19" style="1" customWidth="1"/>
    <col min="1537" max="1537" width="0" style="1" hidden="1" customWidth="1"/>
    <col min="1538" max="1538" width="17.6640625" style="1" customWidth="1"/>
    <col min="1539" max="1539" width="0" style="1" hidden="1" customWidth="1"/>
    <col min="1540" max="1540" width="22.33203125" style="1" customWidth="1"/>
    <col min="1541" max="1541" width="5.33203125" style="1" customWidth="1"/>
    <col min="1542" max="1542" width="36.33203125" style="1" customWidth="1"/>
    <col min="1543" max="1543" width="5.6640625" style="1" customWidth="1"/>
    <col min="1544" max="1544" width="0" style="1" hidden="1" customWidth="1"/>
    <col min="1545" max="1545" width="20.6640625" style="1" customWidth="1"/>
    <col min="1546" max="1546" width="4.88671875" style="1" customWidth="1"/>
    <col min="1547" max="1547" width="0" style="1" hidden="1" customWidth="1"/>
    <col min="1548" max="1548" width="24.6640625" style="1" customWidth="1"/>
    <col min="1549" max="1549" width="12.33203125" style="1" customWidth="1"/>
    <col min="1550" max="1550" width="0" style="1" hidden="1" customWidth="1"/>
    <col min="1551" max="1551" width="3.44140625" style="1" customWidth="1"/>
    <col min="1552" max="1552" width="0" style="1" hidden="1" customWidth="1"/>
    <col min="1553" max="1553" width="17.6640625" style="1" customWidth="1"/>
    <col min="1554" max="1554" width="3.44140625" style="1" customWidth="1"/>
    <col min="1555" max="1555" width="0" style="1" hidden="1" customWidth="1"/>
    <col min="1556" max="1556" width="23.6640625" style="1" customWidth="1"/>
    <col min="1557" max="1557" width="10" style="1" customWidth="1"/>
    <col min="1558" max="1558" width="0" style="1" hidden="1" customWidth="1"/>
    <col min="1559" max="1560" width="14.6640625" style="1" customWidth="1"/>
    <col min="1561" max="1561" width="12.88671875" style="1" customWidth="1"/>
    <col min="1562" max="1562" width="3.33203125" style="1" customWidth="1"/>
    <col min="1563" max="1563" width="30.33203125" style="1" customWidth="1"/>
    <col min="1564" max="1564" width="5" style="1" customWidth="1"/>
    <col min="1565" max="1565" width="0" style="1" hidden="1" customWidth="1"/>
    <col min="1566" max="1566" width="14.33203125" style="1" customWidth="1"/>
    <col min="1567" max="1567" width="5.6640625" style="1" customWidth="1"/>
    <col min="1568" max="1568" width="0" style="1" hidden="1" customWidth="1"/>
    <col min="1569" max="1569" width="17.33203125" style="1" customWidth="1"/>
    <col min="1570" max="1570" width="12.6640625" style="1" customWidth="1"/>
    <col min="1571" max="1571" width="0" style="1" hidden="1" customWidth="1"/>
    <col min="1572" max="1572" width="5.33203125" style="1" customWidth="1"/>
    <col min="1573" max="1573" width="0" style="1" hidden="1" customWidth="1"/>
    <col min="1574" max="1574" width="17" style="1" customWidth="1"/>
    <col min="1575" max="1575" width="6.33203125" style="1" customWidth="1"/>
    <col min="1576" max="1576" width="0" style="1" hidden="1" customWidth="1"/>
    <col min="1577" max="1577" width="14.33203125" style="1" customWidth="1"/>
    <col min="1578" max="1578" width="7.5546875" style="1" customWidth="1"/>
    <col min="1579" max="1579" width="0" style="1" hidden="1" customWidth="1"/>
    <col min="1580" max="1581" width="14.33203125" style="1" customWidth="1"/>
    <col min="1582" max="1582" width="20.88671875" style="1" customWidth="1"/>
    <col min="1583" max="1583" width="14.44140625" style="1" customWidth="1"/>
    <col min="1584" max="1584" width="15" style="1" customWidth="1"/>
    <col min="1585" max="1585" width="2.6640625" style="1" customWidth="1"/>
    <col min="1586" max="1586" width="11.6640625" style="1" customWidth="1"/>
    <col min="1587" max="1587" width="11.5546875" style="1" customWidth="1"/>
    <col min="1588" max="1588" width="2.33203125" style="1" customWidth="1"/>
    <col min="1589" max="1589" width="41" style="1" customWidth="1"/>
    <col min="1590" max="1590" width="14.33203125" style="1" customWidth="1"/>
    <col min="1591" max="1592" width="11.5546875" style="1" customWidth="1"/>
    <col min="1593" max="1593" width="21.88671875" style="1" customWidth="1"/>
    <col min="1594" max="1785" width="11.5546875" style="1"/>
    <col min="1786" max="1786" width="21.88671875" style="1" customWidth="1"/>
    <col min="1787" max="1787" width="13.88671875" style="1" customWidth="1"/>
    <col min="1788" max="1788" width="38.6640625" style="1" customWidth="1"/>
    <col min="1789" max="1789" width="3" style="1" bestFit="1" customWidth="1"/>
    <col min="1790" max="1790" width="32.33203125" style="1" customWidth="1"/>
    <col min="1791" max="1791" width="46.33203125" style="1" customWidth="1"/>
    <col min="1792" max="1792" width="19" style="1" customWidth="1"/>
    <col min="1793" max="1793" width="0" style="1" hidden="1" customWidth="1"/>
    <col min="1794" max="1794" width="17.6640625" style="1" customWidth="1"/>
    <col min="1795" max="1795" width="0" style="1" hidden="1" customWidth="1"/>
    <col min="1796" max="1796" width="22.33203125" style="1" customWidth="1"/>
    <col min="1797" max="1797" width="5.33203125" style="1" customWidth="1"/>
    <col min="1798" max="1798" width="36.33203125" style="1" customWidth="1"/>
    <col min="1799" max="1799" width="5.6640625" style="1" customWidth="1"/>
    <col min="1800" max="1800" width="0" style="1" hidden="1" customWidth="1"/>
    <col min="1801" max="1801" width="20.6640625" style="1" customWidth="1"/>
    <col min="1802" max="1802" width="4.88671875" style="1" customWidth="1"/>
    <col min="1803" max="1803" width="0" style="1" hidden="1" customWidth="1"/>
    <col min="1804" max="1804" width="24.6640625" style="1" customWidth="1"/>
    <col min="1805" max="1805" width="12.33203125" style="1" customWidth="1"/>
    <col min="1806" max="1806" width="0" style="1" hidden="1" customWidth="1"/>
    <col min="1807" max="1807" width="3.44140625" style="1" customWidth="1"/>
    <col min="1808" max="1808" width="0" style="1" hidden="1" customWidth="1"/>
    <col min="1809" max="1809" width="17.6640625" style="1" customWidth="1"/>
    <col min="1810" max="1810" width="3.44140625" style="1" customWidth="1"/>
    <col min="1811" max="1811" width="0" style="1" hidden="1" customWidth="1"/>
    <col min="1812" max="1812" width="23.6640625" style="1" customWidth="1"/>
    <col min="1813" max="1813" width="10" style="1" customWidth="1"/>
    <col min="1814" max="1814" width="0" style="1" hidden="1" customWidth="1"/>
    <col min="1815" max="1816" width="14.6640625" style="1" customWidth="1"/>
    <col min="1817" max="1817" width="12.88671875" style="1" customWidth="1"/>
    <col min="1818" max="1818" width="3.33203125" style="1" customWidth="1"/>
    <col min="1819" max="1819" width="30.33203125" style="1" customWidth="1"/>
    <col min="1820" max="1820" width="5" style="1" customWidth="1"/>
    <col min="1821" max="1821" width="0" style="1" hidden="1" customWidth="1"/>
    <col min="1822" max="1822" width="14.33203125" style="1" customWidth="1"/>
    <col min="1823" max="1823" width="5.6640625" style="1" customWidth="1"/>
    <col min="1824" max="1824" width="0" style="1" hidden="1" customWidth="1"/>
    <col min="1825" max="1825" width="17.33203125" style="1" customWidth="1"/>
    <col min="1826" max="1826" width="12.6640625" style="1" customWidth="1"/>
    <col min="1827" max="1827" width="0" style="1" hidden="1" customWidth="1"/>
    <col min="1828" max="1828" width="5.33203125" style="1" customWidth="1"/>
    <col min="1829" max="1829" width="0" style="1" hidden="1" customWidth="1"/>
    <col min="1830" max="1830" width="17" style="1" customWidth="1"/>
    <col min="1831" max="1831" width="6.33203125" style="1" customWidth="1"/>
    <col min="1832" max="1832" width="0" style="1" hidden="1" customWidth="1"/>
    <col min="1833" max="1833" width="14.33203125" style="1" customWidth="1"/>
    <col min="1834" max="1834" width="7.5546875" style="1" customWidth="1"/>
    <col min="1835" max="1835" width="0" style="1" hidden="1" customWidth="1"/>
    <col min="1836" max="1837" width="14.33203125" style="1" customWidth="1"/>
    <col min="1838" max="1838" width="20.88671875" style="1" customWidth="1"/>
    <col min="1839" max="1839" width="14.44140625" style="1" customWidth="1"/>
    <col min="1840" max="1840" width="15" style="1" customWidth="1"/>
    <col min="1841" max="1841" width="2.6640625" style="1" customWidth="1"/>
    <col min="1842" max="1842" width="11.6640625" style="1" customWidth="1"/>
    <col min="1843" max="1843" width="11.5546875" style="1" customWidth="1"/>
    <col min="1844" max="1844" width="2.33203125" style="1" customWidth="1"/>
    <col min="1845" max="1845" width="41" style="1" customWidth="1"/>
    <col min="1846" max="1846" width="14.33203125" style="1" customWidth="1"/>
    <col min="1847" max="1848" width="11.5546875" style="1" customWidth="1"/>
    <col min="1849" max="1849" width="21.88671875" style="1" customWidth="1"/>
    <col min="1850" max="2041" width="11.5546875" style="1"/>
    <col min="2042" max="2042" width="21.88671875" style="1" customWidth="1"/>
    <col min="2043" max="2043" width="13.88671875" style="1" customWidth="1"/>
    <col min="2044" max="2044" width="38.6640625" style="1" customWidth="1"/>
    <col min="2045" max="2045" width="3" style="1" bestFit="1" customWidth="1"/>
    <col min="2046" max="2046" width="32.33203125" style="1" customWidth="1"/>
    <col min="2047" max="2047" width="46.33203125" style="1" customWidth="1"/>
    <col min="2048" max="2048" width="19" style="1" customWidth="1"/>
    <col min="2049" max="2049" width="0" style="1" hidden="1" customWidth="1"/>
    <col min="2050" max="2050" width="17.6640625" style="1" customWidth="1"/>
    <col min="2051" max="2051" width="0" style="1" hidden="1" customWidth="1"/>
    <col min="2052" max="2052" width="22.33203125" style="1" customWidth="1"/>
    <col min="2053" max="2053" width="5.33203125" style="1" customWidth="1"/>
    <col min="2054" max="2054" width="36.33203125" style="1" customWidth="1"/>
    <col min="2055" max="2055" width="5.6640625" style="1" customWidth="1"/>
    <col min="2056" max="2056" width="0" style="1" hidden="1" customWidth="1"/>
    <col min="2057" max="2057" width="20.6640625" style="1" customWidth="1"/>
    <col min="2058" max="2058" width="4.88671875" style="1" customWidth="1"/>
    <col min="2059" max="2059" width="0" style="1" hidden="1" customWidth="1"/>
    <col min="2060" max="2060" width="24.6640625" style="1" customWidth="1"/>
    <col min="2061" max="2061" width="12.33203125" style="1" customWidth="1"/>
    <col min="2062" max="2062" width="0" style="1" hidden="1" customWidth="1"/>
    <col min="2063" max="2063" width="3.44140625" style="1" customWidth="1"/>
    <col min="2064" max="2064" width="0" style="1" hidden="1" customWidth="1"/>
    <col min="2065" max="2065" width="17.6640625" style="1" customWidth="1"/>
    <col min="2066" max="2066" width="3.44140625" style="1" customWidth="1"/>
    <col min="2067" max="2067" width="0" style="1" hidden="1" customWidth="1"/>
    <col min="2068" max="2068" width="23.6640625" style="1" customWidth="1"/>
    <col min="2069" max="2069" width="10" style="1" customWidth="1"/>
    <col min="2070" max="2070" width="0" style="1" hidden="1" customWidth="1"/>
    <col min="2071" max="2072" width="14.6640625" style="1" customWidth="1"/>
    <col min="2073" max="2073" width="12.88671875" style="1" customWidth="1"/>
    <col min="2074" max="2074" width="3.33203125" style="1" customWidth="1"/>
    <col min="2075" max="2075" width="30.33203125" style="1" customWidth="1"/>
    <col min="2076" max="2076" width="5" style="1" customWidth="1"/>
    <col min="2077" max="2077" width="0" style="1" hidden="1" customWidth="1"/>
    <col min="2078" max="2078" width="14.33203125" style="1" customWidth="1"/>
    <col min="2079" max="2079" width="5.6640625" style="1" customWidth="1"/>
    <col min="2080" max="2080" width="0" style="1" hidden="1" customWidth="1"/>
    <col min="2081" max="2081" width="17.33203125" style="1" customWidth="1"/>
    <col min="2082" max="2082" width="12.6640625" style="1" customWidth="1"/>
    <col min="2083" max="2083" width="0" style="1" hidden="1" customWidth="1"/>
    <col min="2084" max="2084" width="5.33203125" style="1" customWidth="1"/>
    <col min="2085" max="2085" width="0" style="1" hidden="1" customWidth="1"/>
    <col min="2086" max="2086" width="17" style="1" customWidth="1"/>
    <col min="2087" max="2087" width="6.33203125" style="1" customWidth="1"/>
    <col min="2088" max="2088" width="0" style="1" hidden="1" customWidth="1"/>
    <col min="2089" max="2089" width="14.33203125" style="1" customWidth="1"/>
    <col min="2090" max="2090" width="7.5546875" style="1" customWidth="1"/>
    <col min="2091" max="2091" width="0" style="1" hidden="1" customWidth="1"/>
    <col min="2092" max="2093" width="14.33203125" style="1" customWidth="1"/>
    <col min="2094" max="2094" width="20.88671875" style="1" customWidth="1"/>
    <col min="2095" max="2095" width="14.44140625" style="1" customWidth="1"/>
    <col min="2096" max="2096" width="15" style="1" customWidth="1"/>
    <col min="2097" max="2097" width="2.6640625" style="1" customWidth="1"/>
    <col min="2098" max="2098" width="11.6640625" style="1" customWidth="1"/>
    <col min="2099" max="2099" width="11.5546875" style="1" customWidth="1"/>
    <col min="2100" max="2100" width="2.33203125" style="1" customWidth="1"/>
    <col min="2101" max="2101" width="41" style="1" customWidth="1"/>
    <col min="2102" max="2102" width="14.33203125" style="1" customWidth="1"/>
    <col min="2103" max="2104" width="11.5546875" style="1" customWidth="1"/>
    <col min="2105" max="2105" width="21.88671875" style="1" customWidth="1"/>
    <col min="2106" max="2297" width="11.5546875" style="1"/>
    <col min="2298" max="2298" width="21.88671875" style="1" customWidth="1"/>
    <col min="2299" max="2299" width="13.88671875" style="1" customWidth="1"/>
    <col min="2300" max="2300" width="38.6640625" style="1" customWidth="1"/>
    <col min="2301" max="2301" width="3" style="1" bestFit="1" customWidth="1"/>
    <col min="2302" max="2302" width="32.33203125" style="1" customWidth="1"/>
    <col min="2303" max="2303" width="46.33203125" style="1" customWidth="1"/>
    <col min="2304" max="2304" width="19" style="1" customWidth="1"/>
    <col min="2305" max="2305" width="0" style="1" hidden="1" customWidth="1"/>
    <col min="2306" max="2306" width="17.6640625" style="1" customWidth="1"/>
    <col min="2307" max="2307" width="0" style="1" hidden="1" customWidth="1"/>
    <col min="2308" max="2308" width="22.33203125" style="1" customWidth="1"/>
    <col min="2309" max="2309" width="5.33203125" style="1" customWidth="1"/>
    <col min="2310" max="2310" width="36.33203125" style="1" customWidth="1"/>
    <col min="2311" max="2311" width="5.6640625" style="1" customWidth="1"/>
    <col min="2312" max="2312" width="0" style="1" hidden="1" customWidth="1"/>
    <col min="2313" max="2313" width="20.6640625" style="1" customWidth="1"/>
    <col min="2314" max="2314" width="4.88671875" style="1" customWidth="1"/>
    <col min="2315" max="2315" width="0" style="1" hidden="1" customWidth="1"/>
    <col min="2316" max="2316" width="24.6640625" style="1" customWidth="1"/>
    <col min="2317" max="2317" width="12.33203125" style="1" customWidth="1"/>
    <col min="2318" max="2318" width="0" style="1" hidden="1" customWidth="1"/>
    <col min="2319" max="2319" width="3.44140625" style="1" customWidth="1"/>
    <col min="2320" max="2320" width="0" style="1" hidden="1" customWidth="1"/>
    <col min="2321" max="2321" width="17.6640625" style="1" customWidth="1"/>
    <col min="2322" max="2322" width="3.44140625" style="1" customWidth="1"/>
    <col min="2323" max="2323" width="0" style="1" hidden="1" customWidth="1"/>
    <col min="2324" max="2324" width="23.6640625" style="1" customWidth="1"/>
    <col min="2325" max="2325" width="10" style="1" customWidth="1"/>
    <col min="2326" max="2326" width="0" style="1" hidden="1" customWidth="1"/>
    <col min="2327" max="2328" width="14.6640625" style="1" customWidth="1"/>
    <col min="2329" max="2329" width="12.88671875" style="1" customWidth="1"/>
    <col min="2330" max="2330" width="3.33203125" style="1" customWidth="1"/>
    <col min="2331" max="2331" width="30.33203125" style="1" customWidth="1"/>
    <col min="2332" max="2332" width="5" style="1" customWidth="1"/>
    <col min="2333" max="2333" width="0" style="1" hidden="1" customWidth="1"/>
    <col min="2334" max="2334" width="14.33203125" style="1" customWidth="1"/>
    <col min="2335" max="2335" width="5.6640625" style="1" customWidth="1"/>
    <col min="2336" max="2336" width="0" style="1" hidden="1" customWidth="1"/>
    <col min="2337" max="2337" width="17.33203125" style="1" customWidth="1"/>
    <col min="2338" max="2338" width="12.6640625" style="1" customWidth="1"/>
    <col min="2339" max="2339" width="0" style="1" hidden="1" customWidth="1"/>
    <col min="2340" max="2340" width="5.33203125" style="1" customWidth="1"/>
    <col min="2341" max="2341" width="0" style="1" hidden="1" customWidth="1"/>
    <col min="2342" max="2342" width="17" style="1" customWidth="1"/>
    <col min="2343" max="2343" width="6.33203125" style="1" customWidth="1"/>
    <col min="2344" max="2344" width="0" style="1" hidden="1" customWidth="1"/>
    <col min="2345" max="2345" width="14.33203125" style="1" customWidth="1"/>
    <col min="2346" max="2346" width="7.5546875" style="1" customWidth="1"/>
    <col min="2347" max="2347" width="0" style="1" hidden="1" customWidth="1"/>
    <col min="2348" max="2349" width="14.33203125" style="1" customWidth="1"/>
    <col min="2350" max="2350" width="20.88671875" style="1" customWidth="1"/>
    <col min="2351" max="2351" width="14.44140625" style="1" customWidth="1"/>
    <col min="2352" max="2352" width="15" style="1" customWidth="1"/>
    <col min="2353" max="2353" width="2.6640625" style="1" customWidth="1"/>
    <col min="2354" max="2354" width="11.6640625" style="1" customWidth="1"/>
    <col min="2355" max="2355" width="11.5546875" style="1" customWidth="1"/>
    <col min="2356" max="2356" width="2.33203125" style="1" customWidth="1"/>
    <col min="2357" max="2357" width="41" style="1" customWidth="1"/>
    <col min="2358" max="2358" width="14.33203125" style="1" customWidth="1"/>
    <col min="2359" max="2360" width="11.5546875" style="1" customWidth="1"/>
    <col min="2361" max="2361" width="21.88671875" style="1" customWidth="1"/>
    <col min="2362" max="2553" width="11.5546875" style="1"/>
    <col min="2554" max="2554" width="21.88671875" style="1" customWidth="1"/>
    <col min="2555" max="2555" width="13.88671875" style="1" customWidth="1"/>
    <col min="2556" max="2556" width="38.6640625" style="1" customWidth="1"/>
    <col min="2557" max="2557" width="3" style="1" bestFit="1" customWidth="1"/>
    <col min="2558" max="2558" width="32.33203125" style="1" customWidth="1"/>
    <col min="2559" max="2559" width="46.33203125" style="1" customWidth="1"/>
    <col min="2560" max="2560" width="19" style="1" customWidth="1"/>
    <col min="2561" max="2561" width="0" style="1" hidden="1" customWidth="1"/>
    <col min="2562" max="2562" width="17.6640625" style="1" customWidth="1"/>
    <col min="2563" max="2563" width="0" style="1" hidden="1" customWidth="1"/>
    <col min="2564" max="2564" width="22.33203125" style="1" customWidth="1"/>
    <col min="2565" max="2565" width="5.33203125" style="1" customWidth="1"/>
    <col min="2566" max="2566" width="36.33203125" style="1" customWidth="1"/>
    <col min="2567" max="2567" width="5.6640625" style="1" customWidth="1"/>
    <col min="2568" max="2568" width="0" style="1" hidden="1" customWidth="1"/>
    <col min="2569" max="2569" width="20.6640625" style="1" customWidth="1"/>
    <col min="2570" max="2570" width="4.88671875" style="1" customWidth="1"/>
    <col min="2571" max="2571" width="0" style="1" hidden="1" customWidth="1"/>
    <col min="2572" max="2572" width="24.6640625" style="1" customWidth="1"/>
    <col min="2573" max="2573" width="12.33203125" style="1" customWidth="1"/>
    <col min="2574" max="2574" width="0" style="1" hidden="1" customWidth="1"/>
    <col min="2575" max="2575" width="3.44140625" style="1" customWidth="1"/>
    <col min="2576" max="2576" width="0" style="1" hidden="1" customWidth="1"/>
    <col min="2577" max="2577" width="17.6640625" style="1" customWidth="1"/>
    <col min="2578" max="2578" width="3.44140625" style="1" customWidth="1"/>
    <col min="2579" max="2579" width="0" style="1" hidden="1" customWidth="1"/>
    <col min="2580" max="2580" width="23.6640625" style="1" customWidth="1"/>
    <col min="2581" max="2581" width="10" style="1" customWidth="1"/>
    <col min="2582" max="2582" width="0" style="1" hidden="1" customWidth="1"/>
    <col min="2583" max="2584" width="14.6640625" style="1" customWidth="1"/>
    <col min="2585" max="2585" width="12.88671875" style="1" customWidth="1"/>
    <col min="2586" max="2586" width="3.33203125" style="1" customWidth="1"/>
    <col min="2587" max="2587" width="30.33203125" style="1" customWidth="1"/>
    <col min="2588" max="2588" width="5" style="1" customWidth="1"/>
    <col min="2589" max="2589" width="0" style="1" hidden="1" customWidth="1"/>
    <col min="2590" max="2590" width="14.33203125" style="1" customWidth="1"/>
    <col min="2591" max="2591" width="5.6640625" style="1" customWidth="1"/>
    <col min="2592" max="2592" width="0" style="1" hidden="1" customWidth="1"/>
    <col min="2593" max="2593" width="17.33203125" style="1" customWidth="1"/>
    <col min="2594" max="2594" width="12.6640625" style="1" customWidth="1"/>
    <col min="2595" max="2595" width="0" style="1" hidden="1" customWidth="1"/>
    <col min="2596" max="2596" width="5.33203125" style="1" customWidth="1"/>
    <col min="2597" max="2597" width="0" style="1" hidden="1" customWidth="1"/>
    <col min="2598" max="2598" width="17" style="1" customWidth="1"/>
    <col min="2599" max="2599" width="6.33203125" style="1" customWidth="1"/>
    <col min="2600" max="2600" width="0" style="1" hidden="1" customWidth="1"/>
    <col min="2601" max="2601" width="14.33203125" style="1" customWidth="1"/>
    <col min="2602" max="2602" width="7.5546875" style="1" customWidth="1"/>
    <col min="2603" max="2603" width="0" style="1" hidden="1" customWidth="1"/>
    <col min="2604" max="2605" width="14.33203125" style="1" customWidth="1"/>
    <col min="2606" max="2606" width="20.88671875" style="1" customWidth="1"/>
    <col min="2607" max="2607" width="14.44140625" style="1" customWidth="1"/>
    <col min="2608" max="2608" width="15" style="1" customWidth="1"/>
    <col min="2609" max="2609" width="2.6640625" style="1" customWidth="1"/>
    <col min="2610" max="2610" width="11.6640625" style="1" customWidth="1"/>
    <col min="2611" max="2611" width="11.5546875" style="1" customWidth="1"/>
    <col min="2612" max="2612" width="2.33203125" style="1" customWidth="1"/>
    <col min="2613" max="2613" width="41" style="1" customWidth="1"/>
    <col min="2614" max="2614" width="14.33203125" style="1" customWidth="1"/>
    <col min="2615" max="2616" width="11.5546875" style="1" customWidth="1"/>
    <col min="2617" max="2617" width="21.88671875" style="1" customWidth="1"/>
    <col min="2618" max="2809" width="11.5546875" style="1"/>
    <col min="2810" max="2810" width="21.88671875" style="1" customWidth="1"/>
    <col min="2811" max="2811" width="13.88671875" style="1" customWidth="1"/>
    <col min="2812" max="2812" width="38.6640625" style="1" customWidth="1"/>
    <col min="2813" max="2813" width="3" style="1" bestFit="1" customWidth="1"/>
    <col min="2814" max="2814" width="32.33203125" style="1" customWidth="1"/>
    <col min="2815" max="2815" width="46.33203125" style="1" customWidth="1"/>
    <col min="2816" max="2816" width="19" style="1" customWidth="1"/>
    <col min="2817" max="2817" width="0" style="1" hidden="1" customWidth="1"/>
    <col min="2818" max="2818" width="17.6640625" style="1" customWidth="1"/>
    <col min="2819" max="2819" width="0" style="1" hidden="1" customWidth="1"/>
    <col min="2820" max="2820" width="22.33203125" style="1" customWidth="1"/>
    <col min="2821" max="2821" width="5.33203125" style="1" customWidth="1"/>
    <col min="2822" max="2822" width="36.33203125" style="1" customWidth="1"/>
    <col min="2823" max="2823" width="5.6640625" style="1" customWidth="1"/>
    <col min="2824" max="2824" width="0" style="1" hidden="1" customWidth="1"/>
    <col min="2825" max="2825" width="20.6640625" style="1" customWidth="1"/>
    <col min="2826" max="2826" width="4.88671875" style="1" customWidth="1"/>
    <col min="2827" max="2827" width="0" style="1" hidden="1" customWidth="1"/>
    <col min="2828" max="2828" width="24.6640625" style="1" customWidth="1"/>
    <col min="2829" max="2829" width="12.33203125" style="1" customWidth="1"/>
    <col min="2830" max="2830" width="0" style="1" hidden="1" customWidth="1"/>
    <col min="2831" max="2831" width="3.44140625" style="1" customWidth="1"/>
    <col min="2832" max="2832" width="0" style="1" hidden="1" customWidth="1"/>
    <col min="2833" max="2833" width="17.6640625" style="1" customWidth="1"/>
    <col min="2834" max="2834" width="3.44140625" style="1" customWidth="1"/>
    <col min="2835" max="2835" width="0" style="1" hidden="1" customWidth="1"/>
    <col min="2836" max="2836" width="23.6640625" style="1" customWidth="1"/>
    <col min="2837" max="2837" width="10" style="1" customWidth="1"/>
    <col min="2838" max="2838" width="0" style="1" hidden="1" customWidth="1"/>
    <col min="2839" max="2840" width="14.6640625" style="1" customWidth="1"/>
    <col min="2841" max="2841" width="12.88671875" style="1" customWidth="1"/>
    <col min="2842" max="2842" width="3.33203125" style="1" customWidth="1"/>
    <col min="2843" max="2843" width="30.33203125" style="1" customWidth="1"/>
    <col min="2844" max="2844" width="5" style="1" customWidth="1"/>
    <col min="2845" max="2845" width="0" style="1" hidden="1" customWidth="1"/>
    <col min="2846" max="2846" width="14.33203125" style="1" customWidth="1"/>
    <col min="2847" max="2847" width="5.6640625" style="1" customWidth="1"/>
    <col min="2848" max="2848" width="0" style="1" hidden="1" customWidth="1"/>
    <col min="2849" max="2849" width="17.33203125" style="1" customWidth="1"/>
    <col min="2850" max="2850" width="12.6640625" style="1" customWidth="1"/>
    <col min="2851" max="2851" width="0" style="1" hidden="1" customWidth="1"/>
    <col min="2852" max="2852" width="5.33203125" style="1" customWidth="1"/>
    <col min="2853" max="2853" width="0" style="1" hidden="1" customWidth="1"/>
    <col min="2854" max="2854" width="17" style="1" customWidth="1"/>
    <col min="2855" max="2855" width="6.33203125" style="1" customWidth="1"/>
    <col min="2856" max="2856" width="0" style="1" hidden="1" customWidth="1"/>
    <col min="2857" max="2857" width="14.33203125" style="1" customWidth="1"/>
    <col min="2858" max="2858" width="7.5546875" style="1" customWidth="1"/>
    <col min="2859" max="2859" width="0" style="1" hidden="1" customWidth="1"/>
    <col min="2860" max="2861" width="14.33203125" style="1" customWidth="1"/>
    <col min="2862" max="2862" width="20.88671875" style="1" customWidth="1"/>
    <col min="2863" max="2863" width="14.44140625" style="1" customWidth="1"/>
    <col min="2864" max="2864" width="15" style="1" customWidth="1"/>
    <col min="2865" max="2865" width="2.6640625" style="1" customWidth="1"/>
    <col min="2866" max="2866" width="11.6640625" style="1" customWidth="1"/>
    <col min="2867" max="2867" width="11.5546875" style="1" customWidth="1"/>
    <col min="2868" max="2868" width="2.33203125" style="1" customWidth="1"/>
    <col min="2869" max="2869" width="41" style="1" customWidth="1"/>
    <col min="2870" max="2870" width="14.33203125" style="1" customWidth="1"/>
    <col min="2871" max="2872" width="11.5546875" style="1" customWidth="1"/>
    <col min="2873" max="2873" width="21.88671875" style="1" customWidth="1"/>
    <col min="2874" max="3065" width="11.5546875" style="1"/>
    <col min="3066" max="3066" width="21.88671875" style="1" customWidth="1"/>
    <col min="3067" max="3067" width="13.88671875" style="1" customWidth="1"/>
    <col min="3068" max="3068" width="38.6640625" style="1" customWidth="1"/>
    <col min="3069" max="3069" width="3" style="1" bestFit="1" customWidth="1"/>
    <col min="3070" max="3070" width="32.33203125" style="1" customWidth="1"/>
    <col min="3071" max="3071" width="46.33203125" style="1" customWidth="1"/>
    <col min="3072" max="3072" width="19" style="1" customWidth="1"/>
    <col min="3073" max="3073" width="0" style="1" hidden="1" customWidth="1"/>
    <col min="3074" max="3074" width="17.6640625" style="1" customWidth="1"/>
    <col min="3075" max="3075" width="0" style="1" hidden="1" customWidth="1"/>
    <col min="3076" max="3076" width="22.33203125" style="1" customWidth="1"/>
    <col min="3077" max="3077" width="5.33203125" style="1" customWidth="1"/>
    <col min="3078" max="3078" width="36.33203125" style="1" customWidth="1"/>
    <col min="3079" max="3079" width="5.6640625" style="1" customWidth="1"/>
    <col min="3080" max="3080" width="0" style="1" hidden="1" customWidth="1"/>
    <col min="3081" max="3081" width="20.6640625" style="1" customWidth="1"/>
    <col min="3082" max="3082" width="4.88671875" style="1" customWidth="1"/>
    <col min="3083" max="3083" width="0" style="1" hidden="1" customWidth="1"/>
    <col min="3084" max="3084" width="24.6640625" style="1" customWidth="1"/>
    <col min="3085" max="3085" width="12.33203125" style="1" customWidth="1"/>
    <col min="3086" max="3086" width="0" style="1" hidden="1" customWidth="1"/>
    <col min="3087" max="3087" width="3.44140625" style="1" customWidth="1"/>
    <col min="3088" max="3088" width="0" style="1" hidden="1" customWidth="1"/>
    <col min="3089" max="3089" width="17.6640625" style="1" customWidth="1"/>
    <col min="3090" max="3090" width="3.44140625" style="1" customWidth="1"/>
    <col min="3091" max="3091" width="0" style="1" hidden="1" customWidth="1"/>
    <col min="3092" max="3092" width="23.6640625" style="1" customWidth="1"/>
    <col min="3093" max="3093" width="10" style="1" customWidth="1"/>
    <col min="3094" max="3094" width="0" style="1" hidden="1" customWidth="1"/>
    <col min="3095" max="3096" width="14.6640625" style="1" customWidth="1"/>
    <col min="3097" max="3097" width="12.88671875" style="1" customWidth="1"/>
    <col min="3098" max="3098" width="3.33203125" style="1" customWidth="1"/>
    <col min="3099" max="3099" width="30.33203125" style="1" customWidth="1"/>
    <col min="3100" max="3100" width="5" style="1" customWidth="1"/>
    <col min="3101" max="3101" width="0" style="1" hidden="1" customWidth="1"/>
    <col min="3102" max="3102" width="14.33203125" style="1" customWidth="1"/>
    <col min="3103" max="3103" width="5.6640625" style="1" customWidth="1"/>
    <col min="3104" max="3104" width="0" style="1" hidden="1" customWidth="1"/>
    <col min="3105" max="3105" width="17.33203125" style="1" customWidth="1"/>
    <col min="3106" max="3106" width="12.6640625" style="1" customWidth="1"/>
    <col min="3107" max="3107" width="0" style="1" hidden="1" customWidth="1"/>
    <col min="3108" max="3108" width="5.33203125" style="1" customWidth="1"/>
    <col min="3109" max="3109" width="0" style="1" hidden="1" customWidth="1"/>
    <col min="3110" max="3110" width="17" style="1" customWidth="1"/>
    <col min="3111" max="3111" width="6.33203125" style="1" customWidth="1"/>
    <col min="3112" max="3112" width="0" style="1" hidden="1" customWidth="1"/>
    <col min="3113" max="3113" width="14.33203125" style="1" customWidth="1"/>
    <col min="3114" max="3114" width="7.5546875" style="1" customWidth="1"/>
    <col min="3115" max="3115" width="0" style="1" hidden="1" customWidth="1"/>
    <col min="3116" max="3117" width="14.33203125" style="1" customWidth="1"/>
    <col min="3118" max="3118" width="20.88671875" style="1" customWidth="1"/>
    <col min="3119" max="3119" width="14.44140625" style="1" customWidth="1"/>
    <col min="3120" max="3120" width="15" style="1" customWidth="1"/>
    <col min="3121" max="3121" width="2.6640625" style="1" customWidth="1"/>
    <col min="3122" max="3122" width="11.6640625" style="1" customWidth="1"/>
    <col min="3123" max="3123" width="11.5546875" style="1" customWidth="1"/>
    <col min="3124" max="3124" width="2.33203125" style="1" customWidth="1"/>
    <col min="3125" max="3125" width="41" style="1" customWidth="1"/>
    <col min="3126" max="3126" width="14.33203125" style="1" customWidth="1"/>
    <col min="3127" max="3128" width="11.5546875" style="1" customWidth="1"/>
    <col min="3129" max="3129" width="21.88671875" style="1" customWidth="1"/>
    <col min="3130" max="3321" width="11.5546875" style="1"/>
    <col min="3322" max="3322" width="21.88671875" style="1" customWidth="1"/>
    <col min="3323" max="3323" width="13.88671875" style="1" customWidth="1"/>
    <col min="3324" max="3324" width="38.6640625" style="1" customWidth="1"/>
    <col min="3325" max="3325" width="3" style="1" bestFit="1" customWidth="1"/>
    <col min="3326" max="3326" width="32.33203125" style="1" customWidth="1"/>
    <col min="3327" max="3327" width="46.33203125" style="1" customWidth="1"/>
    <col min="3328" max="3328" width="19" style="1" customWidth="1"/>
    <col min="3329" max="3329" width="0" style="1" hidden="1" customWidth="1"/>
    <col min="3330" max="3330" width="17.6640625" style="1" customWidth="1"/>
    <col min="3331" max="3331" width="0" style="1" hidden="1" customWidth="1"/>
    <col min="3332" max="3332" width="22.33203125" style="1" customWidth="1"/>
    <col min="3333" max="3333" width="5.33203125" style="1" customWidth="1"/>
    <col min="3334" max="3334" width="36.33203125" style="1" customWidth="1"/>
    <col min="3335" max="3335" width="5.6640625" style="1" customWidth="1"/>
    <col min="3336" max="3336" width="0" style="1" hidden="1" customWidth="1"/>
    <col min="3337" max="3337" width="20.6640625" style="1" customWidth="1"/>
    <col min="3338" max="3338" width="4.88671875" style="1" customWidth="1"/>
    <col min="3339" max="3339" width="0" style="1" hidden="1" customWidth="1"/>
    <col min="3340" max="3340" width="24.6640625" style="1" customWidth="1"/>
    <col min="3341" max="3341" width="12.33203125" style="1" customWidth="1"/>
    <col min="3342" max="3342" width="0" style="1" hidden="1" customWidth="1"/>
    <col min="3343" max="3343" width="3.44140625" style="1" customWidth="1"/>
    <col min="3344" max="3344" width="0" style="1" hidden="1" customWidth="1"/>
    <col min="3345" max="3345" width="17.6640625" style="1" customWidth="1"/>
    <col min="3346" max="3346" width="3.44140625" style="1" customWidth="1"/>
    <col min="3347" max="3347" width="0" style="1" hidden="1" customWidth="1"/>
    <col min="3348" max="3348" width="23.6640625" style="1" customWidth="1"/>
    <col min="3349" max="3349" width="10" style="1" customWidth="1"/>
    <col min="3350" max="3350" width="0" style="1" hidden="1" customWidth="1"/>
    <col min="3351" max="3352" width="14.6640625" style="1" customWidth="1"/>
    <col min="3353" max="3353" width="12.88671875" style="1" customWidth="1"/>
    <col min="3354" max="3354" width="3.33203125" style="1" customWidth="1"/>
    <col min="3355" max="3355" width="30.33203125" style="1" customWidth="1"/>
    <col min="3356" max="3356" width="5" style="1" customWidth="1"/>
    <col min="3357" max="3357" width="0" style="1" hidden="1" customWidth="1"/>
    <col min="3358" max="3358" width="14.33203125" style="1" customWidth="1"/>
    <col min="3359" max="3359" width="5.6640625" style="1" customWidth="1"/>
    <col min="3360" max="3360" width="0" style="1" hidden="1" customWidth="1"/>
    <col min="3361" max="3361" width="17.33203125" style="1" customWidth="1"/>
    <col min="3362" max="3362" width="12.6640625" style="1" customWidth="1"/>
    <col min="3363" max="3363" width="0" style="1" hidden="1" customWidth="1"/>
    <col min="3364" max="3364" width="5.33203125" style="1" customWidth="1"/>
    <col min="3365" max="3365" width="0" style="1" hidden="1" customWidth="1"/>
    <col min="3366" max="3366" width="17" style="1" customWidth="1"/>
    <col min="3367" max="3367" width="6.33203125" style="1" customWidth="1"/>
    <col min="3368" max="3368" width="0" style="1" hidden="1" customWidth="1"/>
    <col min="3369" max="3369" width="14.33203125" style="1" customWidth="1"/>
    <col min="3370" max="3370" width="7.5546875" style="1" customWidth="1"/>
    <col min="3371" max="3371" width="0" style="1" hidden="1" customWidth="1"/>
    <col min="3372" max="3373" width="14.33203125" style="1" customWidth="1"/>
    <col min="3374" max="3374" width="20.88671875" style="1" customWidth="1"/>
    <col min="3375" max="3375" width="14.44140625" style="1" customWidth="1"/>
    <col min="3376" max="3376" width="15" style="1" customWidth="1"/>
    <col min="3377" max="3377" width="2.6640625" style="1" customWidth="1"/>
    <col min="3378" max="3378" width="11.6640625" style="1" customWidth="1"/>
    <col min="3379" max="3379" width="11.5546875" style="1" customWidth="1"/>
    <col min="3380" max="3380" width="2.33203125" style="1" customWidth="1"/>
    <col min="3381" max="3381" width="41" style="1" customWidth="1"/>
    <col min="3382" max="3382" width="14.33203125" style="1" customWidth="1"/>
    <col min="3383" max="3384" width="11.5546875" style="1" customWidth="1"/>
    <col min="3385" max="3385" width="21.88671875" style="1" customWidth="1"/>
    <col min="3386" max="3577" width="11.5546875" style="1"/>
    <col min="3578" max="3578" width="21.88671875" style="1" customWidth="1"/>
    <col min="3579" max="3579" width="13.88671875" style="1" customWidth="1"/>
    <col min="3580" max="3580" width="38.6640625" style="1" customWidth="1"/>
    <col min="3581" max="3581" width="3" style="1" bestFit="1" customWidth="1"/>
    <col min="3582" max="3582" width="32.33203125" style="1" customWidth="1"/>
    <col min="3583" max="3583" width="46.33203125" style="1" customWidth="1"/>
    <col min="3584" max="3584" width="19" style="1" customWidth="1"/>
    <col min="3585" max="3585" width="0" style="1" hidden="1" customWidth="1"/>
    <col min="3586" max="3586" width="17.6640625" style="1" customWidth="1"/>
    <col min="3587" max="3587" width="0" style="1" hidden="1" customWidth="1"/>
    <col min="3588" max="3588" width="22.33203125" style="1" customWidth="1"/>
    <col min="3589" max="3589" width="5.33203125" style="1" customWidth="1"/>
    <col min="3590" max="3590" width="36.33203125" style="1" customWidth="1"/>
    <col min="3591" max="3591" width="5.6640625" style="1" customWidth="1"/>
    <col min="3592" max="3592" width="0" style="1" hidden="1" customWidth="1"/>
    <col min="3593" max="3593" width="20.6640625" style="1" customWidth="1"/>
    <col min="3594" max="3594" width="4.88671875" style="1" customWidth="1"/>
    <col min="3595" max="3595" width="0" style="1" hidden="1" customWidth="1"/>
    <col min="3596" max="3596" width="24.6640625" style="1" customWidth="1"/>
    <col min="3597" max="3597" width="12.33203125" style="1" customWidth="1"/>
    <col min="3598" max="3598" width="0" style="1" hidden="1" customWidth="1"/>
    <col min="3599" max="3599" width="3.44140625" style="1" customWidth="1"/>
    <col min="3600" max="3600" width="0" style="1" hidden="1" customWidth="1"/>
    <col min="3601" max="3601" width="17.6640625" style="1" customWidth="1"/>
    <col min="3602" max="3602" width="3.44140625" style="1" customWidth="1"/>
    <col min="3603" max="3603" width="0" style="1" hidden="1" customWidth="1"/>
    <col min="3604" max="3604" width="23.6640625" style="1" customWidth="1"/>
    <col min="3605" max="3605" width="10" style="1" customWidth="1"/>
    <col min="3606" max="3606" width="0" style="1" hidden="1" customWidth="1"/>
    <col min="3607" max="3608" width="14.6640625" style="1" customWidth="1"/>
    <col min="3609" max="3609" width="12.88671875" style="1" customWidth="1"/>
    <col min="3610" max="3610" width="3.33203125" style="1" customWidth="1"/>
    <col min="3611" max="3611" width="30.33203125" style="1" customWidth="1"/>
    <col min="3612" max="3612" width="5" style="1" customWidth="1"/>
    <col min="3613" max="3613" width="0" style="1" hidden="1" customWidth="1"/>
    <col min="3614" max="3614" width="14.33203125" style="1" customWidth="1"/>
    <col min="3615" max="3615" width="5.6640625" style="1" customWidth="1"/>
    <col min="3616" max="3616" width="0" style="1" hidden="1" customWidth="1"/>
    <col min="3617" max="3617" width="17.33203125" style="1" customWidth="1"/>
    <col min="3618" max="3618" width="12.6640625" style="1" customWidth="1"/>
    <col min="3619" max="3619" width="0" style="1" hidden="1" customWidth="1"/>
    <col min="3620" max="3620" width="5.33203125" style="1" customWidth="1"/>
    <col min="3621" max="3621" width="0" style="1" hidden="1" customWidth="1"/>
    <col min="3622" max="3622" width="17" style="1" customWidth="1"/>
    <col min="3623" max="3623" width="6.33203125" style="1" customWidth="1"/>
    <col min="3624" max="3624" width="0" style="1" hidden="1" customWidth="1"/>
    <col min="3625" max="3625" width="14.33203125" style="1" customWidth="1"/>
    <col min="3626" max="3626" width="7.5546875" style="1" customWidth="1"/>
    <col min="3627" max="3627" width="0" style="1" hidden="1" customWidth="1"/>
    <col min="3628" max="3629" width="14.33203125" style="1" customWidth="1"/>
    <col min="3630" max="3630" width="20.88671875" style="1" customWidth="1"/>
    <col min="3631" max="3631" width="14.44140625" style="1" customWidth="1"/>
    <col min="3632" max="3632" width="15" style="1" customWidth="1"/>
    <col min="3633" max="3633" width="2.6640625" style="1" customWidth="1"/>
    <col min="3634" max="3634" width="11.6640625" style="1" customWidth="1"/>
    <col min="3635" max="3635" width="11.5546875" style="1" customWidth="1"/>
    <col min="3636" max="3636" width="2.33203125" style="1" customWidth="1"/>
    <col min="3637" max="3637" width="41" style="1" customWidth="1"/>
    <col min="3638" max="3638" width="14.33203125" style="1" customWidth="1"/>
    <col min="3639" max="3640" width="11.5546875" style="1" customWidth="1"/>
    <col min="3641" max="3641" width="21.88671875" style="1" customWidth="1"/>
    <col min="3642" max="3833" width="11.5546875" style="1"/>
    <col min="3834" max="3834" width="21.88671875" style="1" customWidth="1"/>
    <col min="3835" max="3835" width="13.88671875" style="1" customWidth="1"/>
    <col min="3836" max="3836" width="38.6640625" style="1" customWidth="1"/>
    <col min="3837" max="3837" width="3" style="1" bestFit="1" customWidth="1"/>
    <col min="3838" max="3838" width="32.33203125" style="1" customWidth="1"/>
    <col min="3839" max="3839" width="46.33203125" style="1" customWidth="1"/>
    <col min="3840" max="3840" width="19" style="1" customWidth="1"/>
    <col min="3841" max="3841" width="0" style="1" hidden="1" customWidth="1"/>
    <col min="3842" max="3842" width="17.6640625" style="1" customWidth="1"/>
    <col min="3843" max="3843" width="0" style="1" hidden="1" customWidth="1"/>
    <col min="3844" max="3844" width="22.33203125" style="1" customWidth="1"/>
    <col min="3845" max="3845" width="5.33203125" style="1" customWidth="1"/>
    <col min="3846" max="3846" width="36.33203125" style="1" customWidth="1"/>
    <col min="3847" max="3847" width="5.6640625" style="1" customWidth="1"/>
    <col min="3848" max="3848" width="0" style="1" hidden="1" customWidth="1"/>
    <col min="3849" max="3849" width="20.6640625" style="1" customWidth="1"/>
    <col min="3850" max="3850" width="4.88671875" style="1" customWidth="1"/>
    <col min="3851" max="3851" width="0" style="1" hidden="1" customWidth="1"/>
    <col min="3852" max="3852" width="24.6640625" style="1" customWidth="1"/>
    <col min="3853" max="3853" width="12.33203125" style="1" customWidth="1"/>
    <col min="3854" max="3854" width="0" style="1" hidden="1" customWidth="1"/>
    <col min="3855" max="3855" width="3.44140625" style="1" customWidth="1"/>
    <col min="3856" max="3856" width="0" style="1" hidden="1" customWidth="1"/>
    <col min="3857" max="3857" width="17.6640625" style="1" customWidth="1"/>
    <col min="3858" max="3858" width="3.44140625" style="1" customWidth="1"/>
    <col min="3859" max="3859" width="0" style="1" hidden="1" customWidth="1"/>
    <col min="3860" max="3860" width="23.6640625" style="1" customWidth="1"/>
    <col min="3861" max="3861" width="10" style="1" customWidth="1"/>
    <col min="3862" max="3862" width="0" style="1" hidden="1" customWidth="1"/>
    <col min="3863" max="3864" width="14.6640625" style="1" customWidth="1"/>
    <col min="3865" max="3865" width="12.88671875" style="1" customWidth="1"/>
    <col min="3866" max="3866" width="3.33203125" style="1" customWidth="1"/>
    <col min="3867" max="3867" width="30.33203125" style="1" customWidth="1"/>
    <col min="3868" max="3868" width="5" style="1" customWidth="1"/>
    <col min="3869" max="3869" width="0" style="1" hidden="1" customWidth="1"/>
    <col min="3870" max="3870" width="14.33203125" style="1" customWidth="1"/>
    <col min="3871" max="3871" width="5.6640625" style="1" customWidth="1"/>
    <col min="3872" max="3872" width="0" style="1" hidden="1" customWidth="1"/>
    <col min="3873" max="3873" width="17.33203125" style="1" customWidth="1"/>
    <col min="3874" max="3874" width="12.6640625" style="1" customWidth="1"/>
    <col min="3875" max="3875" width="0" style="1" hidden="1" customWidth="1"/>
    <col min="3876" max="3876" width="5.33203125" style="1" customWidth="1"/>
    <col min="3877" max="3877" width="0" style="1" hidden="1" customWidth="1"/>
    <col min="3878" max="3878" width="17" style="1" customWidth="1"/>
    <col min="3879" max="3879" width="6.33203125" style="1" customWidth="1"/>
    <col min="3880" max="3880" width="0" style="1" hidden="1" customWidth="1"/>
    <col min="3881" max="3881" width="14.33203125" style="1" customWidth="1"/>
    <col min="3882" max="3882" width="7.5546875" style="1" customWidth="1"/>
    <col min="3883" max="3883" width="0" style="1" hidden="1" customWidth="1"/>
    <col min="3884" max="3885" width="14.33203125" style="1" customWidth="1"/>
    <col min="3886" max="3886" width="20.88671875" style="1" customWidth="1"/>
    <col min="3887" max="3887" width="14.44140625" style="1" customWidth="1"/>
    <col min="3888" max="3888" width="15" style="1" customWidth="1"/>
    <col min="3889" max="3889" width="2.6640625" style="1" customWidth="1"/>
    <col min="3890" max="3890" width="11.6640625" style="1" customWidth="1"/>
    <col min="3891" max="3891" width="11.5546875" style="1" customWidth="1"/>
    <col min="3892" max="3892" width="2.33203125" style="1" customWidth="1"/>
    <col min="3893" max="3893" width="41" style="1" customWidth="1"/>
    <col min="3894" max="3894" width="14.33203125" style="1" customWidth="1"/>
    <col min="3895" max="3896" width="11.5546875" style="1" customWidth="1"/>
    <col min="3897" max="3897" width="21.88671875" style="1" customWidth="1"/>
    <col min="3898" max="4089" width="11.5546875" style="1"/>
    <col min="4090" max="4090" width="21.88671875" style="1" customWidth="1"/>
    <col min="4091" max="4091" width="13.88671875" style="1" customWidth="1"/>
    <col min="4092" max="4092" width="38.6640625" style="1" customWidth="1"/>
    <col min="4093" max="4093" width="3" style="1" bestFit="1" customWidth="1"/>
    <col min="4094" max="4094" width="32.33203125" style="1" customWidth="1"/>
    <col min="4095" max="4095" width="46.33203125" style="1" customWidth="1"/>
    <col min="4096" max="4096" width="19" style="1" customWidth="1"/>
    <col min="4097" max="4097" width="0" style="1" hidden="1" customWidth="1"/>
    <col min="4098" max="4098" width="17.6640625" style="1" customWidth="1"/>
    <col min="4099" max="4099" width="0" style="1" hidden="1" customWidth="1"/>
    <col min="4100" max="4100" width="22.33203125" style="1" customWidth="1"/>
    <col min="4101" max="4101" width="5.33203125" style="1" customWidth="1"/>
    <col min="4102" max="4102" width="36.33203125" style="1" customWidth="1"/>
    <col min="4103" max="4103" width="5.6640625" style="1" customWidth="1"/>
    <col min="4104" max="4104" width="0" style="1" hidden="1" customWidth="1"/>
    <col min="4105" max="4105" width="20.6640625" style="1" customWidth="1"/>
    <col min="4106" max="4106" width="4.88671875" style="1" customWidth="1"/>
    <col min="4107" max="4107" width="0" style="1" hidden="1" customWidth="1"/>
    <col min="4108" max="4108" width="24.6640625" style="1" customWidth="1"/>
    <col min="4109" max="4109" width="12.33203125" style="1" customWidth="1"/>
    <col min="4110" max="4110" width="0" style="1" hidden="1" customWidth="1"/>
    <col min="4111" max="4111" width="3.44140625" style="1" customWidth="1"/>
    <col min="4112" max="4112" width="0" style="1" hidden="1" customWidth="1"/>
    <col min="4113" max="4113" width="17.6640625" style="1" customWidth="1"/>
    <col min="4114" max="4114" width="3.44140625" style="1" customWidth="1"/>
    <col min="4115" max="4115" width="0" style="1" hidden="1" customWidth="1"/>
    <col min="4116" max="4116" width="23.6640625" style="1" customWidth="1"/>
    <col min="4117" max="4117" width="10" style="1" customWidth="1"/>
    <col min="4118" max="4118" width="0" style="1" hidden="1" customWidth="1"/>
    <col min="4119" max="4120" width="14.6640625" style="1" customWidth="1"/>
    <col min="4121" max="4121" width="12.88671875" style="1" customWidth="1"/>
    <col min="4122" max="4122" width="3.33203125" style="1" customWidth="1"/>
    <col min="4123" max="4123" width="30.33203125" style="1" customWidth="1"/>
    <col min="4124" max="4124" width="5" style="1" customWidth="1"/>
    <col min="4125" max="4125" width="0" style="1" hidden="1" customWidth="1"/>
    <col min="4126" max="4126" width="14.33203125" style="1" customWidth="1"/>
    <col min="4127" max="4127" width="5.6640625" style="1" customWidth="1"/>
    <col min="4128" max="4128" width="0" style="1" hidden="1" customWidth="1"/>
    <col min="4129" max="4129" width="17.33203125" style="1" customWidth="1"/>
    <col min="4130" max="4130" width="12.6640625" style="1" customWidth="1"/>
    <col min="4131" max="4131" width="0" style="1" hidden="1" customWidth="1"/>
    <col min="4132" max="4132" width="5.33203125" style="1" customWidth="1"/>
    <col min="4133" max="4133" width="0" style="1" hidden="1" customWidth="1"/>
    <col min="4134" max="4134" width="17" style="1" customWidth="1"/>
    <col min="4135" max="4135" width="6.33203125" style="1" customWidth="1"/>
    <col min="4136" max="4136" width="0" style="1" hidden="1" customWidth="1"/>
    <col min="4137" max="4137" width="14.33203125" style="1" customWidth="1"/>
    <col min="4138" max="4138" width="7.5546875" style="1" customWidth="1"/>
    <col min="4139" max="4139" width="0" style="1" hidden="1" customWidth="1"/>
    <col min="4140" max="4141" width="14.33203125" style="1" customWidth="1"/>
    <col min="4142" max="4142" width="20.88671875" style="1" customWidth="1"/>
    <col min="4143" max="4143" width="14.44140625" style="1" customWidth="1"/>
    <col min="4144" max="4144" width="15" style="1" customWidth="1"/>
    <col min="4145" max="4145" width="2.6640625" style="1" customWidth="1"/>
    <col min="4146" max="4146" width="11.6640625" style="1" customWidth="1"/>
    <col min="4147" max="4147" width="11.5546875" style="1" customWidth="1"/>
    <col min="4148" max="4148" width="2.33203125" style="1" customWidth="1"/>
    <col min="4149" max="4149" width="41" style="1" customWidth="1"/>
    <col min="4150" max="4150" width="14.33203125" style="1" customWidth="1"/>
    <col min="4151" max="4152" width="11.5546875" style="1" customWidth="1"/>
    <col min="4153" max="4153" width="21.88671875" style="1" customWidth="1"/>
    <col min="4154" max="4345" width="11.5546875" style="1"/>
    <col min="4346" max="4346" width="21.88671875" style="1" customWidth="1"/>
    <col min="4347" max="4347" width="13.88671875" style="1" customWidth="1"/>
    <col min="4348" max="4348" width="38.6640625" style="1" customWidth="1"/>
    <col min="4349" max="4349" width="3" style="1" bestFit="1" customWidth="1"/>
    <col min="4350" max="4350" width="32.33203125" style="1" customWidth="1"/>
    <col min="4351" max="4351" width="46.33203125" style="1" customWidth="1"/>
    <col min="4352" max="4352" width="19" style="1" customWidth="1"/>
    <col min="4353" max="4353" width="0" style="1" hidden="1" customWidth="1"/>
    <col min="4354" max="4354" width="17.6640625" style="1" customWidth="1"/>
    <col min="4355" max="4355" width="0" style="1" hidden="1" customWidth="1"/>
    <col min="4356" max="4356" width="22.33203125" style="1" customWidth="1"/>
    <col min="4357" max="4357" width="5.33203125" style="1" customWidth="1"/>
    <col min="4358" max="4358" width="36.33203125" style="1" customWidth="1"/>
    <col min="4359" max="4359" width="5.6640625" style="1" customWidth="1"/>
    <col min="4360" max="4360" width="0" style="1" hidden="1" customWidth="1"/>
    <col min="4361" max="4361" width="20.6640625" style="1" customWidth="1"/>
    <col min="4362" max="4362" width="4.88671875" style="1" customWidth="1"/>
    <col min="4363" max="4363" width="0" style="1" hidden="1" customWidth="1"/>
    <col min="4364" max="4364" width="24.6640625" style="1" customWidth="1"/>
    <col min="4365" max="4365" width="12.33203125" style="1" customWidth="1"/>
    <col min="4366" max="4366" width="0" style="1" hidden="1" customWidth="1"/>
    <col min="4367" max="4367" width="3.44140625" style="1" customWidth="1"/>
    <col min="4368" max="4368" width="0" style="1" hidden="1" customWidth="1"/>
    <col min="4369" max="4369" width="17.6640625" style="1" customWidth="1"/>
    <col min="4370" max="4370" width="3.44140625" style="1" customWidth="1"/>
    <col min="4371" max="4371" width="0" style="1" hidden="1" customWidth="1"/>
    <col min="4372" max="4372" width="23.6640625" style="1" customWidth="1"/>
    <col min="4373" max="4373" width="10" style="1" customWidth="1"/>
    <col min="4374" max="4374" width="0" style="1" hidden="1" customWidth="1"/>
    <col min="4375" max="4376" width="14.6640625" style="1" customWidth="1"/>
    <col min="4377" max="4377" width="12.88671875" style="1" customWidth="1"/>
    <col min="4378" max="4378" width="3.33203125" style="1" customWidth="1"/>
    <col min="4379" max="4379" width="30.33203125" style="1" customWidth="1"/>
    <col min="4380" max="4380" width="5" style="1" customWidth="1"/>
    <col min="4381" max="4381" width="0" style="1" hidden="1" customWidth="1"/>
    <col min="4382" max="4382" width="14.33203125" style="1" customWidth="1"/>
    <col min="4383" max="4383" width="5.6640625" style="1" customWidth="1"/>
    <col min="4384" max="4384" width="0" style="1" hidden="1" customWidth="1"/>
    <col min="4385" max="4385" width="17.33203125" style="1" customWidth="1"/>
    <col min="4386" max="4386" width="12.6640625" style="1" customWidth="1"/>
    <col min="4387" max="4387" width="0" style="1" hidden="1" customWidth="1"/>
    <col min="4388" max="4388" width="5.33203125" style="1" customWidth="1"/>
    <col min="4389" max="4389" width="0" style="1" hidden="1" customWidth="1"/>
    <col min="4390" max="4390" width="17" style="1" customWidth="1"/>
    <col min="4391" max="4391" width="6.33203125" style="1" customWidth="1"/>
    <col min="4392" max="4392" width="0" style="1" hidden="1" customWidth="1"/>
    <col min="4393" max="4393" width="14.33203125" style="1" customWidth="1"/>
    <col min="4394" max="4394" width="7.5546875" style="1" customWidth="1"/>
    <col min="4395" max="4395" width="0" style="1" hidden="1" customWidth="1"/>
    <col min="4396" max="4397" width="14.33203125" style="1" customWidth="1"/>
    <col min="4398" max="4398" width="20.88671875" style="1" customWidth="1"/>
    <col min="4399" max="4399" width="14.44140625" style="1" customWidth="1"/>
    <col min="4400" max="4400" width="15" style="1" customWidth="1"/>
    <col min="4401" max="4401" width="2.6640625" style="1" customWidth="1"/>
    <col min="4402" max="4402" width="11.6640625" style="1" customWidth="1"/>
    <col min="4403" max="4403" width="11.5546875" style="1" customWidth="1"/>
    <col min="4404" max="4404" width="2.33203125" style="1" customWidth="1"/>
    <col min="4405" max="4405" width="41" style="1" customWidth="1"/>
    <col min="4406" max="4406" width="14.33203125" style="1" customWidth="1"/>
    <col min="4407" max="4408" width="11.5546875" style="1" customWidth="1"/>
    <col min="4409" max="4409" width="21.88671875" style="1" customWidth="1"/>
    <col min="4410" max="4601" width="11.5546875" style="1"/>
    <col min="4602" max="4602" width="21.88671875" style="1" customWidth="1"/>
    <col min="4603" max="4603" width="13.88671875" style="1" customWidth="1"/>
    <col min="4604" max="4604" width="38.6640625" style="1" customWidth="1"/>
    <col min="4605" max="4605" width="3" style="1" bestFit="1" customWidth="1"/>
    <col min="4606" max="4606" width="32.33203125" style="1" customWidth="1"/>
    <col min="4607" max="4607" width="46.33203125" style="1" customWidth="1"/>
    <col min="4608" max="4608" width="19" style="1" customWidth="1"/>
    <col min="4609" max="4609" width="0" style="1" hidden="1" customWidth="1"/>
    <col min="4610" max="4610" width="17.6640625" style="1" customWidth="1"/>
    <col min="4611" max="4611" width="0" style="1" hidden="1" customWidth="1"/>
    <col min="4612" max="4612" width="22.33203125" style="1" customWidth="1"/>
    <col min="4613" max="4613" width="5.33203125" style="1" customWidth="1"/>
    <col min="4614" max="4614" width="36.33203125" style="1" customWidth="1"/>
    <col min="4615" max="4615" width="5.6640625" style="1" customWidth="1"/>
    <col min="4616" max="4616" width="0" style="1" hidden="1" customWidth="1"/>
    <col min="4617" max="4617" width="20.6640625" style="1" customWidth="1"/>
    <col min="4618" max="4618" width="4.88671875" style="1" customWidth="1"/>
    <col min="4619" max="4619" width="0" style="1" hidden="1" customWidth="1"/>
    <col min="4620" max="4620" width="24.6640625" style="1" customWidth="1"/>
    <col min="4621" max="4621" width="12.33203125" style="1" customWidth="1"/>
    <col min="4622" max="4622" width="0" style="1" hidden="1" customWidth="1"/>
    <col min="4623" max="4623" width="3.44140625" style="1" customWidth="1"/>
    <col min="4624" max="4624" width="0" style="1" hidden="1" customWidth="1"/>
    <col min="4625" max="4625" width="17.6640625" style="1" customWidth="1"/>
    <col min="4626" max="4626" width="3.44140625" style="1" customWidth="1"/>
    <col min="4627" max="4627" width="0" style="1" hidden="1" customWidth="1"/>
    <col min="4628" max="4628" width="23.6640625" style="1" customWidth="1"/>
    <col min="4629" max="4629" width="10" style="1" customWidth="1"/>
    <col min="4630" max="4630" width="0" style="1" hidden="1" customWidth="1"/>
    <col min="4631" max="4632" width="14.6640625" style="1" customWidth="1"/>
    <col min="4633" max="4633" width="12.88671875" style="1" customWidth="1"/>
    <col min="4634" max="4634" width="3.33203125" style="1" customWidth="1"/>
    <col min="4635" max="4635" width="30.33203125" style="1" customWidth="1"/>
    <col min="4636" max="4636" width="5" style="1" customWidth="1"/>
    <col min="4637" max="4637" width="0" style="1" hidden="1" customWidth="1"/>
    <col min="4638" max="4638" width="14.33203125" style="1" customWidth="1"/>
    <col min="4639" max="4639" width="5.6640625" style="1" customWidth="1"/>
    <col min="4640" max="4640" width="0" style="1" hidden="1" customWidth="1"/>
    <col min="4641" max="4641" width="17.33203125" style="1" customWidth="1"/>
    <col min="4642" max="4642" width="12.6640625" style="1" customWidth="1"/>
    <col min="4643" max="4643" width="0" style="1" hidden="1" customWidth="1"/>
    <col min="4644" max="4644" width="5.33203125" style="1" customWidth="1"/>
    <col min="4645" max="4645" width="0" style="1" hidden="1" customWidth="1"/>
    <col min="4646" max="4646" width="17" style="1" customWidth="1"/>
    <col min="4647" max="4647" width="6.33203125" style="1" customWidth="1"/>
    <col min="4648" max="4648" width="0" style="1" hidden="1" customWidth="1"/>
    <col min="4649" max="4649" width="14.33203125" style="1" customWidth="1"/>
    <col min="4650" max="4650" width="7.5546875" style="1" customWidth="1"/>
    <col min="4651" max="4651" width="0" style="1" hidden="1" customWidth="1"/>
    <col min="4652" max="4653" width="14.33203125" style="1" customWidth="1"/>
    <col min="4654" max="4654" width="20.88671875" style="1" customWidth="1"/>
    <col min="4655" max="4655" width="14.44140625" style="1" customWidth="1"/>
    <col min="4656" max="4656" width="15" style="1" customWidth="1"/>
    <col min="4657" max="4657" width="2.6640625" style="1" customWidth="1"/>
    <col min="4658" max="4658" width="11.6640625" style="1" customWidth="1"/>
    <col min="4659" max="4659" width="11.5546875" style="1" customWidth="1"/>
    <col min="4660" max="4660" width="2.33203125" style="1" customWidth="1"/>
    <col min="4661" max="4661" width="41" style="1" customWidth="1"/>
    <col min="4662" max="4662" width="14.33203125" style="1" customWidth="1"/>
    <col min="4663" max="4664" width="11.5546875" style="1" customWidth="1"/>
    <col min="4665" max="4665" width="21.88671875" style="1" customWidth="1"/>
    <col min="4666" max="4857" width="11.5546875" style="1"/>
    <col min="4858" max="4858" width="21.88671875" style="1" customWidth="1"/>
    <col min="4859" max="4859" width="13.88671875" style="1" customWidth="1"/>
    <col min="4860" max="4860" width="38.6640625" style="1" customWidth="1"/>
    <col min="4861" max="4861" width="3" style="1" bestFit="1" customWidth="1"/>
    <col min="4862" max="4862" width="32.33203125" style="1" customWidth="1"/>
    <col min="4863" max="4863" width="46.33203125" style="1" customWidth="1"/>
    <col min="4864" max="4864" width="19" style="1" customWidth="1"/>
    <col min="4865" max="4865" width="0" style="1" hidden="1" customWidth="1"/>
    <col min="4866" max="4866" width="17.6640625" style="1" customWidth="1"/>
    <col min="4867" max="4867" width="0" style="1" hidden="1" customWidth="1"/>
    <col min="4868" max="4868" width="22.33203125" style="1" customWidth="1"/>
    <col min="4869" max="4869" width="5.33203125" style="1" customWidth="1"/>
    <col min="4870" max="4870" width="36.33203125" style="1" customWidth="1"/>
    <col min="4871" max="4871" width="5.6640625" style="1" customWidth="1"/>
    <col min="4872" max="4872" width="0" style="1" hidden="1" customWidth="1"/>
    <col min="4873" max="4873" width="20.6640625" style="1" customWidth="1"/>
    <col min="4874" max="4874" width="4.88671875" style="1" customWidth="1"/>
    <col min="4875" max="4875" width="0" style="1" hidden="1" customWidth="1"/>
    <col min="4876" max="4876" width="24.6640625" style="1" customWidth="1"/>
    <col min="4877" max="4877" width="12.33203125" style="1" customWidth="1"/>
    <col min="4878" max="4878" width="0" style="1" hidden="1" customWidth="1"/>
    <col min="4879" max="4879" width="3.44140625" style="1" customWidth="1"/>
    <col min="4880" max="4880" width="0" style="1" hidden="1" customWidth="1"/>
    <col min="4881" max="4881" width="17.6640625" style="1" customWidth="1"/>
    <col min="4882" max="4882" width="3.44140625" style="1" customWidth="1"/>
    <col min="4883" max="4883" width="0" style="1" hidden="1" customWidth="1"/>
    <col min="4884" max="4884" width="23.6640625" style="1" customWidth="1"/>
    <col min="4885" max="4885" width="10" style="1" customWidth="1"/>
    <col min="4886" max="4886" width="0" style="1" hidden="1" customWidth="1"/>
    <col min="4887" max="4888" width="14.6640625" style="1" customWidth="1"/>
    <col min="4889" max="4889" width="12.88671875" style="1" customWidth="1"/>
    <col min="4890" max="4890" width="3.33203125" style="1" customWidth="1"/>
    <col min="4891" max="4891" width="30.33203125" style="1" customWidth="1"/>
    <col min="4892" max="4892" width="5" style="1" customWidth="1"/>
    <col min="4893" max="4893" width="0" style="1" hidden="1" customWidth="1"/>
    <col min="4894" max="4894" width="14.33203125" style="1" customWidth="1"/>
    <col min="4895" max="4895" width="5.6640625" style="1" customWidth="1"/>
    <col min="4896" max="4896" width="0" style="1" hidden="1" customWidth="1"/>
    <col min="4897" max="4897" width="17.33203125" style="1" customWidth="1"/>
    <col min="4898" max="4898" width="12.6640625" style="1" customWidth="1"/>
    <col min="4899" max="4899" width="0" style="1" hidden="1" customWidth="1"/>
    <col min="4900" max="4900" width="5.33203125" style="1" customWidth="1"/>
    <col min="4901" max="4901" width="0" style="1" hidden="1" customWidth="1"/>
    <col min="4902" max="4902" width="17" style="1" customWidth="1"/>
    <col min="4903" max="4903" width="6.33203125" style="1" customWidth="1"/>
    <col min="4904" max="4904" width="0" style="1" hidden="1" customWidth="1"/>
    <col min="4905" max="4905" width="14.33203125" style="1" customWidth="1"/>
    <col min="4906" max="4906" width="7.5546875" style="1" customWidth="1"/>
    <col min="4907" max="4907" width="0" style="1" hidden="1" customWidth="1"/>
    <col min="4908" max="4909" width="14.33203125" style="1" customWidth="1"/>
    <col min="4910" max="4910" width="20.88671875" style="1" customWidth="1"/>
    <col min="4911" max="4911" width="14.44140625" style="1" customWidth="1"/>
    <col min="4912" max="4912" width="15" style="1" customWidth="1"/>
    <col min="4913" max="4913" width="2.6640625" style="1" customWidth="1"/>
    <col min="4914" max="4914" width="11.6640625" style="1" customWidth="1"/>
    <col min="4915" max="4915" width="11.5546875" style="1" customWidth="1"/>
    <col min="4916" max="4916" width="2.33203125" style="1" customWidth="1"/>
    <col min="4917" max="4917" width="41" style="1" customWidth="1"/>
    <col min="4918" max="4918" width="14.33203125" style="1" customWidth="1"/>
    <col min="4919" max="4920" width="11.5546875" style="1" customWidth="1"/>
    <col min="4921" max="4921" width="21.88671875" style="1" customWidth="1"/>
    <col min="4922" max="5113" width="11.5546875" style="1"/>
    <col min="5114" max="5114" width="21.88671875" style="1" customWidth="1"/>
    <col min="5115" max="5115" width="13.88671875" style="1" customWidth="1"/>
    <col min="5116" max="5116" width="38.6640625" style="1" customWidth="1"/>
    <col min="5117" max="5117" width="3" style="1" bestFit="1" customWidth="1"/>
    <col min="5118" max="5118" width="32.33203125" style="1" customWidth="1"/>
    <col min="5119" max="5119" width="46.33203125" style="1" customWidth="1"/>
    <col min="5120" max="5120" width="19" style="1" customWidth="1"/>
    <col min="5121" max="5121" width="0" style="1" hidden="1" customWidth="1"/>
    <col min="5122" max="5122" width="17.6640625" style="1" customWidth="1"/>
    <col min="5123" max="5123" width="0" style="1" hidden="1" customWidth="1"/>
    <col min="5124" max="5124" width="22.33203125" style="1" customWidth="1"/>
    <col min="5125" max="5125" width="5.33203125" style="1" customWidth="1"/>
    <col min="5126" max="5126" width="36.33203125" style="1" customWidth="1"/>
    <col min="5127" max="5127" width="5.6640625" style="1" customWidth="1"/>
    <col min="5128" max="5128" width="0" style="1" hidden="1" customWidth="1"/>
    <col min="5129" max="5129" width="20.6640625" style="1" customWidth="1"/>
    <col min="5130" max="5130" width="4.88671875" style="1" customWidth="1"/>
    <col min="5131" max="5131" width="0" style="1" hidden="1" customWidth="1"/>
    <col min="5132" max="5132" width="24.6640625" style="1" customWidth="1"/>
    <col min="5133" max="5133" width="12.33203125" style="1" customWidth="1"/>
    <col min="5134" max="5134" width="0" style="1" hidden="1" customWidth="1"/>
    <col min="5135" max="5135" width="3.44140625" style="1" customWidth="1"/>
    <col min="5136" max="5136" width="0" style="1" hidden="1" customWidth="1"/>
    <col min="5137" max="5137" width="17.6640625" style="1" customWidth="1"/>
    <col min="5138" max="5138" width="3.44140625" style="1" customWidth="1"/>
    <col min="5139" max="5139" width="0" style="1" hidden="1" customWidth="1"/>
    <col min="5140" max="5140" width="23.6640625" style="1" customWidth="1"/>
    <col min="5141" max="5141" width="10" style="1" customWidth="1"/>
    <col min="5142" max="5142" width="0" style="1" hidden="1" customWidth="1"/>
    <col min="5143" max="5144" width="14.6640625" style="1" customWidth="1"/>
    <col min="5145" max="5145" width="12.88671875" style="1" customWidth="1"/>
    <col min="5146" max="5146" width="3.33203125" style="1" customWidth="1"/>
    <col min="5147" max="5147" width="30.33203125" style="1" customWidth="1"/>
    <col min="5148" max="5148" width="5" style="1" customWidth="1"/>
    <col min="5149" max="5149" width="0" style="1" hidden="1" customWidth="1"/>
    <col min="5150" max="5150" width="14.33203125" style="1" customWidth="1"/>
    <col min="5151" max="5151" width="5.6640625" style="1" customWidth="1"/>
    <col min="5152" max="5152" width="0" style="1" hidden="1" customWidth="1"/>
    <col min="5153" max="5153" width="17.33203125" style="1" customWidth="1"/>
    <col min="5154" max="5154" width="12.6640625" style="1" customWidth="1"/>
    <col min="5155" max="5155" width="0" style="1" hidden="1" customWidth="1"/>
    <col min="5156" max="5156" width="5.33203125" style="1" customWidth="1"/>
    <col min="5157" max="5157" width="0" style="1" hidden="1" customWidth="1"/>
    <col min="5158" max="5158" width="17" style="1" customWidth="1"/>
    <col min="5159" max="5159" width="6.33203125" style="1" customWidth="1"/>
    <col min="5160" max="5160" width="0" style="1" hidden="1" customWidth="1"/>
    <col min="5161" max="5161" width="14.33203125" style="1" customWidth="1"/>
    <col min="5162" max="5162" width="7.5546875" style="1" customWidth="1"/>
    <col min="5163" max="5163" width="0" style="1" hidden="1" customWidth="1"/>
    <col min="5164" max="5165" width="14.33203125" style="1" customWidth="1"/>
    <col min="5166" max="5166" width="20.88671875" style="1" customWidth="1"/>
    <col min="5167" max="5167" width="14.44140625" style="1" customWidth="1"/>
    <col min="5168" max="5168" width="15" style="1" customWidth="1"/>
    <col min="5169" max="5169" width="2.6640625" style="1" customWidth="1"/>
    <col min="5170" max="5170" width="11.6640625" style="1" customWidth="1"/>
    <col min="5171" max="5171" width="11.5546875" style="1" customWidth="1"/>
    <col min="5172" max="5172" width="2.33203125" style="1" customWidth="1"/>
    <col min="5173" max="5173" width="41" style="1" customWidth="1"/>
    <col min="5174" max="5174" width="14.33203125" style="1" customWidth="1"/>
    <col min="5175" max="5176" width="11.5546875" style="1" customWidth="1"/>
    <col min="5177" max="5177" width="21.88671875" style="1" customWidth="1"/>
    <col min="5178" max="5369" width="11.5546875" style="1"/>
    <col min="5370" max="5370" width="21.88671875" style="1" customWidth="1"/>
    <col min="5371" max="5371" width="13.88671875" style="1" customWidth="1"/>
    <col min="5372" max="5372" width="38.6640625" style="1" customWidth="1"/>
    <col min="5373" max="5373" width="3" style="1" bestFit="1" customWidth="1"/>
    <col min="5374" max="5374" width="32.33203125" style="1" customWidth="1"/>
    <col min="5375" max="5375" width="46.33203125" style="1" customWidth="1"/>
    <col min="5376" max="5376" width="19" style="1" customWidth="1"/>
    <col min="5377" max="5377" width="0" style="1" hidden="1" customWidth="1"/>
    <col min="5378" max="5378" width="17.6640625" style="1" customWidth="1"/>
    <col min="5379" max="5379" width="0" style="1" hidden="1" customWidth="1"/>
    <col min="5380" max="5380" width="22.33203125" style="1" customWidth="1"/>
    <col min="5381" max="5381" width="5.33203125" style="1" customWidth="1"/>
    <col min="5382" max="5382" width="36.33203125" style="1" customWidth="1"/>
    <col min="5383" max="5383" width="5.6640625" style="1" customWidth="1"/>
    <col min="5384" max="5384" width="0" style="1" hidden="1" customWidth="1"/>
    <col min="5385" max="5385" width="20.6640625" style="1" customWidth="1"/>
    <col min="5386" max="5386" width="4.88671875" style="1" customWidth="1"/>
    <col min="5387" max="5387" width="0" style="1" hidden="1" customWidth="1"/>
    <col min="5388" max="5388" width="24.6640625" style="1" customWidth="1"/>
    <col min="5389" max="5389" width="12.33203125" style="1" customWidth="1"/>
    <col min="5390" max="5390" width="0" style="1" hidden="1" customWidth="1"/>
    <col min="5391" max="5391" width="3.44140625" style="1" customWidth="1"/>
    <col min="5392" max="5392" width="0" style="1" hidden="1" customWidth="1"/>
    <col min="5393" max="5393" width="17.6640625" style="1" customWidth="1"/>
    <col min="5394" max="5394" width="3.44140625" style="1" customWidth="1"/>
    <col min="5395" max="5395" width="0" style="1" hidden="1" customWidth="1"/>
    <col min="5396" max="5396" width="23.6640625" style="1" customWidth="1"/>
    <col min="5397" max="5397" width="10" style="1" customWidth="1"/>
    <col min="5398" max="5398" width="0" style="1" hidden="1" customWidth="1"/>
    <col min="5399" max="5400" width="14.6640625" style="1" customWidth="1"/>
    <col min="5401" max="5401" width="12.88671875" style="1" customWidth="1"/>
    <col min="5402" max="5402" width="3.33203125" style="1" customWidth="1"/>
    <col min="5403" max="5403" width="30.33203125" style="1" customWidth="1"/>
    <col min="5404" max="5404" width="5" style="1" customWidth="1"/>
    <col min="5405" max="5405" width="0" style="1" hidden="1" customWidth="1"/>
    <col min="5406" max="5406" width="14.33203125" style="1" customWidth="1"/>
    <col min="5407" max="5407" width="5.6640625" style="1" customWidth="1"/>
    <col min="5408" max="5408" width="0" style="1" hidden="1" customWidth="1"/>
    <col min="5409" max="5409" width="17.33203125" style="1" customWidth="1"/>
    <col min="5410" max="5410" width="12.6640625" style="1" customWidth="1"/>
    <col min="5411" max="5411" width="0" style="1" hidden="1" customWidth="1"/>
    <col min="5412" max="5412" width="5.33203125" style="1" customWidth="1"/>
    <col min="5413" max="5413" width="0" style="1" hidden="1" customWidth="1"/>
    <col min="5414" max="5414" width="17" style="1" customWidth="1"/>
    <col min="5415" max="5415" width="6.33203125" style="1" customWidth="1"/>
    <col min="5416" max="5416" width="0" style="1" hidden="1" customWidth="1"/>
    <col min="5417" max="5417" width="14.33203125" style="1" customWidth="1"/>
    <col min="5418" max="5418" width="7.5546875" style="1" customWidth="1"/>
    <col min="5419" max="5419" width="0" style="1" hidden="1" customWidth="1"/>
    <col min="5420" max="5421" width="14.33203125" style="1" customWidth="1"/>
    <col min="5422" max="5422" width="20.88671875" style="1" customWidth="1"/>
    <col min="5423" max="5423" width="14.44140625" style="1" customWidth="1"/>
    <col min="5424" max="5424" width="15" style="1" customWidth="1"/>
    <col min="5425" max="5425" width="2.6640625" style="1" customWidth="1"/>
    <col min="5426" max="5426" width="11.6640625" style="1" customWidth="1"/>
    <col min="5427" max="5427" width="11.5546875" style="1" customWidth="1"/>
    <col min="5428" max="5428" width="2.33203125" style="1" customWidth="1"/>
    <col min="5429" max="5429" width="41" style="1" customWidth="1"/>
    <col min="5430" max="5430" width="14.33203125" style="1" customWidth="1"/>
    <col min="5431" max="5432" width="11.5546875" style="1" customWidth="1"/>
    <col min="5433" max="5433" width="21.88671875" style="1" customWidth="1"/>
    <col min="5434" max="5625" width="11.5546875" style="1"/>
    <col min="5626" max="5626" width="21.88671875" style="1" customWidth="1"/>
    <col min="5627" max="5627" width="13.88671875" style="1" customWidth="1"/>
    <col min="5628" max="5628" width="38.6640625" style="1" customWidth="1"/>
    <col min="5629" max="5629" width="3" style="1" bestFit="1" customWidth="1"/>
    <col min="5630" max="5630" width="32.33203125" style="1" customWidth="1"/>
    <col min="5631" max="5631" width="46.33203125" style="1" customWidth="1"/>
    <col min="5632" max="5632" width="19" style="1" customWidth="1"/>
    <col min="5633" max="5633" width="0" style="1" hidden="1" customWidth="1"/>
    <col min="5634" max="5634" width="17.6640625" style="1" customWidth="1"/>
    <col min="5635" max="5635" width="0" style="1" hidden="1" customWidth="1"/>
    <col min="5636" max="5636" width="22.33203125" style="1" customWidth="1"/>
    <col min="5637" max="5637" width="5.33203125" style="1" customWidth="1"/>
    <col min="5638" max="5638" width="36.33203125" style="1" customWidth="1"/>
    <col min="5639" max="5639" width="5.6640625" style="1" customWidth="1"/>
    <col min="5640" max="5640" width="0" style="1" hidden="1" customWidth="1"/>
    <col min="5641" max="5641" width="20.6640625" style="1" customWidth="1"/>
    <col min="5642" max="5642" width="4.88671875" style="1" customWidth="1"/>
    <col min="5643" max="5643" width="0" style="1" hidden="1" customWidth="1"/>
    <col min="5644" max="5644" width="24.6640625" style="1" customWidth="1"/>
    <col min="5645" max="5645" width="12.33203125" style="1" customWidth="1"/>
    <col min="5646" max="5646" width="0" style="1" hidden="1" customWidth="1"/>
    <col min="5647" max="5647" width="3.44140625" style="1" customWidth="1"/>
    <col min="5648" max="5648" width="0" style="1" hidden="1" customWidth="1"/>
    <col min="5649" max="5649" width="17.6640625" style="1" customWidth="1"/>
    <col min="5650" max="5650" width="3.44140625" style="1" customWidth="1"/>
    <col min="5651" max="5651" width="0" style="1" hidden="1" customWidth="1"/>
    <col min="5652" max="5652" width="23.6640625" style="1" customWidth="1"/>
    <col min="5653" max="5653" width="10" style="1" customWidth="1"/>
    <col min="5654" max="5654" width="0" style="1" hidden="1" customWidth="1"/>
    <col min="5655" max="5656" width="14.6640625" style="1" customWidth="1"/>
    <col min="5657" max="5657" width="12.88671875" style="1" customWidth="1"/>
    <col min="5658" max="5658" width="3.33203125" style="1" customWidth="1"/>
    <col min="5659" max="5659" width="30.33203125" style="1" customWidth="1"/>
    <col min="5660" max="5660" width="5" style="1" customWidth="1"/>
    <col min="5661" max="5661" width="0" style="1" hidden="1" customWidth="1"/>
    <col min="5662" max="5662" width="14.33203125" style="1" customWidth="1"/>
    <col min="5663" max="5663" width="5.6640625" style="1" customWidth="1"/>
    <col min="5664" max="5664" width="0" style="1" hidden="1" customWidth="1"/>
    <col min="5665" max="5665" width="17.33203125" style="1" customWidth="1"/>
    <col min="5666" max="5666" width="12.6640625" style="1" customWidth="1"/>
    <col min="5667" max="5667" width="0" style="1" hidden="1" customWidth="1"/>
    <col min="5668" max="5668" width="5.33203125" style="1" customWidth="1"/>
    <col min="5669" max="5669" width="0" style="1" hidden="1" customWidth="1"/>
    <col min="5670" max="5670" width="17" style="1" customWidth="1"/>
    <col min="5671" max="5671" width="6.33203125" style="1" customWidth="1"/>
    <col min="5672" max="5672" width="0" style="1" hidden="1" customWidth="1"/>
    <col min="5673" max="5673" width="14.33203125" style="1" customWidth="1"/>
    <col min="5674" max="5674" width="7.5546875" style="1" customWidth="1"/>
    <col min="5675" max="5675" width="0" style="1" hidden="1" customWidth="1"/>
    <col min="5676" max="5677" width="14.33203125" style="1" customWidth="1"/>
    <col min="5678" max="5678" width="20.88671875" style="1" customWidth="1"/>
    <col min="5679" max="5679" width="14.44140625" style="1" customWidth="1"/>
    <col min="5680" max="5680" width="15" style="1" customWidth="1"/>
    <col min="5681" max="5681" width="2.6640625" style="1" customWidth="1"/>
    <col min="5682" max="5682" width="11.6640625" style="1" customWidth="1"/>
    <col min="5683" max="5683" width="11.5546875" style="1" customWidth="1"/>
    <col min="5684" max="5684" width="2.33203125" style="1" customWidth="1"/>
    <col min="5685" max="5685" width="41" style="1" customWidth="1"/>
    <col min="5686" max="5686" width="14.33203125" style="1" customWidth="1"/>
    <col min="5687" max="5688" width="11.5546875" style="1" customWidth="1"/>
    <col min="5689" max="5689" width="21.88671875" style="1" customWidth="1"/>
    <col min="5690" max="5881" width="11.5546875" style="1"/>
    <col min="5882" max="5882" width="21.88671875" style="1" customWidth="1"/>
    <col min="5883" max="5883" width="13.88671875" style="1" customWidth="1"/>
    <col min="5884" max="5884" width="38.6640625" style="1" customWidth="1"/>
    <col min="5885" max="5885" width="3" style="1" bestFit="1" customWidth="1"/>
    <col min="5886" max="5886" width="32.33203125" style="1" customWidth="1"/>
    <col min="5887" max="5887" width="46.33203125" style="1" customWidth="1"/>
    <col min="5888" max="5888" width="19" style="1" customWidth="1"/>
    <col min="5889" max="5889" width="0" style="1" hidden="1" customWidth="1"/>
    <col min="5890" max="5890" width="17.6640625" style="1" customWidth="1"/>
    <col min="5891" max="5891" width="0" style="1" hidden="1" customWidth="1"/>
    <col min="5892" max="5892" width="22.33203125" style="1" customWidth="1"/>
    <col min="5893" max="5893" width="5.33203125" style="1" customWidth="1"/>
    <col min="5894" max="5894" width="36.33203125" style="1" customWidth="1"/>
    <col min="5895" max="5895" width="5.6640625" style="1" customWidth="1"/>
    <col min="5896" max="5896" width="0" style="1" hidden="1" customWidth="1"/>
    <col min="5897" max="5897" width="20.6640625" style="1" customWidth="1"/>
    <col min="5898" max="5898" width="4.88671875" style="1" customWidth="1"/>
    <col min="5899" max="5899" width="0" style="1" hidden="1" customWidth="1"/>
    <col min="5900" max="5900" width="24.6640625" style="1" customWidth="1"/>
    <col min="5901" max="5901" width="12.33203125" style="1" customWidth="1"/>
    <col min="5902" max="5902" width="0" style="1" hidden="1" customWidth="1"/>
    <col min="5903" max="5903" width="3.44140625" style="1" customWidth="1"/>
    <col min="5904" max="5904" width="0" style="1" hidden="1" customWidth="1"/>
    <col min="5905" max="5905" width="17.6640625" style="1" customWidth="1"/>
    <col min="5906" max="5906" width="3.44140625" style="1" customWidth="1"/>
    <col min="5907" max="5907" width="0" style="1" hidden="1" customWidth="1"/>
    <col min="5908" max="5908" width="23.6640625" style="1" customWidth="1"/>
    <col min="5909" max="5909" width="10" style="1" customWidth="1"/>
    <col min="5910" max="5910" width="0" style="1" hidden="1" customWidth="1"/>
    <col min="5911" max="5912" width="14.6640625" style="1" customWidth="1"/>
    <col min="5913" max="5913" width="12.88671875" style="1" customWidth="1"/>
    <col min="5914" max="5914" width="3.33203125" style="1" customWidth="1"/>
    <col min="5915" max="5915" width="30.33203125" style="1" customWidth="1"/>
    <col min="5916" max="5916" width="5" style="1" customWidth="1"/>
    <col min="5917" max="5917" width="0" style="1" hidden="1" customWidth="1"/>
    <col min="5918" max="5918" width="14.33203125" style="1" customWidth="1"/>
    <col min="5919" max="5919" width="5.6640625" style="1" customWidth="1"/>
    <col min="5920" max="5920" width="0" style="1" hidden="1" customWidth="1"/>
    <col min="5921" max="5921" width="17.33203125" style="1" customWidth="1"/>
    <col min="5922" max="5922" width="12.6640625" style="1" customWidth="1"/>
    <col min="5923" max="5923" width="0" style="1" hidden="1" customWidth="1"/>
    <col min="5924" max="5924" width="5.33203125" style="1" customWidth="1"/>
    <col min="5925" max="5925" width="0" style="1" hidden="1" customWidth="1"/>
    <col min="5926" max="5926" width="17" style="1" customWidth="1"/>
    <col min="5927" max="5927" width="6.33203125" style="1" customWidth="1"/>
    <col min="5928" max="5928" width="0" style="1" hidden="1" customWidth="1"/>
    <col min="5929" max="5929" width="14.33203125" style="1" customWidth="1"/>
    <col min="5930" max="5930" width="7.5546875" style="1" customWidth="1"/>
    <col min="5931" max="5931" width="0" style="1" hidden="1" customWidth="1"/>
    <col min="5932" max="5933" width="14.33203125" style="1" customWidth="1"/>
    <col min="5934" max="5934" width="20.88671875" style="1" customWidth="1"/>
    <col min="5935" max="5935" width="14.44140625" style="1" customWidth="1"/>
    <col min="5936" max="5936" width="15" style="1" customWidth="1"/>
    <col min="5937" max="5937" width="2.6640625" style="1" customWidth="1"/>
    <col min="5938" max="5938" width="11.6640625" style="1" customWidth="1"/>
    <col min="5939" max="5939" width="11.5546875" style="1" customWidth="1"/>
    <col min="5940" max="5940" width="2.33203125" style="1" customWidth="1"/>
    <col min="5941" max="5941" width="41" style="1" customWidth="1"/>
    <col min="5942" max="5942" width="14.33203125" style="1" customWidth="1"/>
    <col min="5943" max="5944" width="11.5546875" style="1" customWidth="1"/>
    <col min="5945" max="5945" width="21.88671875" style="1" customWidth="1"/>
    <col min="5946" max="6137" width="11.5546875" style="1"/>
    <col min="6138" max="6138" width="21.88671875" style="1" customWidth="1"/>
    <col min="6139" max="6139" width="13.88671875" style="1" customWidth="1"/>
    <col min="6140" max="6140" width="38.6640625" style="1" customWidth="1"/>
    <col min="6141" max="6141" width="3" style="1" bestFit="1" customWidth="1"/>
    <col min="6142" max="6142" width="32.33203125" style="1" customWidth="1"/>
    <col min="6143" max="6143" width="46.33203125" style="1" customWidth="1"/>
    <col min="6144" max="6144" width="19" style="1" customWidth="1"/>
    <col min="6145" max="6145" width="0" style="1" hidden="1" customWidth="1"/>
    <col min="6146" max="6146" width="17.6640625" style="1" customWidth="1"/>
    <col min="6147" max="6147" width="0" style="1" hidden="1" customWidth="1"/>
    <col min="6148" max="6148" width="22.33203125" style="1" customWidth="1"/>
    <col min="6149" max="6149" width="5.33203125" style="1" customWidth="1"/>
    <col min="6150" max="6150" width="36.33203125" style="1" customWidth="1"/>
    <col min="6151" max="6151" width="5.6640625" style="1" customWidth="1"/>
    <col min="6152" max="6152" width="0" style="1" hidden="1" customWidth="1"/>
    <col min="6153" max="6153" width="20.6640625" style="1" customWidth="1"/>
    <col min="6154" max="6154" width="4.88671875" style="1" customWidth="1"/>
    <col min="6155" max="6155" width="0" style="1" hidden="1" customWidth="1"/>
    <col min="6156" max="6156" width="24.6640625" style="1" customWidth="1"/>
    <col min="6157" max="6157" width="12.33203125" style="1" customWidth="1"/>
    <col min="6158" max="6158" width="0" style="1" hidden="1" customWidth="1"/>
    <col min="6159" max="6159" width="3.44140625" style="1" customWidth="1"/>
    <col min="6160" max="6160" width="0" style="1" hidden="1" customWidth="1"/>
    <col min="6161" max="6161" width="17.6640625" style="1" customWidth="1"/>
    <col min="6162" max="6162" width="3.44140625" style="1" customWidth="1"/>
    <col min="6163" max="6163" width="0" style="1" hidden="1" customWidth="1"/>
    <col min="6164" max="6164" width="23.6640625" style="1" customWidth="1"/>
    <col min="6165" max="6165" width="10" style="1" customWidth="1"/>
    <col min="6166" max="6166" width="0" style="1" hidden="1" customWidth="1"/>
    <col min="6167" max="6168" width="14.6640625" style="1" customWidth="1"/>
    <col min="6169" max="6169" width="12.88671875" style="1" customWidth="1"/>
    <col min="6170" max="6170" width="3.33203125" style="1" customWidth="1"/>
    <col min="6171" max="6171" width="30.33203125" style="1" customWidth="1"/>
    <col min="6172" max="6172" width="5" style="1" customWidth="1"/>
    <col min="6173" max="6173" width="0" style="1" hidden="1" customWidth="1"/>
    <col min="6174" max="6174" width="14.33203125" style="1" customWidth="1"/>
    <col min="6175" max="6175" width="5.6640625" style="1" customWidth="1"/>
    <col min="6176" max="6176" width="0" style="1" hidden="1" customWidth="1"/>
    <col min="6177" max="6177" width="17.33203125" style="1" customWidth="1"/>
    <col min="6178" max="6178" width="12.6640625" style="1" customWidth="1"/>
    <col min="6179" max="6179" width="0" style="1" hidden="1" customWidth="1"/>
    <col min="6180" max="6180" width="5.33203125" style="1" customWidth="1"/>
    <col min="6181" max="6181" width="0" style="1" hidden="1" customWidth="1"/>
    <col min="6182" max="6182" width="17" style="1" customWidth="1"/>
    <col min="6183" max="6183" width="6.33203125" style="1" customWidth="1"/>
    <col min="6184" max="6184" width="0" style="1" hidden="1" customWidth="1"/>
    <col min="6185" max="6185" width="14.33203125" style="1" customWidth="1"/>
    <col min="6186" max="6186" width="7.5546875" style="1" customWidth="1"/>
    <col min="6187" max="6187" width="0" style="1" hidden="1" customWidth="1"/>
    <col min="6188" max="6189" width="14.33203125" style="1" customWidth="1"/>
    <col min="6190" max="6190" width="20.88671875" style="1" customWidth="1"/>
    <col min="6191" max="6191" width="14.44140625" style="1" customWidth="1"/>
    <col min="6192" max="6192" width="15" style="1" customWidth="1"/>
    <col min="6193" max="6193" width="2.6640625" style="1" customWidth="1"/>
    <col min="6194" max="6194" width="11.6640625" style="1" customWidth="1"/>
    <col min="6195" max="6195" width="11.5546875" style="1" customWidth="1"/>
    <col min="6196" max="6196" width="2.33203125" style="1" customWidth="1"/>
    <col min="6197" max="6197" width="41" style="1" customWidth="1"/>
    <col min="6198" max="6198" width="14.33203125" style="1" customWidth="1"/>
    <col min="6199" max="6200" width="11.5546875" style="1" customWidth="1"/>
    <col min="6201" max="6201" width="21.88671875" style="1" customWidth="1"/>
    <col min="6202" max="6393" width="11.5546875" style="1"/>
    <col min="6394" max="6394" width="21.88671875" style="1" customWidth="1"/>
    <col min="6395" max="6395" width="13.88671875" style="1" customWidth="1"/>
    <col min="6396" max="6396" width="38.6640625" style="1" customWidth="1"/>
    <col min="6397" max="6397" width="3" style="1" bestFit="1" customWidth="1"/>
    <col min="6398" max="6398" width="32.33203125" style="1" customWidth="1"/>
    <col min="6399" max="6399" width="46.33203125" style="1" customWidth="1"/>
    <col min="6400" max="6400" width="19" style="1" customWidth="1"/>
    <col min="6401" max="6401" width="0" style="1" hidden="1" customWidth="1"/>
    <col min="6402" max="6402" width="17.6640625" style="1" customWidth="1"/>
    <col min="6403" max="6403" width="0" style="1" hidden="1" customWidth="1"/>
    <col min="6404" max="6404" width="22.33203125" style="1" customWidth="1"/>
    <col min="6405" max="6405" width="5.33203125" style="1" customWidth="1"/>
    <col min="6406" max="6406" width="36.33203125" style="1" customWidth="1"/>
    <col min="6407" max="6407" width="5.6640625" style="1" customWidth="1"/>
    <col min="6408" max="6408" width="0" style="1" hidden="1" customWidth="1"/>
    <col min="6409" max="6409" width="20.6640625" style="1" customWidth="1"/>
    <col min="6410" max="6410" width="4.88671875" style="1" customWidth="1"/>
    <col min="6411" max="6411" width="0" style="1" hidden="1" customWidth="1"/>
    <col min="6412" max="6412" width="24.6640625" style="1" customWidth="1"/>
    <col min="6413" max="6413" width="12.33203125" style="1" customWidth="1"/>
    <col min="6414" max="6414" width="0" style="1" hidden="1" customWidth="1"/>
    <col min="6415" max="6415" width="3.44140625" style="1" customWidth="1"/>
    <col min="6416" max="6416" width="0" style="1" hidden="1" customWidth="1"/>
    <col min="6417" max="6417" width="17.6640625" style="1" customWidth="1"/>
    <col min="6418" max="6418" width="3.44140625" style="1" customWidth="1"/>
    <col min="6419" max="6419" width="0" style="1" hidden="1" customWidth="1"/>
    <col min="6420" max="6420" width="23.6640625" style="1" customWidth="1"/>
    <col min="6421" max="6421" width="10" style="1" customWidth="1"/>
    <col min="6422" max="6422" width="0" style="1" hidden="1" customWidth="1"/>
    <col min="6423" max="6424" width="14.6640625" style="1" customWidth="1"/>
    <col min="6425" max="6425" width="12.88671875" style="1" customWidth="1"/>
    <col min="6426" max="6426" width="3.33203125" style="1" customWidth="1"/>
    <col min="6427" max="6427" width="30.33203125" style="1" customWidth="1"/>
    <col min="6428" max="6428" width="5" style="1" customWidth="1"/>
    <col min="6429" max="6429" width="0" style="1" hidden="1" customWidth="1"/>
    <col min="6430" max="6430" width="14.33203125" style="1" customWidth="1"/>
    <col min="6431" max="6431" width="5.6640625" style="1" customWidth="1"/>
    <col min="6432" max="6432" width="0" style="1" hidden="1" customWidth="1"/>
    <col min="6433" max="6433" width="17.33203125" style="1" customWidth="1"/>
    <col min="6434" max="6434" width="12.6640625" style="1" customWidth="1"/>
    <col min="6435" max="6435" width="0" style="1" hidden="1" customWidth="1"/>
    <col min="6436" max="6436" width="5.33203125" style="1" customWidth="1"/>
    <col min="6437" max="6437" width="0" style="1" hidden="1" customWidth="1"/>
    <col min="6438" max="6438" width="17" style="1" customWidth="1"/>
    <col min="6439" max="6439" width="6.33203125" style="1" customWidth="1"/>
    <col min="6440" max="6440" width="0" style="1" hidden="1" customWidth="1"/>
    <col min="6441" max="6441" width="14.33203125" style="1" customWidth="1"/>
    <col min="6442" max="6442" width="7.5546875" style="1" customWidth="1"/>
    <col min="6443" max="6443" width="0" style="1" hidden="1" customWidth="1"/>
    <col min="6444" max="6445" width="14.33203125" style="1" customWidth="1"/>
    <col min="6446" max="6446" width="20.88671875" style="1" customWidth="1"/>
    <col min="6447" max="6447" width="14.44140625" style="1" customWidth="1"/>
    <col min="6448" max="6448" width="15" style="1" customWidth="1"/>
    <col min="6449" max="6449" width="2.6640625" style="1" customWidth="1"/>
    <col min="6450" max="6450" width="11.6640625" style="1" customWidth="1"/>
    <col min="6451" max="6451" width="11.5546875" style="1" customWidth="1"/>
    <col min="6452" max="6452" width="2.33203125" style="1" customWidth="1"/>
    <col min="6453" max="6453" width="41" style="1" customWidth="1"/>
    <col min="6454" max="6454" width="14.33203125" style="1" customWidth="1"/>
    <col min="6455" max="6456" width="11.5546875" style="1" customWidth="1"/>
    <col min="6457" max="6457" width="21.88671875" style="1" customWidth="1"/>
    <col min="6458" max="6649" width="11.5546875" style="1"/>
    <col min="6650" max="6650" width="21.88671875" style="1" customWidth="1"/>
    <col min="6651" max="6651" width="13.88671875" style="1" customWidth="1"/>
    <col min="6652" max="6652" width="38.6640625" style="1" customWidth="1"/>
    <col min="6653" max="6653" width="3" style="1" bestFit="1" customWidth="1"/>
    <col min="6654" max="6654" width="32.33203125" style="1" customWidth="1"/>
    <col min="6655" max="6655" width="46.33203125" style="1" customWidth="1"/>
    <col min="6656" max="6656" width="19" style="1" customWidth="1"/>
    <col min="6657" max="6657" width="0" style="1" hidden="1" customWidth="1"/>
    <col min="6658" max="6658" width="17.6640625" style="1" customWidth="1"/>
    <col min="6659" max="6659" width="0" style="1" hidden="1" customWidth="1"/>
    <col min="6660" max="6660" width="22.33203125" style="1" customWidth="1"/>
    <col min="6661" max="6661" width="5.33203125" style="1" customWidth="1"/>
    <col min="6662" max="6662" width="36.33203125" style="1" customWidth="1"/>
    <col min="6663" max="6663" width="5.6640625" style="1" customWidth="1"/>
    <col min="6664" max="6664" width="0" style="1" hidden="1" customWidth="1"/>
    <col min="6665" max="6665" width="20.6640625" style="1" customWidth="1"/>
    <col min="6666" max="6666" width="4.88671875" style="1" customWidth="1"/>
    <col min="6667" max="6667" width="0" style="1" hidden="1" customWidth="1"/>
    <col min="6668" max="6668" width="24.6640625" style="1" customWidth="1"/>
    <col min="6669" max="6669" width="12.33203125" style="1" customWidth="1"/>
    <col min="6670" max="6670" width="0" style="1" hidden="1" customWidth="1"/>
    <col min="6671" max="6671" width="3.44140625" style="1" customWidth="1"/>
    <col min="6672" max="6672" width="0" style="1" hidden="1" customWidth="1"/>
    <col min="6673" max="6673" width="17.6640625" style="1" customWidth="1"/>
    <col min="6674" max="6674" width="3.44140625" style="1" customWidth="1"/>
    <col min="6675" max="6675" width="0" style="1" hidden="1" customWidth="1"/>
    <col min="6676" max="6676" width="23.6640625" style="1" customWidth="1"/>
    <col min="6677" max="6677" width="10" style="1" customWidth="1"/>
    <col min="6678" max="6678" width="0" style="1" hidden="1" customWidth="1"/>
    <col min="6679" max="6680" width="14.6640625" style="1" customWidth="1"/>
    <col min="6681" max="6681" width="12.88671875" style="1" customWidth="1"/>
    <col min="6682" max="6682" width="3.33203125" style="1" customWidth="1"/>
    <col min="6683" max="6683" width="30.33203125" style="1" customWidth="1"/>
    <col min="6684" max="6684" width="5" style="1" customWidth="1"/>
    <col min="6685" max="6685" width="0" style="1" hidden="1" customWidth="1"/>
    <col min="6686" max="6686" width="14.33203125" style="1" customWidth="1"/>
    <col min="6687" max="6687" width="5.6640625" style="1" customWidth="1"/>
    <col min="6688" max="6688" width="0" style="1" hidden="1" customWidth="1"/>
    <col min="6689" max="6689" width="17.33203125" style="1" customWidth="1"/>
    <col min="6690" max="6690" width="12.6640625" style="1" customWidth="1"/>
    <col min="6691" max="6691" width="0" style="1" hidden="1" customWidth="1"/>
    <col min="6692" max="6692" width="5.33203125" style="1" customWidth="1"/>
    <col min="6693" max="6693" width="0" style="1" hidden="1" customWidth="1"/>
    <col min="6694" max="6694" width="17" style="1" customWidth="1"/>
    <col min="6695" max="6695" width="6.33203125" style="1" customWidth="1"/>
    <col min="6696" max="6696" width="0" style="1" hidden="1" customWidth="1"/>
    <col min="6697" max="6697" width="14.33203125" style="1" customWidth="1"/>
    <col min="6698" max="6698" width="7.5546875" style="1" customWidth="1"/>
    <col min="6699" max="6699" width="0" style="1" hidden="1" customWidth="1"/>
    <col min="6700" max="6701" width="14.33203125" style="1" customWidth="1"/>
    <col min="6702" max="6702" width="20.88671875" style="1" customWidth="1"/>
    <col min="6703" max="6703" width="14.44140625" style="1" customWidth="1"/>
    <col min="6704" max="6704" width="15" style="1" customWidth="1"/>
    <col min="6705" max="6705" width="2.6640625" style="1" customWidth="1"/>
    <col min="6706" max="6706" width="11.6640625" style="1" customWidth="1"/>
    <col min="6707" max="6707" width="11.5546875" style="1" customWidth="1"/>
    <col min="6708" max="6708" width="2.33203125" style="1" customWidth="1"/>
    <col min="6709" max="6709" width="41" style="1" customWidth="1"/>
    <col min="6710" max="6710" width="14.33203125" style="1" customWidth="1"/>
    <col min="6711" max="6712" width="11.5546875" style="1" customWidth="1"/>
    <col min="6713" max="6713" width="21.88671875" style="1" customWidth="1"/>
    <col min="6714" max="6905" width="11.5546875" style="1"/>
    <col min="6906" max="6906" width="21.88671875" style="1" customWidth="1"/>
    <col min="6907" max="6907" width="13.88671875" style="1" customWidth="1"/>
    <col min="6908" max="6908" width="38.6640625" style="1" customWidth="1"/>
    <col min="6909" max="6909" width="3" style="1" bestFit="1" customWidth="1"/>
    <col min="6910" max="6910" width="32.33203125" style="1" customWidth="1"/>
    <col min="6911" max="6911" width="46.33203125" style="1" customWidth="1"/>
    <col min="6912" max="6912" width="19" style="1" customWidth="1"/>
    <col min="6913" max="6913" width="0" style="1" hidden="1" customWidth="1"/>
    <col min="6914" max="6914" width="17.6640625" style="1" customWidth="1"/>
    <col min="6915" max="6915" width="0" style="1" hidden="1" customWidth="1"/>
    <col min="6916" max="6916" width="22.33203125" style="1" customWidth="1"/>
    <col min="6917" max="6917" width="5.33203125" style="1" customWidth="1"/>
    <col min="6918" max="6918" width="36.33203125" style="1" customWidth="1"/>
    <col min="6919" max="6919" width="5.6640625" style="1" customWidth="1"/>
    <col min="6920" max="6920" width="0" style="1" hidden="1" customWidth="1"/>
    <col min="6921" max="6921" width="20.6640625" style="1" customWidth="1"/>
    <col min="6922" max="6922" width="4.88671875" style="1" customWidth="1"/>
    <col min="6923" max="6923" width="0" style="1" hidden="1" customWidth="1"/>
    <col min="6924" max="6924" width="24.6640625" style="1" customWidth="1"/>
    <col min="6925" max="6925" width="12.33203125" style="1" customWidth="1"/>
    <col min="6926" max="6926" width="0" style="1" hidden="1" customWidth="1"/>
    <col min="6927" max="6927" width="3.44140625" style="1" customWidth="1"/>
    <col min="6928" max="6928" width="0" style="1" hidden="1" customWidth="1"/>
    <col min="6929" max="6929" width="17.6640625" style="1" customWidth="1"/>
    <col min="6930" max="6930" width="3.44140625" style="1" customWidth="1"/>
    <col min="6931" max="6931" width="0" style="1" hidden="1" customWidth="1"/>
    <col min="6932" max="6932" width="23.6640625" style="1" customWidth="1"/>
    <col min="6933" max="6933" width="10" style="1" customWidth="1"/>
    <col min="6934" max="6934" width="0" style="1" hidden="1" customWidth="1"/>
    <col min="6935" max="6936" width="14.6640625" style="1" customWidth="1"/>
    <col min="6937" max="6937" width="12.88671875" style="1" customWidth="1"/>
    <col min="6938" max="6938" width="3.33203125" style="1" customWidth="1"/>
    <col min="6939" max="6939" width="30.33203125" style="1" customWidth="1"/>
    <col min="6940" max="6940" width="5" style="1" customWidth="1"/>
    <col min="6941" max="6941" width="0" style="1" hidden="1" customWidth="1"/>
    <col min="6942" max="6942" width="14.33203125" style="1" customWidth="1"/>
    <col min="6943" max="6943" width="5.6640625" style="1" customWidth="1"/>
    <col min="6944" max="6944" width="0" style="1" hidden="1" customWidth="1"/>
    <col min="6945" max="6945" width="17.33203125" style="1" customWidth="1"/>
    <col min="6946" max="6946" width="12.6640625" style="1" customWidth="1"/>
    <col min="6947" max="6947" width="0" style="1" hidden="1" customWidth="1"/>
    <col min="6948" max="6948" width="5.33203125" style="1" customWidth="1"/>
    <col min="6949" max="6949" width="0" style="1" hidden="1" customWidth="1"/>
    <col min="6950" max="6950" width="17" style="1" customWidth="1"/>
    <col min="6951" max="6951" width="6.33203125" style="1" customWidth="1"/>
    <col min="6952" max="6952" width="0" style="1" hidden="1" customWidth="1"/>
    <col min="6953" max="6953" width="14.33203125" style="1" customWidth="1"/>
    <col min="6954" max="6954" width="7.5546875" style="1" customWidth="1"/>
    <col min="6955" max="6955" width="0" style="1" hidden="1" customWidth="1"/>
    <col min="6956" max="6957" width="14.33203125" style="1" customWidth="1"/>
    <col min="6958" max="6958" width="20.88671875" style="1" customWidth="1"/>
    <col min="6959" max="6959" width="14.44140625" style="1" customWidth="1"/>
    <col min="6960" max="6960" width="15" style="1" customWidth="1"/>
    <col min="6961" max="6961" width="2.6640625" style="1" customWidth="1"/>
    <col min="6962" max="6962" width="11.6640625" style="1" customWidth="1"/>
    <col min="6963" max="6963" width="11.5546875" style="1" customWidth="1"/>
    <col min="6964" max="6964" width="2.33203125" style="1" customWidth="1"/>
    <col min="6965" max="6965" width="41" style="1" customWidth="1"/>
    <col min="6966" max="6966" width="14.33203125" style="1" customWidth="1"/>
    <col min="6967" max="6968" width="11.5546875" style="1" customWidth="1"/>
    <col min="6969" max="6969" width="21.88671875" style="1" customWidth="1"/>
    <col min="6970" max="7161" width="11.5546875" style="1"/>
    <col min="7162" max="7162" width="21.88671875" style="1" customWidth="1"/>
    <col min="7163" max="7163" width="13.88671875" style="1" customWidth="1"/>
    <col min="7164" max="7164" width="38.6640625" style="1" customWidth="1"/>
    <col min="7165" max="7165" width="3" style="1" bestFit="1" customWidth="1"/>
    <col min="7166" max="7166" width="32.33203125" style="1" customWidth="1"/>
    <col min="7167" max="7167" width="46.33203125" style="1" customWidth="1"/>
    <col min="7168" max="7168" width="19" style="1" customWidth="1"/>
    <col min="7169" max="7169" width="0" style="1" hidden="1" customWidth="1"/>
    <col min="7170" max="7170" width="17.6640625" style="1" customWidth="1"/>
    <col min="7171" max="7171" width="0" style="1" hidden="1" customWidth="1"/>
    <col min="7172" max="7172" width="22.33203125" style="1" customWidth="1"/>
    <col min="7173" max="7173" width="5.33203125" style="1" customWidth="1"/>
    <col min="7174" max="7174" width="36.33203125" style="1" customWidth="1"/>
    <col min="7175" max="7175" width="5.6640625" style="1" customWidth="1"/>
    <col min="7176" max="7176" width="0" style="1" hidden="1" customWidth="1"/>
    <col min="7177" max="7177" width="20.6640625" style="1" customWidth="1"/>
    <col min="7178" max="7178" width="4.88671875" style="1" customWidth="1"/>
    <col min="7179" max="7179" width="0" style="1" hidden="1" customWidth="1"/>
    <col min="7180" max="7180" width="24.6640625" style="1" customWidth="1"/>
    <col min="7181" max="7181" width="12.33203125" style="1" customWidth="1"/>
    <col min="7182" max="7182" width="0" style="1" hidden="1" customWidth="1"/>
    <col min="7183" max="7183" width="3.44140625" style="1" customWidth="1"/>
    <col min="7184" max="7184" width="0" style="1" hidden="1" customWidth="1"/>
    <col min="7185" max="7185" width="17.6640625" style="1" customWidth="1"/>
    <col min="7186" max="7186" width="3.44140625" style="1" customWidth="1"/>
    <col min="7187" max="7187" width="0" style="1" hidden="1" customWidth="1"/>
    <col min="7188" max="7188" width="23.6640625" style="1" customWidth="1"/>
    <col min="7189" max="7189" width="10" style="1" customWidth="1"/>
    <col min="7190" max="7190" width="0" style="1" hidden="1" customWidth="1"/>
    <col min="7191" max="7192" width="14.6640625" style="1" customWidth="1"/>
    <col min="7193" max="7193" width="12.88671875" style="1" customWidth="1"/>
    <col min="7194" max="7194" width="3.33203125" style="1" customWidth="1"/>
    <col min="7195" max="7195" width="30.33203125" style="1" customWidth="1"/>
    <col min="7196" max="7196" width="5" style="1" customWidth="1"/>
    <col min="7197" max="7197" width="0" style="1" hidden="1" customWidth="1"/>
    <col min="7198" max="7198" width="14.33203125" style="1" customWidth="1"/>
    <col min="7199" max="7199" width="5.6640625" style="1" customWidth="1"/>
    <col min="7200" max="7200" width="0" style="1" hidden="1" customWidth="1"/>
    <col min="7201" max="7201" width="17.33203125" style="1" customWidth="1"/>
    <col min="7202" max="7202" width="12.6640625" style="1" customWidth="1"/>
    <col min="7203" max="7203" width="0" style="1" hidden="1" customWidth="1"/>
    <col min="7204" max="7204" width="5.33203125" style="1" customWidth="1"/>
    <col min="7205" max="7205" width="0" style="1" hidden="1" customWidth="1"/>
    <col min="7206" max="7206" width="17" style="1" customWidth="1"/>
    <col min="7207" max="7207" width="6.33203125" style="1" customWidth="1"/>
    <col min="7208" max="7208" width="0" style="1" hidden="1" customWidth="1"/>
    <col min="7209" max="7209" width="14.33203125" style="1" customWidth="1"/>
    <col min="7210" max="7210" width="7.5546875" style="1" customWidth="1"/>
    <col min="7211" max="7211" width="0" style="1" hidden="1" customWidth="1"/>
    <col min="7212" max="7213" width="14.33203125" style="1" customWidth="1"/>
    <col min="7214" max="7214" width="20.88671875" style="1" customWidth="1"/>
    <col min="7215" max="7215" width="14.44140625" style="1" customWidth="1"/>
    <col min="7216" max="7216" width="15" style="1" customWidth="1"/>
    <col min="7217" max="7217" width="2.6640625" style="1" customWidth="1"/>
    <col min="7218" max="7218" width="11.6640625" style="1" customWidth="1"/>
    <col min="7219" max="7219" width="11.5546875" style="1" customWidth="1"/>
    <col min="7220" max="7220" width="2.33203125" style="1" customWidth="1"/>
    <col min="7221" max="7221" width="41" style="1" customWidth="1"/>
    <col min="7222" max="7222" width="14.33203125" style="1" customWidth="1"/>
    <col min="7223" max="7224" width="11.5546875" style="1" customWidth="1"/>
    <col min="7225" max="7225" width="21.88671875" style="1" customWidth="1"/>
    <col min="7226" max="7417" width="11.5546875" style="1"/>
    <col min="7418" max="7418" width="21.88671875" style="1" customWidth="1"/>
    <col min="7419" max="7419" width="13.88671875" style="1" customWidth="1"/>
    <col min="7420" max="7420" width="38.6640625" style="1" customWidth="1"/>
    <col min="7421" max="7421" width="3" style="1" bestFit="1" customWidth="1"/>
    <col min="7422" max="7422" width="32.33203125" style="1" customWidth="1"/>
    <col min="7423" max="7423" width="46.33203125" style="1" customWidth="1"/>
    <col min="7424" max="7424" width="19" style="1" customWidth="1"/>
    <col min="7425" max="7425" width="0" style="1" hidden="1" customWidth="1"/>
    <col min="7426" max="7426" width="17.6640625" style="1" customWidth="1"/>
    <col min="7427" max="7427" width="0" style="1" hidden="1" customWidth="1"/>
    <col min="7428" max="7428" width="22.33203125" style="1" customWidth="1"/>
    <col min="7429" max="7429" width="5.33203125" style="1" customWidth="1"/>
    <col min="7430" max="7430" width="36.33203125" style="1" customWidth="1"/>
    <col min="7431" max="7431" width="5.6640625" style="1" customWidth="1"/>
    <col min="7432" max="7432" width="0" style="1" hidden="1" customWidth="1"/>
    <col min="7433" max="7433" width="20.6640625" style="1" customWidth="1"/>
    <col min="7434" max="7434" width="4.88671875" style="1" customWidth="1"/>
    <col min="7435" max="7435" width="0" style="1" hidden="1" customWidth="1"/>
    <col min="7436" max="7436" width="24.6640625" style="1" customWidth="1"/>
    <col min="7437" max="7437" width="12.33203125" style="1" customWidth="1"/>
    <col min="7438" max="7438" width="0" style="1" hidden="1" customWidth="1"/>
    <col min="7439" max="7439" width="3.44140625" style="1" customWidth="1"/>
    <col min="7440" max="7440" width="0" style="1" hidden="1" customWidth="1"/>
    <col min="7441" max="7441" width="17.6640625" style="1" customWidth="1"/>
    <col min="7442" max="7442" width="3.44140625" style="1" customWidth="1"/>
    <col min="7443" max="7443" width="0" style="1" hidden="1" customWidth="1"/>
    <col min="7444" max="7444" width="23.6640625" style="1" customWidth="1"/>
    <col min="7445" max="7445" width="10" style="1" customWidth="1"/>
    <col min="7446" max="7446" width="0" style="1" hidden="1" customWidth="1"/>
    <col min="7447" max="7448" width="14.6640625" style="1" customWidth="1"/>
    <col min="7449" max="7449" width="12.88671875" style="1" customWidth="1"/>
    <col min="7450" max="7450" width="3.33203125" style="1" customWidth="1"/>
    <col min="7451" max="7451" width="30.33203125" style="1" customWidth="1"/>
    <col min="7452" max="7452" width="5" style="1" customWidth="1"/>
    <col min="7453" max="7453" width="0" style="1" hidden="1" customWidth="1"/>
    <col min="7454" max="7454" width="14.33203125" style="1" customWidth="1"/>
    <col min="7455" max="7455" width="5.6640625" style="1" customWidth="1"/>
    <col min="7456" max="7456" width="0" style="1" hidden="1" customWidth="1"/>
    <col min="7457" max="7457" width="17.33203125" style="1" customWidth="1"/>
    <col min="7458" max="7458" width="12.6640625" style="1" customWidth="1"/>
    <col min="7459" max="7459" width="0" style="1" hidden="1" customWidth="1"/>
    <col min="7460" max="7460" width="5.33203125" style="1" customWidth="1"/>
    <col min="7461" max="7461" width="0" style="1" hidden="1" customWidth="1"/>
    <col min="7462" max="7462" width="17" style="1" customWidth="1"/>
    <col min="7463" max="7463" width="6.33203125" style="1" customWidth="1"/>
    <col min="7464" max="7464" width="0" style="1" hidden="1" customWidth="1"/>
    <col min="7465" max="7465" width="14.33203125" style="1" customWidth="1"/>
    <col min="7466" max="7466" width="7.5546875" style="1" customWidth="1"/>
    <col min="7467" max="7467" width="0" style="1" hidden="1" customWidth="1"/>
    <col min="7468" max="7469" width="14.33203125" style="1" customWidth="1"/>
    <col min="7470" max="7470" width="20.88671875" style="1" customWidth="1"/>
    <col min="7471" max="7471" width="14.44140625" style="1" customWidth="1"/>
    <col min="7472" max="7472" width="15" style="1" customWidth="1"/>
    <col min="7473" max="7473" width="2.6640625" style="1" customWidth="1"/>
    <col min="7474" max="7474" width="11.6640625" style="1" customWidth="1"/>
    <col min="7475" max="7475" width="11.5546875" style="1" customWidth="1"/>
    <col min="7476" max="7476" width="2.33203125" style="1" customWidth="1"/>
    <col min="7477" max="7477" width="41" style="1" customWidth="1"/>
    <col min="7478" max="7478" width="14.33203125" style="1" customWidth="1"/>
    <col min="7479" max="7480" width="11.5546875" style="1" customWidth="1"/>
    <col min="7481" max="7481" width="21.88671875" style="1" customWidth="1"/>
    <col min="7482" max="7673" width="11.5546875" style="1"/>
    <col min="7674" max="7674" width="21.88671875" style="1" customWidth="1"/>
    <col min="7675" max="7675" width="13.88671875" style="1" customWidth="1"/>
    <col min="7676" max="7676" width="38.6640625" style="1" customWidth="1"/>
    <col min="7677" max="7677" width="3" style="1" bestFit="1" customWidth="1"/>
    <col min="7678" max="7678" width="32.33203125" style="1" customWidth="1"/>
    <col min="7679" max="7679" width="46.33203125" style="1" customWidth="1"/>
    <col min="7680" max="7680" width="19" style="1" customWidth="1"/>
    <col min="7681" max="7681" width="0" style="1" hidden="1" customWidth="1"/>
    <col min="7682" max="7682" width="17.6640625" style="1" customWidth="1"/>
    <col min="7683" max="7683" width="0" style="1" hidden="1" customWidth="1"/>
    <col min="7684" max="7684" width="22.33203125" style="1" customWidth="1"/>
    <col min="7685" max="7685" width="5.33203125" style="1" customWidth="1"/>
    <col min="7686" max="7686" width="36.33203125" style="1" customWidth="1"/>
    <col min="7687" max="7687" width="5.6640625" style="1" customWidth="1"/>
    <col min="7688" max="7688" width="0" style="1" hidden="1" customWidth="1"/>
    <col min="7689" max="7689" width="20.6640625" style="1" customWidth="1"/>
    <col min="7690" max="7690" width="4.88671875" style="1" customWidth="1"/>
    <col min="7691" max="7691" width="0" style="1" hidden="1" customWidth="1"/>
    <col min="7692" max="7692" width="24.6640625" style="1" customWidth="1"/>
    <col min="7693" max="7693" width="12.33203125" style="1" customWidth="1"/>
    <col min="7694" max="7694" width="0" style="1" hidden="1" customWidth="1"/>
    <col min="7695" max="7695" width="3.44140625" style="1" customWidth="1"/>
    <col min="7696" max="7696" width="0" style="1" hidden="1" customWidth="1"/>
    <col min="7697" max="7697" width="17.6640625" style="1" customWidth="1"/>
    <col min="7698" max="7698" width="3.44140625" style="1" customWidth="1"/>
    <col min="7699" max="7699" width="0" style="1" hidden="1" customWidth="1"/>
    <col min="7700" max="7700" width="23.6640625" style="1" customWidth="1"/>
    <col min="7701" max="7701" width="10" style="1" customWidth="1"/>
    <col min="7702" max="7702" width="0" style="1" hidden="1" customWidth="1"/>
    <col min="7703" max="7704" width="14.6640625" style="1" customWidth="1"/>
    <col min="7705" max="7705" width="12.88671875" style="1" customWidth="1"/>
    <col min="7706" max="7706" width="3.33203125" style="1" customWidth="1"/>
    <col min="7707" max="7707" width="30.33203125" style="1" customWidth="1"/>
    <col min="7708" max="7708" width="5" style="1" customWidth="1"/>
    <col min="7709" max="7709" width="0" style="1" hidden="1" customWidth="1"/>
    <col min="7710" max="7710" width="14.33203125" style="1" customWidth="1"/>
    <col min="7711" max="7711" width="5.6640625" style="1" customWidth="1"/>
    <col min="7712" max="7712" width="0" style="1" hidden="1" customWidth="1"/>
    <col min="7713" max="7713" width="17.33203125" style="1" customWidth="1"/>
    <col min="7714" max="7714" width="12.6640625" style="1" customWidth="1"/>
    <col min="7715" max="7715" width="0" style="1" hidden="1" customWidth="1"/>
    <col min="7716" max="7716" width="5.33203125" style="1" customWidth="1"/>
    <col min="7717" max="7717" width="0" style="1" hidden="1" customWidth="1"/>
    <col min="7718" max="7718" width="17" style="1" customWidth="1"/>
    <col min="7719" max="7719" width="6.33203125" style="1" customWidth="1"/>
    <col min="7720" max="7720" width="0" style="1" hidden="1" customWidth="1"/>
    <col min="7721" max="7721" width="14.33203125" style="1" customWidth="1"/>
    <col min="7722" max="7722" width="7.5546875" style="1" customWidth="1"/>
    <col min="7723" max="7723" width="0" style="1" hidden="1" customWidth="1"/>
    <col min="7724" max="7725" width="14.33203125" style="1" customWidth="1"/>
    <col min="7726" max="7726" width="20.88671875" style="1" customWidth="1"/>
    <col min="7727" max="7727" width="14.44140625" style="1" customWidth="1"/>
    <col min="7728" max="7728" width="15" style="1" customWidth="1"/>
    <col min="7729" max="7729" width="2.6640625" style="1" customWidth="1"/>
    <col min="7730" max="7730" width="11.6640625" style="1" customWidth="1"/>
    <col min="7731" max="7731" width="11.5546875" style="1" customWidth="1"/>
    <col min="7732" max="7732" width="2.33203125" style="1" customWidth="1"/>
    <col min="7733" max="7733" width="41" style="1" customWidth="1"/>
    <col min="7734" max="7734" width="14.33203125" style="1" customWidth="1"/>
    <col min="7735" max="7736" width="11.5546875" style="1" customWidth="1"/>
    <col min="7737" max="7737" width="21.88671875" style="1" customWidth="1"/>
    <col min="7738" max="7929" width="11.5546875" style="1"/>
    <col min="7930" max="7930" width="21.88671875" style="1" customWidth="1"/>
    <col min="7931" max="7931" width="13.88671875" style="1" customWidth="1"/>
    <col min="7932" max="7932" width="38.6640625" style="1" customWidth="1"/>
    <col min="7933" max="7933" width="3" style="1" bestFit="1" customWidth="1"/>
    <col min="7934" max="7934" width="32.33203125" style="1" customWidth="1"/>
    <col min="7935" max="7935" width="46.33203125" style="1" customWidth="1"/>
    <col min="7936" max="7936" width="19" style="1" customWidth="1"/>
    <col min="7937" max="7937" width="0" style="1" hidden="1" customWidth="1"/>
    <col min="7938" max="7938" width="17.6640625" style="1" customWidth="1"/>
    <col min="7939" max="7939" width="0" style="1" hidden="1" customWidth="1"/>
    <col min="7940" max="7940" width="22.33203125" style="1" customWidth="1"/>
    <col min="7941" max="7941" width="5.33203125" style="1" customWidth="1"/>
    <col min="7942" max="7942" width="36.33203125" style="1" customWidth="1"/>
    <col min="7943" max="7943" width="5.6640625" style="1" customWidth="1"/>
    <col min="7944" max="7944" width="0" style="1" hidden="1" customWidth="1"/>
    <col min="7945" max="7945" width="20.6640625" style="1" customWidth="1"/>
    <col min="7946" max="7946" width="4.88671875" style="1" customWidth="1"/>
    <col min="7947" max="7947" width="0" style="1" hidden="1" customWidth="1"/>
    <col min="7948" max="7948" width="24.6640625" style="1" customWidth="1"/>
    <col min="7949" max="7949" width="12.33203125" style="1" customWidth="1"/>
    <col min="7950" max="7950" width="0" style="1" hidden="1" customWidth="1"/>
    <col min="7951" max="7951" width="3.44140625" style="1" customWidth="1"/>
    <col min="7952" max="7952" width="0" style="1" hidden="1" customWidth="1"/>
    <col min="7953" max="7953" width="17.6640625" style="1" customWidth="1"/>
    <col min="7954" max="7954" width="3.44140625" style="1" customWidth="1"/>
    <col min="7955" max="7955" width="0" style="1" hidden="1" customWidth="1"/>
    <col min="7956" max="7956" width="23.6640625" style="1" customWidth="1"/>
    <col min="7957" max="7957" width="10" style="1" customWidth="1"/>
    <col min="7958" max="7958" width="0" style="1" hidden="1" customWidth="1"/>
    <col min="7959" max="7960" width="14.6640625" style="1" customWidth="1"/>
    <col min="7961" max="7961" width="12.88671875" style="1" customWidth="1"/>
    <col min="7962" max="7962" width="3.33203125" style="1" customWidth="1"/>
    <col min="7963" max="7963" width="30.33203125" style="1" customWidth="1"/>
    <col min="7964" max="7964" width="5" style="1" customWidth="1"/>
    <col min="7965" max="7965" width="0" style="1" hidden="1" customWidth="1"/>
    <col min="7966" max="7966" width="14.33203125" style="1" customWidth="1"/>
    <col min="7967" max="7967" width="5.6640625" style="1" customWidth="1"/>
    <col min="7968" max="7968" width="0" style="1" hidden="1" customWidth="1"/>
    <col min="7969" max="7969" width="17.33203125" style="1" customWidth="1"/>
    <col min="7970" max="7970" width="12.6640625" style="1" customWidth="1"/>
    <col min="7971" max="7971" width="0" style="1" hidden="1" customWidth="1"/>
    <col min="7972" max="7972" width="5.33203125" style="1" customWidth="1"/>
    <col min="7973" max="7973" width="0" style="1" hidden="1" customWidth="1"/>
    <col min="7974" max="7974" width="17" style="1" customWidth="1"/>
    <col min="7975" max="7975" width="6.33203125" style="1" customWidth="1"/>
    <col min="7976" max="7976" width="0" style="1" hidden="1" customWidth="1"/>
    <col min="7977" max="7977" width="14.33203125" style="1" customWidth="1"/>
    <col min="7978" max="7978" width="7.5546875" style="1" customWidth="1"/>
    <col min="7979" max="7979" width="0" style="1" hidden="1" customWidth="1"/>
    <col min="7980" max="7981" width="14.33203125" style="1" customWidth="1"/>
    <col min="7982" max="7982" width="20.88671875" style="1" customWidth="1"/>
    <col min="7983" max="7983" width="14.44140625" style="1" customWidth="1"/>
    <col min="7984" max="7984" width="15" style="1" customWidth="1"/>
    <col min="7985" max="7985" width="2.6640625" style="1" customWidth="1"/>
    <col min="7986" max="7986" width="11.6640625" style="1" customWidth="1"/>
    <col min="7987" max="7987" width="11.5546875" style="1" customWidth="1"/>
    <col min="7988" max="7988" width="2.33203125" style="1" customWidth="1"/>
    <col min="7989" max="7989" width="41" style="1" customWidth="1"/>
    <col min="7990" max="7990" width="14.33203125" style="1" customWidth="1"/>
    <col min="7991" max="7992" width="11.5546875" style="1" customWidth="1"/>
    <col min="7993" max="7993" width="21.88671875" style="1" customWidth="1"/>
    <col min="7994" max="8185" width="11.5546875" style="1"/>
    <col min="8186" max="8186" width="21.88671875" style="1" customWidth="1"/>
    <col min="8187" max="8187" width="13.88671875" style="1" customWidth="1"/>
    <col min="8188" max="8188" width="38.6640625" style="1" customWidth="1"/>
    <col min="8189" max="8189" width="3" style="1" bestFit="1" customWidth="1"/>
    <col min="8190" max="8190" width="32.33203125" style="1" customWidth="1"/>
    <col min="8191" max="8191" width="46.33203125" style="1" customWidth="1"/>
    <col min="8192" max="8192" width="19" style="1" customWidth="1"/>
    <col min="8193" max="8193" width="0" style="1" hidden="1" customWidth="1"/>
    <col min="8194" max="8194" width="17.6640625" style="1" customWidth="1"/>
    <col min="8195" max="8195" width="0" style="1" hidden="1" customWidth="1"/>
    <col min="8196" max="8196" width="22.33203125" style="1" customWidth="1"/>
    <col min="8197" max="8197" width="5.33203125" style="1" customWidth="1"/>
    <col min="8198" max="8198" width="36.33203125" style="1" customWidth="1"/>
    <col min="8199" max="8199" width="5.6640625" style="1" customWidth="1"/>
    <col min="8200" max="8200" width="0" style="1" hidden="1" customWidth="1"/>
    <col min="8201" max="8201" width="20.6640625" style="1" customWidth="1"/>
    <col min="8202" max="8202" width="4.88671875" style="1" customWidth="1"/>
    <col min="8203" max="8203" width="0" style="1" hidden="1" customWidth="1"/>
    <col min="8204" max="8204" width="24.6640625" style="1" customWidth="1"/>
    <col min="8205" max="8205" width="12.33203125" style="1" customWidth="1"/>
    <col min="8206" max="8206" width="0" style="1" hidden="1" customWidth="1"/>
    <col min="8207" max="8207" width="3.44140625" style="1" customWidth="1"/>
    <col min="8208" max="8208" width="0" style="1" hidden="1" customWidth="1"/>
    <col min="8209" max="8209" width="17.6640625" style="1" customWidth="1"/>
    <col min="8210" max="8210" width="3.44140625" style="1" customWidth="1"/>
    <col min="8211" max="8211" width="0" style="1" hidden="1" customWidth="1"/>
    <col min="8212" max="8212" width="23.6640625" style="1" customWidth="1"/>
    <col min="8213" max="8213" width="10" style="1" customWidth="1"/>
    <col min="8214" max="8214" width="0" style="1" hidden="1" customWidth="1"/>
    <col min="8215" max="8216" width="14.6640625" style="1" customWidth="1"/>
    <col min="8217" max="8217" width="12.88671875" style="1" customWidth="1"/>
    <col min="8218" max="8218" width="3.33203125" style="1" customWidth="1"/>
    <col min="8219" max="8219" width="30.33203125" style="1" customWidth="1"/>
    <col min="8220" max="8220" width="5" style="1" customWidth="1"/>
    <col min="8221" max="8221" width="0" style="1" hidden="1" customWidth="1"/>
    <col min="8222" max="8222" width="14.33203125" style="1" customWidth="1"/>
    <col min="8223" max="8223" width="5.6640625" style="1" customWidth="1"/>
    <col min="8224" max="8224" width="0" style="1" hidden="1" customWidth="1"/>
    <col min="8225" max="8225" width="17.33203125" style="1" customWidth="1"/>
    <col min="8226" max="8226" width="12.6640625" style="1" customWidth="1"/>
    <col min="8227" max="8227" width="0" style="1" hidden="1" customWidth="1"/>
    <col min="8228" max="8228" width="5.33203125" style="1" customWidth="1"/>
    <col min="8229" max="8229" width="0" style="1" hidden="1" customWidth="1"/>
    <col min="8230" max="8230" width="17" style="1" customWidth="1"/>
    <col min="8231" max="8231" width="6.33203125" style="1" customWidth="1"/>
    <col min="8232" max="8232" width="0" style="1" hidden="1" customWidth="1"/>
    <col min="8233" max="8233" width="14.33203125" style="1" customWidth="1"/>
    <col min="8234" max="8234" width="7.5546875" style="1" customWidth="1"/>
    <col min="8235" max="8235" width="0" style="1" hidden="1" customWidth="1"/>
    <col min="8236" max="8237" width="14.33203125" style="1" customWidth="1"/>
    <col min="8238" max="8238" width="20.88671875" style="1" customWidth="1"/>
    <col min="8239" max="8239" width="14.44140625" style="1" customWidth="1"/>
    <col min="8240" max="8240" width="15" style="1" customWidth="1"/>
    <col min="8241" max="8241" width="2.6640625" style="1" customWidth="1"/>
    <col min="8242" max="8242" width="11.6640625" style="1" customWidth="1"/>
    <col min="8243" max="8243" width="11.5546875" style="1" customWidth="1"/>
    <col min="8244" max="8244" width="2.33203125" style="1" customWidth="1"/>
    <col min="8245" max="8245" width="41" style="1" customWidth="1"/>
    <col min="8246" max="8246" width="14.33203125" style="1" customWidth="1"/>
    <col min="8247" max="8248" width="11.5546875" style="1" customWidth="1"/>
    <col min="8249" max="8249" width="21.88671875" style="1" customWidth="1"/>
    <col min="8250" max="8441" width="11.5546875" style="1"/>
    <col min="8442" max="8442" width="21.88671875" style="1" customWidth="1"/>
    <col min="8443" max="8443" width="13.88671875" style="1" customWidth="1"/>
    <col min="8444" max="8444" width="38.6640625" style="1" customWidth="1"/>
    <col min="8445" max="8445" width="3" style="1" bestFit="1" customWidth="1"/>
    <col min="8446" max="8446" width="32.33203125" style="1" customWidth="1"/>
    <col min="8447" max="8447" width="46.33203125" style="1" customWidth="1"/>
    <col min="8448" max="8448" width="19" style="1" customWidth="1"/>
    <col min="8449" max="8449" width="0" style="1" hidden="1" customWidth="1"/>
    <col min="8450" max="8450" width="17.6640625" style="1" customWidth="1"/>
    <col min="8451" max="8451" width="0" style="1" hidden="1" customWidth="1"/>
    <col min="8452" max="8452" width="22.33203125" style="1" customWidth="1"/>
    <col min="8453" max="8453" width="5.33203125" style="1" customWidth="1"/>
    <col min="8454" max="8454" width="36.33203125" style="1" customWidth="1"/>
    <col min="8455" max="8455" width="5.6640625" style="1" customWidth="1"/>
    <col min="8456" max="8456" width="0" style="1" hidden="1" customWidth="1"/>
    <col min="8457" max="8457" width="20.6640625" style="1" customWidth="1"/>
    <col min="8458" max="8458" width="4.88671875" style="1" customWidth="1"/>
    <col min="8459" max="8459" width="0" style="1" hidden="1" customWidth="1"/>
    <col min="8460" max="8460" width="24.6640625" style="1" customWidth="1"/>
    <col min="8461" max="8461" width="12.33203125" style="1" customWidth="1"/>
    <col min="8462" max="8462" width="0" style="1" hidden="1" customWidth="1"/>
    <col min="8463" max="8463" width="3.44140625" style="1" customWidth="1"/>
    <col min="8464" max="8464" width="0" style="1" hidden="1" customWidth="1"/>
    <col min="8465" max="8465" width="17.6640625" style="1" customWidth="1"/>
    <col min="8466" max="8466" width="3.44140625" style="1" customWidth="1"/>
    <col min="8467" max="8467" width="0" style="1" hidden="1" customWidth="1"/>
    <col min="8468" max="8468" width="23.6640625" style="1" customWidth="1"/>
    <col min="8469" max="8469" width="10" style="1" customWidth="1"/>
    <col min="8470" max="8470" width="0" style="1" hidden="1" customWidth="1"/>
    <col min="8471" max="8472" width="14.6640625" style="1" customWidth="1"/>
    <col min="8473" max="8473" width="12.88671875" style="1" customWidth="1"/>
    <col min="8474" max="8474" width="3.33203125" style="1" customWidth="1"/>
    <col min="8475" max="8475" width="30.33203125" style="1" customWidth="1"/>
    <col min="8476" max="8476" width="5" style="1" customWidth="1"/>
    <col min="8477" max="8477" width="0" style="1" hidden="1" customWidth="1"/>
    <col min="8478" max="8478" width="14.33203125" style="1" customWidth="1"/>
    <col min="8479" max="8479" width="5.6640625" style="1" customWidth="1"/>
    <col min="8480" max="8480" width="0" style="1" hidden="1" customWidth="1"/>
    <col min="8481" max="8481" width="17.33203125" style="1" customWidth="1"/>
    <col min="8482" max="8482" width="12.6640625" style="1" customWidth="1"/>
    <col min="8483" max="8483" width="0" style="1" hidden="1" customWidth="1"/>
    <col min="8484" max="8484" width="5.33203125" style="1" customWidth="1"/>
    <col min="8485" max="8485" width="0" style="1" hidden="1" customWidth="1"/>
    <col min="8486" max="8486" width="17" style="1" customWidth="1"/>
    <col min="8487" max="8487" width="6.33203125" style="1" customWidth="1"/>
    <col min="8488" max="8488" width="0" style="1" hidden="1" customWidth="1"/>
    <col min="8489" max="8489" width="14.33203125" style="1" customWidth="1"/>
    <col min="8490" max="8490" width="7.5546875" style="1" customWidth="1"/>
    <col min="8491" max="8491" width="0" style="1" hidden="1" customWidth="1"/>
    <col min="8492" max="8493" width="14.33203125" style="1" customWidth="1"/>
    <col min="8494" max="8494" width="20.88671875" style="1" customWidth="1"/>
    <col min="8495" max="8495" width="14.44140625" style="1" customWidth="1"/>
    <col min="8496" max="8496" width="15" style="1" customWidth="1"/>
    <col min="8497" max="8497" width="2.6640625" style="1" customWidth="1"/>
    <col min="8498" max="8498" width="11.6640625" style="1" customWidth="1"/>
    <col min="8499" max="8499" width="11.5546875" style="1" customWidth="1"/>
    <col min="8500" max="8500" width="2.33203125" style="1" customWidth="1"/>
    <col min="8501" max="8501" width="41" style="1" customWidth="1"/>
    <col min="8502" max="8502" width="14.33203125" style="1" customWidth="1"/>
    <col min="8503" max="8504" width="11.5546875" style="1" customWidth="1"/>
    <col min="8505" max="8505" width="21.88671875" style="1" customWidth="1"/>
    <col min="8506" max="8697" width="11.5546875" style="1"/>
    <col min="8698" max="8698" width="21.88671875" style="1" customWidth="1"/>
    <col min="8699" max="8699" width="13.88671875" style="1" customWidth="1"/>
    <col min="8700" max="8700" width="38.6640625" style="1" customWidth="1"/>
    <col min="8701" max="8701" width="3" style="1" bestFit="1" customWidth="1"/>
    <col min="8702" max="8702" width="32.33203125" style="1" customWidth="1"/>
    <col min="8703" max="8703" width="46.33203125" style="1" customWidth="1"/>
    <col min="8704" max="8704" width="19" style="1" customWidth="1"/>
    <col min="8705" max="8705" width="0" style="1" hidden="1" customWidth="1"/>
    <col min="8706" max="8706" width="17.6640625" style="1" customWidth="1"/>
    <col min="8707" max="8707" width="0" style="1" hidden="1" customWidth="1"/>
    <col min="8708" max="8708" width="22.33203125" style="1" customWidth="1"/>
    <col min="8709" max="8709" width="5.33203125" style="1" customWidth="1"/>
    <col min="8710" max="8710" width="36.33203125" style="1" customWidth="1"/>
    <col min="8711" max="8711" width="5.6640625" style="1" customWidth="1"/>
    <col min="8712" max="8712" width="0" style="1" hidden="1" customWidth="1"/>
    <col min="8713" max="8713" width="20.6640625" style="1" customWidth="1"/>
    <col min="8714" max="8714" width="4.88671875" style="1" customWidth="1"/>
    <col min="8715" max="8715" width="0" style="1" hidden="1" customWidth="1"/>
    <col min="8716" max="8716" width="24.6640625" style="1" customWidth="1"/>
    <col min="8717" max="8717" width="12.33203125" style="1" customWidth="1"/>
    <col min="8718" max="8718" width="0" style="1" hidden="1" customWidth="1"/>
    <col min="8719" max="8719" width="3.44140625" style="1" customWidth="1"/>
    <col min="8720" max="8720" width="0" style="1" hidden="1" customWidth="1"/>
    <col min="8721" max="8721" width="17.6640625" style="1" customWidth="1"/>
    <col min="8722" max="8722" width="3.44140625" style="1" customWidth="1"/>
    <col min="8723" max="8723" width="0" style="1" hidden="1" customWidth="1"/>
    <col min="8724" max="8724" width="23.6640625" style="1" customWidth="1"/>
    <col min="8725" max="8725" width="10" style="1" customWidth="1"/>
    <col min="8726" max="8726" width="0" style="1" hidden="1" customWidth="1"/>
    <col min="8727" max="8728" width="14.6640625" style="1" customWidth="1"/>
    <col min="8729" max="8729" width="12.88671875" style="1" customWidth="1"/>
    <col min="8730" max="8730" width="3.33203125" style="1" customWidth="1"/>
    <col min="8731" max="8731" width="30.33203125" style="1" customWidth="1"/>
    <col min="8732" max="8732" width="5" style="1" customWidth="1"/>
    <col min="8733" max="8733" width="0" style="1" hidden="1" customWidth="1"/>
    <col min="8734" max="8734" width="14.33203125" style="1" customWidth="1"/>
    <col min="8735" max="8735" width="5.6640625" style="1" customWidth="1"/>
    <col min="8736" max="8736" width="0" style="1" hidden="1" customWidth="1"/>
    <col min="8737" max="8737" width="17.33203125" style="1" customWidth="1"/>
    <col min="8738" max="8738" width="12.6640625" style="1" customWidth="1"/>
    <col min="8739" max="8739" width="0" style="1" hidden="1" customWidth="1"/>
    <col min="8740" max="8740" width="5.33203125" style="1" customWidth="1"/>
    <col min="8741" max="8741" width="0" style="1" hidden="1" customWidth="1"/>
    <col min="8742" max="8742" width="17" style="1" customWidth="1"/>
    <col min="8743" max="8743" width="6.33203125" style="1" customWidth="1"/>
    <col min="8744" max="8744" width="0" style="1" hidden="1" customWidth="1"/>
    <col min="8745" max="8745" width="14.33203125" style="1" customWidth="1"/>
    <col min="8746" max="8746" width="7.5546875" style="1" customWidth="1"/>
    <col min="8747" max="8747" width="0" style="1" hidden="1" customWidth="1"/>
    <col min="8748" max="8749" width="14.33203125" style="1" customWidth="1"/>
    <col min="8750" max="8750" width="20.88671875" style="1" customWidth="1"/>
    <col min="8751" max="8751" width="14.44140625" style="1" customWidth="1"/>
    <col min="8752" max="8752" width="15" style="1" customWidth="1"/>
    <col min="8753" max="8753" width="2.6640625" style="1" customWidth="1"/>
    <col min="8754" max="8754" width="11.6640625" style="1" customWidth="1"/>
    <col min="8755" max="8755" width="11.5546875" style="1" customWidth="1"/>
    <col min="8756" max="8756" width="2.33203125" style="1" customWidth="1"/>
    <col min="8757" max="8757" width="41" style="1" customWidth="1"/>
    <col min="8758" max="8758" width="14.33203125" style="1" customWidth="1"/>
    <col min="8759" max="8760" width="11.5546875" style="1" customWidth="1"/>
    <col min="8761" max="8761" width="21.88671875" style="1" customWidth="1"/>
    <col min="8762" max="8953" width="11.5546875" style="1"/>
    <col min="8954" max="8954" width="21.88671875" style="1" customWidth="1"/>
    <col min="8955" max="8955" width="13.88671875" style="1" customWidth="1"/>
    <col min="8956" max="8956" width="38.6640625" style="1" customWidth="1"/>
    <col min="8957" max="8957" width="3" style="1" bestFit="1" customWidth="1"/>
    <col min="8958" max="8958" width="32.33203125" style="1" customWidth="1"/>
    <col min="8959" max="8959" width="46.33203125" style="1" customWidth="1"/>
    <col min="8960" max="8960" width="19" style="1" customWidth="1"/>
    <col min="8961" max="8961" width="0" style="1" hidden="1" customWidth="1"/>
    <col min="8962" max="8962" width="17.6640625" style="1" customWidth="1"/>
    <col min="8963" max="8963" width="0" style="1" hidden="1" customWidth="1"/>
    <col min="8964" max="8964" width="22.33203125" style="1" customWidth="1"/>
    <col min="8965" max="8965" width="5.33203125" style="1" customWidth="1"/>
    <col min="8966" max="8966" width="36.33203125" style="1" customWidth="1"/>
    <col min="8967" max="8967" width="5.6640625" style="1" customWidth="1"/>
    <col min="8968" max="8968" width="0" style="1" hidden="1" customWidth="1"/>
    <col min="8969" max="8969" width="20.6640625" style="1" customWidth="1"/>
    <col min="8970" max="8970" width="4.88671875" style="1" customWidth="1"/>
    <col min="8971" max="8971" width="0" style="1" hidden="1" customWidth="1"/>
    <col min="8972" max="8972" width="24.6640625" style="1" customWidth="1"/>
    <col min="8973" max="8973" width="12.33203125" style="1" customWidth="1"/>
    <col min="8974" max="8974" width="0" style="1" hidden="1" customWidth="1"/>
    <col min="8975" max="8975" width="3.44140625" style="1" customWidth="1"/>
    <col min="8976" max="8976" width="0" style="1" hidden="1" customWidth="1"/>
    <col min="8977" max="8977" width="17.6640625" style="1" customWidth="1"/>
    <col min="8978" max="8978" width="3.44140625" style="1" customWidth="1"/>
    <col min="8979" max="8979" width="0" style="1" hidden="1" customWidth="1"/>
    <col min="8980" max="8980" width="23.6640625" style="1" customWidth="1"/>
    <col min="8981" max="8981" width="10" style="1" customWidth="1"/>
    <col min="8982" max="8982" width="0" style="1" hidden="1" customWidth="1"/>
    <col min="8983" max="8984" width="14.6640625" style="1" customWidth="1"/>
    <col min="8985" max="8985" width="12.88671875" style="1" customWidth="1"/>
    <col min="8986" max="8986" width="3.33203125" style="1" customWidth="1"/>
    <col min="8987" max="8987" width="30.33203125" style="1" customWidth="1"/>
    <col min="8988" max="8988" width="5" style="1" customWidth="1"/>
    <col min="8989" max="8989" width="0" style="1" hidden="1" customWidth="1"/>
    <col min="8990" max="8990" width="14.33203125" style="1" customWidth="1"/>
    <col min="8991" max="8991" width="5.6640625" style="1" customWidth="1"/>
    <col min="8992" max="8992" width="0" style="1" hidden="1" customWidth="1"/>
    <col min="8993" max="8993" width="17.33203125" style="1" customWidth="1"/>
    <col min="8994" max="8994" width="12.6640625" style="1" customWidth="1"/>
    <col min="8995" max="8995" width="0" style="1" hidden="1" customWidth="1"/>
    <col min="8996" max="8996" width="5.33203125" style="1" customWidth="1"/>
    <col min="8997" max="8997" width="0" style="1" hidden="1" customWidth="1"/>
    <col min="8998" max="8998" width="17" style="1" customWidth="1"/>
    <col min="8999" max="8999" width="6.33203125" style="1" customWidth="1"/>
    <col min="9000" max="9000" width="0" style="1" hidden="1" customWidth="1"/>
    <col min="9001" max="9001" width="14.33203125" style="1" customWidth="1"/>
    <col min="9002" max="9002" width="7.5546875" style="1" customWidth="1"/>
    <col min="9003" max="9003" width="0" style="1" hidden="1" customWidth="1"/>
    <col min="9004" max="9005" width="14.33203125" style="1" customWidth="1"/>
    <col min="9006" max="9006" width="20.88671875" style="1" customWidth="1"/>
    <col min="9007" max="9007" width="14.44140625" style="1" customWidth="1"/>
    <col min="9008" max="9008" width="15" style="1" customWidth="1"/>
    <col min="9009" max="9009" width="2.6640625" style="1" customWidth="1"/>
    <col min="9010" max="9010" width="11.6640625" style="1" customWidth="1"/>
    <col min="9011" max="9011" width="11.5546875" style="1" customWidth="1"/>
    <col min="9012" max="9012" width="2.33203125" style="1" customWidth="1"/>
    <col min="9013" max="9013" width="41" style="1" customWidth="1"/>
    <col min="9014" max="9014" width="14.33203125" style="1" customWidth="1"/>
    <col min="9015" max="9016" width="11.5546875" style="1" customWidth="1"/>
    <col min="9017" max="9017" width="21.88671875" style="1" customWidth="1"/>
    <col min="9018" max="9209" width="11.5546875" style="1"/>
    <col min="9210" max="9210" width="21.88671875" style="1" customWidth="1"/>
    <col min="9211" max="9211" width="13.88671875" style="1" customWidth="1"/>
    <col min="9212" max="9212" width="38.6640625" style="1" customWidth="1"/>
    <col min="9213" max="9213" width="3" style="1" bestFit="1" customWidth="1"/>
    <col min="9214" max="9214" width="32.33203125" style="1" customWidth="1"/>
    <col min="9215" max="9215" width="46.33203125" style="1" customWidth="1"/>
    <col min="9216" max="9216" width="19" style="1" customWidth="1"/>
    <col min="9217" max="9217" width="0" style="1" hidden="1" customWidth="1"/>
    <col min="9218" max="9218" width="17.6640625" style="1" customWidth="1"/>
    <col min="9219" max="9219" width="0" style="1" hidden="1" customWidth="1"/>
    <col min="9220" max="9220" width="22.33203125" style="1" customWidth="1"/>
    <col min="9221" max="9221" width="5.33203125" style="1" customWidth="1"/>
    <col min="9222" max="9222" width="36.33203125" style="1" customWidth="1"/>
    <col min="9223" max="9223" width="5.6640625" style="1" customWidth="1"/>
    <col min="9224" max="9224" width="0" style="1" hidden="1" customWidth="1"/>
    <col min="9225" max="9225" width="20.6640625" style="1" customWidth="1"/>
    <col min="9226" max="9226" width="4.88671875" style="1" customWidth="1"/>
    <col min="9227" max="9227" width="0" style="1" hidden="1" customWidth="1"/>
    <col min="9228" max="9228" width="24.6640625" style="1" customWidth="1"/>
    <col min="9229" max="9229" width="12.33203125" style="1" customWidth="1"/>
    <col min="9230" max="9230" width="0" style="1" hidden="1" customWidth="1"/>
    <col min="9231" max="9231" width="3.44140625" style="1" customWidth="1"/>
    <col min="9232" max="9232" width="0" style="1" hidden="1" customWidth="1"/>
    <col min="9233" max="9233" width="17.6640625" style="1" customWidth="1"/>
    <col min="9234" max="9234" width="3.44140625" style="1" customWidth="1"/>
    <col min="9235" max="9235" width="0" style="1" hidden="1" customWidth="1"/>
    <col min="9236" max="9236" width="23.6640625" style="1" customWidth="1"/>
    <col min="9237" max="9237" width="10" style="1" customWidth="1"/>
    <col min="9238" max="9238" width="0" style="1" hidden="1" customWidth="1"/>
    <col min="9239" max="9240" width="14.6640625" style="1" customWidth="1"/>
    <col min="9241" max="9241" width="12.88671875" style="1" customWidth="1"/>
    <col min="9242" max="9242" width="3.33203125" style="1" customWidth="1"/>
    <col min="9243" max="9243" width="30.33203125" style="1" customWidth="1"/>
    <col min="9244" max="9244" width="5" style="1" customWidth="1"/>
    <col min="9245" max="9245" width="0" style="1" hidden="1" customWidth="1"/>
    <col min="9246" max="9246" width="14.33203125" style="1" customWidth="1"/>
    <col min="9247" max="9247" width="5.6640625" style="1" customWidth="1"/>
    <col min="9248" max="9248" width="0" style="1" hidden="1" customWidth="1"/>
    <col min="9249" max="9249" width="17.33203125" style="1" customWidth="1"/>
    <col min="9250" max="9250" width="12.6640625" style="1" customWidth="1"/>
    <col min="9251" max="9251" width="0" style="1" hidden="1" customWidth="1"/>
    <col min="9252" max="9252" width="5.33203125" style="1" customWidth="1"/>
    <col min="9253" max="9253" width="0" style="1" hidden="1" customWidth="1"/>
    <col min="9254" max="9254" width="17" style="1" customWidth="1"/>
    <col min="9255" max="9255" width="6.33203125" style="1" customWidth="1"/>
    <col min="9256" max="9256" width="0" style="1" hidden="1" customWidth="1"/>
    <col min="9257" max="9257" width="14.33203125" style="1" customWidth="1"/>
    <col min="9258" max="9258" width="7.5546875" style="1" customWidth="1"/>
    <col min="9259" max="9259" width="0" style="1" hidden="1" customWidth="1"/>
    <col min="9260" max="9261" width="14.33203125" style="1" customWidth="1"/>
    <col min="9262" max="9262" width="20.88671875" style="1" customWidth="1"/>
    <col min="9263" max="9263" width="14.44140625" style="1" customWidth="1"/>
    <col min="9264" max="9264" width="15" style="1" customWidth="1"/>
    <col min="9265" max="9265" width="2.6640625" style="1" customWidth="1"/>
    <col min="9266" max="9266" width="11.6640625" style="1" customWidth="1"/>
    <col min="9267" max="9267" width="11.5546875" style="1" customWidth="1"/>
    <col min="9268" max="9268" width="2.33203125" style="1" customWidth="1"/>
    <col min="9269" max="9269" width="41" style="1" customWidth="1"/>
    <col min="9270" max="9270" width="14.33203125" style="1" customWidth="1"/>
    <col min="9271" max="9272" width="11.5546875" style="1" customWidth="1"/>
    <col min="9273" max="9273" width="21.88671875" style="1" customWidth="1"/>
    <col min="9274" max="9465" width="11.5546875" style="1"/>
    <col min="9466" max="9466" width="21.88671875" style="1" customWidth="1"/>
    <col min="9467" max="9467" width="13.88671875" style="1" customWidth="1"/>
    <col min="9468" max="9468" width="38.6640625" style="1" customWidth="1"/>
    <col min="9469" max="9469" width="3" style="1" bestFit="1" customWidth="1"/>
    <col min="9470" max="9470" width="32.33203125" style="1" customWidth="1"/>
    <col min="9471" max="9471" width="46.33203125" style="1" customWidth="1"/>
    <col min="9472" max="9472" width="19" style="1" customWidth="1"/>
    <col min="9473" max="9473" width="0" style="1" hidden="1" customWidth="1"/>
    <col min="9474" max="9474" width="17.6640625" style="1" customWidth="1"/>
    <col min="9475" max="9475" width="0" style="1" hidden="1" customWidth="1"/>
    <col min="9476" max="9476" width="22.33203125" style="1" customWidth="1"/>
    <col min="9477" max="9477" width="5.33203125" style="1" customWidth="1"/>
    <col min="9478" max="9478" width="36.33203125" style="1" customWidth="1"/>
    <col min="9479" max="9479" width="5.6640625" style="1" customWidth="1"/>
    <col min="9480" max="9480" width="0" style="1" hidden="1" customWidth="1"/>
    <col min="9481" max="9481" width="20.6640625" style="1" customWidth="1"/>
    <col min="9482" max="9482" width="4.88671875" style="1" customWidth="1"/>
    <col min="9483" max="9483" width="0" style="1" hidden="1" customWidth="1"/>
    <col min="9484" max="9484" width="24.6640625" style="1" customWidth="1"/>
    <col min="9485" max="9485" width="12.33203125" style="1" customWidth="1"/>
    <col min="9486" max="9486" width="0" style="1" hidden="1" customWidth="1"/>
    <col min="9487" max="9487" width="3.44140625" style="1" customWidth="1"/>
    <col min="9488" max="9488" width="0" style="1" hidden="1" customWidth="1"/>
    <col min="9489" max="9489" width="17.6640625" style="1" customWidth="1"/>
    <col min="9490" max="9490" width="3.44140625" style="1" customWidth="1"/>
    <col min="9491" max="9491" width="0" style="1" hidden="1" customWidth="1"/>
    <col min="9492" max="9492" width="23.6640625" style="1" customWidth="1"/>
    <col min="9493" max="9493" width="10" style="1" customWidth="1"/>
    <col min="9494" max="9494" width="0" style="1" hidden="1" customWidth="1"/>
    <col min="9495" max="9496" width="14.6640625" style="1" customWidth="1"/>
    <col min="9497" max="9497" width="12.88671875" style="1" customWidth="1"/>
    <col min="9498" max="9498" width="3.33203125" style="1" customWidth="1"/>
    <col min="9499" max="9499" width="30.33203125" style="1" customWidth="1"/>
    <col min="9500" max="9500" width="5" style="1" customWidth="1"/>
    <col min="9501" max="9501" width="0" style="1" hidden="1" customWidth="1"/>
    <col min="9502" max="9502" width="14.33203125" style="1" customWidth="1"/>
    <col min="9503" max="9503" width="5.6640625" style="1" customWidth="1"/>
    <col min="9504" max="9504" width="0" style="1" hidden="1" customWidth="1"/>
    <col min="9505" max="9505" width="17.33203125" style="1" customWidth="1"/>
    <col min="9506" max="9506" width="12.6640625" style="1" customWidth="1"/>
    <col min="9507" max="9507" width="0" style="1" hidden="1" customWidth="1"/>
    <col min="9508" max="9508" width="5.33203125" style="1" customWidth="1"/>
    <col min="9509" max="9509" width="0" style="1" hidden="1" customWidth="1"/>
    <col min="9510" max="9510" width="17" style="1" customWidth="1"/>
    <col min="9511" max="9511" width="6.33203125" style="1" customWidth="1"/>
    <col min="9512" max="9512" width="0" style="1" hidden="1" customWidth="1"/>
    <col min="9513" max="9513" width="14.33203125" style="1" customWidth="1"/>
    <col min="9514" max="9514" width="7.5546875" style="1" customWidth="1"/>
    <col min="9515" max="9515" width="0" style="1" hidden="1" customWidth="1"/>
    <col min="9516" max="9517" width="14.33203125" style="1" customWidth="1"/>
    <col min="9518" max="9518" width="20.88671875" style="1" customWidth="1"/>
    <col min="9519" max="9519" width="14.44140625" style="1" customWidth="1"/>
    <col min="9520" max="9520" width="15" style="1" customWidth="1"/>
    <col min="9521" max="9521" width="2.6640625" style="1" customWidth="1"/>
    <col min="9522" max="9522" width="11.6640625" style="1" customWidth="1"/>
    <col min="9523" max="9523" width="11.5546875" style="1" customWidth="1"/>
    <col min="9524" max="9524" width="2.33203125" style="1" customWidth="1"/>
    <col min="9525" max="9525" width="41" style="1" customWidth="1"/>
    <col min="9526" max="9526" width="14.33203125" style="1" customWidth="1"/>
    <col min="9527" max="9528" width="11.5546875" style="1" customWidth="1"/>
    <col min="9529" max="9529" width="21.88671875" style="1" customWidth="1"/>
    <col min="9530" max="9721" width="11.5546875" style="1"/>
    <col min="9722" max="9722" width="21.88671875" style="1" customWidth="1"/>
    <col min="9723" max="9723" width="13.88671875" style="1" customWidth="1"/>
    <col min="9724" max="9724" width="38.6640625" style="1" customWidth="1"/>
    <col min="9725" max="9725" width="3" style="1" bestFit="1" customWidth="1"/>
    <col min="9726" max="9726" width="32.33203125" style="1" customWidth="1"/>
    <col min="9727" max="9727" width="46.33203125" style="1" customWidth="1"/>
    <col min="9728" max="9728" width="19" style="1" customWidth="1"/>
    <col min="9729" max="9729" width="0" style="1" hidden="1" customWidth="1"/>
    <col min="9730" max="9730" width="17.6640625" style="1" customWidth="1"/>
    <col min="9731" max="9731" width="0" style="1" hidden="1" customWidth="1"/>
    <col min="9732" max="9732" width="22.33203125" style="1" customWidth="1"/>
    <col min="9733" max="9733" width="5.33203125" style="1" customWidth="1"/>
    <col min="9734" max="9734" width="36.33203125" style="1" customWidth="1"/>
    <col min="9735" max="9735" width="5.6640625" style="1" customWidth="1"/>
    <col min="9736" max="9736" width="0" style="1" hidden="1" customWidth="1"/>
    <col min="9737" max="9737" width="20.6640625" style="1" customWidth="1"/>
    <col min="9738" max="9738" width="4.88671875" style="1" customWidth="1"/>
    <col min="9739" max="9739" width="0" style="1" hidden="1" customWidth="1"/>
    <col min="9740" max="9740" width="24.6640625" style="1" customWidth="1"/>
    <col min="9741" max="9741" width="12.33203125" style="1" customWidth="1"/>
    <col min="9742" max="9742" width="0" style="1" hidden="1" customWidth="1"/>
    <col min="9743" max="9743" width="3.44140625" style="1" customWidth="1"/>
    <col min="9744" max="9744" width="0" style="1" hidden="1" customWidth="1"/>
    <col min="9745" max="9745" width="17.6640625" style="1" customWidth="1"/>
    <col min="9746" max="9746" width="3.44140625" style="1" customWidth="1"/>
    <col min="9747" max="9747" width="0" style="1" hidden="1" customWidth="1"/>
    <col min="9748" max="9748" width="23.6640625" style="1" customWidth="1"/>
    <col min="9749" max="9749" width="10" style="1" customWidth="1"/>
    <col min="9750" max="9750" width="0" style="1" hidden="1" customWidth="1"/>
    <col min="9751" max="9752" width="14.6640625" style="1" customWidth="1"/>
    <col min="9753" max="9753" width="12.88671875" style="1" customWidth="1"/>
    <col min="9754" max="9754" width="3.33203125" style="1" customWidth="1"/>
    <col min="9755" max="9755" width="30.33203125" style="1" customWidth="1"/>
    <col min="9756" max="9756" width="5" style="1" customWidth="1"/>
    <col min="9757" max="9757" width="0" style="1" hidden="1" customWidth="1"/>
    <col min="9758" max="9758" width="14.33203125" style="1" customWidth="1"/>
    <col min="9759" max="9759" width="5.6640625" style="1" customWidth="1"/>
    <col min="9760" max="9760" width="0" style="1" hidden="1" customWidth="1"/>
    <col min="9761" max="9761" width="17.33203125" style="1" customWidth="1"/>
    <col min="9762" max="9762" width="12.6640625" style="1" customWidth="1"/>
    <col min="9763" max="9763" width="0" style="1" hidden="1" customWidth="1"/>
    <col min="9764" max="9764" width="5.33203125" style="1" customWidth="1"/>
    <col min="9765" max="9765" width="0" style="1" hidden="1" customWidth="1"/>
    <col min="9766" max="9766" width="17" style="1" customWidth="1"/>
    <col min="9767" max="9767" width="6.33203125" style="1" customWidth="1"/>
    <col min="9768" max="9768" width="0" style="1" hidden="1" customWidth="1"/>
    <col min="9769" max="9769" width="14.33203125" style="1" customWidth="1"/>
    <col min="9770" max="9770" width="7.5546875" style="1" customWidth="1"/>
    <col min="9771" max="9771" width="0" style="1" hidden="1" customWidth="1"/>
    <col min="9772" max="9773" width="14.33203125" style="1" customWidth="1"/>
    <col min="9774" max="9774" width="20.88671875" style="1" customWidth="1"/>
    <col min="9775" max="9775" width="14.44140625" style="1" customWidth="1"/>
    <col min="9776" max="9776" width="15" style="1" customWidth="1"/>
    <col min="9777" max="9777" width="2.6640625" style="1" customWidth="1"/>
    <col min="9778" max="9778" width="11.6640625" style="1" customWidth="1"/>
    <col min="9779" max="9779" width="11.5546875" style="1" customWidth="1"/>
    <col min="9780" max="9780" width="2.33203125" style="1" customWidth="1"/>
    <col min="9781" max="9781" width="41" style="1" customWidth="1"/>
    <col min="9782" max="9782" width="14.33203125" style="1" customWidth="1"/>
    <col min="9783" max="9784" width="11.5546875" style="1" customWidth="1"/>
    <col min="9785" max="9785" width="21.88671875" style="1" customWidth="1"/>
    <col min="9786" max="9977" width="11.5546875" style="1"/>
    <col min="9978" max="9978" width="21.88671875" style="1" customWidth="1"/>
    <col min="9979" max="9979" width="13.88671875" style="1" customWidth="1"/>
    <col min="9980" max="9980" width="38.6640625" style="1" customWidth="1"/>
    <col min="9981" max="9981" width="3" style="1" bestFit="1" customWidth="1"/>
    <col min="9982" max="9982" width="32.33203125" style="1" customWidth="1"/>
    <col min="9983" max="9983" width="46.33203125" style="1" customWidth="1"/>
    <col min="9984" max="9984" width="19" style="1" customWidth="1"/>
    <col min="9985" max="9985" width="0" style="1" hidden="1" customWidth="1"/>
    <col min="9986" max="9986" width="17.6640625" style="1" customWidth="1"/>
    <col min="9987" max="9987" width="0" style="1" hidden="1" customWidth="1"/>
    <col min="9988" max="9988" width="22.33203125" style="1" customWidth="1"/>
    <col min="9989" max="9989" width="5.33203125" style="1" customWidth="1"/>
    <col min="9990" max="9990" width="36.33203125" style="1" customWidth="1"/>
    <col min="9991" max="9991" width="5.6640625" style="1" customWidth="1"/>
    <col min="9992" max="9992" width="0" style="1" hidden="1" customWidth="1"/>
    <col min="9993" max="9993" width="20.6640625" style="1" customWidth="1"/>
    <col min="9994" max="9994" width="4.88671875" style="1" customWidth="1"/>
    <col min="9995" max="9995" width="0" style="1" hidden="1" customWidth="1"/>
    <col min="9996" max="9996" width="24.6640625" style="1" customWidth="1"/>
    <col min="9997" max="9997" width="12.33203125" style="1" customWidth="1"/>
    <col min="9998" max="9998" width="0" style="1" hidden="1" customWidth="1"/>
    <col min="9999" max="9999" width="3.44140625" style="1" customWidth="1"/>
    <col min="10000" max="10000" width="0" style="1" hidden="1" customWidth="1"/>
    <col min="10001" max="10001" width="17.6640625" style="1" customWidth="1"/>
    <col min="10002" max="10002" width="3.44140625" style="1" customWidth="1"/>
    <col min="10003" max="10003" width="0" style="1" hidden="1" customWidth="1"/>
    <col min="10004" max="10004" width="23.6640625" style="1" customWidth="1"/>
    <col min="10005" max="10005" width="10" style="1" customWidth="1"/>
    <col min="10006" max="10006" width="0" style="1" hidden="1" customWidth="1"/>
    <col min="10007" max="10008" width="14.6640625" style="1" customWidth="1"/>
    <col min="10009" max="10009" width="12.88671875" style="1" customWidth="1"/>
    <col min="10010" max="10010" width="3.33203125" style="1" customWidth="1"/>
    <col min="10011" max="10011" width="30.33203125" style="1" customWidth="1"/>
    <col min="10012" max="10012" width="5" style="1" customWidth="1"/>
    <col min="10013" max="10013" width="0" style="1" hidden="1" customWidth="1"/>
    <col min="10014" max="10014" width="14.33203125" style="1" customWidth="1"/>
    <col min="10015" max="10015" width="5.6640625" style="1" customWidth="1"/>
    <col min="10016" max="10016" width="0" style="1" hidden="1" customWidth="1"/>
    <col min="10017" max="10017" width="17.33203125" style="1" customWidth="1"/>
    <col min="10018" max="10018" width="12.6640625" style="1" customWidth="1"/>
    <col min="10019" max="10019" width="0" style="1" hidden="1" customWidth="1"/>
    <col min="10020" max="10020" width="5.33203125" style="1" customWidth="1"/>
    <col min="10021" max="10021" width="0" style="1" hidden="1" customWidth="1"/>
    <col min="10022" max="10022" width="17" style="1" customWidth="1"/>
    <col min="10023" max="10023" width="6.33203125" style="1" customWidth="1"/>
    <col min="10024" max="10024" width="0" style="1" hidden="1" customWidth="1"/>
    <col min="10025" max="10025" width="14.33203125" style="1" customWidth="1"/>
    <col min="10026" max="10026" width="7.5546875" style="1" customWidth="1"/>
    <col min="10027" max="10027" width="0" style="1" hidden="1" customWidth="1"/>
    <col min="10028" max="10029" width="14.33203125" style="1" customWidth="1"/>
    <col min="10030" max="10030" width="20.88671875" style="1" customWidth="1"/>
    <col min="10031" max="10031" width="14.44140625" style="1" customWidth="1"/>
    <col min="10032" max="10032" width="15" style="1" customWidth="1"/>
    <col min="10033" max="10033" width="2.6640625" style="1" customWidth="1"/>
    <col min="10034" max="10034" width="11.6640625" style="1" customWidth="1"/>
    <col min="10035" max="10035" width="11.5546875" style="1" customWidth="1"/>
    <col min="10036" max="10036" width="2.33203125" style="1" customWidth="1"/>
    <col min="10037" max="10037" width="41" style="1" customWidth="1"/>
    <col min="10038" max="10038" width="14.33203125" style="1" customWidth="1"/>
    <col min="10039" max="10040" width="11.5546875" style="1" customWidth="1"/>
    <col min="10041" max="10041" width="21.88671875" style="1" customWidth="1"/>
    <col min="10042" max="10233" width="11.5546875" style="1"/>
    <col min="10234" max="10234" width="21.88671875" style="1" customWidth="1"/>
    <col min="10235" max="10235" width="13.88671875" style="1" customWidth="1"/>
    <col min="10236" max="10236" width="38.6640625" style="1" customWidth="1"/>
    <col min="10237" max="10237" width="3" style="1" bestFit="1" customWidth="1"/>
    <col min="10238" max="10238" width="32.33203125" style="1" customWidth="1"/>
    <col min="10239" max="10239" width="46.33203125" style="1" customWidth="1"/>
    <col min="10240" max="10240" width="19" style="1" customWidth="1"/>
    <col min="10241" max="10241" width="0" style="1" hidden="1" customWidth="1"/>
    <col min="10242" max="10242" width="17.6640625" style="1" customWidth="1"/>
    <col min="10243" max="10243" width="0" style="1" hidden="1" customWidth="1"/>
    <col min="10244" max="10244" width="22.33203125" style="1" customWidth="1"/>
    <col min="10245" max="10245" width="5.33203125" style="1" customWidth="1"/>
    <col min="10246" max="10246" width="36.33203125" style="1" customWidth="1"/>
    <col min="10247" max="10247" width="5.6640625" style="1" customWidth="1"/>
    <col min="10248" max="10248" width="0" style="1" hidden="1" customWidth="1"/>
    <col min="10249" max="10249" width="20.6640625" style="1" customWidth="1"/>
    <col min="10250" max="10250" width="4.88671875" style="1" customWidth="1"/>
    <col min="10251" max="10251" width="0" style="1" hidden="1" customWidth="1"/>
    <col min="10252" max="10252" width="24.6640625" style="1" customWidth="1"/>
    <col min="10253" max="10253" width="12.33203125" style="1" customWidth="1"/>
    <col min="10254" max="10254" width="0" style="1" hidden="1" customWidth="1"/>
    <col min="10255" max="10255" width="3.44140625" style="1" customWidth="1"/>
    <col min="10256" max="10256" width="0" style="1" hidden="1" customWidth="1"/>
    <col min="10257" max="10257" width="17.6640625" style="1" customWidth="1"/>
    <col min="10258" max="10258" width="3.44140625" style="1" customWidth="1"/>
    <col min="10259" max="10259" width="0" style="1" hidden="1" customWidth="1"/>
    <col min="10260" max="10260" width="23.6640625" style="1" customWidth="1"/>
    <col min="10261" max="10261" width="10" style="1" customWidth="1"/>
    <col min="10262" max="10262" width="0" style="1" hidden="1" customWidth="1"/>
    <col min="10263" max="10264" width="14.6640625" style="1" customWidth="1"/>
    <col min="10265" max="10265" width="12.88671875" style="1" customWidth="1"/>
    <col min="10266" max="10266" width="3.33203125" style="1" customWidth="1"/>
    <col min="10267" max="10267" width="30.33203125" style="1" customWidth="1"/>
    <col min="10268" max="10268" width="5" style="1" customWidth="1"/>
    <col min="10269" max="10269" width="0" style="1" hidden="1" customWidth="1"/>
    <col min="10270" max="10270" width="14.33203125" style="1" customWidth="1"/>
    <col min="10271" max="10271" width="5.6640625" style="1" customWidth="1"/>
    <col min="10272" max="10272" width="0" style="1" hidden="1" customWidth="1"/>
    <col min="10273" max="10273" width="17.33203125" style="1" customWidth="1"/>
    <col min="10274" max="10274" width="12.6640625" style="1" customWidth="1"/>
    <col min="10275" max="10275" width="0" style="1" hidden="1" customWidth="1"/>
    <col min="10276" max="10276" width="5.33203125" style="1" customWidth="1"/>
    <col min="10277" max="10277" width="0" style="1" hidden="1" customWidth="1"/>
    <col min="10278" max="10278" width="17" style="1" customWidth="1"/>
    <col min="10279" max="10279" width="6.33203125" style="1" customWidth="1"/>
    <col min="10280" max="10280" width="0" style="1" hidden="1" customWidth="1"/>
    <col min="10281" max="10281" width="14.33203125" style="1" customWidth="1"/>
    <col min="10282" max="10282" width="7.5546875" style="1" customWidth="1"/>
    <col min="10283" max="10283" width="0" style="1" hidden="1" customWidth="1"/>
    <col min="10284" max="10285" width="14.33203125" style="1" customWidth="1"/>
    <col min="10286" max="10286" width="20.88671875" style="1" customWidth="1"/>
    <col min="10287" max="10287" width="14.44140625" style="1" customWidth="1"/>
    <col min="10288" max="10288" width="15" style="1" customWidth="1"/>
    <col min="10289" max="10289" width="2.6640625" style="1" customWidth="1"/>
    <col min="10290" max="10290" width="11.6640625" style="1" customWidth="1"/>
    <col min="10291" max="10291" width="11.5546875" style="1" customWidth="1"/>
    <col min="10292" max="10292" width="2.33203125" style="1" customWidth="1"/>
    <col min="10293" max="10293" width="41" style="1" customWidth="1"/>
    <col min="10294" max="10294" width="14.33203125" style="1" customWidth="1"/>
    <col min="10295" max="10296" width="11.5546875" style="1" customWidth="1"/>
    <col min="10297" max="10297" width="21.88671875" style="1" customWidth="1"/>
    <col min="10298" max="10489" width="11.5546875" style="1"/>
    <col min="10490" max="10490" width="21.88671875" style="1" customWidth="1"/>
    <col min="10491" max="10491" width="13.88671875" style="1" customWidth="1"/>
    <col min="10492" max="10492" width="38.6640625" style="1" customWidth="1"/>
    <col min="10493" max="10493" width="3" style="1" bestFit="1" customWidth="1"/>
    <col min="10494" max="10494" width="32.33203125" style="1" customWidth="1"/>
    <col min="10495" max="10495" width="46.33203125" style="1" customWidth="1"/>
    <col min="10496" max="10496" width="19" style="1" customWidth="1"/>
    <col min="10497" max="10497" width="0" style="1" hidden="1" customWidth="1"/>
    <col min="10498" max="10498" width="17.6640625" style="1" customWidth="1"/>
    <col min="10499" max="10499" width="0" style="1" hidden="1" customWidth="1"/>
    <col min="10500" max="10500" width="22.33203125" style="1" customWidth="1"/>
    <col min="10501" max="10501" width="5.33203125" style="1" customWidth="1"/>
    <col min="10502" max="10502" width="36.33203125" style="1" customWidth="1"/>
    <col min="10503" max="10503" width="5.6640625" style="1" customWidth="1"/>
    <col min="10504" max="10504" width="0" style="1" hidden="1" customWidth="1"/>
    <col min="10505" max="10505" width="20.6640625" style="1" customWidth="1"/>
    <col min="10506" max="10506" width="4.88671875" style="1" customWidth="1"/>
    <col min="10507" max="10507" width="0" style="1" hidden="1" customWidth="1"/>
    <col min="10508" max="10508" width="24.6640625" style="1" customWidth="1"/>
    <col min="10509" max="10509" width="12.33203125" style="1" customWidth="1"/>
    <col min="10510" max="10510" width="0" style="1" hidden="1" customWidth="1"/>
    <col min="10511" max="10511" width="3.44140625" style="1" customWidth="1"/>
    <col min="10512" max="10512" width="0" style="1" hidden="1" customWidth="1"/>
    <col min="10513" max="10513" width="17.6640625" style="1" customWidth="1"/>
    <col min="10514" max="10514" width="3.44140625" style="1" customWidth="1"/>
    <col min="10515" max="10515" width="0" style="1" hidden="1" customWidth="1"/>
    <col min="10516" max="10516" width="23.6640625" style="1" customWidth="1"/>
    <col min="10517" max="10517" width="10" style="1" customWidth="1"/>
    <col min="10518" max="10518" width="0" style="1" hidden="1" customWidth="1"/>
    <col min="10519" max="10520" width="14.6640625" style="1" customWidth="1"/>
    <col min="10521" max="10521" width="12.88671875" style="1" customWidth="1"/>
    <col min="10522" max="10522" width="3.33203125" style="1" customWidth="1"/>
    <col min="10523" max="10523" width="30.33203125" style="1" customWidth="1"/>
    <col min="10524" max="10524" width="5" style="1" customWidth="1"/>
    <col min="10525" max="10525" width="0" style="1" hidden="1" customWidth="1"/>
    <col min="10526" max="10526" width="14.33203125" style="1" customWidth="1"/>
    <col min="10527" max="10527" width="5.6640625" style="1" customWidth="1"/>
    <col min="10528" max="10528" width="0" style="1" hidden="1" customWidth="1"/>
    <col min="10529" max="10529" width="17.33203125" style="1" customWidth="1"/>
    <col min="10530" max="10530" width="12.6640625" style="1" customWidth="1"/>
    <col min="10531" max="10531" width="0" style="1" hidden="1" customWidth="1"/>
    <col min="10532" max="10532" width="5.33203125" style="1" customWidth="1"/>
    <col min="10533" max="10533" width="0" style="1" hidden="1" customWidth="1"/>
    <col min="10534" max="10534" width="17" style="1" customWidth="1"/>
    <col min="10535" max="10535" width="6.33203125" style="1" customWidth="1"/>
    <col min="10536" max="10536" width="0" style="1" hidden="1" customWidth="1"/>
    <col min="10537" max="10537" width="14.33203125" style="1" customWidth="1"/>
    <col min="10538" max="10538" width="7.5546875" style="1" customWidth="1"/>
    <col min="10539" max="10539" width="0" style="1" hidden="1" customWidth="1"/>
    <col min="10540" max="10541" width="14.33203125" style="1" customWidth="1"/>
    <col min="10542" max="10542" width="20.88671875" style="1" customWidth="1"/>
    <col min="10543" max="10543" width="14.44140625" style="1" customWidth="1"/>
    <col min="10544" max="10544" width="15" style="1" customWidth="1"/>
    <col min="10545" max="10545" width="2.6640625" style="1" customWidth="1"/>
    <col min="10546" max="10546" width="11.6640625" style="1" customWidth="1"/>
    <col min="10547" max="10547" width="11.5546875" style="1" customWidth="1"/>
    <col min="10548" max="10548" width="2.33203125" style="1" customWidth="1"/>
    <col min="10549" max="10549" width="41" style="1" customWidth="1"/>
    <col min="10550" max="10550" width="14.33203125" style="1" customWidth="1"/>
    <col min="10551" max="10552" width="11.5546875" style="1" customWidth="1"/>
    <col min="10553" max="10553" width="21.88671875" style="1" customWidth="1"/>
    <col min="10554" max="10745" width="11.5546875" style="1"/>
    <col min="10746" max="10746" width="21.88671875" style="1" customWidth="1"/>
    <col min="10747" max="10747" width="13.88671875" style="1" customWidth="1"/>
    <col min="10748" max="10748" width="38.6640625" style="1" customWidth="1"/>
    <col min="10749" max="10749" width="3" style="1" bestFit="1" customWidth="1"/>
    <col min="10750" max="10750" width="32.33203125" style="1" customWidth="1"/>
    <col min="10751" max="10751" width="46.33203125" style="1" customWidth="1"/>
    <col min="10752" max="10752" width="19" style="1" customWidth="1"/>
    <col min="10753" max="10753" width="0" style="1" hidden="1" customWidth="1"/>
    <col min="10754" max="10754" width="17.6640625" style="1" customWidth="1"/>
    <col min="10755" max="10755" width="0" style="1" hidden="1" customWidth="1"/>
    <col min="10756" max="10756" width="22.33203125" style="1" customWidth="1"/>
    <col min="10757" max="10757" width="5.33203125" style="1" customWidth="1"/>
    <col min="10758" max="10758" width="36.33203125" style="1" customWidth="1"/>
    <col min="10759" max="10759" width="5.6640625" style="1" customWidth="1"/>
    <col min="10760" max="10760" width="0" style="1" hidden="1" customWidth="1"/>
    <col min="10761" max="10761" width="20.6640625" style="1" customWidth="1"/>
    <col min="10762" max="10762" width="4.88671875" style="1" customWidth="1"/>
    <col min="10763" max="10763" width="0" style="1" hidden="1" customWidth="1"/>
    <col min="10764" max="10764" width="24.6640625" style="1" customWidth="1"/>
    <col min="10765" max="10765" width="12.33203125" style="1" customWidth="1"/>
    <col min="10766" max="10766" width="0" style="1" hidden="1" customWidth="1"/>
    <col min="10767" max="10767" width="3.44140625" style="1" customWidth="1"/>
    <col min="10768" max="10768" width="0" style="1" hidden="1" customWidth="1"/>
    <col min="10769" max="10769" width="17.6640625" style="1" customWidth="1"/>
    <col min="10770" max="10770" width="3.44140625" style="1" customWidth="1"/>
    <col min="10771" max="10771" width="0" style="1" hidden="1" customWidth="1"/>
    <col min="10772" max="10772" width="23.6640625" style="1" customWidth="1"/>
    <col min="10773" max="10773" width="10" style="1" customWidth="1"/>
    <col min="10774" max="10774" width="0" style="1" hidden="1" customWidth="1"/>
    <col min="10775" max="10776" width="14.6640625" style="1" customWidth="1"/>
    <col min="10777" max="10777" width="12.88671875" style="1" customWidth="1"/>
    <col min="10778" max="10778" width="3.33203125" style="1" customWidth="1"/>
    <col min="10779" max="10779" width="30.33203125" style="1" customWidth="1"/>
    <col min="10780" max="10780" width="5" style="1" customWidth="1"/>
    <col min="10781" max="10781" width="0" style="1" hidden="1" customWidth="1"/>
    <col min="10782" max="10782" width="14.33203125" style="1" customWidth="1"/>
    <col min="10783" max="10783" width="5.6640625" style="1" customWidth="1"/>
    <col min="10784" max="10784" width="0" style="1" hidden="1" customWidth="1"/>
    <col min="10785" max="10785" width="17.33203125" style="1" customWidth="1"/>
    <col min="10786" max="10786" width="12.6640625" style="1" customWidth="1"/>
    <col min="10787" max="10787" width="0" style="1" hidden="1" customWidth="1"/>
    <col min="10788" max="10788" width="5.33203125" style="1" customWidth="1"/>
    <col min="10789" max="10789" width="0" style="1" hidden="1" customWidth="1"/>
    <col min="10790" max="10790" width="17" style="1" customWidth="1"/>
    <col min="10791" max="10791" width="6.33203125" style="1" customWidth="1"/>
    <col min="10792" max="10792" width="0" style="1" hidden="1" customWidth="1"/>
    <col min="10793" max="10793" width="14.33203125" style="1" customWidth="1"/>
    <col min="10794" max="10794" width="7.5546875" style="1" customWidth="1"/>
    <col min="10795" max="10795" width="0" style="1" hidden="1" customWidth="1"/>
    <col min="10796" max="10797" width="14.33203125" style="1" customWidth="1"/>
    <col min="10798" max="10798" width="20.88671875" style="1" customWidth="1"/>
    <col min="10799" max="10799" width="14.44140625" style="1" customWidth="1"/>
    <col min="10800" max="10800" width="15" style="1" customWidth="1"/>
    <col min="10801" max="10801" width="2.6640625" style="1" customWidth="1"/>
    <col min="10802" max="10802" width="11.6640625" style="1" customWidth="1"/>
    <col min="10803" max="10803" width="11.5546875" style="1" customWidth="1"/>
    <col min="10804" max="10804" width="2.33203125" style="1" customWidth="1"/>
    <col min="10805" max="10805" width="41" style="1" customWidth="1"/>
    <col min="10806" max="10806" width="14.33203125" style="1" customWidth="1"/>
    <col min="10807" max="10808" width="11.5546875" style="1" customWidth="1"/>
    <col min="10809" max="10809" width="21.88671875" style="1" customWidth="1"/>
    <col min="10810" max="11001" width="11.5546875" style="1"/>
    <col min="11002" max="11002" width="21.88671875" style="1" customWidth="1"/>
    <col min="11003" max="11003" width="13.88671875" style="1" customWidth="1"/>
    <col min="11004" max="11004" width="38.6640625" style="1" customWidth="1"/>
    <col min="11005" max="11005" width="3" style="1" bestFit="1" customWidth="1"/>
    <col min="11006" max="11006" width="32.33203125" style="1" customWidth="1"/>
    <col min="11007" max="11007" width="46.33203125" style="1" customWidth="1"/>
    <col min="11008" max="11008" width="19" style="1" customWidth="1"/>
    <col min="11009" max="11009" width="0" style="1" hidden="1" customWidth="1"/>
    <col min="11010" max="11010" width="17.6640625" style="1" customWidth="1"/>
    <col min="11011" max="11011" width="0" style="1" hidden="1" customWidth="1"/>
    <col min="11012" max="11012" width="22.33203125" style="1" customWidth="1"/>
    <col min="11013" max="11013" width="5.33203125" style="1" customWidth="1"/>
    <col min="11014" max="11014" width="36.33203125" style="1" customWidth="1"/>
    <col min="11015" max="11015" width="5.6640625" style="1" customWidth="1"/>
    <col min="11016" max="11016" width="0" style="1" hidden="1" customWidth="1"/>
    <col min="11017" max="11017" width="20.6640625" style="1" customWidth="1"/>
    <col min="11018" max="11018" width="4.88671875" style="1" customWidth="1"/>
    <col min="11019" max="11019" width="0" style="1" hidden="1" customWidth="1"/>
    <col min="11020" max="11020" width="24.6640625" style="1" customWidth="1"/>
    <col min="11021" max="11021" width="12.33203125" style="1" customWidth="1"/>
    <col min="11022" max="11022" width="0" style="1" hidden="1" customWidth="1"/>
    <col min="11023" max="11023" width="3.44140625" style="1" customWidth="1"/>
    <col min="11024" max="11024" width="0" style="1" hidden="1" customWidth="1"/>
    <col min="11025" max="11025" width="17.6640625" style="1" customWidth="1"/>
    <col min="11026" max="11026" width="3.44140625" style="1" customWidth="1"/>
    <col min="11027" max="11027" width="0" style="1" hidden="1" customWidth="1"/>
    <col min="11028" max="11028" width="23.6640625" style="1" customWidth="1"/>
    <col min="11029" max="11029" width="10" style="1" customWidth="1"/>
    <col min="11030" max="11030" width="0" style="1" hidden="1" customWidth="1"/>
    <col min="11031" max="11032" width="14.6640625" style="1" customWidth="1"/>
    <col min="11033" max="11033" width="12.88671875" style="1" customWidth="1"/>
    <col min="11034" max="11034" width="3.33203125" style="1" customWidth="1"/>
    <col min="11035" max="11035" width="30.33203125" style="1" customWidth="1"/>
    <col min="11036" max="11036" width="5" style="1" customWidth="1"/>
    <col min="11037" max="11037" width="0" style="1" hidden="1" customWidth="1"/>
    <col min="11038" max="11038" width="14.33203125" style="1" customWidth="1"/>
    <col min="11039" max="11039" width="5.6640625" style="1" customWidth="1"/>
    <col min="11040" max="11040" width="0" style="1" hidden="1" customWidth="1"/>
    <col min="11041" max="11041" width="17.33203125" style="1" customWidth="1"/>
    <col min="11042" max="11042" width="12.6640625" style="1" customWidth="1"/>
    <col min="11043" max="11043" width="0" style="1" hidden="1" customWidth="1"/>
    <col min="11044" max="11044" width="5.33203125" style="1" customWidth="1"/>
    <col min="11045" max="11045" width="0" style="1" hidden="1" customWidth="1"/>
    <col min="11046" max="11046" width="17" style="1" customWidth="1"/>
    <col min="11047" max="11047" width="6.33203125" style="1" customWidth="1"/>
    <col min="11048" max="11048" width="0" style="1" hidden="1" customWidth="1"/>
    <col min="11049" max="11049" width="14.33203125" style="1" customWidth="1"/>
    <col min="11050" max="11050" width="7.5546875" style="1" customWidth="1"/>
    <col min="11051" max="11051" width="0" style="1" hidden="1" customWidth="1"/>
    <col min="11052" max="11053" width="14.33203125" style="1" customWidth="1"/>
    <col min="11054" max="11054" width="20.88671875" style="1" customWidth="1"/>
    <col min="11055" max="11055" width="14.44140625" style="1" customWidth="1"/>
    <col min="11056" max="11056" width="15" style="1" customWidth="1"/>
    <col min="11057" max="11057" width="2.6640625" style="1" customWidth="1"/>
    <col min="11058" max="11058" width="11.6640625" style="1" customWidth="1"/>
    <col min="11059" max="11059" width="11.5546875" style="1" customWidth="1"/>
    <col min="11060" max="11060" width="2.33203125" style="1" customWidth="1"/>
    <col min="11061" max="11061" width="41" style="1" customWidth="1"/>
    <col min="11062" max="11062" width="14.33203125" style="1" customWidth="1"/>
    <col min="11063" max="11064" width="11.5546875" style="1" customWidth="1"/>
    <col min="11065" max="11065" width="21.88671875" style="1" customWidth="1"/>
    <col min="11066" max="11257" width="11.5546875" style="1"/>
    <col min="11258" max="11258" width="21.88671875" style="1" customWidth="1"/>
    <col min="11259" max="11259" width="13.88671875" style="1" customWidth="1"/>
    <col min="11260" max="11260" width="38.6640625" style="1" customWidth="1"/>
    <col min="11261" max="11261" width="3" style="1" bestFit="1" customWidth="1"/>
    <col min="11262" max="11262" width="32.33203125" style="1" customWidth="1"/>
    <col min="11263" max="11263" width="46.33203125" style="1" customWidth="1"/>
    <col min="11264" max="11264" width="19" style="1" customWidth="1"/>
    <col min="11265" max="11265" width="0" style="1" hidden="1" customWidth="1"/>
    <col min="11266" max="11266" width="17.6640625" style="1" customWidth="1"/>
    <col min="11267" max="11267" width="0" style="1" hidden="1" customWidth="1"/>
    <col min="11268" max="11268" width="22.33203125" style="1" customWidth="1"/>
    <col min="11269" max="11269" width="5.33203125" style="1" customWidth="1"/>
    <col min="11270" max="11270" width="36.33203125" style="1" customWidth="1"/>
    <col min="11271" max="11271" width="5.6640625" style="1" customWidth="1"/>
    <col min="11272" max="11272" width="0" style="1" hidden="1" customWidth="1"/>
    <col min="11273" max="11273" width="20.6640625" style="1" customWidth="1"/>
    <col min="11274" max="11274" width="4.88671875" style="1" customWidth="1"/>
    <col min="11275" max="11275" width="0" style="1" hidden="1" customWidth="1"/>
    <col min="11276" max="11276" width="24.6640625" style="1" customWidth="1"/>
    <col min="11277" max="11277" width="12.33203125" style="1" customWidth="1"/>
    <col min="11278" max="11278" width="0" style="1" hidden="1" customWidth="1"/>
    <col min="11279" max="11279" width="3.44140625" style="1" customWidth="1"/>
    <col min="11280" max="11280" width="0" style="1" hidden="1" customWidth="1"/>
    <col min="11281" max="11281" width="17.6640625" style="1" customWidth="1"/>
    <col min="11282" max="11282" width="3.44140625" style="1" customWidth="1"/>
    <col min="11283" max="11283" width="0" style="1" hidden="1" customWidth="1"/>
    <col min="11284" max="11284" width="23.6640625" style="1" customWidth="1"/>
    <col min="11285" max="11285" width="10" style="1" customWidth="1"/>
    <col min="11286" max="11286" width="0" style="1" hidden="1" customWidth="1"/>
    <col min="11287" max="11288" width="14.6640625" style="1" customWidth="1"/>
    <col min="11289" max="11289" width="12.88671875" style="1" customWidth="1"/>
    <col min="11290" max="11290" width="3.33203125" style="1" customWidth="1"/>
    <col min="11291" max="11291" width="30.33203125" style="1" customWidth="1"/>
    <col min="11292" max="11292" width="5" style="1" customWidth="1"/>
    <col min="11293" max="11293" width="0" style="1" hidden="1" customWidth="1"/>
    <col min="11294" max="11294" width="14.33203125" style="1" customWidth="1"/>
    <col min="11295" max="11295" width="5.6640625" style="1" customWidth="1"/>
    <col min="11296" max="11296" width="0" style="1" hidden="1" customWidth="1"/>
    <col min="11297" max="11297" width="17.33203125" style="1" customWidth="1"/>
    <col min="11298" max="11298" width="12.6640625" style="1" customWidth="1"/>
    <col min="11299" max="11299" width="0" style="1" hidden="1" customWidth="1"/>
    <col min="11300" max="11300" width="5.33203125" style="1" customWidth="1"/>
    <col min="11301" max="11301" width="0" style="1" hidden="1" customWidth="1"/>
    <col min="11302" max="11302" width="17" style="1" customWidth="1"/>
    <col min="11303" max="11303" width="6.33203125" style="1" customWidth="1"/>
    <col min="11304" max="11304" width="0" style="1" hidden="1" customWidth="1"/>
    <col min="11305" max="11305" width="14.33203125" style="1" customWidth="1"/>
    <col min="11306" max="11306" width="7.5546875" style="1" customWidth="1"/>
    <col min="11307" max="11307" width="0" style="1" hidden="1" customWidth="1"/>
    <col min="11308" max="11309" width="14.33203125" style="1" customWidth="1"/>
    <col min="11310" max="11310" width="20.88671875" style="1" customWidth="1"/>
    <col min="11311" max="11311" width="14.44140625" style="1" customWidth="1"/>
    <col min="11312" max="11312" width="15" style="1" customWidth="1"/>
    <col min="11313" max="11313" width="2.6640625" style="1" customWidth="1"/>
    <col min="11314" max="11314" width="11.6640625" style="1" customWidth="1"/>
    <col min="11315" max="11315" width="11.5546875" style="1" customWidth="1"/>
    <col min="11316" max="11316" width="2.33203125" style="1" customWidth="1"/>
    <col min="11317" max="11317" width="41" style="1" customWidth="1"/>
    <col min="11318" max="11318" width="14.33203125" style="1" customWidth="1"/>
    <col min="11319" max="11320" width="11.5546875" style="1" customWidth="1"/>
    <col min="11321" max="11321" width="21.88671875" style="1" customWidth="1"/>
    <col min="11322" max="11513" width="11.5546875" style="1"/>
    <col min="11514" max="11514" width="21.88671875" style="1" customWidth="1"/>
    <col min="11515" max="11515" width="13.88671875" style="1" customWidth="1"/>
    <col min="11516" max="11516" width="38.6640625" style="1" customWidth="1"/>
    <col min="11517" max="11517" width="3" style="1" bestFit="1" customWidth="1"/>
    <col min="11518" max="11518" width="32.33203125" style="1" customWidth="1"/>
    <col min="11519" max="11519" width="46.33203125" style="1" customWidth="1"/>
    <col min="11520" max="11520" width="19" style="1" customWidth="1"/>
    <col min="11521" max="11521" width="0" style="1" hidden="1" customWidth="1"/>
    <col min="11522" max="11522" width="17.6640625" style="1" customWidth="1"/>
    <col min="11523" max="11523" width="0" style="1" hidden="1" customWidth="1"/>
    <col min="11524" max="11524" width="22.33203125" style="1" customWidth="1"/>
    <col min="11525" max="11525" width="5.33203125" style="1" customWidth="1"/>
    <col min="11526" max="11526" width="36.33203125" style="1" customWidth="1"/>
    <col min="11527" max="11527" width="5.6640625" style="1" customWidth="1"/>
    <col min="11528" max="11528" width="0" style="1" hidden="1" customWidth="1"/>
    <col min="11529" max="11529" width="20.6640625" style="1" customWidth="1"/>
    <col min="11530" max="11530" width="4.88671875" style="1" customWidth="1"/>
    <col min="11531" max="11531" width="0" style="1" hidden="1" customWidth="1"/>
    <col min="11532" max="11532" width="24.6640625" style="1" customWidth="1"/>
    <col min="11533" max="11533" width="12.33203125" style="1" customWidth="1"/>
    <col min="11534" max="11534" width="0" style="1" hidden="1" customWidth="1"/>
    <col min="11535" max="11535" width="3.44140625" style="1" customWidth="1"/>
    <col min="11536" max="11536" width="0" style="1" hidden="1" customWidth="1"/>
    <col min="11537" max="11537" width="17.6640625" style="1" customWidth="1"/>
    <col min="11538" max="11538" width="3.44140625" style="1" customWidth="1"/>
    <col min="11539" max="11539" width="0" style="1" hidden="1" customWidth="1"/>
    <col min="11540" max="11540" width="23.6640625" style="1" customWidth="1"/>
    <col min="11541" max="11541" width="10" style="1" customWidth="1"/>
    <col min="11542" max="11542" width="0" style="1" hidden="1" customWidth="1"/>
    <col min="11543" max="11544" width="14.6640625" style="1" customWidth="1"/>
    <col min="11545" max="11545" width="12.88671875" style="1" customWidth="1"/>
    <col min="11546" max="11546" width="3.33203125" style="1" customWidth="1"/>
    <col min="11547" max="11547" width="30.33203125" style="1" customWidth="1"/>
    <col min="11548" max="11548" width="5" style="1" customWidth="1"/>
    <col min="11549" max="11549" width="0" style="1" hidden="1" customWidth="1"/>
    <col min="11550" max="11550" width="14.33203125" style="1" customWidth="1"/>
    <col min="11551" max="11551" width="5.6640625" style="1" customWidth="1"/>
    <col min="11552" max="11552" width="0" style="1" hidden="1" customWidth="1"/>
    <col min="11553" max="11553" width="17.33203125" style="1" customWidth="1"/>
    <col min="11554" max="11554" width="12.6640625" style="1" customWidth="1"/>
    <col min="11555" max="11555" width="0" style="1" hidden="1" customWidth="1"/>
    <col min="11556" max="11556" width="5.33203125" style="1" customWidth="1"/>
    <col min="11557" max="11557" width="0" style="1" hidden="1" customWidth="1"/>
    <col min="11558" max="11558" width="17" style="1" customWidth="1"/>
    <col min="11559" max="11559" width="6.33203125" style="1" customWidth="1"/>
    <col min="11560" max="11560" width="0" style="1" hidden="1" customWidth="1"/>
    <col min="11561" max="11561" width="14.33203125" style="1" customWidth="1"/>
    <col min="11562" max="11562" width="7.5546875" style="1" customWidth="1"/>
    <col min="11563" max="11563" width="0" style="1" hidden="1" customWidth="1"/>
    <col min="11564" max="11565" width="14.33203125" style="1" customWidth="1"/>
    <col min="11566" max="11566" width="20.88671875" style="1" customWidth="1"/>
    <col min="11567" max="11567" width="14.44140625" style="1" customWidth="1"/>
    <col min="11568" max="11568" width="15" style="1" customWidth="1"/>
    <col min="11569" max="11569" width="2.6640625" style="1" customWidth="1"/>
    <col min="11570" max="11570" width="11.6640625" style="1" customWidth="1"/>
    <col min="11571" max="11571" width="11.5546875" style="1" customWidth="1"/>
    <col min="11572" max="11572" width="2.33203125" style="1" customWidth="1"/>
    <col min="11573" max="11573" width="41" style="1" customWidth="1"/>
    <col min="11574" max="11574" width="14.33203125" style="1" customWidth="1"/>
    <col min="11575" max="11576" width="11.5546875" style="1" customWidth="1"/>
    <col min="11577" max="11577" width="21.88671875" style="1" customWidth="1"/>
    <col min="11578" max="11769" width="11.5546875" style="1"/>
    <col min="11770" max="11770" width="21.88671875" style="1" customWidth="1"/>
    <col min="11771" max="11771" width="13.88671875" style="1" customWidth="1"/>
    <col min="11772" max="11772" width="38.6640625" style="1" customWidth="1"/>
    <col min="11773" max="11773" width="3" style="1" bestFit="1" customWidth="1"/>
    <col min="11774" max="11774" width="32.33203125" style="1" customWidth="1"/>
    <col min="11775" max="11775" width="46.33203125" style="1" customWidth="1"/>
    <col min="11776" max="11776" width="19" style="1" customWidth="1"/>
    <col min="11777" max="11777" width="0" style="1" hidden="1" customWidth="1"/>
    <col min="11778" max="11778" width="17.6640625" style="1" customWidth="1"/>
    <col min="11779" max="11779" width="0" style="1" hidden="1" customWidth="1"/>
    <col min="11780" max="11780" width="22.33203125" style="1" customWidth="1"/>
    <col min="11781" max="11781" width="5.33203125" style="1" customWidth="1"/>
    <col min="11782" max="11782" width="36.33203125" style="1" customWidth="1"/>
    <col min="11783" max="11783" width="5.6640625" style="1" customWidth="1"/>
    <col min="11784" max="11784" width="0" style="1" hidden="1" customWidth="1"/>
    <col min="11785" max="11785" width="20.6640625" style="1" customWidth="1"/>
    <col min="11786" max="11786" width="4.88671875" style="1" customWidth="1"/>
    <col min="11787" max="11787" width="0" style="1" hidden="1" customWidth="1"/>
    <col min="11788" max="11788" width="24.6640625" style="1" customWidth="1"/>
    <col min="11789" max="11789" width="12.33203125" style="1" customWidth="1"/>
    <col min="11790" max="11790" width="0" style="1" hidden="1" customWidth="1"/>
    <col min="11791" max="11791" width="3.44140625" style="1" customWidth="1"/>
    <col min="11792" max="11792" width="0" style="1" hidden="1" customWidth="1"/>
    <col min="11793" max="11793" width="17.6640625" style="1" customWidth="1"/>
    <col min="11794" max="11794" width="3.44140625" style="1" customWidth="1"/>
    <col min="11795" max="11795" width="0" style="1" hidden="1" customWidth="1"/>
    <col min="11796" max="11796" width="23.6640625" style="1" customWidth="1"/>
    <col min="11797" max="11797" width="10" style="1" customWidth="1"/>
    <col min="11798" max="11798" width="0" style="1" hidden="1" customWidth="1"/>
    <col min="11799" max="11800" width="14.6640625" style="1" customWidth="1"/>
    <col min="11801" max="11801" width="12.88671875" style="1" customWidth="1"/>
    <col min="11802" max="11802" width="3.33203125" style="1" customWidth="1"/>
    <col min="11803" max="11803" width="30.33203125" style="1" customWidth="1"/>
    <col min="11804" max="11804" width="5" style="1" customWidth="1"/>
    <col min="11805" max="11805" width="0" style="1" hidden="1" customWidth="1"/>
    <col min="11806" max="11806" width="14.33203125" style="1" customWidth="1"/>
    <col min="11807" max="11807" width="5.6640625" style="1" customWidth="1"/>
    <col min="11808" max="11808" width="0" style="1" hidden="1" customWidth="1"/>
    <col min="11809" max="11809" width="17.33203125" style="1" customWidth="1"/>
    <col min="11810" max="11810" width="12.6640625" style="1" customWidth="1"/>
    <col min="11811" max="11811" width="0" style="1" hidden="1" customWidth="1"/>
    <col min="11812" max="11812" width="5.33203125" style="1" customWidth="1"/>
    <col min="11813" max="11813" width="0" style="1" hidden="1" customWidth="1"/>
    <col min="11814" max="11814" width="17" style="1" customWidth="1"/>
    <col min="11815" max="11815" width="6.33203125" style="1" customWidth="1"/>
    <col min="11816" max="11816" width="0" style="1" hidden="1" customWidth="1"/>
    <col min="11817" max="11817" width="14.33203125" style="1" customWidth="1"/>
    <col min="11818" max="11818" width="7.5546875" style="1" customWidth="1"/>
    <col min="11819" max="11819" width="0" style="1" hidden="1" customWidth="1"/>
    <col min="11820" max="11821" width="14.33203125" style="1" customWidth="1"/>
    <col min="11822" max="11822" width="20.88671875" style="1" customWidth="1"/>
    <col min="11823" max="11823" width="14.44140625" style="1" customWidth="1"/>
    <col min="11824" max="11824" width="15" style="1" customWidth="1"/>
    <col min="11825" max="11825" width="2.6640625" style="1" customWidth="1"/>
    <col min="11826" max="11826" width="11.6640625" style="1" customWidth="1"/>
    <col min="11827" max="11827" width="11.5546875" style="1" customWidth="1"/>
    <col min="11828" max="11828" width="2.33203125" style="1" customWidth="1"/>
    <col min="11829" max="11829" width="41" style="1" customWidth="1"/>
    <col min="11830" max="11830" width="14.33203125" style="1" customWidth="1"/>
    <col min="11831" max="11832" width="11.5546875" style="1" customWidth="1"/>
    <col min="11833" max="11833" width="21.88671875" style="1" customWidth="1"/>
    <col min="11834" max="12025" width="11.5546875" style="1"/>
    <col min="12026" max="12026" width="21.88671875" style="1" customWidth="1"/>
    <col min="12027" max="12027" width="13.88671875" style="1" customWidth="1"/>
    <col min="12028" max="12028" width="38.6640625" style="1" customWidth="1"/>
    <col min="12029" max="12029" width="3" style="1" bestFit="1" customWidth="1"/>
    <col min="12030" max="12030" width="32.33203125" style="1" customWidth="1"/>
    <col min="12031" max="12031" width="46.33203125" style="1" customWidth="1"/>
    <col min="12032" max="12032" width="19" style="1" customWidth="1"/>
    <col min="12033" max="12033" width="0" style="1" hidden="1" customWidth="1"/>
    <col min="12034" max="12034" width="17.6640625" style="1" customWidth="1"/>
    <col min="12035" max="12035" width="0" style="1" hidden="1" customWidth="1"/>
    <col min="12036" max="12036" width="22.33203125" style="1" customWidth="1"/>
    <col min="12037" max="12037" width="5.33203125" style="1" customWidth="1"/>
    <col min="12038" max="12038" width="36.33203125" style="1" customWidth="1"/>
    <col min="12039" max="12039" width="5.6640625" style="1" customWidth="1"/>
    <col min="12040" max="12040" width="0" style="1" hidden="1" customWidth="1"/>
    <col min="12041" max="12041" width="20.6640625" style="1" customWidth="1"/>
    <col min="12042" max="12042" width="4.88671875" style="1" customWidth="1"/>
    <col min="12043" max="12043" width="0" style="1" hidden="1" customWidth="1"/>
    <col min="12044" max="12044" width="24.6640625" style="1" customWidth="1"/>
    <col min="12045" max="12045" width="12.33203125" style="1" customWidth="1"/>
    <col min="12046" max="12046" width="0" style="1" hidden="1" customWidth="1"/>
    <col min="12047" max="12047" width="3.44140625" style="1" customWidth="1"/>
    <col min="12048" max="12048" width="0" style="1" hidden="1" customWidth="1"/>
    <col min="12049" max="12049" width="17.6640625" style="1" customWidth="1"/>
    <col min="12050" max="12050" width="3.44140625" style="1" customWidth="1"/>
    <col min="12051" max="12051" width="0" style="1" hidden="1" customWidth="1"/>
    <col min="12052" max="12052" width="23.6640625" style="1" customWidth="1"/>
    <col min="12053" max="12053" width="10" style="1" customWidth="1"/>
    <col min="12054" max="12054" width="0" style="1" hidden="1" customWidth="1"/>
    <col min="12055" max="12056" width="14.6640625" style="1" customWidth="1"/>
    <col min="12057" max="12057" width="12.88671875" style="1" customWidth="1"/>
    <col min="12058" max="12058" width="3.33203125" style="1" customWidth="1"/>
    <col min="12059" max="12059" width="30.33203125" style="1" customWidth="1"/>
    <col min="12060" max="12060" width="5" style="1" customWidth="1"/>
    <col min="12061" max="12061" width="0" style="1" hidden="1" customWidth="1"/>
    <col min="12062" max="12062" width="14.33203125" style="1" customWidth="1"/>
    <col min="12063" max="12063" width="5.6640625" style="1" customWidth="1"/>
    <col min="12064" max="12064" width="0" style="1" hidden="1" customWidth="1"/>
    <col min="12065" max="12065" width="17.33203125" style="1" customWidth="1"/>
    <col min="12066" max="12066" width="12.6640625" style="1" customWidth="1"/>
    <col min="12067" max="12067" width="0" style="1" hidden="1" customWidth="1"/>
    <col min="12068" max="12068" width="5.33203125" style="1" customWidth="1"/>
    <col min="12069" max="12069" width="0" style="1" hidden="1" customWidth="1"/>
    <col min="12070" max="12070" width="17" style="1" customWidth="1"/>
    <col min="12071" max="12071" width="6.33203125" style="1" customWidth="1"/>
    <col min="12072" max="12072" width="0" style="1" hidden="1" customWidth="1"/>
    <col min="12073" max="12073" width="14.33203125" style="1" customWidth="1"/>
    <col min="12074" max="12074" width="7.5546875" style="1" customWidth="1"/>
    <col min="12075" max="12075" width="0" style="1" hidden="1" customWidth="1"/>
    <col min="12076" max="12077" width="14.33203125" style="1" customWidth="1"/>
    <col min="12078" max="12078" width="20.88671875" style="1" customWidth="1"/>
    <col min="12079" max="12079" width="14.44140625" style="1" customWidth="1"/>
    <col min="12080" max="12080" width="15" style="1" customWidth="1"/>
    <col min="12081" max="12081" width="2.6640625" style="1" customWidth="1"/>
    <col min="12082" max="12082" width="11.6640625" style="1" customWidth="1"/>
    <col min="12083" max="12083" width="11.5546875" style="1" customWidth="1"/>
    <col min="12084" max="12084" width="2.33203125" style="1" customWidth="1"/>
    <col min="12085" max="12085" width="41" style="1" customWidth="1"/>
    <col min="12086" max="12086" width="14.33203125" style="1" customWidth="1"/>
    <col min="12087" max="12088" width="11.5546875" style="1" customWidth="1"/>
    <col min="12089" max="12089" width="21.88671875" style="1" customWidth="1"/>
    <col min="12090" max="12281" width="11.5546875" style="1"/>
    <col min="12282" max="12282" width="21.88671875" style="1" customWidth="1"/>
    <col min="12283" max="12283" width="13.88671875" style="1" customWidth="1"/>
    <col min="12284" max="12284" width="38.6640625" style="1" customWidth="1"/>
    <col min="12285" max="12285" width="3" style="1" bestFit="1" customWidth="1"/>
    <col min="12286" max="12286" width="32.33203125" style="1" customWidth="1"/>
    <col min="12287" max="12287" width="46.33203125" style="1" customWidth="1"/>
    <col min="12288" max="12288" width="19" style="1" customWidth="1"/>
    <col min="12289" max="12289" width="0" style="1" hidden="1" customWidth="1"/>
    <col min="12290" max="12290" width="17.6640625" style="1" customWidth="1"/>
    <col min="12291" max="12291" width="0" style="1" hidden="1" customWidth="1"/>
    <col min="12292" max="12292" width="22.33203125" style="1" customWidth="1"/>
    <col min="12293" max="12293" width="5.33203125" style="1" customWidth="1"/>
    <col min="12294" max="12294" width="36.33203125" style="1" customWidth="1"/>
    <col min="12295" max="12295" width="5.6640625" style="1" customWidth="1"/>
    <col min="12296" max="12296" width="0" style="1" hidden="1" customWidth="1"/>
    <col min="12297" max="12297" width="20.6640625" style="1" customWidth="1"/>
    <col min="12298" max="12298" width="4.88671875" style="1" customWidth="1"/>
    <col min="12299" max="12299" width="0" style="1" hidden="1" customWidth="1"/>
    <col min="12300" max="12300" width="24.6640625" style="1" customWidth="1"/>
    <col min="12301" max="12301" width="12.33203125" style="1" customWidth="1"/>
    <col min="12302" max="12302" width="0" style="1" hidden="1" customWidth="1"/>
    <col min="12303" max="12303" width="3.44140625" style="1" customWidth="1"/>
    <col min="12304" max="12304" width="0" style="1" hidden="1" customWidth="1"/>
    <col min="12305" max="12305" width="17.6640625" style="1" customWidth="1"/>
    <col min="12306" max="12306" width="3.44140625" style="1" customWidth="1"/>
    <col min="12307" max="12307" width="0" style="1" hidden="1" customWidth="1"/>
    <col min="12308" max="12308" width="23.6640625" style="1" customWidth="1"/>
    <col min="12309" max="12309" width="10" style="1" customWidth="1"/>
    <col min="12310" max="12310" width="0" style="1" hidden="1" customWidth="1"/>
    <col min="12311" max="12312" width="14.6640625" style="1" customWidth="1"/>
    <col min="12313" max="12313" width="12.88671875" style="1" customWidth="1"/>
    <col min="12314" max="12314" width="3.33203125" style="1" customWidth="1"/>
    <col min="12315" max="12315" width="30.33203125" style="1" customWidth="1"/>
    <col min="12316" max="12316" width="5" style="1" customWidth="1"/>
    <col min="12317" max="12317" width="0" style="1" hidden="1" customWidth="1"/>
    <col min="12318" max="12318" width="14.33203125" style="1" customWidth="1"/>
    <col min="12319" max="12319" width="5.6640625" style="1" customWidth="1"/>
    <col min="12320" max="12320" width="0" style="1" hidden="1" customWidth="1"/>
    <col min="12321" max="12321" width="17.33203125" style="1" customWidth="1"/>
    <col min="12322" max="12322" width="12.6640625" style="1" customWidth="1"/>
    <col min="12323" max="12323" width="0" style="1" hidden="1" customWidth="1"/>
    <col min="12324" max="12324" width="5.33203125" style="1" customWidth="1"/>
    <col min="12325" max="12325" width="0" style="1" hidden="1" customWidth="1"/>
    <col min="12326" max="12326" width="17" style="1" customWidth="1"/>
    <col min="12327" max="12327" width="6.33203125" style="1" customWidth="1"/>
    <col min="12328" max="12328" width="0" style="1" hidden="1" customWidth="1"/>
    <col min="12329" max="12329" width="14.33203125" style="1" customWidth="1"/>
    <col min="12330" max="12330" width="7.5546875" style="1" customWidth="1"/>
    <col min="12331" max="12331" width="0" style="1" hidden="1" customWidth="1"/>
    <col min="12332" max="12333" width="14.33203125" style="1" customWidth="1"/>
    <col min="12334" max="12334" width="20.88671875" style="1" customWidth="1"/>
    <col min="12335" max="12335" width="14.44140625" style="1" customWidth="1"/>
    <col min="12336" max="12336" width="15" style="1" customWidth="1"/>
    <col min="12337" max="12337" width="2.6640625" style="1" customWidth="1"/>
    <col min="12338" max="12338" width="11.6640625" style="1" customWidth="1"/>
    <col min="12339" max="12339" width="11.5546875" style="1" customWidth="1"/>
    <col min="12340" max="12340" width="2.33203125" style="1" customWidth="1"/>
    <col min="12341" max="12341" width="41" style="1" customWidth="1"/>
    <col min="12342" max="12342" width="14.33203125" style="1" customWidth="1"/>
    <col min="12343" max="12344" width="11.5546875" style="1" customWidth="1"/>
    <col min="12345" max="12345" width="21.88671875" style="1" customWidth="1"/>
    <col min="12346" max="12537" width="11.5546875" style="1"/>
    <col min="12538" max="12538" width="21.88671875" style="1" customWidth="1"/>
    <col min="12539" max="12539" width="13.88671875" style="1" customWidth="1"/>
    <col min="12540" max="12540" width="38.6640625" style="1" customWidth="1"/>
    <col min="12541" max="12541" width="3" style="1" bestFit="1" customWidth="1"/>
    <col min="12542" max="12542" width="32.33203125" style="1" customWidth="1"/>
    <col min="12543" max="12543" width="46.33203125" style="1" customWidth="1"/>
    <col min="12544" max="12544" width="19" style="1" customWidth="1"/>
    <col min="12545" max="12545" width="0" style="1" hidden="1" customWidth="1"/>
    <col min="12546" max="12546" width="17.6640625" style="1" customWidth="1"/>
    <col min="12547" max="12547" width="0" style="1" hidden="1" customWidth="1"/>
    <col min="12548" max="12548" width="22.33203125" style="1" customWidth="1"/>
    <col min="12549" max="12549" width="5.33203125" style="1" customWidth="1"/>
    <col min="12550" max="12550" width="36.33203125" style="1" customWidth="1"/>
    <col min="12551" max="12551" width="5.6640625" style="1" customWidth="1"/>
    <col min="12552" max="12552" width="0" style="1" hidden="1" customWidth="1"/>
    <col min="12553" max="12553" width="20.6640625" style="1" customWidth="1"/>
    <col min="12554" max="12554" width="4.88671875" style="1" customWidth="1"/>
    <col min="12555" max="12555" width="0" style="1" hidden="1" customWidth="1"/>
    <col min="12556" max="12556" width="24.6640625" style="1" customWidth="1"/>
    <col min="12557" max="12557" width="12.33203125" style="1" customWidth="1"/>
    <col min="12558" max="12558" width="0" style="1" hidden="1" customWidth="1"/>
    <col min="12559" max="12559" width="3.44140625" style="1" customWidth="1"/>
    <col min="12560" max="12560" width="0" style="1" hidden="1" customWidth="1"/>
    <col min="12561" max="12561" width="17.6640625" style="1" customWidth="1"/>
    <col min="12562" max="12562" width="3.44140625" style="1" customWidth="1"/>
    <col min="12563" max="12563" width="0" style="1" hidden="1" customWidth="1"/>
    <col min="12564" max="12564" width="23.6640625" style="1" customWidth="1"/>
    <col min="12565" max="12565" width="10" style="1" customWidth="1"/>
    <col min="12566" max="12566" width="0" style="1" hidden="1" customWidth="1"/>
    <col min="12567" max="12568" width="14.6640625" style="1" customWidth="1"/>
    <col min="12569" max="12569" width="12.88671875" style="1" customWidth="1"/>
    <col min="12570" max="12570" width="3.33203125" style="1" customWidth="1"/>
    <col min="12571" max="12571" width="30.33203125" style="1" customWidth="1"/>
    <col min="12572" max="12572" width="5" style="1" customWidth="1"/>
    <col min="12573" max="12573" width="0" style="1" hidden="1" customWidth="1"/>
    <col min="12574" max="12574" width="14.33203125" style="1" customWidth="1"/>
    <col min="12575" max="12575" width="5.6640625" style="1" customWidth="1"/>
    <col min="12576" max="12576" width="0" style="1" hidden="1" customWidth="1"/>
    <col min="12577" max="12577" width="17.33203125" style="1" customWidth="1"/>
    <col min="12578" max="12578" width="12.6640625" style="1" customWidth="1"/>
    <col min="12579" max="12579" width="0" style="1" hidden="1" customWidth="1"/>
    <col min="12580" max="12580" width="5.33203125" style="1" customWidth="1"/>
    <col min="12581" max="12581" width="0" style="1" hidden="1" customWidth="1"/>
    <col min="12582" max="12582" width="17" style="1" customWidth="1"/>
    <col min="12583" max="12583" width="6.33203125" style="1" customWidth="1"/>
    <col min="12584" max="12584" width="0" style="1" hidden="1" customWidth="1"/>
    <col min="12585" max="12585" width="14.33203125" style="1" customWidth="1"/>
    <col min="12586" max="12586" width="7.5546875" style="1" customWidth="1"/>
    <col min="12587" max="12587" width="0" style="1" hidden="1" customWidth="1"/>
    <col min="12588" max="12589" width="14.33203125" style="1" customWidth="1"/>
    <col min="12590" max="12590" width="20.88671875" style="1" customWidth="1"/>
    <col min="12591" max="12591" width="14.44140625" style="1" customWidth="1"/>
    <col min="12592" max="12592" width="15" style="1" customWidth="1"/>
    <col min="12593" max="12593" width="2.6640625" style="1" customWidth="1"/>
    <col min="12594" max="12594" width="11.6640625" style="1" customWidth="1"/>
    <col min="12595" max="12595" width="11.5546875" style="1" customWidth="1"/>
    <col min="12596" max="12596" width="2.33203125" style="1" customWidth="1"/>
    <col min="12597" max="12597" width="41" style="1" customWidth="1"/>
    <col min="12598" max="12598" width="14.33203125" style="1" customWidth="1"/>
    <col min="12599" max="12600" width="11.5546875" style="1" customWidth="1"/>
    <col min="12601" max="12601" width="21.88671875" style="1" customWidth="1"/>
    <col min="12602" max="12793" width="11.5546875" style="1"/>
    <col min="12794" max="12794" width="21.88671875" style="1" customWidth="1"/>
    <col min="12795" max="12795" width="13.88671875" style="1" customWidth="1"/>
    <col min="12796" max="12796" width="38.6640625" style="1" customWidth="1"/>
    <col min="12797" max="12797" width="3" style="1" bestFit="1" customWidth="1"/>
    <col min="12798" max="12798" width="32.33203125" style="1" customWidth="1"/>
    <col min="12799" max="12799" width="46.33203125" style="1" customWidth="1"/>
    <col min="12800" max="12800" width="19" style="1" customWidth="1"/>
    <col min="12801" max="12801" width="0" style="1" hidden="1" customWidth="1"/>
    <col min="12802" max="12802" width="17.6640625" style="1" customWidth="1"/>
    <col min="12803" max="12803" width="0" style="1" hidden="1" customWidth="1"/>
    <col min="12804" max="12804" width="22.33203125" style="1" customWidth="1"/>
    <col min="12805" max="12805" width="5.33203125" style="1" customWidth="1"/>
    <col min="12806" max="12806" width="36.33203125" style="1" customWidth="1"/>
    <col min="12807" max="12807" width="5.6640625" style="1" customWidth="1"/>
    <col min="12808" max="12808" width="0" style="1" hidden="1" customWidth="1"/>
    <col min="12809" max="12809" width="20.6640625" style="1" customWidth="1"/>
    <col min="12810" max="12810" width="4.88671875" style="1" customWidth="1"/>
    <col min="12811" max="12811" width="0" style="1" hidden="1" customWidth="1"/>
    <col min="12812" max="12812" width="24.6640625" style="1" customWidth="1"/>
    <col min="12813" max="12813" width="12.33203125" style="1" customWidth="1"/>
    <col min="12814" max="12814" width="0" style="1" hidden="1" customWidth="1"/>
    <col min="12815" max="12815" width="3.44140625" style="1" customWidth="1"/>
    <col min="12816" max="12816" width="0" style="1" hidden="1" customWidth="1"/>
    <col min="12817" max="12817" width="17.6640625" style="1" customWidth="1"/>
    <col min="12818" max="12818" width="3.44140625" style="1" customWidth="1"/>
    <col min="12819" max="12819" width="0" style="1" hidden="1" customWidth="1"/>
    <col min="12820" max="12820" width="23.6640625" style="1" customWidth="1"/>
    <col min="12821" max="12821" width="10" style="1" customWidth="1"/>
    <col min="12822" max="12822" width="0" style="1" hidden="1" customWidth="1"/>
    <col min="12823" max="12824" width="14.6640625" style="1" customWidth="1"/>
    <col min="12825" max="12825" width="12.88671875" style="1" customWidth="1"/>
    <col min="12826" max="12826" width="3.33203125" style="1" customWidth="1"/>
    <col min="12827" max="12827" width="30.33203125" style="1" customWidth="1"/>
    <col min="12828" max="12828" width="5" style="1" customWidth="1"/>
    <col min="12829" max="12829" width="0" style="1" hidden="1" customWidth="1"/>
    <col min="12830" max="12830" width="14.33203125" style="1" customWidth="1"/>
    <col min="12831" max="12831" width="5.6640625" style="1" customWidth="1"/>
    <col min="12832" max="12832" width="0" style="1" hidden="1" customWidth="1"/>
    <col min="12833" max="12833" width="17.33203125" style="1" customWidth="1"/>
    <col min="12834" max="12834" width="12.6640625" style="1" customWidth="1"/>
    <col min="12835" max="12835" width="0" style="1" hidden="1" customWidth="1"/>
    <col min="12836" max="12836" width="5.33203125" style="1" customWidth="1"/>
    <col min="12837" max="12837" width="0" style="1" hidden="1" customWidth="1"/>
    <col min="12838" max="12838" width="17" style="1" customWidth="1"/>
    <col min="12839" max="12839" width="6.33203125" style="1" customWidth="1"/>
    <col min="12840" max="12840" width="0" style="1" hidden="1" customWidth="1"/>
    <col min="12841" max="12841" width="14.33203125" style="1" customWidth="1"/>
    <col min="12842" max="12842" width="7.5546875" style="1" customWidth="1"/>
    <col min="12843" max="12843" width="0" style="1" hidden="1" customWidth="1"/>
    <col min="12844" max="12845" width="14.33203125" style="1" customWidth="1"/>
    <col min="12846" max="12846" width="20.88671875" style="1" customWidth="1"/>
    <col min="12847" max="12847" width="14.44140625" style="1" customWidth="1"/>
    <col min="12848" max="12848" width="15" style="1" customWidth="1"/>
    <col min="12849" max="12849" width="2.6640625" style="1" customWidth="1"/>
    <col min="12850" max="12850" width="11.6640625" style="1" customWidth="1"/>
    <col min="12851" max="12851" width="11.5546875" style="1" customWidth="1"/>
    <col min="12852" max="12852" width="2.33203125" style="1" customWidth="1"/>
    <col min="12853" max="12853" width="41" style="1" customWidth="1"/>
    <col min="12854" max="12854" width="14.33203125" style="1" customWidth="1"/>
    <col min="12855" max="12856" width="11.5546875" style="1" customWidth="1"/>
    <col min="12857" max="12857" width="21.88671875" style="1" customWidth="1"/>
    <col min="12858" max="13049" width="11.5546875" style="1"/>
    <col min="13050" max="13050" width="21.88671875" style="1" customWidth="1"/>
    <col min="13051" max="13051" width="13.88671875" style="1" customWidth="1"/>
    <col min="13052" max="13052" width="38.6640625" style="1" customWidth="1"/>
    <col min="13053" max="13053" width="3" style="1" bestFit="1" customWidth="1"/>
    <col min="13054" max="13054" width="32.33203125" style="1" customWidth="1"/>
    <col min="13055" max="13055" width="46.33203125" style="1" customWidth="1"/>
    <col min="13056" max="13056" width="19" style="1" customWidth="1"/>
    <col min="13057" max="13057" width="0" style="1" hidden="1" customWidth="1"/>
    <col min="13058" max="13058" width="17.6640625" style="1" customWidth="1"/>
    <col min="13059" max="13059" width="0" style="1" hidden="1" customWidth="1"/>
    <col min="13060" max="13060" width="22.33203125" style="1" customWidth="1"/>
    <col min="13061" max="13061" width="5.33203125" style="1" customWidth="1"/>
    <col min="13062" max="13062" width="36.33203125" style="1" customWidth="1"/>
    <col min="13063" max="13063" width="5.6640625" style="1" customWidth="1"/>
    <col min="13064" max="13064" width="0" style="1" hidden="1" customWidth="1"/>
    <col min="13065" max="13065" width="20.6640625" style="1" customWidth="1"/>
    <col min="13066" max="13066" width="4.88671875" style="1" customWidth="1"/>
    <col min="13067" max="13067" width="0" style="1" hidden="1" customWidth="1"/>
    <col min="13068" max="13068" width="24.6640625" style="1" customWidth="1"/>
    <col min="13069" max="13069" width="12.33203125" style="1" customWidth="1"/>
    <col min="13070" max="13070" width="0" style="1" hidden="1" customWidth="1"/>
    <col min="13071" max="13071" width="3.44140625" style="1" customWidth="1"/>
    <col min="13072" max="13072" width="0" style="1" hidden="1" customWidth="1"/>
    <col min="13073" max="13073" width="17.6640625" style="1" customWidth="1"/>
    <col min="13074" max="13074" width="3.44140625" style="1" customWidth="1"/>
    <col min="13075" max="13075" width="0" style="1" hidden="1" customWidth="1"/>
    <col min="13076" max="13076" width="23.6640625" style="1" customWidth="1"/>
    <col min="13077" max="13077" width="10" style="1" customWidth="1"/>
    <col min="13078" max="13078" width="0" style="1" hidden="1" customWidth="1"/>
    <col min="13079" max="13080" width="14.6640625" style="1" customWidth="1"/>
    <col min="13081" max="13081" width="12.88671875" style="1" customWidth="1"/>
    <col min="13082" max="13082" width="3.33203125" style="1" customWidth="1"/>
    <col min="13083" max="13083" width="30.33203125" style="1" customWidth="1"/>
    <col min="13084" max="13084" width="5" style="1" customWidth="1"/>
    <col min="13085" max="13085" width="0" style="1" hidden="1" customWidth="1"/>
    <col min="13086" max="13086" width="14.33203125" style="1" customWidth="1"/>
    <col min="13087" max="13087" width="5.6640625" style="1" customWidth="1"/>
    <col min="13088" max="13088" width="0" style="1" hidden="1" customWidth="1"/>
    <col min="13089" max="13089" width="17.33203125" style="1" customWidth="1"/>
    <col min="13090" max="13090" width="12.6640625" style="1" customWidth="1"/>
    <col min="13091" max="13091" width="0" style="1" hidden="1" customWidth="1"/>
    <col min="13092" max="13092" width="5.33203125" style="1" customWidth="1"/>
    <col min="13093" max="13093" width="0" style="1" hidden="1" customWidth="1"/>
    <col min="13094" max="13094" width="17" style="1" customWidth="1"/>
    <col min="13095" max="13095" width="6.33203125" style="1" customWidth="1"/>
    <col min="13096" max="13096" width="0" style="1" hidden="1" customWidth="1"/>
    <col min="13097" max="13097" width="14.33203125" style="1" customWidth="1"/>
    <col min="13098" max="13098" width="7.5546875" style="1" customWidth="1"/>
    <col min="13099" max="13099" width="0" style="1" hidden="1" customWidth="1"/>
    <col min="13100" max="13101" width="14.33203125" style="1" customWidth="1"/>
    <col min="13102" max="13102" width="20.88671875" style="1" customWidth="1"/>
    <col min="13103" max="13103" width="14.44140625" style="1" customWidth="1"/>
    <col min="13104" max="13104" width="15" style="1" customWidth="1"/>
    <col min="13105" max="13105" width="2.6640625" style="1" customWidth="1"/>
    <col min="13106" max="13106" width="11.6640625" style="1" customWidth="1"/>
    <col min="13107" max="13107" width="11.5546875" style="1" customWidth="1"/>
    <col min="13108" max="13108" width="2.33203125" style="1" customWidth="1"/>
    <col min="13109" max="13109" width="41" style="1" customWidth="1"/>
    <col min="13110" max="13110" width="14.33203125" style="1" customWidth="1"/>
    <col min="13111" max="13112" width="11.5546875" style="1" customWidth="1"/>
    <col min="13113" max="13113" width="21.88671875" style="1" customWidth="1"/>
    <col min="13114" max="13305" width="11.5546875" style="1"/>
    <col min="13306" max="13306" width="21.88671875" style="1" customWidth="1"/>
    <col min="13307" max="13307" width="13.88671875" style="1" customWidth="1"/>
    <col min="13308" max="13308" width="38.6640625" style="1" customWidth="1"/>
    <col min="13309" max="13309" width="3" style="1" bestFit="1" customWidth="1"/>
    <col min="13310" max="13310" width="32.33203125" style="1" customWidth="1"/>
    <col min="13311" max="13311" width="46.33203125" style="1" customWidth="1"/>
    <col min="13312" max="13312" width="19" style="1" customWidth="1"/>
    <col min="13313" max="13313" width="0" style="1" hidden="1" customWidth="1"/>
    <col min="13314" max="13314" width="17.6640625" style="1" customWidth="1"/>
    <col min="13315" max="13315" width="0" style="1" hidden="1" customWidth="1"/>
    <col min="13316" max="13316" width="22.33203125" style="1" customWidth="1"/>
    <col min="13317" max="13317" width="5.33203125" style="1" customWidth="1"/>
    <col min="13318" max="13318" width="36.33203125" style="1" customWidth="1"/>
    <col min="13319" max="13319" width="5.6640625" style="1" customWidth="1"/>
    <col min="13320" max="13320" width="0" style="1" hidden="1" customWidth="1"/>
    <col min="13321" max="13321" width="20.6640625" style="1" customWidth="1"/>
    <col min="13322" max="13322" width="4.88671875" style="1" customWidth="1"/>
    <col min="13323" max="13323" width="0" style="1" hidden="1" customWidth="1"/>
    <col min="13324" max="13324" width="24.6640625" style="1" customWidth="1"/>
    <col min="13325" max="13325" width="12.33203125" style="1" customWidth="1"/>
    <col min="13326" max="13326" width="0" style="1" hidden="1" customWidth="1"/>
    <col min="13327" max="13327" width="3.44140625" style="1" customWidth="1"/>
    <col min="13328" max="13328" width="0" style="1" hidden="1" customWidth="1"/>
    <col min="13329" max="13329" width="17.6640625" style="1" customWidth="1"/>
    <col min="13330" max="13330" width="3.44140625" style="1" customWidth="1"/>
    <col min="13331" max="13331" width="0" style="1" hidden="1" customWidth="1"/>
    <col min="13332" max="13332" width="23.6640625" style="1" customWidth="1"/>
    <col min="13333" max="13333" width="10" style="1" customWidth="1"/>
    <col min="13334" max="13334" width="0" style="1" hidden="1" customWidth="1"/>
    <col min="13335" max="13336" width="14.6640625" style="1" customWidth="1"/>
    <col min="13337" max="13337" width="12.88671875" style="1" customWidth="1"/>
    <col min="13338" max="13338" width="3.33203125" style="1" customWidth="1"/>
    <col min="13339" max="13339" width="30.33203125" style="1" customWidth="1"/>
    <col min="13340" max="13340" width="5" style="1" customWidth="1"/>
    <col min="13341" max="13341" width="0" style="1" hidden="1" customWidth="1"/>
    <col min="13342" max="13342" width="14.33203125" style="1" customWidth="1"/>
    <col min="13343" max="13343" width="5.6640625" style="1" customWidth="1"/>
    <col min="13344" max="13344" width="0" style="1" hidden="1" customWidth="1"/>
    <col min="13345" max="13345" width="17.33203125" style="1" customWidth="1"/>
    <col min="13346" max="13346" width="12.6640625" style="1" customWidth="1"/>
    <col min="13347" max="13347" width="0" style="1" hidden="1" customWidth="1"/>
    <col min="13348" max="13348" width="5.33203125" style="1" customWidth="1"/>
    <col min="13349" max="13349" width="0" style="1" hidden="1" customWidth="1"/>
    <col min="13350" max="13350" width="17" style="1" customWidth="1"/>
    <col min="13351" max="13351" width="6.33203125" style="1" customWidth="1"/>
    <col min="13352" max="13352" width="0" style="1" hidden="1" customWidth="1"/>
    <col min="13353" max="13353" width="14.33203125" style="1" customWidth="1"/>
    <col min="13354" max="13354" width="7.5546875" style="1" customWidth="1"/>
    <col min="13355" max="13355" width="0" style="1" hidden="1" customWidth="1"/>
    <col min="13356" max="13357" width="14.33203125" style="1" customWidth="1"/>
    <col min="13358" max="13358" width="20.88671875" style="1" customWidth="1"/>
    <col min="13359" max="13359" width="14.44140625" style="1" customWidth="1"/>
    <col min="13360" max="13360" width="15" style="1" customWidth="1"/>
    <col min="13361" max="13361" width="2.6640625" style="1" customWidth="1"/>
    <col min="13362" max="13362" width="11.6640625" style="1" customWidth="1"/>
    <col min="13363" max="13363" width="11.5546875" style="1" customWidth="1"/>
    <col min="13364" max="13364" width="2.33203125" style="1" customWidth="1"/>
    <col min="13365" max="13365" width="41" style="1" customWidth="1"/>
    <col min="13366" max="13366" width="14.33203125" style="1" customWidth="1"/>
    <col min="13367" max="13368" width="11.5546875" style="1" customWidth="1"/>
    <col min="13369" max="13369" width="21.88671875" style="1" customWidth="1"/>
    <col min="13370" max="13561" width="11.5546875" style="1"/>
    <col min="13562" max="13562" width="21.88671875" style="1" customWidth="1"/>
    <col min="13563" max="13563" width="13.88671875" style="1" customWidth="1"/>
    <col min="13564" max="13564" width="38.6640625" style="1" customWidth="1"/>
    <col min="13565" max="13565" width="3" style="1" bestFit="1" customWidth="1"/>
    <col min="13566" max="13566" width="32.33203125" style="1" customWidth="1"/>
    <col min="13567" max="13567" width="46.33203125" style="1" customWidth="1"/>
    <col min="13568" max="13568" width="19" style="1" customWidth="1"/>
    <col min="13569" max="13569" width="0" style="1" hidden="1" customWidth="1"/>
    <col min="13570" max="13570" width="17.6640625" style="1" customWidth="1"/>
    <col min="13571" max="13571" width="0" style="1" hidden="1" customWidth="1"/>
    <col min="13572" max="13572" width="22.33203125" style="1" customWidth="1"/>
    <col min="13573" max="13573" width="5.33203125" style="1" customWidth="1"/>
    <col min="13574" max="13574" width="36.33203125" style="1" customWidth="1"/>
    <col min="13575" max="13575" width="5.6640625" style="1" customWidth="1"/>
    <col min="13576" max="13576" width="0" style="1" hidden="1" customWidth="1"/>
    <col min="13577" max="13577" width="20.6640625" style="1" customWidth="1"/>
    <col min="13578" max="13578" width="4.88671875" style="1" customWidth="1"/>
    <col min="13579" max="13579" width="0" style="1" hidden="1" customWidth="1"/>
    <col min="13580" max="13580" width="24.6640625" style="1" customWidth="1"/>
    <col min="13581" max="13581" width="12.33203125" style="1" customWidth="1"/>
    <col min="13582" max="13582" width="0" style="1" hidden="1" customWidth="1"/>
    <col min="13583" max="13583" width="3.44140625" style="1" customWidth="1"/>
    <col min="13584" max="13584" width="0" style="1" hidden="1" customWidth="1"/>
    <col min="13585" max="13585" width="17.6640625" style="1" customWidth="1"/>
    <col min="13586" max="13586" width="3.44140625" style="1" customWidth="1"/>
    <col min="13587" max="13587" width="0" style="1" hidden="1" customWidth="1"/>
    <col min="13588" max="13588" width="23.6640625" style="1" customWidth="1"/>
    <col min="13589" max="13589" width="10" style="1" customWidth="1"/>
    <col min="13590" max="13590" width="0" style="1" hidden="1" customWidth="1"/>
    <col min="13591" max="13592" width="14.6640625" style="1" customWidth="1"/>
    <col min="13593" max="13593" width="12.88671875" style="1" customWidth="1"/>
    <col min="13594" max="13594" width="3.33203125" style="1" customWidth="1"/>
    <col min="13595" max="13595" width="30.33203125" style="1" customWidth="1"/>
    <col min="13596" max="13596" width="5" style="1" customWidth="1"/>
    <col min="13597" max="13597" width="0" style="1" hidden="1" customWidth="1"/>
    <col min="13598" max="13598" width="14.33203125" style="1" customWidth="1"/>
    <col min="13599" max="13599" width="5.6640625" style="1" customWidth="1"/>
    <col min="13600" max="13600" width="0" style="1" hidden="1" customWidth="1"/>
    <col min="13601" max="13601" width="17.33203125" style="1" customWidth="1"/>
    <col min="13602" max="13602" width="12.6640625" style="1" customWidth="1"/>
    <col min="13603" max="13603" width="0" style="1" hidden="1" customWidth="1"/>
    <col min="13604" max="13604" width="5.33203125" style="1" customWidth="1"/>
    <col min="13605" max="13605" width="0" style="1" hidden="1" customWidth="1"/>
    <col min="13606" max="13606" width="17" style="1" customWidth="1"/>
    <col min="13607" max="13607" width="6.33203125" style="1" customWidth="1"/>
    <col min="13608" max="13608" width="0" style="1" hidden="1" customWidth="1"/>
    <col min="13609" max="13609" width="14.33203125" style="1" customWidth="1"/>
    <col min="13610" max="13610" width="7.5546875" style="1" customWidth="1"/>
    <col min="13611" max="13611" width="0" style="1" hidden="1" customWidth="1"/>
    <col min="13612" max="13613" width="14.33203125" style="1" customWidth="1"/>
    <col min="13614" max="13614" width="20.88671875" style="1" customWidth="1"/>
    <col min="13615" max="13615" width="14.44140625" style="1" customWidth="1"/>
    <col min="13616" max="13616" width="15" style="1" customWidth="1"/>
    <col min="13617" max="13617" width="2.6640625" style="1" customWidth="1"/>
    <col min="13618" max="13618" width="11.6640625" style="1" customWidth="1"/>
    <col min="13619" max="13619" width="11.5546875" style="1" customWidth="1"/>
    <col min="13620" max="13620" width="2.33203125" style="1" customWidth="1"/>
    <col min="13621" max="13621" width="41" style="1" customWidth="1"/>
    <col min="13622" max="13622" width="14.33203125" style="1" customWidth="1"/>
    <col min="13623" max="13624" width="11.5546875" style="1" customWidth="1"/>
    <col min="13625" max="13625" width="21.88671875" style="1" customWidth="1"/>
    <col min="13626" max="13817" width="11.5546875" style="1"/>
    <col min="13818" max="13818" width="21.88671875" style="1" customWidth="1"/>
    <col min="13819" max="13819" width="13.88671875" style="1" customWidth="1"/>
    <col min="13820" max="13820" width="38.6640625" style="1" customWidth="1"/>
    <col min="13821" max="13821" width="3" style="1" bestFit="1" customWidth="1"/>
    <col min="13822" max="13822" width="32.33203125" style="1" customWidth="1"/>
    <col min="13823" max="13823" width="46.33203125" style="1" customWidth="1"/>
    <col min="13824" max="13824" width="19" style="1" customWidth="1"/>
    <col min="13825" max="13825" width="0" style="1" hidden="1" customWidth="1"/>
    <col min="13826" max="13826" width="17.6640625" style="1" customWidth="1"/>
    <col min="13827" max="13827" width="0" style="1" hidden="1" customWidth="1"/>
    <col min="13828" max="13828" width="22.33203125" style="1" customWidth="1"/>
    <col min="13829" max="13829" width="5.33203125" style="1" customWidth="1"/>
    <col min="13830" max="13830" width="36.33203125" style="1" customWidth="1"/>
    <col min="13831" max="13831" width="5.6640625" style="1" customWidth="1"/>
    <col min="13832" max="13832" width="0" style="1" hidden="1" customWidth="1"/>
    <col min="13833" max="13833" width="20.6640625" style="1" customWidth="1"/>
    <col min="13834" max="13834" width="4.88671875" style="1" customWidth="1"/>
    <col min="13835" max="13835" width="0" style="1" hidden="1" customWidth="1"/>
    <col min="13836" max="13836" width="24.6640625" style="1" customWidth="1"/>
    <col min="13837" max="13837" width="12.33203125" style="1" customWidth="1"/>
    <col min="13838" max="13838" width="0" style="1" hidden="1" customWidth="1"/>
    <col min="13839" max="13839" width="3.44140625" style="1" customWidth="1"/>
    <col min="13840" max="13840" width="0" style="1" hidden="1" customWidth="1"/>
    <col min="13841" max="13841" width="17.6640625" style="1" customWidth="1"/>
    <col min="13842" max="13842" width="3.44140625" style="1" customWidth="1"/>
    <col min="13843" max="13843" width="0" style="1" hidden="1" customWidth="1"/>
    <col min="13844" max="13844" width="23.6640625" style="1" customWidth="1"/>
    <col min="13845" max="13845" width="10" style="1" customWidth="1"/>
    <col min="13846" max="13846" width="0" style="1" hidden="1" customWidth="1"/>
    <col min="13847" max="13848" width="14.6640625" style="1" customWidth="1"/>
    <col min="13849" max="13849" width="12.88671875" style="1" customWidth="1"/>
    <col min="13850" max="13850" width="3.33203125" style="1" customWidth="1"/>
    <col min="13851" max="13851" width="30.33203125" style="1" customWidth="1"/>
    <col min="13852" max="13852" width="5" style="1" customWidth="1"/>
    <col min="13853" max="13853" width="0" style="1" hidden="1" customWidth="1"/>
    <col min="13854" max="13854" width="14.33203125" style="1" customWidth="1"/>
    <col min="13855" max="13855" width="5.6640625" style="1" customWidth="1"/>
    <col min="13856" max="13856" width="0" style="1" hidden="1" customWidth="1"/>
    <col min="13857" max="13857" width="17.33203125" style="1" customWidth="1"/>
    <col min="13858" max="13858" width="12.6640625" style="1" customWidth="1"/>
    <col min="13859" max="13859" width="0" style="1" hidden="1" customWidth="1"/>
    <col min="13860" max="13860" width="5.33203125" style="1" customWidth="1"/>
    <col min="13861" max="13861" width="0" style="1" hidden="1" customWidth="1"/>
    <col min="13862" max="13862" width="17" style="1" customWidth="1"/>
    <col min="13863" max="13863" width="6.33203125" style="1" customWidth="1"/>
    <col min="13864" max="13864" width="0" style="1" hidden="1" customWidth="1"/>
    <col min="13865" max="13865" width="14.33203125" style="1" customWidth="1"/>
    <col min="13866" max="13866" width="7.5546875" style="1" customWidth="1"/>
    <col min="13867" max="13867" width="0" style="1" hidden="1" customWidth="1"/>
    <col min="13868" max="13869" width="14.33203125" style="1" customWidth="1"/>
    <col min="13870" max="13870" width="20.88671875" style="1" customWidth="1"/>
    <col min="13871" max="13871" width="14.44140625" style="1" customWidth="1"/>
    <col min="13872" max="13872" width="15" style="1" customWidth="1"/>
    <col min="13873" max="13873" width="2.6640625" style="1" customWidth="1"/>
    <col min="13874" max="13874" width="11.6640625" style="1" customWidth="1"/>
    <col min="13875" max="13875" width="11.5546875" style="1" customWidth="1"/>
    <col min="13876" max="13876" width="2.33203125" style="1" customWidth="1"/>
    <col min="13877" max="13877" width="41" style="1" customWidth="1"/>
    <col min="13878" max="13878" width="14.33203125" style="1" customWidth="1"/>
    <col min="13879" max="13880" width="11.5546875" style="1" customWidth="1"/>
    <col min="13881" max="13881" width="21.88671875" style="1" customWidth="1"/>
    <col min="13882" max="14073" width="11.5546875" style="1"/>
    <col min="14074" max="14074" width="21.88671875" style="1" customWidth="1"/>
    <col min="14075" max="14075" width="13.88671875" style="1" customWidth="1"/>
    <col min="14076" max="14076" width="38.6640625" style="1" customWidth="1"/>
    <col min="14077" max="14077" width="3" style="1" bestFit="1" customWidth="1"/>
    <col min="14078" max="14078" width="32.33203125" style="1" customWidth="1"/>
    <col min="14079" max="14079" width="46.33203125" style="1" customWidth="1"/>
    <col min="14080" max="14080" width="19" style="1" customWidth="1"/>
    <col min="14081" max="14081" width="0" style="1" hidden="1" customWidth="1"/>
    <col min="14082" max="14082" width="17.6640625" style="1" customWidth="1"/>
    <col min="14083" max="14083" width="0" style="1" hidden="1" customWidth="1"/>
    <col min="14084" max="14084" width="22.33203125" style="1" customWidth="1"/>
    <col min="14085" max="14085" width="5.33203125" style="1" customWidth="1"/>
    <col min="14086" max="14086" width="36.33203125" style="1" customWidth="1"/>
    <col min="14087" max="14087" width="5.6640625" style="1" customWidth="1"/>
    <col min="14088" max="14088" width="0" style="1" hidden="1" customWidth="1"/>
    <col min="14089" max="14089" width="20.6640625" style="1" customWidth="1"/>
    <col min="14090" max="14090" width="4.88671875" style="1" customWidth="1"/>
    <col min="14091" max="14091" width="0" style="1" hidden="1" customWidth="1"/>
    <col min="14092" max="14092" width="24.6640625" style="1" customWidth="1"/>
    <col min="14093" max="14093" width="12.33203125" style="1" customWidth="1"/>
    <col min="14094" max="14094" width="0" style="1" hidden="1" customWidth="1"/>
    <col min="14095" max="14095" width="3.44140625" style="1" customWidth="1"/>
    <col min="14096" max="14096" width="0" style="1" hidden="1" customWidth="1"/>
    <col min="14097" max="14097" width="17.6640625" style="1" customWidth="1"/>
    <col min="14098" max="14098" width="3.44140625" style="1" customWidth="1"/>
    <col min="14099" max="14099" width="0" style="1" hidden="1" customWidth="1"/>
    <col min="14100" max="14100" width="23.6640625" style="1" customWidth="1"/>
    <col min="14101" max="14101" width="10" style="1" customWidth="1"/>
    <col min="14102" max="14102" width="0" style="1" hidden="1" customWidth="1"/>
    <col min="14103" max="14104" width="14.6640625" style="1" customWidth="1"/>
    <col min="14105" max="14105" width="12.88671875" style="1" customWidth="1"/>
    <col min="14106" max="14106" width="3.33203125" style="1" customWidth="1"/>
    <col min="14107" max="14107" width="30.33203125" style="1" customWidth="1"/>
    <col min="14108" max="14108" width="5" style="1" customWidth="1"/>
    <col min="14109" max="14109" width="0" style="1" hidden="1" customWidth="1"/>
    <col min="14110" max="14110" width="14.33203125" style="1" customWidth="1"/>
    <col min="14111" max="14111" width="5.6640625" style="1" customWidth="1"/>
    <col min="14112" max="14112" width="0" style="1" hidden="1" customWidth="1"/>
    <col min="14113" max="14113" width="17.33203125" style="1" customWidth="1"/>
    <col min="14114" max="14114" width="12.6640625" style="1" customWidth="1"/>
    <col min="14115" max="14115" width="0" style="1" hidden="1" customWidth="1"/>
    <col min="14116" max="14116" width="5.33203125" style="1" customWidth="1"/>
    <col min="14117" max="14117" width="0" style="1" hidden="1" customWidth="1"/>
    <col min="14118" max="14118" width="17" style="1" customWidth="1"/>
    <col min="14119" max="14119" width="6.33203125" style="1" customWidth="1"/>
    <col min="14120" max="14120" width="0" style="1" hidden="1" customWidth="1"/>
    <col min="14121" max="14121" width="14.33203125" style="1" customWidth="1"/>
    <col min="14122" max="14122" width="7.5546875" style="1" customWidth="1"/>
    <col min="14123" max="14123" width="0" style="1" hidden="1" customWidth="1"/>
    <col min="14124" max="14125" width="14.33203125" style="1" customWidth="1"/>
    <col min="14126" max="14126" width="20.88671875" style="1" customWidth="1"/>
    <col min="14127" max="14127" width="14.44140625" style="1" customWidth="1"/>
    <col min="14128" max="14128" width="15" style="1" customWidth="1"/>
    <col min="14129" max="14129" width="2.6640625" style="1" customWidth="1"/>
    <col min="14130" max="14130" width="11.6640625" style="1" customWidth="1"/>
    <col min="14131" max="14131" width="11.5546875" style="1" customWidth="1"/>
    <col min="14132" max="14132" width="2.33203125" style="1" customWidth="1"/>
    <col min="14133" max="14133" width="41" style="1" customWidth="1"/>
    <col min="14134" max="14134" width="14.33203125" style="1" customWidth="1"/>
    <col min="14135" max="14136" width="11.5546875" style="1" customWidth="1"/>
    <col min="14137" max="14137" width="21.88671875" style="1" customWidth="1"/>
    <col min="14138" max="14329" width="11.5546875" style="1"/>
    <col min="14330" max="14330" width="21.88671875" style="1" customWidth="1"/>
    <col min="14331" max="14331" width="13.88671875" style="1" customWidth="1"/>
    <col min="14332" max="14332" width="38.6640625" style="1" customWidth="1"/>
    <col min="14333" max="14333" width="3" style="1" bestFit="1" customWidth="1"/>
    <col min="14334" max="14334" width="32.33203125" style="1" customWidth="1"/>
    <col min="14335" max="14335" width="46.33203125" style="1" customWidth="1"/>
    <col min="14336" max="14336" width="19" style="1" customWidth="1"/>
    <col min="14337" max="14337" width="0" style="1" hidden="1" customWidth="1"/>
    <col min="14338" max="14338" width="17.6640625" style="1" customWidth="1"/>
    <col min="14339" max="14339" width="0" style="1" hidden="1" customWidth="1"/>
    <col min="14340" max="14340" width="22.33203125" style="1" customWidth="1"/>
    <col min="14341" max="14341" width="5.33203125" style="1" customWidth="1"/>
    <col min="14342" max="14342" width="36.33203125" style="1" customWidth="1"/>
    <col min="14343" max="14343" width="5.6640625" style="1" customWidth="1"/>
    <col min="14344" max="14344" width="0" style="1" hidden="1" customWidth="1"/>
    <col min="14345" max="14345" width="20.6640625" style="1" customWidth="1"/>
    <col min="14346" max="14346" width="4.88671875" style="1" customWidth="1"/>
    <col min="14347" max="14347" width="0" style="1" hidden="1" customWidth="1"/>
    <col min="14348" max="14348" width="24.6640625" style="1" customWidth="1"/>
    <col min="14349" max="14349" width="12.33203125" style="1" customWidth="1"/>
    <col min="14350" max="14350" width="0" style="1" hidden="1" customWidth="1"/>
    <col min="14351" max="14351" width="3.44140625" style="1" customWidth="1"/>
    <col min="14352" max="14352" width="0" style="1" hidden="1" customWidth="1"/>
    <col min="14353" max="14353" width="17.6640625" style="1" customWidth="1"/>
    <col min="14354" max="14354" width="3.44140625" style="1" customWidth="1"/>
    <col min="14355" max="14355" width="0" style="1" hidden="1" customWidth="1"/>
    <col min="14356" max="14356" width="23.6640625" style="1" customWidth="1"/>
    <col min="14357" max="14357" width="10" style="1" customWidth="1"/>
    <col min="14358" max="14358" width="0" style="1" hidden="1" customWidth="1"/>
    <col min="14359" max="14360" width="14.6640625" style="1" customWidth="1"/>
    <col min="14361" max="14361" width="12.88671875" style="1" customWidth="1"/>
    <col min="14362" max="14362" width="3.33203125" style="1" customWidth="1"/>
    <col min="14363" max="14363" width="30.33203125" style="1" customWidth="1"/>
    <col min="14364" max="14364" width="5" style="1" customWidth="1"/>
    <col min="14365" max="14365" width="0" style="1" hidden="1" customWidth="1"/>
    <col min="14366" max="14366" width="14.33203125" style="1" customWidth="1"/>
    <col min="14367" max="14367" width="5.6640625" style="1" customWidth="1"/>
    <col min="14368" max="14368" width="0" style="1" hidden="1" customWidth="1"/>
    <col min="14369" max="14369" width="17.33203125" style="1" customWidth="1"/>
    <col min="14370" max="14370" width="12.6640625" style="1" customWidth="1"/>
    <col min="14371" max="14371" width="0" style="1" hidden="1" customWidth="1"/>
    <col min="14372" max="14372" width="5.33203125" style="1" customWidth="1"/>
    <col min="14373" max="14373" width="0" style="1" hidden="1" customWidth="1"/>
    <col min="14374" max="14374" width="17" style="1" customWidth="1"/>
    <col min="14375" max="14375" width="6.33203125" style="1" customWidth="1"/>
    <col min="14376" max="14376" width="0" style="1" hidden="1" customWidth="1"/>
    <col min="14377" max="14377" width="14.33203125" style="1" customWidth="1"/>
    <col min="14378" max="14378" width="7.5546875" style="1" customWidth="1"/>
    <col min="14379" max="14379" width="0" style="1" hidden="1" customWidth="1"/>
    <col min="14380" max="14381" width="14.33203125" style="1" customWidth="1"/>
    <col min="14382" max="14382" width="20.88671875" style="1" customWidth="1"/>
    <col min="14383" max="14383" width="14.44140625" style="1" customWidth="1"/>
    <col min="14384" max="14384" width="15" style="1" customWidth="1"/>
    <col min="14385" max="14385" width="2.6640625" style="1" customWidth="1"/>
    <col min="14386" max="14386" width="11.6640625" style="1" customWidth="1"/>
    <col min="14387" max="14387" width="11.5546875" style="1" customWidth="1"/>
    <col min="14388" max="14388" width="2.33203125" style="1" customWidth="1"/>
    <col min="14389" max="14389" width="41" style="1" customWidth="1"/>
    <col min="14390" max="14390" width="14.33203125" style="1" customWidth="1"/>
    <col min="14391" max="14392" width="11.5546875" style="1" customWidth="1"/>
    <col min="14393" max="14393" width="21.88671875" style="1" customWidth="1"/>
    <col min="14394" max="14585" width="11.5546875" style="1"/>
    <col min="14586" max="14586" width="21.88671875" style="1" customWidth="1"/>
    <col min="14587" max="14587" width="13.88671875" style="1" customWidth="1"/>
    <col min="14588" max="14588" width="38.6640625" style="1" customWidth="1"/>
    <col min="14589" max="14589" width="3" style="1" bestFit="1" customWidth="1"/>
    <col min="14590" max="14590" width="32.33203125" style="1" customWidth="1"/>
    <col min="14591" max="14591" width="46.33203125" style="1" customWidth="1"/>
    <col min="14592" max="14592" width="19" style="1" customWidth="1"/>
    <col min="14593" max="14593" width="0" style="1" hidden="1" customWidth="1"/>
    <col min="14594" max="14594" width="17.6640625" style="1" customWidth="1"/>
    <col min="14595" max="14595" width="0" style="1" hidden="1" customWidth="1"/>
    <col min="14596" max="14596" width="22.33203125" style="1" customWidth="1"/>
    <col min="14597" max="14597" width="5.33203125" style="1" customWidth="1"/>
    <col min="14598" max="14598" width="36.33203125" style="1" customWidth="1"/>
    <col min="14599" max="14599" width="5.6640625" style="1" customWidth="1"/>
    <col min="14600" max="14600" width="0" style="1" hidden="1" customWidth="1"/>
    <col min="14601" max="14601" width="20.6640625" style="1" customWidth="1"/>
    <col min="14602" max="14602" width="4.88671875" style="1" customWidth="1"/>
    <col min="14603" max="14603" width="0" style="1" hidden="1" customWidth="1"/>
    <col min="14604" max="14604" width="24.6640625" style="1" customWidth="1"/>
    <col min="14605" max="14605" width="12.33203125" style="1" customWidth="1"/>
    <col min="14606" max="14606" width="0" style="1" hidden="1" customWidth="1"/>
    <col min="14607" max="14607" width="3.44140625" style="1" customWidth="1"/>
    <col min="14608" max="14608" width="0" style="1" hidden="1" customWidth="1"/>
    <col min="14609" max="14609" width="17.6640625" style="1" customWidth="1"/>
    <col min="14610" max="14610" width="3.44140625" style="1" customWidth="1"/>
    <col min="14611" max="14611" width="0" style="1" hidden="1" customWidth="1"/>
    <col min="14612" max="14612" width="23.6640625" style="1" customWidth="1"/>
    <col min="14613" max="14613" width="10" style="1" customWidth="1"/>
    <col min="14614" max="14614" width="0" style="1" hidden="1" customWidth="1"/>
    <col min="14615" max="14616" width="14.6640625" style="1" customWidth="1"/>
    <col min="14617" max="14617" width="12.88671875" style="1" customWidth="1"/>
    <col min="14618" max="14618" width="3.33203125" style="1" customWidth="1"/>
    <col min="14619" max="14619" width="30.33203125" style="1" customWidth="1"/>
    <col min="14620" max="14620" width="5" style="1" customWidth="1"/>
    <col min="14621" max="14621" width="0" style="1" hidden="1" customWidth="1"/>
    <col min="14622" max="14622" width="14.33203125" style="1" customWidth="1"/>
    <col min="14623" max="14623" width="5.6640625" style="1" customWidth="1"/>
    <col min="14624" max="14624" width="0" style="1" hidden="1" customWidth="1"/>
    <col min="14625" max="14625" width="17.33203125" style="1" customWidth="1"/>
    <col min="14626" max="14626" width="12.6640625" style="1" customWidth="1"/>
    <col min="14627" max="14627" width="0" style="1" hidden="1" customWidth="1"/>
    <col min="14628" max="14628" width="5.33203125" style="1" customWidth="1"/>
    <col min="14629" max="14629" width="0" style="1" hidden="1" customWidth="1"/>
    <col min="14630" max="14630" width="17" style="1" customWidth="1"/>
    <col min="14631" max="14631" width="6.33203125" style="1" customWidth="1"/>
    <col min="14632" max="14632" width="0" style="1" hidden="1" customWidth="1"/>
    <col min="14633" max="14633" width="14.33203125" style="1" customWidth="1"/>
    <col min="14634" max="14634" width="7.5546875" style="1" customWidth="1"/>
    <col min="14635" max="14635" width="0" style="1" hidden="1" customWidth="1"/>
    <col min="14636" max="14637" width="14.33203125" style="1" customWidth="1"/>
    <col min="14638" max="14638" width="20.88671875" style="1" customWidth="1"/>
    <col min="14639" max="14639" width="14.44140625" style="1" customWidth="1"/>
    <col min="14640" max="14640" width="15" style="1" customWidth="1"/>
    <col min="14641" max="14641" width="2.6640625" style="1" customWidth="1"/>
    <col min="14642" max="14642" width="11.6640625" style="1" customWidth="1"/>
    <col min="14643" max="14643" width="11.5546875" style="1" customWidth="1"/>
    <col min="14644" max="14644" width="2.33203125" style="1" customWidth="1"/>
    <col min="14645" max="14645" width="41" style="1" customWidth="1"/>
    <col min="14646" max="14646" width="14.33203125" style="1" customWidth="1"/>
    <col min="14647" max="14648" width="11.5546875" style="1" customWidth="1"/>
    <col min="14649" max="14649" width="21.88671875" style="1" customWidth="1"/>
    <col min="14650" max="14841" width="11.5546875" style="1"/>
    <col min="14842" max="14842" width="21.88671875" style="1" customWidth="1"/>
    <col min="14843" max="14843" width="13.88671875" style="1" customWidth="1"/>
    <col min="14844" max="14844" width="38.6640625" style="1" customWidth="1"/>
    <col min="14845" max="14845" width="3" style="1" bestFit="1" customWidth="1"/>
    <col min="14846" max="14846" width="32.33203125" style="1" customWidth="1"/>
    <col min="14847" max="14847" width="46.33203125" style="1" customWidth="1"/>
    <col min="14848" max="14848" width="19" style="1" customWidth="1"/>
    <col min="14849" max="14849" width="0" style="1" hidden="1" customWidth="1"/>
    <col min="14850" max="14850" width="17.6640625" style="1" customWidth="1"/>
    <col min="14851" max="14851" width="0" style="1" hidden="1" customWidth="1"/>
    <col min="14852" max="14852" width="22.33203125" style="1" customWidth="1"/>
    <col min="14853" max="14853" width="5.33203125" style="1" customWidth="1"/>
    <col min="14854" max="14854" width="36.33203125" style="1" customWidth="1"/>
    <col min="14855" max="14855" width="5.6640625" style="1" customWidth="1"/>
    <col min="14856" max="14856" width="0" style="1" hidden="1" customWidth="1"/>
    <col min="14857" max="14857" width="20.6640625" style="1" customWidth="1"/>
    <col min="14858" max="14858" width="4.88671875" style="1" customWidth="1"/>
    <col min="14859" max="14859" width="0" style="1" hidden="1" customWidth="1"/>
    <col min="14860" max="14860" width="24.6640625" style="1" customWidth="1"/>
    <col min="14861" max="14861" width="12.33203125" style="1" customWidth="1"/>
    <col min="14862" max="14862" width="0" style="1" hidden="1" customWidth="1"/>
    <col min="14863" max="14863" width="3.44140625" style="1" customWidth="1"/>
    <col min="14864" max="14864" width="0" style="1" hidden="1" customWidth="1"/>
    <col min="14865" max="14865" width="17.6640625" style="1" customWidth="1"/>
    <col min="14866" max="14866" width="3.44140625" style="1" customWidth="1"/>
    <col min="14867" max="14867" width="0" style="1" hidden="1" customWidth="1"/>
    <col min="14868" max="14868" width="23.6640625" style="1" customWidth="1"/>
    <col min="14869" max="14869" width="10" style="1" customWidth="1"/>
    <col min="14870" max="14870" width="0" style="1" hidden="1" customWidth="1"/>
    <col min="14871" max="14872" width="14.6640625" style="1" customWidth="1"/>
    <col min="14873" max="14873" width="12.88671875" style="1" customWidth="1"/>
    <col min="14874" max="14874" width="3.33203125" style="1" customWidth="1"/>
    <col min="14875" max="14875" width="30.33203125" style="1" customWidth="1"/>
    <col min="14876" max="14876" width="5" style="1" customWidth="1"/>
    <col min="14877" max="14877" width="0" style="1" hidden="1" customWidth="1"/>
    <col min="14878" max="14878" width="14.33203125" style="1" customWidth="1"/>
    <col min="14879" max="14879" width="5.6640625" style="1" customWidth="1"/>
    <col min="14880" max="14880" width="0" style="1" hidden="1" customWidth="1"/>
    <col min="14881" max="14881" width="17.33203125" style="1" customWidth="1"/>
    <col min="14882" max="14882" width="12.6640625" style="1" customWidth="1"/>
    <col min="14883" max="14883" width="0" style="1" hidden="1" customWidth="1"/>
    <col min="14884" max="14884" width="5.33203125" style="1" customWidth="1"/>
    <col min="14885" max="14885" width="0" style="1" hidden="1" customWidth="1"/>
    <col min="14886" max="14886" width="17" style="1" customWidth="1"/>
    <col min="14887" max="14887" width="6.33203125" style="1" customWidth="1"/>
    <col min="14888" max="14888" width="0" style="1" hidden="1" customWidth="1"/>
    <col min="14889" max="14889" width="14.33203125" style="1" customWidth="1"/>
    <col min="14890" max="14890" width="7.5546875" style="1" customWidth="1"/>
    <col min="14891" max="14891" width="0" style="1" hidden="1" customWidth="1"/>
    <col min="14892" max="14893" width="14.33203125" style="1" customWidth="1"/>
    <col min="14894" max="14894" width="20.88671875" style="1" customWidth="1"/>
    <col min="14895" max="14895" width="14.44140625" style="1" customWidth="1"/>
    <col min="14896" max="14896" width="15" style="1" customWidth="1"/>
    <col min="14897" max="14897" width="2.6640625" style="1" customWidth="1"/>
    <col min="14898" max="14898" width="11.6640625" style="1" customWidth="1"/>
    <col min="14899" max="14899" width="11.5546875" style="1" customWidth="1"/>
    <col min="14900" max="14900" width="2.33203125" style="1" customWidth="1"/>
    <col min="14901" max="14901" width="41" style="1" customWidth="1"/>
    <col min="14902" max="14902" width="14.33203125" style="1" customWidth="1"/>
    <col min="14903" max="14904" width="11.5546875" style="1" customWidth="1"/>
    <col min="14905" max="14905" width="21.88671875" style="1" customWidth="1"/>
    <col min="14906" max="15097" width="11.5546875" style="1"/>
    <col min="15098" max="15098" width="21.88671875" style="1" customWidth="1"/>
    <col min="15099" max="15099" width="13.88671875" style="1" customWidth="1"/>
    <col min="15100" max="15100" width="38.6640625" style="1" customWidth="1"/>
    <col min="15101" max="15101" width="3" style="1" bestFit="1" customWidth="1"/>
    <col min="15102" max="15102" width="32.33203125" style="1" customWidth="1"/>
    <col min="15103" max="15103" width="46.33203125" style="1" customWidth="1"/>
    <col min="15104" max="15104" width="19" style="1" customWidth="1"/>
    <col min="15105" max="15105" width="0" style="1" hidden="1" customWidth="1"/>
    <col min="15106" max="15106" width="17.6640625" style="1" customWidth="1"/>
    <col min="15107" max="15107" width="0" style="1" hidden="1" customWidth="1"/>
    <col min="15108" max="15108" width="22.33203125" style="1" customWidth="1"/>
    <col min="15109" max="15109" width="5.33203125" style="1" customWidth="1"/>
    <col min="15110" max="15110" width="36.33203125" style="1" customWidth="1"/>
    <col min="15111" max="15111" width="5.6640625" style="1" customWidth="1"/>
    <col min="15112" max="15112" width="0" style="1" hidden="1" customWidth="1"/>
    <col min="15113" max="15113" width="20.6640625" style="1" customWidth="1"/>
    <col min="15114" max="15114" width="4.88671875" style="1" customWidth="1"/>
    <col min="15115" max="15115" width="0" style="1" hidden="1" customWidth="1"/>
    <col min="15116" max="15116" width="24.6640625" style="1" customWidth="1"/>
    <col min="15117" max="15117" width="12.33203125" style="1" customWidth="1"/>
    <col min="15118" max="15118" width="0" style="1" hidden="1" customWidth="1"/>
    <col min="15119" max="15119" width="3.44140625" style="1" customWidth="1"/>
    <col min="15120" max="15120" width="0" style="1" hidden="1" customWidth="1"/>
    <col min="15121" max="15121" width="17.6640625" style="1" customWidth="1"/>
    <col min="15122" max="15122" width="3.44140625" style="1" customWidth="1"/>
    <col min="15123" max="15123" width="0" style="1" hidden="1" customWidth="1"/>
    <col min="15124" max="15124" width="23.6640625" style="1" customWidth="1"/>
    <col min="15125" max="15125" width="10" style="1" customWidth="1"/>
    <col min="15126" max="15126" width="0" style="1" hidden="1" customWidth="1"/>
    <col min="15127" max="15128" width="14.6640625" style="1" customWidth="1"/>
    <col min="15129" max="15129" width="12.88671875" style="1" customWidth="1"/>
    <col min="15130" max="15130" width="3.33203125" style="1" customWidth="1"/>
    <col min="15131" max="15131" width="30.33203125" style="1" customWidth="1"/>
    <col min="15132" max="15132" width="5" style="1" customWidth="1"/>
    <col min="15133" max="15133" width="0" style="1" hidden="1" customWidth="1"/>
    <col min="15134" max="15134" width="14.33203125" style="1" customWidth="1"/>
    <col min="15135" max="15135" width="5.6640625" style="1" customWidth="1"/>
    <col min="15136" max="15136" width="0" style="1" hidden="1" customWidth="1"/>
    <col min="15137" max="15137" width="17.33203125" style="1" customWidth="1"/>
    <col min="15138" max="15138" width="12.6640625" style="1" customWidth="1"/>
    <col min="15139" max="15139" width="0" style="1" hidden="1" customWidth="1"/>
    <col min="15140" max="15140" width="5.33203125" style="1" customWidth="1"/>
    <col min="15141" max="15141" width="0" style="1" hidden="1" customWidth="1"/>
    <col min="15142" max="15142" width="17" style="1" customWidth="1"/>
    <col min="15143" max="15143" width="6.33203125" style="1" customWidth="1"/>
    <col min="15144" max="15144" width="0" style="1" hidden="1" customWidth="1"/>
    <col min="15145" max="15145" width="14.33203125" style="1" customWidth="1"/>
    <col min="15146" max="15146" width="7.5546875" style="1" customWidth="1"/>
    <col min="15147" max="15147" width="0" style="1" hidden="1" customWidth="1"/>
    <col min="15148" max="15149" width="14.33203125" style="1" customWidth="1"/>
    <col min="15150" max="15150" width="20.88671875" style="1" customWidth="1"/>
    <col min="15151" max="15151" width="14.44140625" style="1" customWidth="1"/>
    <col min="15152" max="15152" width="15" style="1" customWidth="1"/>
    <col min="15153" max="15153" width="2.6640625" style="1" customWidth="1"/>
    <col min="15154" max="15154" width="11.6640625" style="1" customWidth="1"/>
    <col min="15155" max="15155" width="11.5546875" style="1" customWidth="1"/>
    <col min="15156" max="15156" width="2.33203125" style="1" customWidth="1"/>
    <col min="15157" max="15157" width="41" style="1" customWidth="1"/>
    <col min="15158" max="15158" width="14.33203125" style="1" customWidth="1"/>
    <col min="15159" max="15160" width="11.5546875" style="1" customWidth="1"/>
    <col min="15161" max="15161" width="21.88671875" style="1" customWidth="1"/>
    <col min="15162" max="15353" width="11.5546875" style="1"/>
    <col min="15354" max="15354" width="21.88671875" style="1" customWidth="1"/>
    <col min="15355" max="15355" width="13.88671875" style="1" customWidth="1"/>
    <col min="15356" max="15356" width="38.6640625" style="1" customWidth="1"/>
    <col min="15357" max="15357" width="3" style="1" bestFit="1" customWidth="1"/>
    <col min="15358" max="15358" width="32.33203125" style="1" customWidth="1"/>
    <col min="15359" max="15359" width="46.33203125" style="1" customWidth="1"/>
    <col min="15360" max="15360" width="19" style="1" customWidth="1"/>
    <col min="15361" max="15361" width="0" style="1" hidden="1" customWidth="1"/>
    <col min="15362" max="15362" width="17.6640625" style="1" customWidth="1"/>
    <col min="15363" max="15363" width="0" style="1" hidden="1" customWidth="1"/>
    <col min="15364" max="15364" width="22.33203125" style="1" customWidth="1"/>
    <col min="15365" max="15365" width="5.33203125" style="1" customWidth="1"/>
    <col min="15366" max="15366" width="36.33203125" style="1" customWidth="1"/>
    <col min="15367" max="15367" width="5.6640625" style="1" customWidth="1"/>
    <col min="15368" max="15368" width="0" style="1" hidden="1" customWidth="1"/>
    <col min="15369" max="15369" width="20.6640625" style="1" customWidth="1"/>
    <col min="15370" max="15370" width="4.88671875" style="1" customWidth="1"/>
    <col min="15371" max="15371" width="0" style="1" hidden="1" customWidth="1"/>
    <col min="15372" max="15372" width="24.6640625" style="1" customWidth="1"/>
    <col min="15373" max="15373" width="12.33203125" style="1" customWidth="1"/>
    <col min="15374" max="15374" width="0" style="1" hidden="1" customWidth="1"/>
    <col min="15375" max="15375" width="3.44140625" style="1" customWidth="1"/>
    <col min="15376" max="15376" width="0" style="1" hidden="1" customWidth="1"/>
    <col min="15377" max="15377" width="17.6640625" style="1" customWidth="1"/>
    <col min="15378" max="15378" width="3.44140625" style="1" customWidth="1"/>
    <col min="15379" max="15379" width="0" style="1" hidden="1" customWidth="1"/>
    <col min="15380" max="15380" width="23.6640625" style="1" customWidth="1"/>
    <col min="15381" max="15381" width="10" style="1" customWidth="1"/>
    <col min="15382" max="15382" width="0" style="1" hidden="1" customWidth="1"/>
    <col min="15383" max="15384" width="14.6640625" style="1" customWidth="1"/>
    <col min="15385" max="15385" width="12.88671875" style="1" customWidth="1"/>
    <col min="15386" max="15386" width="3.33203125" style="1" customWidth="1"/>
    <col min="15387" max="15387" width="30.33203125" style="1" customWidth="1"/>
    <col min="15388" max="15388" width="5" style="1" customWidth="1"/>
    <col min="15389" max="15389" width="0" style="1" hidden="1" customWidth="1"/>
    <col min="15390" max="15390" width="14.33203125" style="1" customWidth="1"/>
    <col min="15391" max="15391" width="5.6640625" style="1" customWidth="1"/>
    <col min="15392" max="15392" width="0" style="1" hidden="1" customWidth="1"/>
    <col min="15393" max="15393" width="17.33203125" style="1" customWidth="1"/>
    <col min="15394" max="15394" width="12.6640625" style="1" customWidth="1"/>
    <col min="15395" max="15395" width="0" style="1" hidden="1" customWidth="1"/>
    <col min="15396" max="15396" width="5.33203125" style="1" customWidth="1"/>
    <col min="15397" max="15397" width="0" style="1" hidden="1" customWidth="1"/>
    <col min="15398" max="15398" width="17" style="1" customWidth="1"/>
    <col min="15399" max="15399" width="6.33203125" style="1" customWidth="1"/>
    <col min="15400" max="15400" width="0" style="1" hidden="1" customWidth="1"/>
    <col min="15401" max="15401" width="14.33203125" style="1" customWidth="1"/>
    <col min="15402" max="15402" width="7.5546875" style="1" customWidth="1"/>
    <col min="15403" max="15403" width="0" style="1" hidden="1" customWidth="1"/>
    <col min="15404" max="15405" width="14.33203125" style="1" customWidth="1"/>
    <col min="15406" max="15406" width="20.88671875" style="1" customWidth="1"/>
    <col min="15407" max="15407" width="14.44140625" style="1" customWidth="1"/>
    <col min="15408" max="15408" width="15" style="1" customWidth="1"/>
    <col min="15409" max="15409" width="2.6640625" style="1" customWidth="1"/>
    <col min="15410" max="15410" width="11.6640625" style="1" customWidth="1"/>
    <col min="15411" max="15411" width="11.5546875" style="1" customWidth="1"/>
    <col min="15412" max="15412" width="2.33203125" style="1" customWidth="1"/>
    <col min="15413" max="15413" width="41" style="1" customWidth="1"/>
    <col min="15414" max="15414" width="14.33203125" style="1" customWidth="1"/>
    <col min="15415" max="15416" width="11.5546875" style="1" customWidth="1"/>
    <col min="15417" max="15417" width="21.88671875" style="1" customWidth="1"/>
    <col min="15418" max="15609" width="11.5546875" style="1"/>
    <col min="15610" max="15610" width="21.88671875" style="1" customWidth="1"/>
    <col min="15611" max="15611" width="13.88671875" style="1" customWidth="1"/>
    <col min="15612" max="15612" width="38.6640625" style="1" customWidth="1"/>
    <col min="15613" max="15613" width="3" style="1" bestFit="1" customWidth="1"/>
    <col min="15614" max="15614" width="32.33203125" style="1" customWidth="1"/>
    <col min="15615" max="15615" width="46.33203125" style="1" customWidth="1"/>
    <col min="15616" max="15616" width="19" style="1" customWidth="1"/>
    <col min="15617" max="15617" width="0" style="1" hidden="1" customWidth="1"/>
    <col min="15618" max="15618" width="17.6640625" style="1" customWidth="1"/>
    <col min="15619" max="15619" width="0" style="1" hidden="1" customWidth="1"/>
    <col min="15620" max="15620" width="22.33203125" style="1" customWidth="1"/>
    <col min="15621" max="15621" width="5.33203125" style="1" customWidth="1"/>
    <col min="15622" max="15622" width="36.33203125" style="1" customWidth="1"/>
    <col min="15623" max="15623" width="5.6640625" style="1" customWidth="1"/>
    <col min="15624" max="15624" width="0" style="1" hidden="1" customWidth="1"/>
    <col min="15625" max="15625" width="20.6640625" style="1" customWidth="1"/>
    <col min="15626" max="15626" width="4.88671875" style="1" customWidth="1"/>
    <col min="15627" max="15627" width="0" style="1" hidden="1" customWidth="1"/>
    <col min="15628" max="15628" width="24.6640625" style="1" customWidth="1"/>
    <col min="15629" max="15629" width="12.33203125" style="1" customWidth="1"/>
    <col min="15630" max="15630" width="0" style="1" hidden="1" customWidth="1"/>
    <col min="15631" max="15631" width="3.44140625" style="1" customWidth="1"/>
    <col min="15632" max="15632" width="0" style="1" hidden="1" customWidth="1"/>
    <col min="15633" max="15633" width="17.6640625" style="1" customWidth="1"/>
    <col min="15634" max="15634" width="3.44140625" style="1" customWidth="1"/>
    <col min="15635" max="15635" width="0" style="1" hidden="1" customWidth="1"/>
    <col min="15636" max="15636" width="23.6640625" style="1" customWidth="1"/>
    <col min="15637" max="15637" width="10" style="1" customWidth="1"/>
    <col min="15638" max="15638" width="0" style="1" hidden="1" customWidth="1"/>
    <col min="15639" max="15640" width="14.6640625" style="1" customWidth="1"/>
    <col min="15641" max="15641" width="12.88671875" style="1" customWidth="1"/>
    <col min="15642" max="15642" width="3.33203125" style="1" customWidth="1"/>
    <col min="15643" max="15643" width="30.33203125" style="1" customWidth="1"/>
    <col min="15644" max="15644" width="5" style="1" customWidth="1"/>
    <col min="15645" max="15645" width="0" style="1" hidden="1" customWidth="1"/>
    <col min="15646" max="15646" width="14.33203125" style="1" customWidth="1"/>
    <col min="15647" max="15647" width="5.6640625" style="1" customWidth="1"/>
    <col min="15648" max="15648" width="0" style="1" hidden="1" customWidth="1"/>
    <col min="15649" max="15649" width="17.33203125" style="1" customWidth="1"/>
    <col min="15650" max="15650" width="12.6640625" style="1" customWidth="1"/>
    <col min="15651" max="15651" width="0" style="1" hidden="1" customWidth="1"/>
    <col min="15652" max="15652" width="5.33203125" style="1" customWidth="1"/>
    <col min="15653" max="15653" width="0" style="1" hidden="1" customWidth="1"/>
    <col min="15654" max="15654" width="17" style="1" customWidth="1"/>
    <col min="15655" max="15655" width="6.33203125" style="1" customWidth="1"/>
    <col min="15656" max="15656" width="0" style="1" hidden="1" customWidth="1"/>
    <col min="15657" max="15657" width="14.33203125" style="1" customWidth="1"/>
    <col min="15658" max="15658" width="7.5546875" style="1" customWidth="1"/>
    <col min="15659" max="15659" width="0" style="1" hidden="1" customWidth="1"/>
    <col min="15660" max="15661" width="14.33203125" style="1" customWidth="1"/>
    <col min="15662" max="15662" width="20.88671875" style="1" customWidth="1"/>
    <col min="15663" max="15663" width="14.44140625" style="1" customWidth="1"/>
    <col min="15664" max="15664" width="15" style="1" customWidth="1"/>
    <col min="15665" max="15665" width="2.6640625" style="1" customWidth="1"/>
    <col min="15666" max="15666" width="11.6640625" style="1" customWidth="1"/>
    <col min="15667" max="15667" width="11.5546875" style="1" customWidth="1"/>
    <col min="15668" max="15668" width="2.33203125" style="1" customWidth="1"/>
    <col min="15669" max="15669" width="41" style="1" customWidth="1"/>
    <col min="15670" max="15670" width="14.33203125" style="1" customWidth="1"/>
    <col min="15671" max="15672" width="11.5546875" style="1" customWidth="1"/>
    <col min="15673" max="15673" width="21.88671875" style="1" customWidth="1"/>
    <col min="15674" max="15865" width="11.5546875" style="1"/>
    <col min="15866" max="15866" width="21.88671875" style="1" customWidth="1"/>
    <col min="15867" max="15867" width="13.88671875" style="1" customWidth="1"/>
    <col min="15868" max="15868" width="38.6640625" style="1" customWidth="1"/>
    <col min="15869" max="15869" width="3" style="1" bestFit="1" customWidth="1"/>
    <col min="15870" max="15870" width="32.33203125" style="1" customWidth="1"/>
    <col min="15871" max="15871" width="46.33203125" style="1" customWidth="1"/>
    <col min="15872" max="15872" width="19" style="1" customWidth="1"/>
    <col min="15873" max="15873" width="0" style="1" hidden="1" customWidth="1"/>
    <col min="15874" max="15874" width="17.6640625" style="1" customWidth="1"/>
    <col min="15875" max="15875" width="0" style="1" hidden="1" customWidth="1"/>
    <col min="15876" max="15876" width="22.33203125" style="1" customWidth="1"/>
    <col min="15877" max="15877" width="5.33203125" style="1" customWidth="1"/>
    <col min="15878" max="15878" width="36.33203125" style="1" customWidth="1"/>
    <col min="15879" max="15879" width="5.6640625" style="1" customWidth="1"/>
    <col min="15880" max="15880" width="0" style="1" hidden="1" customWidth="1"/>
    <col min="15881" max="15881" width="20.6640625" style="1" customWidth="1"/>
    <col min="15882" max="15882" width="4.88671875" style="1" customWidth="1"/>
    <col min="15883" max="15883" width="0" style="1" hidden="1" customWidth="1"/>
    <col min="15884" max="15884" width="24.6640625" style="1" customWidth="1"/>
    <col min="15885" max="15885" width="12.33203125" style="1" customWidth="1"/>
    <col min="15886" max="15886" width="0" style="1" hidden="1" customWidth="1"/>
    <col min="15887" max="15887" width="3.44140625" style="1" customWidth="1"/>
    <col min="15888" max="15888" width="0" style="1" hidden="1" customWidth="1"/>
    <col min="15889" max="15889" width="17.6640625" style="1" customWidth="1"/>
    <col min="15890" max="15890" width="3.44140625" style="1" customWidth="1"/>
    <col min="15891" max="15891" width="0" style="1" hidden="1" customWidth="1"/>
    <col min="15892" max="15892" width="23.6640625" style="1" customWidth="1"/>
    <col min="15893" max="15893" width="10" style="1" customWidth="1"/>
    <col min="15894" max="15894" width="0" style="1" hidden="1" customWidth="1"/>
    <col min="15895" max="15896" width="14.6640625" style="1" customWidth="1"/>
    <col min="15897" max="15897" width="12.88671875" style="1" customWidth="1"/>
    <col min="15898" max="15898" width="3.33203125" style="1" customWidth="1"/>
    <col min="15899" max="15899" width="30.33203125" style="1" customWidth="1"/>
    <col min="15900" max="15900" width="5" style="1" customWidth="1"/>
    <col min="15901" max="15901" width="0" style="1" hidden="1" customWidth="1"/>
    <col min="15902" max="15902" width="14.33203125" style="1" customWidth="1"/>
    <col min="15903" max="15903" width="5.6640625" style="1" customWidth="1"/>
    <col min="15904" max="15904" width="0" style="1" hidden="1" customWidth="1"/>
    <col min="15905" max="15905" width="17.33203125" style="1" customWidth="1"/>
    <col min="15906" max="15906" width="12.6640625" style="1" customWidth="1"/>
    <col min="15907" max="15907" width="0" style="1" hidden="1" customWidth="1"/>
    <col min="15908" max="15908" width="5.33203125" style="1" customWidth="1"/>
    <col min="15909" max="15909" width="0" style="1" hidden="1" customWidth="1"/>
    <col min="15910" max="15910" width="17" style="1" customWidth="1"/>
    <col min="15911" max="15911" width="6.33203125" style="1" customWidth="1"/>
    <col min="15912" max="15912" width="0" style="1" hidden="1" customWidth="1"/>
    <col min="15913" max="15913" width="14.33203125" style="1" customWidth="1"/>
    <col min="15914" max="15914" width="7.5546875" style="1" customWidth="1"/>
    <col min="15915" max="15915" width="0" style="1" hidden="1" customWidth="1"/>
    <col min="15916" max="15917" width="14.33203125" style="1" customWidth="1"/>
    <col min="15918" max="15918" width="20.88671875" style="1" customWidth="1"/>
    <col min="15919" max="15919" width="14.44140625" style="1" customWidth="1"/>
    <col min="15920" max="15920" width="15" style="1" customWidth="1"/>
    <col min="15921" max="15921" width="2.6640625" style="1" customWidth="1"/>
    <col min="15922" max="15922" width="11.6640625" style="1" customWidth="1"/>
    <col min="15923" max="15923" width="11.5546875" style="1" customWidth="1"/>
    <col min="15924" max="15924" width="2.33203125" style="1" customWidth="1"/>
    <col min="15925" max="15925" width="41" style="1" customWidth="1"/>
    <col min="15926" max="15926" width="14.33203125" style="1" customWidth="1"/>
    <col min="15927" max="15928" width="11.5546875" style="1" customWidth="1"/>
    <col min="15929" max="15929" width="21.88671875" style="1" customWidth="1"/>
    <col min="15930" max="16121" width="11.5546875" style="1"/>
    <col min="16122" max="16122" width="21.88671875" style="1" customWidth="1"/>
    <col min="16123" max="16123" width="13.88671875" style="1" customWidth="1"/>
    <col min="16124" max="16124" width="38.6640625" style="1" customWidth="1"/>
    <col min="16125" max="16125" width="3" style="1" bestFit="1" customWidth="1"/>
    <col min="16126" max="16126" width="32.33203125" style="1" customWidth="1"/>
    <col min="16127" max="16127" width="46.33203125" style="1" customWidth="1"/>
    <col min="16128" max="16128" width="19" style="1" customWidth="1"/>
    <col min="16129" max="16129" width="0" style="1" hidden="1" customWidth="1"/>
    <col min="16130" max="16130" width="17.6640625" style="1" customWidth="1"/>
    <col min="16131" max="16131" width="0" style="1" hidden="1" customWidth="1"/>
    <col min="16132" max="16132" width="22.33203125" style="1" customWidth="1"/>
    <col min="16133" max="16133" width="5.33203125" style="1" customWidth="1"/>
    <col min="16134" max="16134" width="36.33203125" style="1" customWidth="1"/>
    <col min="16135" max="16135" width="5.6640625" style="1" customWidth="1"/>
    <col min="16136" max="16136" width="0" style="1" hidden="1" customWidth="1"/>
    <col min="16137" max="16137" width="20.6640625" style="1" customWidth="1"/>
    <col min="16138" max="16138" width="4.88671875" style="1" customWidth="1"/>
    <col min="16139" max="16139" width="0" style="1" hidden="1" customWidth="1"/>
    <col min="16140" max="16140" width="24.6640625" style="1" customWidth="1"/>
    <col min="16141" max="16141" width="12.33203125" style="1" customWidth="1"/>
    <col min="16142" max="16142" width="0" style="1" hidden="1" customWidth="1"/>
    <col min="16143" max="16143" width="3.44140625" style="1" customWidth="1"/>
    <col min="16144" max="16144" width="0" style="1" hidden="1" customWidth="1"/>
    <col min="16145" max="16145" width="17.6640625" style="1" customWidth="1"/>
    <col min="16146" max="16146" width="3.44140625" style="1" customWidth="1"/>
    <col min="16147" max="16147" width="0" style="1" hidden="1" customWidth="1"/>
    <col min="16148" max="16148" width="23.6640625" style="1" customWidth="1"/>
    <col min="16149" max="16149" width="10" style="1" customWidth="1"/>
    <col min="16150" max="16150" width="0" style="1" hidden="1" customWidth="1"/>
    <col min="16151" max="16152" width="14.6640625" style="1" customWidth="1"/>
    <col min="16153" max="16153" width="12.88671875" style="1" customWidth="1"/>
    <col min="16154" max="16154" width="3.33203125" style="1" customWidth="1"/>
    <col min="16155" max="16155" width="30.33203125" style="1" customWidth="1"/>
    <col min="16156" max="16156" width="5" style="1" customWidth="1"/>
    <col min="16157" max="16157" width="0" style="1" hidden="1" customWidth="1"/>
    <col min="16158" max="16158" width="14.33203125" style="1" customWidth="1"/>
    <col min="16159" max="16159" width="5.6640625" style="1" customWidth="1"/>
    <col min="16160" max="16160" width="0" style="1" hidden="1" customWidth="1"/>
    <col min="16161" max="16161" width="17.33203125" style="1" customWidth="1"/>
    <col min="16162" max="16162" width="12.6640625" style="1" customWidth="1"/>
    <col min="16163" max="16163" width="0" style="1" hidden="1" customWidth="1"/>
    <col min="16164" max="16164" width="5.33203125" style="1" customWidth="1"/>
    <col min="16165" max="16165" width="0" style="1" hidden="1" customWidth="1"/>
    <col min="16166" max="16166" width="17" style="1" customWidth="1"/>
    <col min="16167" max="16167" width="6.33203125" style="1" customWidth="1"/>
    <col min="16168" max="16168" width="0" style="1" hidden="1" customWidth="1"/>
    <col min="16169" max="16169" width="14.33203125" style="1" customWidth="1"/>
    <col min="16170" max="16170" width="7.5546875" style="1" customWidth="1"/>
    <col min="16171" max="16171" width="0" style="1" hidden="1" customWidth="1"/>
    <col min="16172" max="16173" width="14.33203125" style="1" customWidth="1"/>
    <col min="16174" max="16174" width="20.88671875" style="1" customWidth="1"/>
    <col min="16175" max="16175" width="14.44140625" style="1" customWidth="1"/>
    <col min="16176" max="16176" width="15" style="1" customWidth="1"/>
    <col min="16177" max="16177" width="2.6640625" style="1" customWidth="1"/>
    <col min="16178" max="16178" width="11.6640625" style="1" customWidth="1"/>
    <col min="16179" max="16179" width="11.5546875" style="1" customWidth="1"/>
    <col min="16180" max="16180" width="2.33203125" style="1" customWidth="1"/>
    <col min="16181" max="16181" width="41" style="1" customWidth="1"/>
    <col min="16182" max="16182" width="14.33203125" style="1" customWidth="1"/>
    <col min="16183" max="16184" width="11.5546875" style="1" customWidth="1"/>
    <col min="16185" max="16185" width="21.88671875" style="1" customWidth="1"/>
    <col min="16186" max="16379" width="11.5546875" style="1"/>
    <col min="16380" max="16384" width="11.5546875" style="1" customWidth="1"/>
  </cols>
  <sheetData>
    <row r="1" spans="1:69" ht="35.25" customHeight="1" x14ac:dyDescent="0.3">
      <c r="A1" s="394" t="s">
        <v>154</v>
      </c>
      <c r="B1" s="395"/>
      <c r="C1" s="395"/>
      <c r="D1" s="395"/>
      <c r="E1" s="395"/>
      <c r="F1" s="395"/>
      <c r="G1" s="395"/>
      <c r="H1" s="395"/>
      <c r="I1" s="395"/>
      <c r="J1" s="395"/>
      <c r="K1" s="395"/>
      <c r="L1" s="395"/>
      <c r="M1" s="395"/>
      <c r="N1" s="395"/>
      <c r="O1" s="395"/>
      <c r="P1" s="395"/>
      <c r="Q1" s="395"/>
      <c r="R1" s="395"/>
      <c r="S1" s="395"/>
      <c r="T1" s="395"/>
      <c r="U1" s="398" t="s">
        <v>155</v>
      </c>
      <c r="V1" s="398"/>
      <c r="W1" s="398"/>
      <c r="X1" s="398"/>
      <c r="Y1" s="398"/>
      <c r="Z1" s="398"/>
      <c r="AA1" s="398"/>
      <c r="AB1" s="398"/>
      <c r="AC1" s="406" t="s">
        <v>156</v>
      </c>
      <c r="AD1" s="406"/>
      <c r="AE1" s="406"/>
      <c r="AF1" s="406"/>
      <c r="AG1" s="406"/>
      <c r="AH1" s="406"/>
      <c r="AI1" s="406"/>
      <c r="AJ1" s="406"/>
      <c r="AK1" s="406"/>
      <c r="AL1" s="406"/>
      <c r="AM1" s="406"/>
      <c r="AN1" s="406"/>
      <c r="AO1" s="406"/>
      <c r="AP1" s="406"/>
      <c r="AQ1" s="406"/>
      <c r="AR1" s="406"/>
      <c r="AS1" s="406"/>
      <c r="AT1" s="406"/>
      <c r="AU1" s="124"/>
      <c r="AV1" s="407" t="s">
        <v>157</v>
      </c>
      <c r="AW1" s="407"/>
      <c r="AX1" s="407"/>
      <c r="AY1" s="431" t="s">
        <v>158</v>
      </c>
      <c r="AZ1" s="432"/>
      <c r="BA1" s="432"/>
      <c r="BB1" s="432"/>
      <c r="BC1" s="432"/>
      <c r="BD1" s="432"/>
      <c r="BE1" s="432"/>
      <c r="BF1" s="432"/>
      <c r="BG1" s="432"/>
      <c r="BH1" s="432"/>
      <c r="BI1" s="432"/>
      <c r="BJ1" s="432"/>
      <c r="BK1" s="432"/>
      <c r="BL1" s="432"/>
      <c r="BM1" s="432"/>
      <c r="BN1" s="432"/>
      <c r="BO1" s="432"/>
      <c r="BP1" s="432"/>
      <c r="BQ1" s="432"/>
    </row>
    <row r="2" spans="1:69" ht="15.75" customHeight="1" x14ac:dyDescent="0.3">
      <c r="A2" s="396"/>
      <c r="B2" s="397"/>
      <c r="C2" s="397"/>
      <c r="D2" s="397"/>
      <c r="E2" s="397"/>
      <c r="F2" s="397"/>
      <c r="G2" s="397"/>
      <c r="H2" s="397"/>
      <c r="I2" s="397"/>
      <c r="J2" s="397"/>
      <c r="K2" s="397"/>
      <c r="L2" s="397"/>
      <c r="M2" s="397"/>
      <c r="N2" s="397"/>
      <c r="O2" s="397"/>
      <c r="P2" s="397"/>
      <c r="Q2" s="397"/>
      <c r="R2" s="397"/>
      <c r="S2" s="397"/>
      <c r="T2" s="397"/>
      <c r="U2" s="399"/>
      <c r="V2" s="399"/>
      <c r="W2" s="399"/>
      <c r="X2" s="399"/>
      <c r="Y2" s="399"/>
      <c r="Z2" s="399"/>
      <c r="AA2" s="399"/>
      <c r="AB2" s="399"/>
      <c r="AC2" s="393" t="s">
        <v>159</v>
      </c>
      <c r="AD2" s="393" t="s">
        <v>160</v>
      </c>
      <c r="AE2" s="393" t="s">
        <v>161</v>
      </c>
      <c r="AF2" s="393"/>
      <c r="AG2" s="393"/>
      <c r="AH2" s="393"/>
      <c r="AI2" s="393" t="s">
        <v>162</v>
      </c>
      <c r="AJ2" s="393" t="s">
        <v>163</v>
      </c>
      <c r="AK2" s="393"/>
      <c r="AL2" s="393"/>
      <c r="AM2" s="393"/>
      <c r="AN2" s="393"/>
      <c r="AO2" s="393"/>
      <c r="AP2" s="393"/>
      <c r="AQ2" s="393"/>
      <c r="AR2" s="393"/>
      <c r="AS2" s="393"/>
      <c r="AT2" s="393"/>
      <c r="AU2" s="393" t="s">
        <v>164</v>
      </c>
      <c r="AV2" s="393"/>
      <c r="AW2" s="393"/>
      <c r="AX2" s="393" t="s">
        <v>9</v>
      </c>
      <c r="AY2" s="404" t="s">
        <v>165</v>
      </c>
      <c r="AZ2" s="404"/>
      <c r="BA2" s="404" t="s">
        <v>127</v>
      </c>
      <c r="BB2" s="404" t="s">
        <v>1652</v>
      </c>
      <c r="BC2" s="404" t="s">
        <v>167</v>
      </c>
      <c r="BD2" s="404" t="s">
        <v>168</v>
      </c>
      <c r="BE2" s="404" t="s">
        <v>169</v>
      </c>
      <c r="BF2" s="404"/>
      <c r="BG2" s="404"/>
      <c r="BH2" s="404"/>
      <c r="BI2" s="404"/>
      <c r="BJ2" s="404"/>
      <c r="BK2" s="404"/>
      <c r="BL2" s="404"/>
      <c r="BM2" s="404"/>
      <c r="BN2" s="404"/>
      <c r="BO2" s="404"/>
      <c r="BP2" s="404"/>
      <c r="BQ2" s="404"/>
    </row>
    <row r="3" spans="1:69" s="19" customFormat="1" ht="54" x14ac:dyDescent="0.3">
      <c r="A3" s="110" t="s">
        <v>170</v>
      </c>
      <c r="B3" s="194" t="s">
        <v>125</v>
      </c>
      <c r="C3" s="194" t="s">
        <v>6</v>
      </c>
      <c r="D3" s="194" t="s">
        <v>1</v>
      </c>
      <c r="E3" s="194" t="s">
        <v>2</v>
      </c>
      <c r="F3" s="194" t="s">
        <v>171</v>
      </c>
      <c r="G3" s="414" t="s">
        <v>172</v>
      </c>
      <c r="H3" s="414"/>
      <c r="I3" s="194" t="s">
        <v>173</v>
      </c>
      <c r="J3" s="194" t="s">
        <v>16</v>
      </c>
      <c r="K3" s="194" t="s">
        <v>174</v>
      </c>
      <c r="L3" s="194" t="s">
        <v>175</v>
      </c>
      <c r="M3" s="194" t="s">
        <v>13</v>
      </c>
      <c r="N3" s="194" t="s">
        <v>150</v>
      </c>
      <c r="O3" s="194" t="s">
        <v>1653</v>
      </c>
      <c r="P3" s="194" t="s">
        <v>150</v>
      </c>
      <c r="Q3" s="194" t="s">
        <v>15</v>
      </c>
      <c r="R3" s="194" t="s">
        <v>150</v>
      </c>
      <c r="S3" s="194" t="s">
        <v>176</v>
      </c>
      <c r="T3" s="194" t="s">
        <v>11</v>
      </c>
      <c r="U3" s="105" t="s">
        <v>177</v>
      </c>
      <c r="V3" s="106" t="s">
        <v>178</v>
      </c>
      <c r="W3" s="105" t="s">
        <v>150</v>
      </c>
      <c r="X3" s="106" t="s">
        <v>179</v>
      </c>
      <c r="Y3" s="105" t="s">
        <v>150</v>
      </c>
      <c r="Z3" s="106" t="s">
        <v>180</v>
      </c>
      <c r="AA3" s="106" t="s">
        <v>150</v>
      </c>
      <c r="AB3" s="106" t="s">
        <v>181</v>
      </c>
      <c r="AC3" s="393"/>
      <c r="AD3" s="393"/>
      <c r="AE3" s="182" t="s">
        <v>5</v>
      </c>
      <c r="AF3" s="107" t="s">
        <v>182</v>
      </c>
      <c r="AG3" s="182" t="s">
        <v>183</v>
      </c>
      <c r="AH3" s="182" t="s">
        <v>182</v>
      </c>
      <c r="AI3" s="393"/>
      <c r="AJ3" s="182" t="s">
        <v>184</v>
      </c>
      <c r="AK3" s="393" t="s">
        <v>185</v>
      </c>
      <c r="AL3" s="393"/>
      <c r="AM3" s="393" t="s">
        <v>7</v>
      </c>
      <c r="AN3" s="393"/>
      <c r="AO3" s="393" t="s">
        <v>8</v>
      </c>
      <c r="AP3" s="393"/>
      <c r="AQ3" s="182" t="s">
        <v>186</v>
      </c>
      <c r="AR3" s="393" t="s">
        <v>127</v>
      </c>
      <c r="AS3" s="393"/>
      <c r="AT3" s="182" t="s">
        <v>187</v>
      </c>
      <c r="AU3" s="393"/>
      <c r="AV3" s="393"/>
      <c r="AW3" s="393"/>
      <c r="AX3" s="393"/>
      <c r="AY3" s="404"/>
      <c r="AZ3" s="404"/>
      <c r="BA3" s="404"/>
      <c r="BB3" s="404"/>
      <c r="BC3" s="404"/>
      <c r="BD3" s="404"/>
      <c r="BE3" s="247" t="s">
        <v>188</v>
      </c>
      <c r="BF3" s="247" t="s">
        <v>189</v>
      </c>
      <c r="BG3" s="247" t="s">
        <v>188</v>
      </c>
      <c r="BH3" s="247" t="s">
        <v>189</v>
      </c>
      <c r="BI3" s="247" t="s">
        <v>190</v>
      </c>
      <c r="BJ3" s="247" t="s">
        <v>188</v>
      </c>
      <c r="BK3" s="247" t="s">
        <v>189</v>
      </c>
      <c r="BL3" s="247" t="s">
        <v>188</v>
      </c>
      <c r="BM3" s="247" t="s">
        <v>189</v>
      </c>
      <c r="BN3" s="247" t="s">
        <v>188</v>
      </c>
      <c r="BO3" s="247" t="s">
        <v>189</v>
      </c>
      <c r="BP3" s="247" t="s">
        <v>188</v>
      </c>
      <c r="BQ3" s="247" t="s">
        <v>189</v>
      </c>
    </row>
    <row r="4" spans="1:69" ht="144" x14ac:dyDescent="0.3">
      <c r="A4" s="410" t="s">
        <v>239</v>
      </c>
      <c r="B4" s="388" t="s">
        <v>59</v>
      </c>
      <c r="C4" s="388" t="s">
        <v>89</v>
      </c>
      <c r="D4" s="388" t="s">
        <v>12</v>
      </c>
      <c r="E4" s="388" t="s">
        <v>34</v>
      </c>
      <c r="F4" s="403" t="s">
        <v>1654</v>
      </c>
      <c r="G4" s="547" t="s">
        <v>1655</v>
      </c>
      <c r="H4" s="388" t="s">
        <v>1656</v>
      </c>
      <c r="I4" s="403" t="s">
        <v>1657</v>
      </c>
      <c r="J4" s="388" t="s">
        <v>63</v>
      </c>
      <c r="K4" s="388">
        <v>1</v>
      </c>
      <c r="L4" s="390">
        <f>IF(J4="Diaria",+(K4/360),IF(J4="Mensual",+(K4/12),IF(J4="Bimestral",+(K4/6),IF(J4="Trimestral",+(K4/4),IF(J4="Semestral",+(K4/2),IF(J4="Anual",+(K4/1),""))))))</f>
        <v>8.3333333333333329E-2</v>
      </c>
      <c r="M4" s="388" t="s">
        <v>29</v>
      </c>
      <c r="N4" s="388">
        <f>IF(M4="Menor al 1% del patrimonio de la Lotería de Bogotá",20%,IF(M4="Entre el 1% y el 3% del patrimonio de la Lotería de Bogotá",40%,IF(M4="Entre el 3% y el 6% del patrimonio de la Lotería de Bogotá",60%,IF(M4="Entre el 6% y el 10% del patrimonio de la Lotería de Bogotá",80%,IF(M4="Mayor al 10% del patrimonio de la Lotería de Bogotá",100%,IF(M4="NA",0%,""))))))</f>
        <v>0.2</v>
      </c>
      <c r="O4" s="388" t="s">
        <v>46</v>
      </c>
      <c r="P4" s="388">
        <f>IF(O4="El riesgo afecta la imagen de algún área de la organización",20%,IF(O4="El riesgo afecta la imagen de la entidad internamente, de conocimiento general nivel interno, de junta directiva y accionistas y/o de proveedores",40%,IF(O4="El riesgo afecta la imagen de la entidad con algunos usuarios de relevancia frente al logro de los objetivos",60%,IF(O4="El riesgo afecta la imagen de la entidad con efecto publicitario sistenido a nivel de sector administrativo, nivel departamental o municipal",80%,IF(O4="El riesgo afecta la imagen de la entidad a nivel nacional, con efecto publicitario sistenido a nivel país",100%,IF(O4="NA",0%,""))))))</f>
        <v>0.4</v>
      </c>
      <c r="Q4" s="388" t="s">
        <v>70</v>
      </c>
      <c r="R4" s="388">
        <f>IF(Q4="Interrupción de la operación por menos de un día",20%,IF(Q4="Interrupción de la operación por un día completo",40%,IF(Q4="Interrupción de la operación mayor a 1 día y menor a 2 días",60%,IF(Q4="Interrupción de la operación por dos días completos",80%,IF(Q4="Interrupción de la operación por más de dos días",100%,IF(Q4="NA",0%,""))))))</f>
        <v>0</v>
      </c>
      <c r="S4" s="389" t="s">
        <v>57</v>
      </c>
      <c r="T4" s="389" t="s">
        <v>58</v>
      </c>
      <c r="U4" s="389">
        <f>+MAX(N4,P4,R4)</f>
        <v>0.4</v>
      </c>
      <c r="V4" s="402" t="str">
        <f>IF(L4&lt;=20%,"Muy baja",IF(L4&lt;=40%,"Baja",IF(L4&lt;=60%,"Media",IF(L4&lt;=80%,"Alta",IF(L4&lt;=100%,"Muy alta",IF(L4&gt;=100%,"Muy alta",""))))))</f>
        <v>Muy baja</v>
      </c>
      <c r="W4" s="400">
        <v>0.2</v>
      </c>
      <c r="X4" s="402" t="str">
        <f>IF(U4=20%,"Leve",IF(U4=40%,"Menor",IF(U4=60%,"Moderado",IF(U4=80%,"Mayor",IF(U4=100%,"Catastrófico","")))))</f>
        <v>Menor</v>
      </c>
      <c r="Y4" s="400">
        <v>0.4</v>
      </c>
      <c r="Z4" s="389" t="s">
        <v>151</v>
      </c>
      <c r="AA4" s="400">
        <f>IF(Z4="Bajo",25%,IF(Z4="Moderado",50%,IF(Z4="Alto",75%,IF(Z4="Extremo",100%,""))))</f>
        <v>0.25</v>
      </c>
      <c r="AB4" s="545" t="s">
        <v>1658</v>
      </c>
      <c r="AC4" s="66" t="s">
        <v>1659</v>
      </c>
      <c r="AD4" s="66" t="s">
        <v>1660</v>
      </c>
      <c r="AE4" s="66" t="s">
        <v>54</v>
      </c>
      <c r="AF4" s="38">
        <f>IF(AE4="Preventivo",25%,IF(AE4="Detectivo",15%,IF(AE4="Correctivo",10%,"")))</f>
        <v>0.25</v>
      </c>
      <c r="AG4" s="122" t="s">
        <v>199</v>
      </c>
      <c r="AH4" s="38">
        <f t="shared" ref="AH4:AH16" si="0">IF(AG4="Manual",15%,IF(AG4="Automático",25%,""))</f>
        <v>0.15</v>
      </c>
      <c r="AI4" s="38">
        <f t="shared" ref="AI4:AI16" si="1">+AH4+AF4</f>
        <v>0.4</v>
      </c>
      <c r="AJ4" s="122" t="s">
        <v>200</v>
      </c>
      <c r="AK4" s="119" t="s">
        <v>191</v>
      </c>
      <c r="AL4" s="66" t="s">
        <v>1661</v>
      </c>
      <c r="AM4" s="119" t="s">
        <v>23</v>
      </c>
      <c r="AN4" s="122" t="s">
        <v>1662</v>
      </c>
      <c r="AO4" s="122" t="s">
        <v>40</v>
      </c>
      <c r="AP4" s="122" t="s">
        <v>1663</v>
      </c>
      <c r="AQ4" s="122" t="s">
        <v>1664</v>
      </c>
      <c r="AR4" s="122" t="s">
        <v>204</v>
      </c>
      <c r="AS4" s="122" t="s">
        <v>1665</v>
      </c>
      <c r="AT4" s="122" t="s">
        <v>206</v>
      </c>
      <c r="AU4" s="122">
        <f>+AI4*AA4</f>
        <v>0.1</v>
      </c>
      <c r="AV4" s="39">
        <f>+AA4-AU4</f>
        <v>0.15</v>
      </c>
      <c r="AW4" s="389" t="str">
        <f>+IF(C4="Corrupción","Moderado",IF(AV6&lt;=25%,"Bajo",IF(AV6&lt;=50%,"Moderado",IF(AV6&lt;=75%,"Alto",IF(AV6&gt;75%,"Extremo","")))))</f>
        <v>Bajo</v>
      </c>
      <c r="AX4" s="389" t="s">
        <v>41</v>
      </c>
      <c r="AY4" s="64">
        <v>1</v>
      </c>
      <c r="AZ4" s="66" t="s">
        <v>1666</v>
      </c>
      <c r="BA4" s="112" t="s">
        <v>1665</v>
      </c>
      <c r="BB4" s="142">
        <v>44562</v>
      </c>
      <c r="BC4" s="142" t="s">
        <v>1667</v>
      </c>
      <c r="BD4" s="112" t="str">
        <f>+AQ4</f>
        <v>Registro de comunicación de observaciones</v>
      </c>
      <c r="BE4" s="196">
        <v>44620</v>
      </c>
      <c r="BF4" s="262" t="s">
        <v>1668</v>
      </c>
      <c r="BG4" s="41">
        <v>44681</v>
      </c>
      <c r="BH4" s="198" t="s">
        <v>1669</v>
      </c>
      <c r="BI4" s="308" t="s">
        <v>1670</v>
      </c>
      <c r="BJ4" s="41">
        <v>44742</v>
      </c>
      <c r="BK4" s="246"/>
      <c r="BL4" s="41">
        <v>44804</v>
      </c>
      <c r="BM4" s="246"/>
      <c r="BN4" s="41">
        <v>44865</v>
      </c>
      <c r="BO4" s="246"/>
      <c r="BP4" s="41">
        <v>44926</v>
      </c>
      <c r="BQ4" s="246"/>
    </row>
    <row r="5" spans="1:69" ht="288" x14ac:dyDescent="0.3">
      <c r="A5" s="410"/>
      <c r="B5" s="388"/>
      <c r="C5" s="388"/>
      <c r="D5" s="388"/>
      <c r="E5" s="388"/>
      <c r="F5" s="403"/>
      <c r="G5" s="547"/>
      <c r="H5" s="388"/>
      <c r="I5" s="403"/>
      <c r="J5" s="388"/>
      <c r="K5" s="388"/>
      <c r="L5" s="390"/>
      <c r="M5" s="388"/>
      <c r="N5" s="388"/>
      <c r="O5" s="388"/>
      <c r="P5" s="388"/>
      <c r="Q5" s="388"/>
      <c r="R5" s="388"/>
      <c r="S5" s="389"/>
      <c r="T5" s="389"/>
      <c r="U5" s="389"/>
      <c r="V5" s="402"/>
      <c r="W5" s="400"/>
      <c r="X5" s="402"/>
      <c r="Y5" s="400"/>
      <c r="Z5" s="389"/>
      <c r="AA5" s="400"/>
      <c r="AB5" s="401"/>
      <c r="AC5" s="66" t="s">
        <v>1671</v>
      </c>
      <c r="AD5" s="66" t="s">
        <v>1672</v>
      </c>
      <c r="AE5" s="66" t="s">
        <v>37</v>
      </c>
      <c r="AF5" s="38">
        <f t="shared" ref="AF5:AF6" si="2">IF(AE5="Preventivo",25%,IF(AE5="Detectivo",15%,IF(AE5="Correctivo",10%,"")))</f>
        <v>0.15</v>
      </c>
      <c r="AG5" s="122" t="s">
        <v>199</v>
      </c>
      <c r="AH5" s="38">
        <f t="shared" si="0"/>
        <v>0.15</v>
      </c>
      <c r="AI5" s="38">
        <f t="shared" si="1"/>
        <v>0.3</v>
      </c>
      <c r="AJ5" s="122" t="s">
        <v>200</v>
      </c>
      <c r="AK5" s="119" t="s">
        <v>191</v>
      </c>
      <c r="AL5" s="66" t="s">
        <v>1673</v>
      </c>
      <c r="AM5" s="119" t="s">
        <v>23</v>
      </c>
      <c r="AN5" s="122" t="s">
        <v>1662</v>
      </c>
      <c r="AO5" s="122" t="s">
        <v>40</v>
      </c>
      <c r="AP5" s="122" t="s">
        <v>1674</v>
      </c>
      <c r="AQ5" s="122" t="s">
        <v>1675</v>
      </c>
      <c r="AR5" s="122" t="s">
        <v>204</v>
      </c>
      <c r="AS5" s="122" t="s">
        <v>1665</v>
      </c>
      <c r="AT5" s="122" t="s">
        <v>206</v>
      </c>
      <c r="AU5" s="122">
        <f>+AV4*AI5</f>
        <v>4.4999999999999998E-2</v>
      </c>
      <c r="AV5" s="39">
        <f>+AV4-AU5</f>
        <v>0.105</v>
      </c>
      <c r="AW5" s="389"/>
      <c r="AX5" s="389"/>
      <c r="AY5" s="64">
        <v>2</v>
      </c>
      <c r="AZ5" s="66" t="s">
        <v>1676</v>
      </c>
      <c r="BA5" s="112" t="s">
        <v>1665</v>
      </c>
      <c r="BB5" s="142">
        <v>44562</v>
      </c>
      <c r="BC5" s="142" t="s">
        <v>1667</v>
      </c>
      <c r="BD5" s="112" t="str">
        <f>+AQ5</f>
        <v>Acta de reunión</v>
      </c>
      <c r="BE5" s="196">
        <v>44620</v>
      </c>
      <c r="BF5" s="263" t="s">
        <v>1677</v>
      </c>
      <c r="BG5" s="41">
        <v>44681</v>
      </c>
      <c r="BH5" s="305" t="s">
        <v>1678</v>
      </c>
      <c r="BI5" s="308" t="s">
        <v>1670</v>
      </c>
      <c r="BJ5" s="41">
        <v>44742</v>
      </c>
      <c r="BK5" s="246"/>
      <c r="BL5" s="41">
        <v>44804</v>
      </c>
      <c r="BM5" s="246"/>
      <c r="BN5" s="41">
        <v>44865</v>
      </c>
      <c r="BO5" s="246"/>
      <c r="BP5" s="41">
        <v>44926</v>
      </c>
      <c r="BQ5" s="246"/>
    </row>
    <row r="6" spans="1:69" ht="35.25" customHeight="1" x14ac:dyDescent="0.3">
      <c r="A6" s="410"/>
      <c r="B6" s="388"/>
      <c r="C6" s="388"/>
      <c r="D6" s="388"/>
      <c r="E6" s="388"/>
      <c r="F6" s="403"/>
      <c r="G6" s="547"/>
      <c r="H6" s="388"/>
      <c r="I6" s="403"/>
      <c r="J6" s="388"/>
      <c r="K6" s="388"/>
      <c r="L6" s="390"/>
      <c r="M6" s="388"/>
      <c r="N6" s="388"/>
      <c r="O6" s="388"/>
      <c r="P6" s="388"/>
      <c r="Q6" s="388"/>
      <c r="R6" s="388"/>
      <c r="S6" s="389"/>
      <c r="T6" s="389"/>
      <c r="U6" s="389"/>
      <c r="V6" s="402"/>
      <c r="W6" s="400"/>
      <c r="X6" s="402"/>
      <c r="Y6" s="400"/>
      <c r="Z6" s="389"/>
      <c r="AA6" s="400"/>
      <c r="AB6" s="401"/>
      <c r="AC6" s="66" t="s">
        <v>1679</v>
      </c>
      <c r="AD6" s="66" t="s">
        <v>1680</v>
      </c>
      <c r="AE6" s="66" t="s">
        <v>54</v>
      </c>
      <c r="AF6" s="38">
        <f t="shared" si="2"/>
        <v>0.25</v>
      </c>
      <c r="AG6" s="122" t="s">
        <v>199</v>
      </c>
      <c r="AH6" s="38">
        <f t="shared" si="0"/>
        <v>0.15</v>
      </c>
      <c r="AI6" s="38">
        <f t="shared" si="1"/>
        <v>0.4</v>
      </c>
      <c r="AJ6" s="122" t="s">
        <v>200</v>
      </c>
      <c r="AK6" s="119" t="s">
        <v>191</v>
      </c>
      <c r="AL6" s="66" t="s">
        <v>1681</v>
      </c>
      <c r="AM6" s="119" t="s">
        <v>23</v>
      </c>
      <c r="AN6" s="122" t="s">
        <v>1662</v>
      </c>
      <c r="AO6" s="122" t="s">
        <v>40</v>
      </c>
      <c r="AP6" s="122" t="s">
        <v>1682</v>
      </c>
      <c r="AQ6" s="122" t="s">
        <v>1683</v>
      </c>
      <c r="AR6" s="122" t="s">
        <v>204</v>
      </c>
      <c r="AS6" s="122" t="s">
        <v>1684</v>
      </c>
      <c r="AT6" s="122" t="s">
        <v>206</v>
      </c>
      <c r="AU6" s="122">
        <f>+AV5*AI6</f>
        <v>4.2000000000000003E-2</v>
      </c>
      <c r="AV6" s="39">
        <f>+AV5-AU6</f>
        <v>6.3E-2</v>
      </c>
      <c r="AW6" s="389"/>
      <c r="AX6" s="389"/>
      <c r="AY6" s="136">
        <v>3</v>
      </c>
      <c r="AZ6" s="66"/>
      <c r="BA6" s="112"/>
      <c r="BB6" s="142"/>
      <c r="BC6" s="142"/>
      <c r="BD6" s="112"/>
      <c r="BE6" s="196">
        <v>44620</v>
      </c>
      <c r="BF6" s="264" t="s">
        <v>1685</v>
      </c>
      <c r="BG6" s="41">
        <v>44681</v>
      </c>
      <c r="BH6" s="305" t="s">
        <v>1686</v>
      </c>
      <c r="BI6" s="308" t="s">
        <v>1670</v>
      </c>
      <c r="BJ6" s="41">
        <v>44742</v>
      </c>
      <c r="BK6" s="199"/>
      <c r="BL6" s="41">
        <v>44804</v>
      </c>
      <c r="BM6" s="199"/>
      <c r="BN6" s="41">
        <v>44865</v>
      </c>
      <c r="BO6" s="199"/>
      <c r="BP6" s="41">
        <v>44926</v>
      </c>
      <c r="BQ6" s="199"/>
    </row>
    <row r="7" spans="1:69" ht="115.2" x14ac:dyDescent="0.3">
      <c r="A7" s="410" t="s">
        <v>239</v>
      </c>
      <c r="B7" s="388" t="s">
        <v>59</v>
      </c>
      <c r="C7" s="388" t="s">
        <v>89</v>
      </c>
      <c r="D7" s="388" t="s">
        <v>12</v>
      </c>
      <c r="E7" s="388" t="s">
        <v>34</v>
      </c>
      <c r="F7" s="403" t="s">
        <v>1687</v>
      </c>
      <c r="G7" s="412" t="s">
        <v>1688</v>
      </c>
      <c r="H7" s="388" t="s">
        <v>1689</v>
      </c>
      <c r="I7" s="403" t="s">
        <v>1690</v>
      </c>
      <c r="J7" s="388" t="s">
        <v>75</v>
      </c>
      <c r="K7" s="388">
        <v>1</v>
      </c>
      <c r="L7" s="390">
        <f>IF(J7="Diaria",+(K7/360),IF(J7="Mensual",+(K7/12),IF(J7="Bimestral",+(K7/6),IF(J7="Trimestral",+(K7/4),IF(J7="Semestral",+(K7/2),IF(J7="Anual",+(K7/1),""))))))</f>
        <v>0.16666666666666666</v>
      </c>
      <c r="M7" s="388" t="s">
        <v>29</v>
      </c>
      <c r="N7" s="388">
        <f>IF(M7="Menor al 1% del patrimonio de la Lotería de Bogotá",20%,IF(M7="Entre el 1% y el 3% del patrimonio de la Lotería de Bogotá",40%,IF(M7="Entre el 3% y el 6% del patrimonio de la Lotería de Bogotá",60%,IF(M7="Entre el 6% y el 10% del patrimonio de la Lotería de Bogotá",80%,IF(M7="Mayor al 10% del patrimonio de la Lotería de Bogotá",100%,IF(M7="NA",0%,""))))))</f>
        <v>0.2</v>
      </c>
      <c r="O7" s="388" t="s">
        <v>46</v>
      </c>
      <c r="P7" s="388">
        <f>IF(O7="El riesgo afecta la imagen de algún área de la organización",20%,IF(O7="El riesgo afecta la imagen de la entidad internamente, de conocimiento general nivel interno, de junta directiva y accionistas y/o de proveedores",40%,IF(O7="El riesgo afecta la imagen de la entidad con algunos usuarios de relevancia frente al logro de los objetivos",60%,IF(O7="El riesgo afecta la imagen de la entidad con efecto publicitario sistenido a nivel de sector administrativo, nivel departamental o municipal",80%,IF(O7="El riesgo afecta la imagen de la entidad a nivel nacional, con efecto publicitario sistenido a nivel país",100%,IF(O7="NA",0%,""))))))</f>
        <v>0.4</v>
      </c>
      <c r="Q7" s="388" t="s">
        <v>70</v>
      </c>
      <c r="R7" s="388">
        <f>IF(Q7="Interrupción de la operación por menos de un día",20%,IF(Q7="Interrupción de la operación por un día completo",40%,IF(Q7="Interrupción de la operación mayor a 1 día y menor a 2 días",60%,IF(Q7="Interrupción de la operación por dos días completos",80%,IF(Q7="Interrupción de la operación por más de dos días",100%,IF(Q7="NA",0%,""))))))</f>
        <v>0</v>
      </c>
      <c r="S7" s="389" t="s">
        <v>57</v>
      </c>
      <c r="T7" s="389" t="s">
        <v>43</v>
      </c>
      <c r="U7" s="389">
        <f>+MAX(N7,P7,R7)</f>
        <v>0.4</v>
      </c>
      <c r="V7" s="402" t="str">
        <f>IF(L7&lt;=20%,"Muy baja",IF(L7&lt;=40%,"Baja",IF(L7&lt;=60%,"Media",IF(L7&lt;=80%,"Alta",IF(L7&lt;=100%,"Muy alta",IF(L7&gt;=100%,"Muy alta",""))))))</f>
        <v>Muy baja</v>
      </c>
      <c r="W7" s="400">
        <v>0.2</v>
      </c>
      <c r="X7" s="402" t="str">
        <f>IF(U7=20%,"Leve",IF(U7=40%,"Menor",IF(U7=60%,"Moderado",IF(U7=80%,"Mayor",IF(U7=100%,"Catastrófico","")))))</f>
        <v>Menor</v>
      </c>
      <c r="Y7" s="400">
        <v>0.4</v>
      </c>
      <c r="Z7" s="389" t="s">
        <v>151</v>
      </c>
      <c r="AA7" s="400">
        <f>IF(Z7="Bajo",25%,IF(Z7="Moderado",50%,IF(Z7="Alto",75%,IF(Z7="Extremo",100%,""))))</f>
        <v>0.25</v>
      </c>
      <c r="AB7" s="545" t="s">
        <v>1691</v>
      </c>
      <c r="AC7" s="66" t="s">
        <v>1692</v>
      </c>
      <c r="AD7" s="66" t="s">
        <v>1693</v>
      </c>
      <c r="AE7" s="66" t="s">
        <v>54</v>
      </c>
      <c r="AF7" s="38">
        <f>IF(AE7="Preventivo",25%,IF(AE7="Detectivo",15%,IF(AE7="Correctivo",10%,"")))</f>
        <v>0.25</v>
      </c>
      <c r="AG7" s="122" t="s">
        <v>199</v>
      </c>
      <c r="AH7" s="38">
        <f t="shared" si="0"/>
        <v>0.15</v>
      </c>
      <c r="AI7" s="38">
        <f t="shared" si="1"/>
        <v>0.4</v>
      </c>
      <c r="AJ7" s="122" t="s">
        <v>200</v>
      </c>
      <c r="AK7" s="119" t="s">
        <v>191</v>
      </c>
      <c r="AL7" s="66" t="s">
        <v>1694</v>
      </c>
      <c r="AM7" s="119" t="s">
        <v>23</v>
      </c>
      <c r="AN7" s="122" t="s">
        <v>1662</v>
      </c>
      <c r="AO7" s="122" t="s">
        <v>40</v>
      </c>
      <c r="AP7" s="122" t="s">
        <v>1695</v>
      </c>
      <c r="AQ7" s="122" t="s">
        <v>1696</v>
      </c>
      <c r="AR7" s="122" t="s">
        <v>204</v>
      </c>
      <c r="AS7" s="122" t="s">
        <v>1684</v>
      </c>
      <c r="AT7" s="122" t="s">
        <v>206</v>
      </c>
      <c r="AU7" s="122">
        <f>+AI7*AA7</f>
        <v>0.1</v>
      </c>
      <c r="AV7" s="39">
        <f>+AA7-AU7</f>
        <v>0.15</v>
      </c>
      <c r="AW7" s="389" t="str">
        <f>+IF(C7="Corrupción","Moderado",IF(AV10&lt;=25%,"Bajo",IF(AV10&lt;=50%,"Moderado",IF(AV10&lt;=75%,"Alto",IF(AV10&gt;75%,"Extremo","")))))</f>
        <v>Bajo</v>
      </c>
      <c r="AX7" s="389" t="s">
        <v>41</v>
      </c>
      <c r="AY7" s="108">
        <v>1</v>
      </c>
      <c r="AZ7" s="109" t="s">
        <v>1697</v>
      </c>
      <c r="BA7" s="119" t="s">
        <v>1665</v>
      </c>
      <c r="BB7" s="46">
        <v>44562</v>
      </c>
      <c r="BC7" s="43">
        <v>44742</v>
      </c>
      <c r="BD7" s="42" t="s">
        <v>884</v>
      </c>
      <c r="BE7" s="196">
        <v>44620</v>
      </c>
      <c r="BF7" s="264" t="s">
        <v>1698</v>
      </c>
      <c r="BG7" s="41">
        <v>44681</v>
      </c>
      <c r="BH7" s="198" t="s">
        <v>1699</v>
      </c>
      <c r="BI7" s="308" t="s">
        <v>1670</v>
      </c>
      <c r="BJ7" s="41">
        <v>44742</v>
      </c>
      <c r="BK7" s="198"/>
      <c r="BL7" s="41">
        <v>44804</v>
      </c>
      <c r="BM7" s="198"/>
      <c r="BN7" s="41">
        <v>44865</v>
      </c>
      <c r="BO7" s="198"/>
      <c r="BP7" s="41">
        <v>44926</v>
      </c>
      <c r="BQ7" s="198"/>
    </row>
    <row r="8" spans="1:69" ht="69" x14ac:dyDescent="0.3">
      <c r="A8" s="410"/>
      <c r="B8" s="388"/>
      <c r="C8" s="388"/>
      <c r="D8" s="388"/>
      <c r="E8" s="388"/>
      <c r="F8" s="403"/>
      <c r="G8" s="412"/>
      <c r="H8" s="388"/>
      <c r="I8" s="403"/>
      <c r="J8" s="388"/>
      <c r="K8" s="388"/>
      <c r="L8" s="390"/>
      <c r="M8" s="388"/>
      <c r="N8" s="388"/>
      <c r="O8" s="388"/>
      <c r="P8" s="388"/>
      <c r="Q8" s="388"/>
      <c r="R8" s="388"/>
      <c r="S8" s="389"/>
      <c r="T8" s="389"/>
      <c r="U8" s="389"/>
      <c r="V8" s="402"/>
      <c r="W8" s="400"/>
      <c r="X8" s="402"/>
      <c r="Y8" s="400"/>
      <c r="Z8" s="389"/>
      <c r="AA8" s="400"/>
      <c r="AB8" s="401"/>
      <c r="AC8" s="66" t="s">
        <v>1700</v>
      </c>
      <c r="AD8" s="66" t="s">
        <v>1701</v>
      </c>
      <c r="AE8" s="66" t="s">
        <v>54</v>
      </c>
      <c r="AF8" s="38">
        <f t="shared" ref="AF8:AF10" si="3">IF(AE8="Preventivo",25%,IF(AE8="Detectivo",15%,IF(AE8="Correctivo",10%,"")))</f>
        <v>0.25</v>
      </c>
      <c r="AG8" s="122" t="s">
        <v>199</v>
      </c>
      <c r="AH8" s="38">
        <f t="shared" si="0"/>
        <v>0.15</v>
      </c>
      <c r="AI8" s="38">
        <f t="shared" si="1"/>
        <v>0.4</v>
      </c>
      <c r="AJ8" s="122" t="s">
        <v>200</v>
      </c>
      <c r="AK8" s="119" t="s">
        <v>191</v>
      </c>
      <c r="AL8" s="66" t="s">
        <v>1702</v>
      </c>
      <c r="AM8" s="119" t="s">
        <v>23</v>
      </c>
      <c r="AN8" s="122" t="s">
        <v>1703</v>
      </c>
      <c r="AO8" s="122" t="s">
        <v>24</v>
      </c>
      <c r="AP8" s="122" t="s">
        <v>335</v>
      </c>
      <c r="AQ8" s="122" t="s">
        <v>1704</v>
      </c>
      <c r="AR8" s="122" t="s">
        <v>204</v>
      </c>
      <c r="AS8" s="122" t="s">
        <v>1665</v>
      </c>
      <c r="AT8" s="122" t="s">
        <v>206</v>
      </c>
      <c r="AU8" s="122">
        <f>+AV7*AI8</f>
        <v>0.06</v>
      </c>
      <c r="AV8" s="39">
        <f>+AV7-AU8</f>
        <v>0.09</v>
      </c>
      <c r="AW8" s="389"/>
      <c r="AX8" s="389"/>
      <c r="AY8" s="136">
        <v>2</v>
      </c>
      <c r="AZ8" s="40"/>
      <c r="BA8" s="112"/>
      <c r="BB8" s="142"/>
      <c r="BC8" s="142"/>
      <c r="BD8" s="112"/>
      <c r="BE8" s="196">
        <v>44620</v>
      </c>
      <c r="BF8" s="263" t="s">
        <v>1705</v>
      </c>
      <c r="BG8" s="41">
        <v>44681</v>
      </c>
      <c r="BH8" s="198" t="s">
        <v>1706</v>
      </c>
      <c r="BI8" s="204" t="s">
        <v>1101</v>
      </c>
      <c r="BJ8" s="41">
        <v>44742</v>
      </c>
      <c r="BK8" s="209"/>
      <c r="BL8" s="41">
        <v>44804</v>
      </c>
      <c r="BM8" s="209"/>
      <c r="BN8" s="41">
        <v>44865</v>
      </c>
      <c r="BO8" s="209"/>
      <c r="BP8" s="41">
        <v>44926</v>
      </c>
      <c r="BQ8" s="209"/>
    </row>
    <row r="9" spans="1:69" ht="124.2" x14ac:dyDescent="0.3">
      <c r="A9" s="410"/>
      <c r="B9" s="388"/>
      <c r="C9" s="388"/>
      <c r="D9" s="388"/>
      <c r="E9" s="388"/>
      <c r="F9" s="403"/>
      <c r="G9" s="412"/>
      <c r="H9" s="388"/>
      <c r="I9" s="403"/>
      <c r="J9" s="388"/>
      <c r="K9" s="388"/>
      <c r="L9" s="390"/>
      <c r="M9" s="388"/>
      <c r="N9" s="388"/>
      <c r="O9" s="388"/>
      <c r="P9" s="388"/>
      <c r="Q9" s="388"/>
      <c r="R9" s="388"/>
      <c r="S9" s="389"/>
      <c r="T9" s="389"/>
      <c r="U9" s="389"/>
      <c r="V9" s="402"/>
      <c r="W9" s="400"/>
      <c r="X9" s="402"/>
      <c r="Y9" s="400"/>
      <c r="Z9" s="389"/>
      <c r="AA9" s="400"/>
      <c r="AB9" s="401"/>
      <c r="AC9" s="66" t="s">
        <v>1707</v>
      </c>
      <c r="AD9" s="66" t="s">
        <v>1708</v>
      </c>
      <c r="AE9" s="66" t="s">
        <v>54</v>
      </c>
      <c r="AF9" s="38">
        <f t="shared" si="3"/>
        <v>0.25</v>
      </c>
      <c r="AG9" s="122" t="s">
        <v>199</v>
      </c>
      <c r="AH9" s="38">
        <f t="shared" si="0"/>
        <v>0.15</v>
      </c>
      <c r="AI9" s="38">
        <f t="shared" si="1"/>
        <v>0.4</v>
      </c>
      <c r="AJ9" s="122" t="s">
        <v>200</v>
      </c>
      <c r="AK9" s="119" t="s">
        <v>191</v>
      </c>
      <c r="AL9" s="66" t="s">
        <v>1709</v>
      </c>
      <c r="AM9" s="119" t="s">
        <v>23</v>
      </c>
      <c r="AN9" s="122" t="s">
        <v>1703</v>
      </c>
      <c r="AO9" s="122" t="s">
        <v>24</v>
      </c>
      <c r="AP9" s="122" t="s">
        <v>335</v>
      </c>
      <c r="AQ9" s="122" t="s">
        <v>1710</v>
      </c>
      <c r="AR9" s="122" t="s">
        <v>204</v>
      </c>
      <c r="AS9" s="122" t="s">
        <v>1711</v>
      </c>
      <c r="AT9" s="122" t="s">
        <v>206</v>
      </c>
      <c r="AU9" s="122">
        <f>+AV8*AI9</f>
        <v>3.5999999999999997E-2</v>
      </c>
      <c r="AV9" s="39">
        <f>+AV8-AU9</f>
        <v>5.3999999999999999E-2</v>
      </c>
      <c r="AW9" s="389"/>
      <c r="AX9" s="389"/>
      <c r="AY9" s="136">
        <v>3</v>
      </c>
      <c r="AZ9" s="40"/>
      <c r="BA9" s="112"/>
      <c r="BB9" s="142"/>
      <c r="BC9" s="142"/>
      <c r="BD9" s="112"/>
      <c r="BE9" s="196">
        <v>44620</v>
      </c>
      <c r="BF9" s="264" t="s">
        <v>1712</v>
      </c>
      <c r="BG9" s="41">
        <v>44681</v>
      </c>
      <c r="BH9" s="198" t="s">
        <v>1713</v>
      </c>
      <c r="BI9" s="204" t="s">
        <v>1101</v>
      </c>
      <c r="BJ9" s="41">
        <v>44742</v>
      </c>
      <c r="BK9" s="41"/>
      <c r="BL9" s="41">
        <v>44804</v>
      </c>
      <c r="BM9" s="41"/>
      <c r="BN9" s="41">
        <v>44865</v>
      </c>
      <c r="BO9" s="41"/>
      <c r="BP9" s="41">
        <v>44926</v>
      </c>
      <c r="BQ9" s="41"/>
    </row>
    <row r="10" spans="1:69" ht="35.25" customHeight="1" x14ac:dyDescent="0.3">
      <c r="A10" s="410"/>
      <c r="B10" s="388"/>
      <c r="C10" s="388"/>
      <c r="D10" s="388"/>
      <c r="E10" s="388"/>
      <c r="F10" s="403"/>
      <c r="G10" s="412"/>
      <c r="H10" s="388"/>
      <c r="I10" s="403"/>
      <c r="J10" s="388"/>
      <c r="K10" s="388"/>
      <c r="L10" s="390"/>
      <c r="M10" s="388"/>
      <c r="N10" s="388"/>
      <c r="O10" s="388"/>
      <c r="P10" s="388"/>
      <c r="Q10" s="388"/>
      <c r="R10" s="388"/>
      <c r="S10" s="389"/>
      <c r="T10" s="389"/>
      <c r="U10" s="389"/>
      <c r="V10" s="402"/>
      <c r="W10" s="400"/>
      <c r="X10" s="402"/>
      <c r="Y10" s="400"/>
      <c r="Z10" s="389"/>
      <c r="AA10" s="400"/>
      <c r="AB10" s="401"/>
      <c r="AC10" s="66" t="s">
        <v>1714</v>
      </c>
      <c r="AD10" s="66" t="s">
        <v>1715</v>
      </c>
      <c r="AE10" s="66" t="s">
        <v>37</v>
      </c>
      <c r="AF10" s="38">
        <f t="shared" si="3"/>
        <v>0.15</v>
      </c>
      <c r="AG10" s="122" t="s">
        <v>199</v>
      </c>
      <c r="AH10" s="38">
        <f t="shared" si="0"/>
        <v>0.15</v>
      </c>
      <c r="AI10" s="38">
        <f t="shared" si="1"/>
        <v>0.3</v>
      </c>
      <c r="AJ10" s="122" t="s">
        <v>200</v>
      </c>
      <c r="AK10" s="119" t="s">
        <v>191</v>
      </c>
      <c r="AL10" s="66" t="s">
        <v>1716</v>
      </c>
      <c r="AM10" s="119" t="s">
        <v>23</v>
      </c>
      <c r="AN10" s="122" t="s">
        <v>1703</v>
      </c>
      <c r="AO10" s="122" t="s">
        <v>24</v>
      </c>
      <c r="AP10" s="122" t="s">
        <v>312</v>
      </c>
      <c r="AQ10" s="122" t="s">
        <v>1717</v>
      </c>
      <c r="AR10" s="122" t="s">
        <v>204</v>
      </c>
      <c r="AS10" s="122" t="s">
        <v>1711</v>
      </c>
      <c r="AT10" s="122" t="s">
        <v>206</v>
      </c>
      <c r="AU10" s="122">
        <f>+AV9*AI10</f>
        <v>1.6199999999999999E-2</v>
      </c>
      <c r="AV10" s="39">
        <f>+AV9-AU10</f>
        <v>3.78E-2</v>
      </c>
      <c r="AW10" s="389"/>
      <c r="AX10" s="389"/>
      <c r="AY10" s="136">
        <v>4</v>
      </c>
      <c r="AZ10" s="62"/>
      <c r="BA10" s="112"/>
      <c r="BB10" s="142"/>
      <c r="BC10" s="142"/>
      <c r="BD10" s="112"/>
      <c r="BE10" s="196">
        <v>44620</v>
      </c>
      <c r="BF10" s="264" t="s">
        <v>1718</v>
      </c>
      <c r="BG10" s="41">
        <v>44681</v>
      </c>
      <c r="BH10" s="305" t="s">
        <v>1719</v>
      </c>
      <c r="BI10" s="308" t="s">
        <v>1670</v>
      </c>
      <c r="BJ10" s="41">
        <v>44742</v>
      </c>
      <c r="BK10" s="41"/>
      <c r="BL10" s="41">
        <v>44804</v>
      </c>
      <c r="BM10" s="41"/>
      <c r="BN10" s="41">
        <v>44865</v>
      </c>
      <c r="BO10" s="41"/>
      <c r="BP10" s="41">
        <v>44926</v>
      </c>
      <c r="BQ10" s="41"/>
    </row>
    <row r="11" spans="1:69" ht="35.25" customHeight="1" x14ac:dyDescent="0.3">
      <c r="A11" s="410" t="s">
        <v>239</v>
      </c>
      <c r="B11" s="388" t="s">
        <v>59</v>
      </c>
      <c r="C11" s="388" t="s">
        <v>89</v>
      </c>
      <c r="D11" s="388" t="s">
        <v>12</v>
      </c>
      <c r="E11" s="388" t="s">
        <v>34</v>
      </c>
      <c r="F11" s="403" t="s">
        <v>1720</v>
      </c>
      <c r="G11" s="412" t="s">
        <v>1721</v>
      </c>
      <c r="H11" s="388" t="s">
        <v>1722</v>
      </c>
      <c r="I11" s="403" t="s">
        <v>1723</v>
      </c>
      <c r="J11" s="388" t="s">
        <v>86</v>
      </c>
      <c r="K11" s="388">
        <v>1</v>
      </c>
      <c r="L11" s="390">
        <f>IF(J11="Diaria",+(K11/360),IF(J11="Mensual",+(K11/12),IF(J11="Bimestral",+(K11/6),IF(J11="Trimestral",+(K11/4),IF(J11="Semestral",+(K11/2),IF(J11="Anual",+(K11/1),""))))))</f>
        <v>0.25</v>
      </c>
      <c r="M11" s="388" t="s">
        <v>29</v>
      </c>
      <c r="N11" s="388">
        <f>IF(M11="Menor al 1% del patrimonio de la Lotería de Bogotá",20%,IF(M11="Entre el 1% y el 3% del patrimonio de la Lotería de Bogotá",40%,IF(M11="Entre el 3% y el 6% del patrimonio de la Lotería de Bogotá",60%,IF(M11="Entre el 6% y el 10% del patrimonio de la Lotería de Bogotá",80%,IF(M11="Mayor al 10% del patrimonio de la Lotería de Bogotá",100%,IF(M11="NA",0%,""))))))</f>
        <v>0.2</v>
      </c>
      <c r="O11" s="388" t="s">
        <v>46</v>
      </c>
      <c r="P11" s="388">
        <f>IF(O11="El riesgo afecta la imagen de algún área de la organización",20%,IF(O11="El riesgo afecta la imagen de la entidad internamente, de conocimiento general nivel interno, de junta directiva y accionistas y/o de proveedores",40%,IF(O11="El riesgo afecta la imagen de la entidad con algunos usuarios de relevancia frente al logro de los objetivos",60%,IF(O11="El riesgo afecta la imagen de la entidad con efecto publicitario sistenido a nivel de sector administrativo, nivel departamental o municipal",80%,IF(O11="El riesgo afecta la imagen de la entidad a nivel nacional, con efecto publicitario sistenido a nivel país",100%,IF(O11="NA",0%,""))))))</f>
        <v>0.4</v>
      </c>
      <c r="Q11" s="388" t="s">
        <v>70</v>
      </c>
      <c r="R11" s="388">
        <f>IF(Q11="Interrupción de la operación por menos de un día",20%,IF(Q11="Interrupción de la operación por un día completo",40%,IF(Q11="Interrupción de la operación mayor a 1 día y menor a 2 días",60%,IF(Q11="Interrupción de la operación por dos días completos",80%,IF(Q11="Interrupción de la operación por más de dos días",100%,IF(Q11="NA",0%,""))))))</f>
        <v>0</v>
      </c>
      <c r="S11" s="389" t="s">
        <v>70</v>
      </c>
      <c r="T11" s="389" t="s">
        <v>58</v>
      </c>
      <c r="U11" s="389">
        <f>+MAX(N11,P11,R11)</f>
        <v>0.4</v>
      </c>
      <c r="V11" s="402" t="str">
        <f>IF(L11&lt;=20%,"Muy baja",IF(L11&lt;=40%,"Baja",IF(L11&lt;=60%,"Media",IF(L11&lt;=80%,"Alta",IF(L11&lt;=100%,"Muy alta",IF(L11&gt;=100%,"Muy alta",""))))))</f>
        <v>Baja</v>
      </c>
      <c r="W11" s="400">
        <v>0.4</v>
      </c>
      <c r="X11" s="402" t="str">
        <f>IF(U11=20%,"Leve",IF(U11=40%,"Menor",IF(U11=60%,"Moderado",IF(U11=80%,"Mayor",IF(U11=100%,"Catastrófico","")))))</f>
        <v>Menor</v>
      </c>
      <c r="Y11" s="400">
        <v>0.4</v>
      </c>
      <c r="Z11" s="389" t="s">
        <v>53</v>
      </c>
      <c r="AA11" s="400">
        <f>IF(Z11="Bajo",25%,IF(Z11="Moderado",50%,IF(Z11="Alto",75%,IF(Z11="Extremo",100%,""))))</f>
        <v>0.5</v>
      </c>
      <c r="AB11" s="545" t="s">
        <v>1724</v>
      </c>
      <c r="AC11" s="66" t="s">
        <v>1725</v>
      </c>
      <c r="AD11" s="66" t="s">
        <v>1726</v>
      </c>
      <c r="AE11" s="66" t="s">
        <v>54</v>
      </c>
      <c r="AF11" s="38">
        <f>IF(AE11="Preventivo",25%,IF(AE11="Detectivo",15%,IF(AE11="Correctivo",10%,"")))</f>
        <v>0.25</v>
      </c>
      <c r="AG11" s="122" t="s">
        <v>199</v>
      </c>
      <c r="AH11" s="38">
        <f t="shared" si="0"/>
        <v>0.15</v>
      </c>
      <c r="AI11" s="38">
        <f t="shared" si="1"/>
        <v>0.4</v>
      </c>
      <c r="AJ11" s="122" t="s">
        <v>200</v>
      </c>
      <c r="AK11" s="119" t="s">
        <v>191</v>
      </c>
      <c r="AL11" s="66" t="s">
        <v>1727</v>
      </c>
      <c r="AM11" s="119" t="s">
        <v>23</v>
      </c>
      <c r="AN11" s="122" t="s">
        <v>1728</v>
      </c>
      <c r="AO11" s="122" t="s">
        <v>40</v>
      </c>
      <c r="AP11" s="122" t="s">
        <v>1729</v>
      </c>
      <c r="AQ11" s="122" t="s">
        <v>1730</v>
      </c>
      <c r="AR11" s="122" t="s">
        <v>204</v>
      </c>
      <c r="AS11" s="122" t="s">
        <v>1731</v>
      </c>
      <c r="AT11" s="122" t="s">
        <v>206</v>
      </c>
      <c r="AU11" s="122">
        <f>+AI11*AA11</f>
        <v>0.2</v>
      </c>
      <c r="AV11" s="39">
        <f>+AA11-AU11</f>
        <v>0.3</v>
      </c>
      <c r="AW11" s="389" t="str">
        <f>+IF(C11="Corrupción","Moderado",IF(AV13&lt;=25%,"Bajo",IF(AV13&lt;=50%,"Moderado",IF(AV13&lt;=75%,"Alto",IF(AV13&gt;75%,"Extremo","")))))</f>
        <v>Bajo</v>
      </c>
      <c r="AX11" s="389" t="s">
        <v>41</v>
      </c>
      <c r="AY11" s="108">
        <v>1</v>
      </c>
      <c r="AZ11" s="66" t="s">
        <v>1725</v>
      </c>
      <c r="BA11" s="188" t="s">
        <v>1731</v>
      </c>
      <c r="BB11" s="142">
        <v>44562</v>
      </c>
      <c r="BC11" s="142">
        <v>44926</v>
      </c>
      <c r="BD11" s="192" t="str">
        <f>+AQ11</f>
        <v>Registro revisión metodológica planes de mejoramiento</v>
      </c>
      <c r="BE11" s="196">
        <v>44620</v>
      </c>
      <c r="BF11" s="264" t="s">
        <v>1732</v>
      </c>
      <c r="BG11" s="41">
        <v>44681</v>
      </c>
      <c r="BH11" s="305" t="s">
        <v>1733</v>
      </c>
      <c r="BI11" s="308" t="s">
        <v>1670</v>
      </c>
      <c r="BJ11" s="41">
        <v>44742</v>
      </c>
      <c r="BK11" s="41"/>
      <c r="BL11" s="41">
        <v>44804</v>
      </c>
      <c r="BM11" s="41"/>
      <c r="BN11" s="41">
        <v>44865</v>
      </c>
      <c r="BO11" s="41"/>
      <c r="BP11" s="41">
        <v>44926</v>
      </c>
      <c r="BQ11" s="41"/>
    </row>
    <row r="12" spans="1:69" ht="35.25" customHeight="1" x14ac:dyDescent="0.3">
      <c r="A12" s="410"/>
      <c r="B12" s="388"/>
      <c r="C12" s="388"/>
      <c r="D12" s="388"/>
      <c r="E12" s="388"/>
      <c r="F12" s="403"/>
      <c r="G12" s="412"/>
      <c r="H12" s="388"/>
      <c r="I12" s="403"/>
      <c r="J12" s="388"/>
      <c r="K12" s="388"/>
      <c r="L12" s="390"/>
      <c r="M12" s="388"/>
      <c r="N12" s="388"/>
      <c r="O12" s="388"/>
      <c r="P12" s="388"/>
      <c r="Q12" s="388"/>
      <c r="R12" s="388"/>
      <c r="S12" s="389"/>
      <c r="T12" s="389"/>
      <c r="U12" s="389"/>
      <c r="V12" s="402"/>
      <c r="W12" s="400"/>
      <c r="X12" s="402"/>
      <c r="Y12" s="400"/>
      <c r="Z12" s="389"/>
      <c r="AA12" s="400"/>
      <c r="AB12" s="401"/>
      <c r="AC12" s="66" t="s">
        <v>1734</v>
      </c>
      <c r="AD12" s="71" t="s">
        <v>1735</v>
      </c>
      <c r="AE12" s="66" t="s">
        <v>37</v>
      </c>
      <c r="AF12" s="38">
        <f t="shared" ref="AF12:AF13" si="4">IF(AE12="Preventivo",25%,IF(AE12="Detectivo",15%,IF(AE12="Correctivo",10%,"")))</f>
        <v>0.15</v>
      </c>
      <c r="AG12" s="122" t="s">
        <v>199</v>
      </c>
      <c r="AH12" s="38">
        <f t="shared" si="0"/>
        <v>0.15</v>
      </c>
      <c r="AI12" s="38">
        <f t="shared" si="1"/>
        <v>0.3</v>
      </c>
      <c r="AJ12" s="122" t="s">
        <v>200</v>
      </c>
      <c r="AK12" s="119" t="s">
        <v>191</v>
      </c>
      <c r="AL12" s="66" t="s">
        <v>1736</v>
      </c>
      <c r="AM12" s="119" t="s">
        <v>23</v>
      </c>
      <c r="AN12" s="122" t="s">
        <v>1728</v>
      </c>
      <c r="AO12" s="122" t="s">
        <v>24</v>
      </c>
      <c r="AP12" s="122" t="s">
        <v>1737</v>
      </c>
      <c r="AQ12" s="122" t="s">
        <v>1738</v>
      </c>
      <c r="AR12" s="122" t="s">
        <v>204</v>
      </c>
      <c r="AS12" s="122" t="s">
        <v>1739</v>
      </c>
      <c r="AT12" s="122" t="s">
        <v>206</v>
      </c>
      <c r="AU12" s="122">
        <f>+AV11*AI12</f>
        <v>0.09</v>
      </c>
      <c r="AV12" s="39">
        <f>+AV11-AU12</f>
        <v>0.21</v>
      </c>
      <c r="AW12" s="389"/>
      <c r="AX12" s="389"/>
      <c r="AY12" s="136">
        <v>2</v>
      </c>
      <c r="AZ12" s="66" t="s">
        <v>1734</v>
      </c>
      <c r="BA12" s="188" t="s">
        <v>1739</v>
      </c>
      <c r="BB12" s="142">
        <v>44562</v>
      </c>
      <c r="BC12" s="142">
        <v>44926</v>
      </c>
      <c r="BD12" s="192" t="str">
        <f>+AQ12</f>
        <v>Registro seguimiento planes de mejoramiento</v>
      </c>
      <c r="BE12" s="196">
        <v>44620</v>
      </c>
      <c r="BF12" s="264" t="s">
        <v>1740</v>
      </c>
      <c r="BG12" s="41">
        <v>44681</v>
      </c>
      <c r="BH12" s="305" t="s">
        <v>1741</v>
      </c>
      <c r="BI12" s="308" t="s">
        <v>1670</v>
      </c>
      <c r="BJ12" s="41">
        <v>44742</v>
      </c>
      <c r="BK12" s="41"/>
      <c r="BL12" s="41">
        <v>44804</v>
      </c>
      <c r="BM12" s="41"/>
      <c r="BN12" s="41">
        <v>44865</v>
      </c>
      <c r="BO12" s="41"/>
      <c r="BP12" s="41">
        <v>44926</v>
      </c>
      <c r="BQ12" s="41"/>
    </row>
    <row r="13" spans="1:69" ht="35.25" customHeight="1" x14ac:dyDescent="0.3">
      <c r="A13" s="410"/>
      <c r="B13" s="388"/>
      <c r="C13" s="388"/>
      <c r="D13" s="388"/>
      <c r="E13" s="388"/>
      <c r="F13" s="403"/>
      <c r="G13" s="412"/>
      <c r="H13" s="388"/>
      <c r="I13" s="403"/>
      <c r="J13" s="388"/>
      <c r="K13" s="388"/>
      <c r="L13" s="390"/>
      <c r="M13" s="388"/>
      <c r="N13" s="388"/>
      <c r="O13" s="388"/>
      <c r="P13" s="388"/>
      <c r="Q13" s="388"/>
      <c r="R13" s="388"/>
      <c r="S13" s="389"/>
      <c r="T13" s="389"/>
      <c r="U13" s="389"/>
      <c r="V13" s="402"/>
      <c r="W13" s="400"/>
      <c r="X13" s="402"/>
      <c r="Y13" s="400"/>
      <c r="Z13" s="389"/>
      <c r="AA13" s="400"/>
      <c r="AB13" s="401"/>
      <c r="AC13" s="66" t="s">
        <v>1742</v>
      </c>
      <c r="AD13" s="66" t="s">
        <v>1743</v>
      </c>
      <c r="AE13" s="66" t="s">
        <v>37</v>
      </c>
      <c r="AF13" s="38">
        <f t="shared" si="4"/>
        <v>0.15</v>
      </c>
      <c r="AG13" s="122" t="s">
        <v>199</v>
      </c>
      <c r="AH13" s="38">
        <f t="shared" si="0"/>
        <v>0.15</v>
      </c>
      <c r="AI13" s="38">
        <f t="shared" si="1"/>
        <v>0.3</v>
      </c>
      <c r="AJ13" s="122" t="s">
        <v>200</v>
      </c>
      <c r="AK13" s="119" t="s">
        <v>191</v>
      </c>
      <c r="AL13" s="66" t="s">
        <v>1736</v>
      </c>
      <c r="AM13" s="119" t="s">
        <v>23</v>
      </c>
      <c r="AN13" s="122" t="s">
        <v>1728</v>
      </c>
      <c r="AO13" s="122" t="s">
        <v>24</v>
      </c>
      <c r="AP13" s="122" t="s">
        <v>974</v>
      </c>
      <c r="AQ13" s="122" t="s">
        <v>1744</v>
      </c>
      <c r="AR13" s="122" t="s">
        <v>204</v>
      </c>
      <c r="AS13" s="122" t="s">
        <v>1731</v>
      </c>
      <c r="AT13" s="122" t="s">
        <v>206</v>
      </c>
      <c r="AU13" s="122">
        <f>+AV12*AI13</f>
        <v>6.3E-2</v>
      </c>
      <c r="AV13" s="39">
        <f>+AV12-AU13</f>
        <v>0.14699999999999999</v>
      </c>
      <c r="AW13" s="389"/>
      <c r="AX13" s="389"/>
      <c r="AY13" s="136">
        <v>3</v>
      </c>
      <c r="AZ13" s="66" t="s">
        <v>1745</v>
      </c>
      <c r="BA13" s="188" t="s">
        <v>1731</v>
      </c>
      <c r="BB13" s="142">
        <v>44562</v>
      </c>
      <c r="BC13" s="142">
        <v>44926</v>
      </c>
      <c r="BD13" s="192"/>
      <c r="BE13" s="196">
        <v>44620</v>
      </c>
      <c r="BF13" s="264" t="s">
        <v>1746</v>
      </c>
      <c r="BG13" s="41">
        <v>44681</v>
      </c>
      <c r="BH13" s="306" t="s">
        <v>1747</v>
      </c>
      <c r="BI13" s="308" t="s">
        <v>1670</v>
      </c>
      <c r="BJ13" s="41">
        <v>44742</v>
      </c>
      <c r="BK13" s="41"/>
      <c r="BL13" s="41">
        <v>44804</v>
      </c>
      <c r="BM13" s="41"/>
      <c r="BN13" s="41">
        <v>44865</v>
      </c>
      <c r="BO13" s="41"/>
      <c r="BP13" s="41">
        <v>44926</v>
      </c>
      <c r="BQ13" s="41"/>
    </row>
    <row r="14" spans="1:69" ht="35.25" customHeight="1" x14ac:dyDescent="0.3">
      <c r="A14" s="410" t="s">
        <v>239</v>
      </c>
      <c r="B14" s="388" t="s">
        <v>59</v>
      </c>
      <c r="C14" s="388" t="s">
        <v>89</v>
      </c>
      <c r="D14" s="388" t="s">
        <v>12</v>
      </c>
      <c r="E14" s="388" t="s">
        <v>34</v>
      </c>
      <c r="F14" s="388" t="s">
        <v>1748</v>
      </c>
      <c r="G14" s="388" t="s">
        <v>1749</v>
      </c>
      <c r="H14" s="388" t="s">
        <v>1750</v>
      </c>
      <c r="I14" s="388" t="s">
        <v>1751</v>
      </c>
      <c r="J14" s="388" t="s">
        <v>96</v>
      </c>
      <c r="K14" s="388">
        <v>1</v>
      </c>
      <c r="L14" s="390">
        <f>IF(J14="Diaria",+(K14/360),IF(J14="Mensual",+(K14/12),IF(J14="Bimestral",+(K14/6),IF(J14="Trimestral",+(K14/4),IF(J14="Semestral",+(K14/2),IF(J14="Anual",+(K14/1),""))))))</f>
        <v>1</v>
      </c>
      <c r="M14" s="388" t="s">
        <v>70</v>
      </c>
      <c r="N14" s="388">
        <f>IF(M14="Menor al 1% del patrimonio de la Lotería de Bogotá",20%,IF(M14="Entre el 1% y el 3% del patrimonio de la Lotería de Bogotá",40%,IF(M14="Entre el 3% y el 6% del patrimonio de la Lotería de Bogotá",60%,IF(M14="Entre el 6% y el 10% del patrimonio de la Lotería de Bogotá",80%,IF(M14="Mayor al 10% del patrimonio de la Lotería de Bogotá",100%,IF(M14="NA",0%,""))))))</f>
        <v>0</v>
      </c>
      <c r="O14" s="388" t="s">
        <v>46</v>
      </c>
      <c r="P14" s="388">
        <f>IF(O14="El riesgo afecta la imagen de algún área de la organización",20%,IF(O14="El riesgo afecta la imagen de la entidad internamente, de conocimiento general nivel interno, de junta directiva y accionistas y/o de proveedores",40%,IF(O14="El riesgo afecta la imagen de la entidad con algunos usuarios de relevancia frente al logro de los objetivos",60%,IF(O14="El riesgo afecta la imagen de la entidad con efecto publicitario sistenido a nivel de sector administrativo, nivel departamental o municipal",80%,IF(O14="El riesgo afecta la imagen de la entidad a nivel nacional, con efecto publicitario sistenido a nivel país",100%,IF(O14="NA",0%,""))))))</f>
        <v>0.4</v>
      </c>
      <c r="Q14" s="388" t="s">
        <v>70</v>
      </c>
      <c r="R14" s="388">
        <f>IF(Q14="Interrupción de la operación por menos de un día",20%,IF(Q14="Interrupción de la operación por un día completo",40%,IF(Q14="Interrupción de la operación mayor a 1 día y menor a 2 días",60%,IF(Q14="Interrupción de la operación por dos días completos",80%,IF(Q14="Interrupción de la operación por más de dos días",100%,IF(Q14="NA",0%,""))))))</f>
        <v>0</v>
      </c>
      <c r="S14" s="546" t="s">
        <v>57</v>
      </c>
      <c r="T14" s="389" t="s">
        <v>70</v>
      </c>
      <c r="U14" s="389">
        <f>+MAX(N14,P14,R14)</f>
        <v>0.4</v>
      </c>
      <c r="V14" s="402" t="str">
        <f>IF(L14&lt;=20%,"Muy baja",IF(L14&lt;=40%,"Baja",IF(L14&lt;=60%,"Media",IF(L14&lt;=80%,"Alta",IF(L14&lt;=100%,"Muy alta",IF(L14&gt;=100%,"Muy alta",""))))))</f>
        <v>Muy alta</v>
      </c>
      <c r="W14" s="400">
        <v>0.4</v>
      </c>
      <c r="X14" s="402" t="str">
        <f>IF(U14=20%,"Leve",IF(U14=40%,"Menor",IF(U14=60%,"Moderado",IF(U14=80%,"Mayor",IF(U14=100%,"Catastrófico","")))))</f>
        <v>Menor</v>
      </c>
      <c r="Y14" s="400">
        <v>0.6</v>
      </c>
      <c r="Z14" s="389" t="s">
        <v>53</v>
      </c>
      <c r="AA14" s="400">
        <f>IF(Z14="Bajo",25%,IF(Z14="Moderado",50%,IF(Z14="Alto",75%,IF(Z14="Extremo",100%,""))))</f>
        <v>0.5</v>
      </c>
      <c r="AB14" s="545"/>
      <c r="AC14" s="66" t="s">
        <v>1752</v>
      </c>
      <c r="AD14" s="66" t="s">
        <v>1753</v>
      </c>
      <c r="AE14" s="66" t="s">
        <v>54</v>
      </c>
      <c r="AF14" s="38">
        <f>IF(AE14="Preventivo",25%,IF(AE14="Detectivo",15%,IF(AE14="Correctivo",10%,"")))</f>
        <v>0.25</v>
      </c>
      <c r="AG14" s="122" t="s">
        <v>199</v>
      </c>
      <c r="AH14" s="38">
        <f t="shared" si="0"/>
        <v>0.15</v>
      </c>
      <c r="AI14" s="38">
        <f t="shared" si="1"/>
        <v>0.4</v>
      </c>
      <c r="AJ14" s="122" t="s">
        <v>200</v>
      </c>
      <c r="AK14" s="119" t="s">
        <v>191</v>
      </c>
      <c r="AL14" s="66" t="s">
        <v>1754</v>
      </c>
      <c r="AM14" s="119" t="s">
        <v>23</v>
      </c>
      <c r="AN14" s="122" t="s">
        <v>1755</v>
      </c>
      <c r="AO14" s="122" t="s">
        <v>24</v>
      </c>
      <c r="AP14" s="122" t="s">
        <v>335</v>
      </c>
      <c r="AQ14" s="122" t="s">
        <v>1756</v>
      </c>
      <c r="AR14" s="122" t="s">
        <v>204</v>
      </c>
      <c r="AS14" s="122" t="s">
        <v>1665</v>
      </c>
      <c r="AT14" s="122" t="s">
        <v>206</v>
      </c>
      <c r="AU14" s="122">
        <f>+AI14*AA14</f>
        <v>0.2</v>
      </c>
      <c r="AV14" s="39">
        <f>+AA14-AU14</f>
        <v>0.3</v>
      </c>
      <c r="AW14" s="389" t="str">
        <f>+IF(C14="Corrupción","Moderado",IF(AV16&lt;=25%,"Bajo",IF(AV16&lt;=50%,"Moderado",IF(AV16&lt;=75%,"Alto",IF(AV16&gt;75%,"Extremo","")))))</f>
        <v>Bajo</v>
      </c>
      <c r="AX14" s="389" t="s">
        <v>41</v>
      </c>
      <c r="AY14" s="64">
        <v>1</v>
      </c>
      <c r="AZ14" s="40"/>
      <c r="BA14" s="112"/>
      <c r="BB14" s="142"/>
      <c r="BC14" s="142"/>
      <c r="BD14" s="193"/>
      <c r="BE14" s="196">
        <v>44620</v>
      </c>
      <c r="BF14" s="113" t="s">
        <v>1757</v>
      </c>
      <c r="BG14" s="41">
        <v>44681</v>
      </c>
      <c r="BH14" s="307" t="s">
        <v>1758</v>
      </c>
      <c r="BI14" s="204" t="s">
        <v>1101</v>
      </c>
      <c r="BJ14" s="41">
        <v>44742</v>
      </c>
      <c r="BK14" s="41"/>
      <c r="BL14" s="41">
        <v>44804</v>
      </c>
      <c r="BM14" s="41"/>
      <c r="BN14" s="41">
        <v>44865</v>
      </c>
      <c r="BO14" s="41"/>
      <c r="BP14" s="41">
        <v>44926</v>
      </c>
      <c r="BQ14" s="41"/>
    </row>
    <row r="15" spans="1:69" ht="35.25" customHeight="1" x14ac:dyDescent="0.3">
      <c r="A15" s="410"/>
      <c r="B15" s="388"/>
      <c r="C15" s="388"/>
      <c r="D15" s="388"/>
      <c r="E15" s="388"/>
      <c r="F15" s="388"/>
      <c r="G15" s="388"/>
      <c r="H15" s="388"/>
      <c r="I15" s="388"/>
      <c r="J15" s="388"/>
      <c r="K15" s="388"/>
      <c r="L15" s="390"/>
      <c r="M15" s="388"/>
      <c r="N15" s="388"/>
      <c r="O15" s="388"/>
      <c r="P15" s="388"/>
      <c r="Q15" s="388"/>
      <c r="R15" s="388"/>
      <c r="S15" s="546"/>
      <c r="T15" s="389"/>
      <c r="U15" s="389"/>
      <c r="V15" s="402"/>
      <c r="W15" s="400"/>
      <c r="X15" s="402"/>
      <c r="Y15" s="400"/>
      <c r="Z15" s="389"/>
      <c r="AA15" s="400"/>
      <c r="AB15" s="401"/>
      <c r="AC15" s="66" t="s">
        <v>1700</v>
      </c>
      <c r="AD15" s="66" t="s">
        <v>1701</v>
      </c>
      <c r="AE15" s="66" t="s">
        <v>54</v>
      </c>
      <c r="AF15" s="38">
        <f t="shared" ref="AF15:AF16" si="5">IF(AE15="Preventivo",25%,IF(AE15="Detectivo",15%,IF(AE15="Correctivo",10%,"")))</f>
        <v>0.25</v>
      </c>
      <c r="AG15" s="122" t="s">
        <v>199</v>
      </c>
      <c r="AH15" s="38">
        <f t="shared" si="0"/>
        <v>0.15</v>
      </c>
      <c r="AI15" s="38">
        <f t="shared" si="1"/>
        <v>0.4</v>
      </c>
      <c r="AJ15" s="122" t="s">
        <v>200</v>
      </c>
      <c r="AK15" s="119" t="s">
        <v>191</v>
      </c>
      <c r="AL15" s="66" t="s">
        <v>1759</v>
      </c>
      <c r="AM15" s="119" t="s">
        <v>23</v>
      </c>
      <c r="AN15" s="122" t="s">
        <v>1755</v>
      </c>
      <c r="AO15" s="122" t="s">
        <v>24</v>
      </c>
      <c r="AP15" s="122" t="s">
        <v>335</v>
      </c>
      <c r="AQ15" s="122" t="s">
        <v>1760</v>
      </c>
      <c r="AR15" s="122" t="s">
        <v>204</v>
      </c>
      <c r="AS15" s="122" t="s">
        <v>1665</v>
      </c>
      <c r="AT15" s="122" t="s">
        <v>206</v>
      </c>
      <c r="AU15" s="122">
        <f>+AV14*AI15</f>
        <v>0.12</v>
      </c>
      <c r="AV15" s="39">
        <f>+AV14-AU15</f>
        <v>0.18</v>
      </c>
      <c r="AW15" s="389"/>
      <c r="AX15" s="389"/>
      <c r="AY15" s="64">
        <v>2</v>
      </c>
      <c r="AZ15" s="232"/>
      <c r="BA15" s="232"/>
      <c r="BB15" s="234"/>
      <c r="BC15" s="234"/>
      <c r="BD15" s="232"/>
      <c r="BE15" s="196">
        <v>44620</v>
      </c>
      <c r="BF15" s="198" t="s">
        <v>1761</v>
      </c>
      <c r="BG15" s="41">
        <v>44681</v>
      </c>
      <c r="BH15" s="305" t="s">
        <v>1762</v>
      </c>
      <c r="BI15" s="204" t="s">
        <v>1101</v>
      </c>
      <c r="BJ15" s="41">
        <v>44742</v>
      </c>
      <c r="BK15" s="41"/>
      <c r="BL15" s="41">
        <v>44804</v>
      </c>
      <c r="BM15" s="41"/>
      <c r="BN15" s="41">
        <v>44865</v>
      </c>
      <c r="BO15" s="41"/>
      <c r="BP15" s="41">
        <v>44926</v>
      </c>
      <c r="BQ15" s="41"/>
    </row>
    <row r="16" spans="1:69" ht="35.25" customHeight="1" thickBot="1" x14ac:dyDescent="0.35">
      <c r="A16" s="385"/>
      <c r="B16" s="381"/>
      <c r="C16" s="381"/>
      <c r="D16" s="381"/>
      <c r="E16" s="381"/>
      <c r="F16" s="381"/>
      <c r="G16" s="381"/>
      <c r="H16" s="381"/>
      <c r="I16" s="381"/>
      <c r="J16" s="381"/>
      <c r="K16" s="381"/>
      <c r="L16" s="383"/>
      <c r="M16" s="381"/>
      <c r="N16" s="381"/>
      <c r="O16" s="381"/>
      <c r="P16" s="381"/>
      <c r="Q16" s="381"/>
      <c r="R16" s="381"/>
      <c r="S16" s="538"/>
      <c r="T16" s="375"/>
      <c r="U16" s="375"/>
      <c r="V16" s="377"/>
      <c r="W16" s="379"/>
      <c r="X16" s="377"/>
      <c r="Y16" s="379"/>
      <c r="Z16" s="375"/>
      <c r="AA16" s="379"/>
      <c r="AB16" s="373"/>
      <c r="AC16" s="35" t="s">
        <v>1707</v>
      </c>
      <c r="AD16" s="35" t="s">
        <v>1763</v>
      </c>
      <c r="AE16" s="35" t="s">
        <v>54</v>
      </c>
      <c r="AF16" s="44">
        <f t="shared" si="5"/>
        <v>0.25</v>
      </c>
      <c r="AG16" s="123" t="s">
        <v>199</v>
      </c>
      <c r="AH16" s="44">
        <f t="shared" si="0"/>
        <v>0.15</v>
      </c>
      <c r="AI16" s="44">
        <f t="shared" si="1"/>
        <v>0.4</v>
      </c>
      <c r="AJ16" s="123" t="s">
        <v>200</v>
      </c>
      <c r="AK16" s="120" t="s">
        <v>191</v>
      </c>
      <c r="AL16" s="35" t="s">
        <v>1764</v>
      </c>
      <c r="AM16" s="120" t="s">
        <v>23</v>
      </c>
      <c r="AN16" s="123" t="s">
        <v>1755</v>
      </c>
      <c r="AO16" s="123" t="s">
        <v>24</v>
      </c>
      <c r="AP16" s="123" t="s">
        <v>335</v>
      </c>
      <c r="AQ16" s="123" t="s">
        <v>1765</v>
      </c>
      <c r="AR16" s="123" t="s">
        <v>204</v>
      </c>
      <c r="AS16" s="123" t="s">
        <v>1665</v>
      </c>
      <c r="AT16" s="123" t="s">
        <v>206</v>
      </c>
      <c r="AU16" s="123">
        <f>+AV15*AI16</f>
        <v>7.1999999999999995E-2</v>
      </c>
      <c r="AV16" s="139">
        <f>+AV15-AU16</f>
        <v>0.108</v>
      </c>
      <c r="AW16" s="375"/>
      <c r="AX16" s="375"/>
      <c r="AY16" s="137">
        <v>3</v>
      </c>
      <c r="AZ16" s="233"/>
      <c r="BA16" s="233"/>
      <c r="BB16" s="235"/>
      <c r="BC16" s="235"/>
      <c r="BD16" s="233"/>
      <c r="BE16" s="196">
        <v>44620</v>
      </c>
      <c r="BF16" s="264" t="s">
        <v>1766</v>
      </c>
      <c r="BG16" s="41">
        <v>44681</v>
      </c>
      <c r="BH16" s="198" t="s">
        <v>1767</v>
      </c>
      <c r="BI16" s="204" t="s">
        <v>1101</v>
      </c>
      <c r="BJ16" s="41">
        <v>44742</v>
      </c>
      <c r="BK16" s="41"/>
      <c r="BL16" s="41">
        <v>44804</v>
      </c>
      <c r="BM16" s="41"/>
      <c r="BN16" s="41">
        <v>44865</v>
      </c>
      <c r="BO16" s="41"/>
      <c r="BP16" s="41">
        <v>44926</v>
      </c>
      <c r="BQ16" s="41"/>
    </row>
    <row r="17" spans="23:48" ht="35.25" customHeight="1" x14ac:dyDescent="0.3">
      <c r="W17" s="25"/>
      <c r="Y17" s="25"/>
      <c r="AF17" s="25"/>
      <c r="AG17" s="25"/>
      <c r="AH17" s="25"/>
      <c r="AI17" s="25"/>
      <c r="AV17" s="29"/>
    </row>
    <row r="18" spans="23:48" ht="35.25" customHeight="1" x14ac:dyDescent="0.3">
      <c r="W18" s="25"/>
      <c r="Y18" s="25"/>
      <c r="AF18" s="25"/>
      <c r="AG18" s="25"/>
      <c r="AH18" s="25"/>
      <c r="AI18" s="25"/>
      <c r="AV18" s="29"/>
    </row>
    <row r="19" spans="23:48" ht="35.25" customHeight="1" x14ac:dyDescent="0.3">
      <c r="W19" s="25"/>
      <c r="Y19" s="25"/>
      <c r="AF19" s="25"/>
      <c r="AG19" s="25"/>
      <c r="AH19" s="25"/>
      <c r="AI19" s="25"/>
      <c r="AV19" s="29"/>
    </row>
    <row r="20" spans="23:48" ht="35.25" customHeight="1" x14ac:dyDescent="0.3">
      <c r="W20" s="25"/>
      <c r="Y20" s="25"/>
      <c r="AF20" s="25"/>
      <c r="AG20" s="25"/>
      <c r="AH20" s="25"/>
      <c r="AI20" s="25"/>
      <c r="AV20" s="29"/>
    </row>
    <row r="21" spans="23:48" ht="35.25" customHeight="1" x14ac:dyDescent="0.3">
      <c r="W21" s="25"/>
      <c r="Y21" s="25"/>
      <c r="AF21" s="25"/>
      <c r="AG21" s="25"/>
      <c r="AH21" s="25"/>
      <c r="AI21" s="25"/>
      <c r="AV21" s="29"/>
    </row>
    <row r="22" spans="23:48" ht="35.25" customHeight="1" x14ac:dyDescent="0.3">
      <c r="W22" s="25"/>
      <c r="Y22" s="25"/>
      <c r="AF22" s="25"/>
      <c r="AG22" s="25"/>
      <c r="AH22" s="25"/>
      <c r="AI22" s="25"/>
      <c r="AV22" s="29"/>
    </row>
    <row r="23" spans="23:48" ht="35.25" customHeight="1" x14ac:dyDescent="0.3">
      <c r="W23" s="25"/>
      <c r="Y23" s="25"/>
      <c r="AF23" s="25"/>
      <c r="AG23" s="25"/>
      <c r="AH23" s="25"/>
      <c r="AI23" s="25"/>
      <c r="AV23" s="29"/>
    </row>
    <row r="24" spans="23:48" ht="35.25" customHeight="1" x14ac:dyDescent="0.3">
      <c r="W24" s="25"/>
      <c r="Y24" s="25"/>
      <c r="AF24" s="25"/>
      <c r="AG24" s="25"/>
      <c r="AH24" s="25"/>
      <c r="AI24" s="25"/>
      <c r="AV24" s="29"/>
    </row>
    <row r="25" spans="23:48" ht="35.25" customHeight="1" x14ac:dyDescent="0.3">
      <c r="W25" s="25"/>
      <c r="Y25" s="25"/>
      <c r="AF25" s="25"/>
      <c r="AG25" s="25"/>
      <c r="AH25" s="25"/>
      <c r="AI25" s="25"/>
      <c r="AV25" s="29"/>
    </row>
    <row r="26" spans="23:48" ht="35.25" customHeight="1" x14ac:dyDescent="0.3">
      <c r="W26" s="25"/>
      <c r="Y26" s="25"/>
      <c r="AF26" s="25"/>
      <c r="AG26" s="25"/>
      <c r="AH26" s="25"/>
      <c r="AI26" s="25"/>
      <c r="AV26" s="29"/>
    </row>
    <row r="27" spans="23:48" ht="35.25" customHeight="1" x14ac:dyDescent="0.3">
      <c r="W27" s="25"/>
      <c r="Y27" s="25"/>
      <c r="AF27" s="25"/>
      <c r="AG27" s="25"/>
      <c r="AH27" s="25"/>
      <c r="AI27" s="25"/>
      <c r="AV27" s="29"/>
    </row>
    <row r="28" spans="23:48" ht="35.25" customHeight="1" x14ac:dyDescent="0.3">
      <c r="W28" s="25"/>
      <c r="Y28" s="25"/>
      <c r="AF28" s="25"/>
      <c r="AG28" s="25"/>
      <c r="AH28" s="25"/>
      <c r="AI28" s="25"/>
      <c r="AV28" s="29"/>
    </row>
    <row r="29" spans="23:48" ht="35.25" customHeight="1" x14ac:dyDescent="0.3">
      <c r="W29" s="25"/>
      <c r="Y29" s="25"/>
      <c r="AF29" s="25"/>
      <c r="AG29" s="25"/>
      <c r="AH29" s="25"/>
      <c r="AI29" s="25"/>
      <c r="AV29" s="29"/>
    </row>
    <row r="30" spans="23:48" ht="35.25" customHeight="1" x14ac:dyDescent="0.3">
      <c r="W30" s="25"/>
      <c r="Y30" s="25"/>
      <c r="AF30" s="25"/>
      <c r="AG30" s="25"/>
      <c r="AH30" s="25"/>
      <c r="AI30" s="25"/>
      <c r="AV30" s="29"/>
    </row>
    <row r="31" spans="23:48" ht="35.25" customHeight="1" x14ac:dyDescent="0.3">
      <c r="W31" s="25"/>
      <c r="Y31" s="25"/>
      <c r="AF31" s="25"/>
      <c r="AG31" s="25"/>
      <c r="AH31" s="25"/>
      <c r="AI31" s="25"/>
      <c r="AV31" s="29"/>
    </row>
    <row r="32" spans="23:48" ht="35.25" customHeight="1" x14ac:dyDescent="0.3">
      <c r="W32" s="25"/>
      <c r="Y32" s="25"/>
      <c r="AF32" s="25"/>
      <c r="AG32" s="25"/>
      <c r="AH32" s="25"/>
      <c r="AI32" s="25"/>
      <c r="AV32" s="29"/>
    </row>
    <row r="33" spans="23:48" ht="35.25" customHeight="1" x14ac:dyDescent="0.3">
      <c r="W33" s="25"/>
      <c r="Y33" s="25"/>
      <c r="AF33" s="25"/>
      <c r="AG33" s="25"/>
      <c r="AH33" s="25"/>
      <c r="AI33" s="25"/>
      <c r="AV33" s="29"/>
    </row>
    <row r="34" spans="23:48" ht="35.25" customHeight="1" x14ac:dyDescent="0.3">
      <c r="W34" s="25"/>
      <c r="Y34" s="25"/>
      <c r="AF34" s="25"/>
      <c r="AG34" s="25"/>
      <c r="AH34" s="25"/>
      <c r="AI34" s="25"/>
      <c r="AV34" s="29"/>
    </row>
    <row r="35" spans="23:48" ht="35.25" customHeight="1" x14ac:dyDescent="0.3">
      <c r="W35" s="25"/>
      <c r="Y35" s="25"/>
      <c r="AF35" s="25"/>
      <c r="AG35" s="25"/>
      <c r="AH35" s="25"/>
      <c r="AI35" s="25"/>
      <c r="AV35" s="29"/>
    </row>
    <row r="36" spans="23:48" ht="35.25" customHeight="1" x14ac:dyDescent="0.3">
      <c r="W36" s="25"/>
      <c r="Y36" s="25"/>
      <c r="AF36" s="25"/>
      <c r="AG36" s="25"/>
      <c r="AH36" s="25"/>
      <c r="AI36" s="25"/>
      <c r="AV36" s="29"/>
    </row>
    <row r="37" spans="23:48" ht="35.25" customHeight="1" x14ac:dyDescent="0.3">
      <c r="W37" s="25"/>
      <c r="Y37" s="25"/>
      <c r="AF37" s="25"/>
      <c r="AG37" s="25"/>
      <c r="AH37" s="25"/>
      <c r="AI37" s="25"/>
      <c r="AV37" s="29"/>
    </row>
    <row r="38" spans="23:48" ht="35.25" customHeight="1" x14ac:dyDescent="0.3">
      <c r="W38" s="25"/>
      <c r="Y38" s="25"/>
      <c r="AF38" s="25"/>
      <c r="AG38" s="25"/>
      <c r="AH38" s="25"/>
      <c r="AI38" s="25"/>
      <c r="AV38" s="29"/>
    </row>
    <row r="39" spans="23:48" ht="35.25" customHeight="1" x14ac:dyDescent="0.3">
      <c r="W39" s="25"/>
      <c r="Y39" s="25"/>
      <c r="AF39" s="25"/>
      <c r="AG39" s="25"/>
      <c r="AH39" s="25"/>
      <c r="AI39" s="25"/>
      <c r="AV39" s="29"/>
    </row>
    <row r="40" spans="23:48" ht="35.25" customHeight="1" x14ac:dyDescent="0.3">
      <c r="W40" s="25"/>
      <c r="Y40" s="25"/>
      <c r="AF40" s="25"/>
      <c r="AG40" s="25"/>
      <c r="AH40" s="25"/>
      <c r="AI40" s="25"/>
      <c r="AV40" s="29"/>
    </row>
    <row r="41" spans="23:48" ht="35.25" customHeight="1" x14ac:dyDescent="0.3">
      <c r="W41" s="25"/>
      <c r="Y41" s="25"/>
      <c r="AF41" s="25"/>
      <c r="AG41" s="25"/>
      <c r="AH41" s="25"/>
      <c r="AI41" s="25"/>
      <c r="AV41" s="29"/>
    </row>
    <row r="42" spans="23:48" ht="35.25" customHeight="1" x14ac:dyDescent="0.3">
      <c r="W42" s="25"/>
      <c r="Y42" s="25"/>
      <c r="AF42" s="25"/>
      <c r="AG42" s="25"/>
      <c r="AH42" s="25"/>
      <c r="AI42" s="25"/>
      <c r="AV42" s="29"/>
    </row>
    <row r="43" spans="23:48" ht="35.25" customHeight="1" x14ac:dyDescent="0.3">
      <c r="W43" s="25"/>
      <c r="Y43" s="25"/>
      <c r="AF43" s="25"/>
      <c r="AG43" s="25"/>
      <c r="AH43" s="25"/>
      <c r="AI43" s="25"/>
      <c r="AV43" s="29"/>
    </row>
    <row r="44" spans="23:48" ht="35.25" customHeight="1" x14ac:dyDescent="0.3">
      <c r="W44" s="25"/>
      <c r="Y44" s="25"/>
      <c r="AF44" s="25"/>
      <c r="AG44" s="25"/>
      <c r="AH44" s="25"/>
      <c r="AI44" s="25"/>
      <c r="AV44" s="29"/>
    </row>
    <row r="45" spans="23:48" ht="35.25" customHeight="1" x14ac:dyDescent="0.3">
      <c r="W45" s="25"/>
      <c r="Y45" s="25"/>
      <c r="AF45" s="25"/>
      <c r="AG45" s="25"/>
      <c r="AH45" s="25"/>
      <c r="AI45" s="25"/>
      <c r="AV45" s="29"/>
    </row>
    <row r="46" spans="23:48" ht="35.25" customHeight="1" x14ac:dyDescent="0.3">
      <c r="W46" s="25"/>
      <c r="Y46" s="25"/>
      <c r="AF46" s="25"/>
      <c r="AG46" s="25"/>
      <c r="AH46" s="25"/>
      <c r="AI46" s="25"/>
      <c r="AV46" s="29"/>
    </row>
    <row r="47" spans="23:48" ht="35.25" customHeight="1" x14ac:dyDescent="0.3">
      <c r="W47" s="25"/>
      <c r="Y47" s="25"/>
      <c r="AF47" s="25"/>
      <c r="AG47" s="25"/>
      <c r="AH47" s="25"/>
      <c r="AI47" s="25"/>
      <c r="AV47" s="29"/>
    </row>
    <row r="48" spans="23:48" ht="35.25" customHeight="1" x14ac:dyDescent="0.3">
      <c r="W48" s="25"/>
      <c r="Y48" s="25"/>
      <c r="AF48" s="25"/>
      <c r="AG48" s="25"/>
      <c r="AH48" s="25"/>
      <c r="AI48" s="25"/>
      <c r="AV48" s="29"/>
    </row>
    <row r="49" spans="23:48" ht="35.25" customHeight="1" x14ac:dyDescent="0.3">
      <c r="W49" s="25"/>
      <c r="Y49" s="25"/>
      <c r="AF49" s="25"/>
      <c r="AG49" s="25"/>
      <c r="AH49" s="25"/>
      <c r="AI49" s="25"/>
      <c r="AV49" s="29"/>
    </row>
    <row r="50" spans="23:48" ht="35.25" customHeight="1" x14ac:dyDescent="0.3">
      <c r="W50" s="25"/>
      <c r="Y50" s="25"/>
      <c r="AF50" s="25"/>
      <c r="AG50" s="25"/>
      <c r="AH50" s="25"/>
      <c r="AI50" s="25"/>
      <c r="AV50" s="29"/>
    </row>
    <row r="51" spans="23:48" ht="35.25" customHeight="1" x14ac:dyDescent="0.3">
      <c r="W51" s="25"/>
      <c r="Y51" s="25"/>
      <c r="AF51" s="25"/>
      <c r="AG51" s="25"/>
      <c r="AH51" s="25"/>
      <c r="AI51" s="25"/>
      <c r="AV51" s="29"/>
    </row>
    <row r="52" spans="23:48" ht="35.25" customHeight="1" x14ac:dyDescent="0.3">
      <c r="W52" s="25"/>
      <c r="Y52" s="25"/>
      <c r="AF52" s="25"/>
      <c r="AG52" s="25"/>
      <c r="AH52" s="25"/>
      <c r="AI52" s="25"/>
      <c r="AV52" s="29"/>
    </row>
    <row r="53" spans="23:48" ht="35.25" customHeight="1" x14ac:dyDescent="0.3">
      <c r="W53" s="25"/>
      <c r="Y53" s="25"/>
      <c r="AF53" s="25"/>
      <c r="AG53" s="25"/>
      <c r="AH53" s="25"/>
      <c r="AI53" s="25"/>
      <c r="AV53" s="29"/>
    </row>
    <row r="54" spans="23:48" ht="35.25" customHeight="1" x14ac:dyDescent="0.3">
      <c r="W54" s="25"/>
      <c r="Y54" s="25"/>
      <c r="AF54" s="25"/>
      <c r="AG54" s="25"/>
      <c r="AH54" s="25"/>
      <c r="AI54" s="25"/>
      <c r="AV54" s="29"/>
    </row>
    <row r="55" spans="23:48" ht="35.25" customHeight="1" x14ac:dyDescent="0.3">
      <c r="W55" s="25"/>
      <c r="Y55" s="25"/>
      <c r="AF55" s="25"/>
      <c r="AG55" s="25"/>
      <c r="AH55" s="25"/>
      <c r="AI55" s="25"/>
      <c r="AV55" s="29"/>
    </row>
    <row r="56" spans="23:48" ht="35.25" customHeight="1" x14ac:dyDescent="0.3">
      <c r="W56" s="25"/>
      <c r="Y56" s="25"/>
      <c r="AF56" s="25"/>
      <c r="AG56" s="25"/>
      <c r="AH56" s="25"/>
      <c r="AI56" s="25"/>
      <c r="AV56" s="29"/>
    </row>
    <row r="57" spans="23:48" ht="35.25" customHeight="1" x14ac:dyDescent="0.3">
      <c r="W57" s="25"/>
      <c r="Y57" s="25"/>
      <c r="AF57" s="25"/>
      <c r="AG57" s="25"/>
      <c r="AH57" s="25"/>
      <c r="AI57" s="25"/>
      <c r="AV57" s="29"/>
    </row>
    <row r="58" spans="23:48" ht="35.25" customHeight="1" x14ac:dyDescent="0.3">
      <c r="W58" s="25"/>
      <c r="Y58" s="25"/>
      <c r="AF58" s="25"/>
      <c r="AG58" s="25"/>
      <c r="AH58" s="25"/>
      <c r="AI58" s="25"/>
      <c r="AV58" s="29"/>
    </row>
    <row r="59" spans="23:48" ht="35.25" customHeight="1" x14ac:dyDescent="0.3">
      <c r="W59" s="25"/>
      <c r="Y59" s="25"/>
      <c r="AF59" s="25"/>
      <c r="AG59" s="25"/>
      <c r="AH59" s="25"/>
      <c r="AI59" s="25"/>
      <c r="AV59" s="29"/>
    </row>
    <row r="60" spans="23:48" ht="35.25" customHeight="1" x14ac:dyDescent="0.3">
      <c r="W60" s="25"/>
      <c r="Y60" s="25"/>
      <c r="AF60" s="25"/>
      <c r="AG60" s="25"/>
      <c r="AH60" s="25"/>
      <c r="AI60" s="25"/>
      <c r="AV60" s="29"/>
    </row>
    <row r="61" spans="23:48" ht="35.25" customHeight="1" x14ac:dyDescent="0.3">
      <c r="W61" s="25"/>
      <c r="Y61" s="25"/>
      <c r="AF61" s="25"/>
      <c r="AG61" s="25"/>
      <c r="AH61" s="25"/>
      <c r="AI61" s="25"/>
      <c r="AV61" s="29"/>
    </row>
    <row r="62" spans="23:48" ht="35.25" customHeight="1" x14ac:dyDescent="0.3">
      <c r="W62" s="25"/>
      <c r="Y62" s="25"/>
      <c r="AF62" s="25"/>
      <c r="AG62" s="25"/>
      <c r="AH62" s="25"/>
      <c r="AI62" s="25"/>
      <c r="AV62" s="29"/>
    </row>
    <row r="63" spans="23:48" ht="35.25" customHeight="1" x14ac:dyDescent="0.3">
      <c r="W63" s="25"/>
      <c r="Y63" s="25"/>
      <c r="AF63" s="25"/>
      <c r="AG63" s="25"/>
      <c r="AH63" s="25"/>
      <c r="AI63" s="25"/>
      <c r="AV63" s="29"/>
    </row>
    <row r="64" spans="23:48" ht="35.25" customHeight="1" x14ac:dyDescent="0.3">
      <c r="W64" s="25"/>
      <c r="Y64" s="25"/>
      <c r="AF64" s="25"/>
      <c r="AG64" s="25"/>
      <c r="AH64" s="25"/>
      <c r="AI64" s="25"/>
      <c r="AV64" s="29"/>
    </row>
    <row r="65" spans="23:48" ht="35.25" customHeight="1" x14ac:dyDescent="0.3">
      <c r="W65" s="25"/>
      <c r="Y65" s="25"/>
      <c r="AF65" s="25"/>
      <c r="AG65" s="25"/>
      <c r="AH65" s="25"/>
      <c r="AI65" s="25"/>
      <c r="AV65" s="29"/>
    </row>
    <row r="66" spans="23:48" ht="35.25" customHeight="1" x14ac:dyDescent="0.3">
      <c r="W66" s="25"/>
      <c r="Y66" s="25"/>
      <c r="AF66" s="25"/>
      <c r="AG66" s="25"/>
      <c r="AH66" s="25"/>
      <c r="AI66" s="25"/>
      <c r="AV66" s="29"/>
    </row>
    <row r="67" spans="23:48" ht="35.25" customHeight="1" x14ac:dyDescent="0.3">
      <c r="W67" s="25"/>
      <c r="Y67" s="25"/>
      <c r="AF67" s="25"/>
      <c r="AG67" s="25"/>
      <c r="AH67" s="25"/>
      <c r="AI67" s="25"/>
      <c r="AV67" s="29"/>
    </row>
    <row r="68" spans="23:48" ht="35.25" customHeight="1" x14ac:dyDescent="0.3">
      <c r="W68" s="25"/>
      <c r="Y68" s="25"/>
      <c r="AF68" s="25"/>
      <c r="AG68" s="25"/>
      <c r="AH68" s="25"/>
      <c r="AI68" s="25"/>
      <c r="AV68" s="29"/>
    </row>
    <row r="69" spans="23:48" ht="35.25" customHeight="1" x14ac:dyDescent="0.3">
      <c r="W69" s="25"/>
      <c r="Y69" s="25"/>
      <c r="AF69" s="25"/>
      <c r="AG69" s="25"/>
      <c r="AH69" s="25"/>
      <c r="AI69" s="25"/>
      <c r="AV69" s="29"/>
    </row>
    <row r="70" spans="23:48" ht="35.25" customHeight="1" x14ac:dyDescent="0.3">
      <c r="W70" s="25"/>
      <c r="Y70" s="25"/>
      <c r="AF70" s="25"/>
      <c r="AG70" s="25"/>
      <c r="AH70" s="25"/>
      <c r="AI70" s="25"/>
      <c r="AV70" s="29"/>
    </row>
    <row r="71" spans="23:48" ht="35.25" customHeight="1" x14ac:dyDescent="0.3">
      <c r="W71" s="25"/>
      <c r="Y71" s="25"/>
      <c r="AF71" s="25"/>
      <c r="AG71" s="25"/>
      <c r="AH71" s="25"/>
      <c r="AI71" s="25"/>
      <c r="AV71" s="29"/>
    </row>
    <row r="72" spans="23:48" ht="35.25" customHeight="1" x14ac:dyDescent="0.3">
      <c r="W72" s="25"/>
      <c r="Y72" s="25"/>
      <c r="AF72" s="25"/>
      <c r="AG72" s="25"/>
      <c r="AH72" s="25"/>
      <c r="AI72" s="25"/>
      <c r="AV72" s="29"/>
    </row>
    <row r="73" spans="23:48" ht="35.25" customHeight="1" x14ac:dyDescent="0.3">
      <c r="W73" s="25"/>
      <c r="Y73" s="25"/>
      <c r="AF73" s="25"/>
      <c r="AG73" s="25"/>
      <c r="AH73" s="25"/>
      <c r="AI73" s="25"/>
      <c r="AV73" s="29"/>
    </row>
    <row r="74" spans="23:48" ht="35.25" customHeight="1" x14ac:dyDescent="0.3">
      <c r="W74" s="25"/>
      <c r="Y74" s="25"/>
      <c r="AF74" s="25"/>
      <c r="AG74" s="25"/>
      <c r="AH74" s="25"/>
      <c r="AI74" s="25"/>
      <c r="AV74" s="29"/>
    </row>
    <row r="75" spans="23:48" ht="35.25" customHeight="1" x14ac:dyDescent="0.3">
      <c r="W75" s="25"/>
      <c r="Y75" s="25"/>
      <c r="AF75" s="25"/>
      <c r="AG75" s="25"/>
      <c r="AH75" s="25"/>
      <c r="AI75" s="25"/>
      <c r="AV75" s="29"/>
    </row>
    <row r="76" spans="23:48" ht="35.25" customHeight="1" x14ac:dyDescent="0.3">
      <c r="W76" s="25"/>
      <c r="Y76" s="25"/>
      <c r="AF76" s="25"/>
      <c r="AG76" s="25"/>
      <c r="AH76" s="25"/>
      <c r="AI76" s="25"/>
      <c r="AV76" s="29"/>
    </row>
    <row r="77" spans="23:48" ht="35.25" customHeight="1" x14ac:dyDescent="0.3">
      <c r="W77" s="25"/>
      <c r="Y77" s="25"/>
      <c r="AF77" s="25"/>
      <c r="AG77" s="25"/>
      <c r="AH77" s="25"/>
      <c r="AI77" s="25"/>
      <c r="AV77" s="29"/>
    </row>
    <row r="78" spans="23:48" ht="35.25" customHeight="1" x14ac:dyDescent="0.3">
      <c r="W78" s="25"/>
      <c r="Y78" s="25"/>
      <c r="AF78" s="25"/>
      <c r="AG78" s="25"/>
      <c r="AH78" s="25"/>
      <c r="AI78" s="25"/>
      <c r="AV78" s="29"/>
    </row>
    <row r="79" spans="23:48" ht="35.25" customHeight="1" x14ac:dyDescent="0.3">
      <c r="W79" s="25"/>
      <c r="Y79" s="25"/>
      <c r="AF79" s="25"/>
      <c r="AG79" s="25"/>
      <c r="AH79" s="25"/>
      <c r="AI79" s="25"/>
      <c r="AV79" s="29"/>
    </row>
    <row r="80" spans="23:48" ht="35.25" customHeight="1" x14ac:dyDescent="0.3">
      <c r="W80" s="25"/>
      <c r="Y80" s="25"/>
      <c r="AF80" s="25"/>
      <c r="AG80" s="25"/>
      <c r="AH80" s="25"/>
      <c r="AI80" s="25"/>
      <c r="AV80" s="29"/>
    </row>
    <row r="81" spans="23:48" ht="35.25" customHeight="1" x14ac:dyDescent="0.3">
      <c r="W81" s="25"/>
      <c r="Y81" s="25"/>
      <c r="AF81" s="25"/>
      <c r="AG81" s="25"/>
      <c r="AH81" s="25"/>
      <c r="AI81" s="25"/>
      <c r="AV81" s="29"/>
    </row>
    <row r="82" spans="23:48" ht="35.25" customHeight="1" x14ac:dyDescent="0.3">
      <c r="W82" s="25"/>
      <c r="Y82" s="25"/>
      <c r="AF82" s="25"/>
      <c r="AG82" s="25"/>
      <c r="AH82" s="25"/>
      <c r="AI82" s="25"/>
      <c r="AV82" s="29"/>
    </row>
    <row r="83" spans="23:48" ht="35.25" customHeight="1" x14ac:dyDescent="0.3">
      <c r="W83" s="25"/>
      <c r="Y83" s="25"/>
      <c r="AF83" s="25"/>
      <c r="AG83" s="25"/>
      <c r="AH83" s="25"/>
      <c r="AI83" s="25"/>
      <c r="AV83" s="29"/>
    </row>
    <row r="84" spans="23:48" ht="35.25" customHeight="1" x14ac:dyDescent="0.3">
      <c r="W84" s="25"/>
      <c r="Y84" s="25"/>
      <c r="AF84" s="25"/>
      <c r="AG84" s="25"/>
      <c r="AH84" s="25"/>
      <c r="AI84" s="25"/>
      <c r="AV84" s="29"/>
    </row>
    <row r="85" spans="23:48" ht="35.25" customHeight="1" x14ac:dyDescent="0.3">
      <c r="W85" s="25"/>
      <c r="Y85" s="25"/>
      <c r="AF85" s="25"/>
      <c r="AG85" s="25"/>
      <c r="AH85" s="25"/>
      <c r="AI85" s="25"/>
      <c r="AV85" s="29"/>
    </row>
    <row r="86" spans="23:48" ht="35.25" customHeight="1" x14ac:dyDescent="0.3">
      <c r="W86" s="25"/>
      <c r="Y86" s="25"/>
      <c r="AF86" s="25"/>
      <c r="AG86" s="25"/>
      <c r="AH86" s="25"/>
      <c r="AI86" s="25"/>
      <c r="AV86" s="29"/>
    </row>
    <row r="87" spans="23:48" ht="35.25" customHeight="1" x14ac:dyDescent="0.3">
      <c r="W87" s="25"/>
      <c r="Y87" s="25"/>
      <c r="AF87" s="25"/>
      <c r="AG87" s="25"/>
      <c r="AH87" s="25"/>
      <c r="AI87" s="25"/>
      <c r="AV87" s="29"/>
    </row>
    <row r="88" spans="23:48" ht="35.25" customHeight="1" x14ac:dyDescent="0.3">
      <c r="W88" s="25"/>
      <c r="Y88" s="25"/>
      <c r="AF88" s="25"/>
      <c r="AG88" s="25"/>
      <c r="AH88" s="25"/>
      <c r="AI88" s="25"/>
      <c r="AV88" s="29"/>
    </row>
    <row r="89" spans="23:48" ht="35.25" customHeight="1" x14ac:dyDescent="0.3">
      <c r="W89" s="25"/>
      <c r="Y89" s="25"/>
      <c r="AF89" s="25"/>
      <c r="AG89" s="25"/>
      <c r="AH89" s="25"/>
      <c r="AI89" s="25"/>
      <c r="AV89" s="29"/>
    </row>
    <row r="90" spans="23:48" ht="35.25" customHeight="1" x14ac:dyDescent="0.3">
      <c r="W90" s="25"/>
      <c r="Y90" s="25"/>
      <c r="AF90" s="25"/>
      <c r="AG90" s="25"/>
      <c r="AH90" s="25"/>
      <c r="AI90" s="25"/>
      <c r="AV90" s="29"/>
    </row>
    <row r="91" spans="23:48" ht="35.25" customHeight="1" x14ac:dyDescent="0.3">
      <c r="W91" s="25"/>
      <c r="Y91" s="25"/>
      <c r="AF91" s="25"/>
      <c r="AG91" s="25"/>
      <c r="AH91" s="25"/>
      <c r="AI91" s="25"/>
      <c r="AV91" s="29"/>
    </row>
    <row r="92" spans="23:48" ht="35.25" customHeight="1" x14ac:dyDescent="0.3">
      <c r="W92" s="25"/>
      <c r="Y92" s="25"/>
      <c r="AF92" s="25"/>
      <c r="AG92" s="25"/>
      <c r="AH92" s="25"/>
      <c r="AI92" s="25"/>
      <c r="AV92" s="29"/>
    </row>
    <row r="93" spans="23:48" ht="35.25" customHeight="1" x14ac:dyDescent="0.3">
      <c r="W93" s="25"/>
      <c r="Y93" s="25"/>
      <c r="AF93" s="25"/>
      <c r="AG93" s="25"/>
      <c r="AH93" s="25"/>
      <c r="AI93" s="25"/>
      <c r="AV93" s="29"/>
    </row>
    <row r="94" spans="23:48" ht="35.25" customHeight="1" x14ac:dyDescent="0.3">
      <c r="W94" s="25"/>
      <c r="Y94" s="25"/>
      <c r="AF94" s="25"/>
      <c r="AG94" s="25"/>
      <c r="AH94" s="25"/>
      <c r="AI94" s="25"/>
      <c r="AV94" s="29"/>
    </row>
    <row r="95" spans="23:48" ht="35.25" customHeight="1" x14ac:dyDescent="0.3">
      <c r="W95" s="25"/>
      <c r="Y95" s="25"/>
      <c r="AF95" s="25"/>
      <c r="AG95" s="25"/>
      <c r="AH95" s="25"/>
      <c r="AI95" s="25"/>
      <c r="AV95" s="29"/>
    </row>
    <row r="96" spans="23:48" ht="35.25" customHeight="1" x14ac:dyDescent="0.3">
      <c r="W96" s="25"/>
      <c r="Y96" s="25"/>
      <c r="AF96" s="25"/>
      <c r="AG96" s="25"/>
      <c r="AH96" s="25"/>
      <c r="AI96" s="25"/>
      <c r="AV96" s="29"/>
    </row>
    <row r="97" spans="23:48" ht="35.25" customHeight="1" x14ac:dyDescent="0.3">
      <c r="W97" s="25"/>
      <c r="Y97" s="25"/>
      <c r="AF97" s="25"/>
      <c r="AG97" s="25"/>
      <c r="AH97" s="25"/>
      <c r="AI97" s="25"/>
      <c r="AV97" s="29"/>
    </row>
    <row r="98" spans="23:48" ht="35.25" customHeight="1" x14ac:dyDescent="0.3">
      <c r="W98" s="25"/>
      <c r="Y98" s="25"/>
      <c r="AF98" s="25"/>
      <c r="AG98" s="25"/>
      <c r="AH98" s="25"/>
      <c r="AI98" s="25"/>
      <c r="AV98" s="29"/>
    </row>
    <row r="99" spans="23:48" ht="35.25" customHeight="1" x14ac:dyDescent="0.3">
      <c r="W99" s="25"/>
      <c r="Y99" s="25"/>
      <c r="AF99" s="25"/>
      <c r="AG99" s="25"/>
      <c r="AH99" s="25"/>
      <c r="AI99" s="25"/>
      <c r="AV99" s="29"/>
    </row>
    <row r="100" spans="23:48" ht="35.25" customHeight="1" x14ac:dyDescent="0.3">
      <c r="W100" s="25"/>
      <c r="Y100" s="25"/>
      <c r="AF100" s="25"/>
      <c r="AG100" s="25"/>
      <c r="AH100" s="25"/>
      <c r="AI100" s="25"/>
      <c r="AV100" s="29"/>
    </row>
    <row r="101" spans="23:48" ht="35.25" customHeight="1" x14ac:dyDescent="0.3">
      <c r="W101" s="25"/>
      <c r="Y101" s="25"/>
      <c r="AF101" s="25"/>
      <c r="AG101" s="25"/>
      <c r="AH101" s="25"/>
      <c r="AI101" s="25"/>
      <c r="AV101" s="29"/>
    </row>
    <row r="102" spans="23:48" ht="35.25" customHeight="1" x14ac:dyDescent="0.3">
      <c r="W102" s="25"/>
      <c r="Y102" s="25"/>
      <c r="AF102" s="25"/>
      <c r="AG102" s="25"/>
      <c r="AH102" s="25"/>
      <c r="AI102" s="25"/>
      <c r="AV102" s="29"/>
    </row>
    <row r="103" spans="23:48" ht="35.25" customHeight="1" x14ac:dyDescent="0.3">
      <c r="W103" s="25"/>
      <c r="Y103" s="25"/>
      <c r="AF103" s="25"/>
      <c r="AG103" s="25"/>
      <c r="AH103" s="25"/>
      <c r="AI103" s="25"/>
      <c r="AV103" s="29"/>
    </row>
    <row r="104" spans="23:48" ht="35.25" customHeight="1" x14ac:dyDescent="0.3">
      <c r="W104" s="25"/>
      <c r="Y104" s="25"/>
      <c r="AF104" s="25"/>
      <c r="AG104" s="25"/>
      <c r="AH104" s="25"/>
      <c r="AI104" s="25"/>
      <c r="AV104" s="29"/>
    </row>
    <row r="105" spans="23:48" ht="35.25" customHeight="1" x14ac:dyDescent="0.3">
      <c r="W105" s="25"/>
      <c r="Y105" s="25"/>
      <c r="AF105" s="25"/>
      <c r="AG105" s="25"/>
      <c r="AH105" s="25"/>
      <c r="AI105" s="25"/>
      <c r="AV105" s="29"/>
    </row>
    <row r="106" spans="23:48" ht="35.25" customHeight="1" x14ac:dyDescent="0.3">
      <c r="W106" s="25"/>
      <c r="Y106" s="25"/>
      <c r="AF106" s="25"/>
      <c r="AG106" s="25"/>
      <c r="AH106" s="25"/>
      <c r="AI106" s="25"/>
      <c r="AV106" s="29"/>
    </row>
    <row r="107" spans="23:48" ht="35.25" customHeight="1" x14ac:dyDescent="0.3">
      <c r="W107" s="25"/>
      <c r="Y107" s="25"/>
      <c r="AF107" s="25"/>
      <c r="AG107" s="25"/>
      <c r="AH107" s="25"/>
      <c r="AI107" s="25"/>
      <c r="AV107" s="29"/>
    </row>
    <row r="108" spans="23:48" ht="35.25" customHeight="1" x14ac:dyDescent="0.3">
      <c r="W108" s="25"/>
      <c r="Y108" s="25"/>
      <c r="AF108" s="25"/>
      <c r="AG108" s="25"/>
      <c r="AH108" s="25"/>
      <c r="AI108" s="25"/>
      <c r="AV108" s="29"/>
    </row>
    <row r="109" spans="23:48" ht="35.25" customHeight="1" x14ac:dyDescent="0.3">
      <c r="W109" s="25"/>
      <c r="Y109" s="25"/>
      <c r="AF109" s="25"/>
      <c r="AG109" s="25"/>
      <c r="AH109" s="25"/>
      <c r="AI109" s="25"/>
      <c r="AV109" s="29"/>
    </row>
    <row r="110" spans="23:48" ht="35.25" customHeight="1" x14ac:dyDescent="0.3">
      <c r="W110" s="25"/>
      <c r="Y110" s="25"/>
      <c r="AF110" s="25"/>
      <c r="AG110" s="25"/>
      <c r="AH110" s="25"/>
      <c r="AI110" s="25"/>
      <c r="AV110" s="29"/>
    </row>
    <row r="111" spans="23:48" ht="35.25" customHeight="1" x14ac:dyDescent="0.3">
      <c r="W111" s="25"/>
      <c r="Y111" s="25"/>
      <c r="AF111" s="25"/>
      <c r="AG111" s="25"/>
      <c r="AH111" s="25"/>
      <c r="AI111" s="25"/>
      <c r="AV111" s="29"/>
    </row>
    <row r="112" spans="23:48" ht="35.25" customHeight="1" x14ac:dyDescent="0.3">
      <c r="W112" s="25"/>
      <c r="Y112" s="25"/>
      <c r="AF112" s="25"/>
      <c r="AG112" s="25"/>
      <c r="AH112" s="25"/>
      <c r="AI112" s="25"/>
      <c r="AV112" s="29"/>
    </row>
    <row r="113" spans="23:48" ht="35.25" customHeight="1" x14ac:dyDescent="0.3">
      <c r="W113" s="25"/>
      <c r="Y113" s="25"/>
      <c r="AF113" s="25"/>
      <c r="AG113" s="25"/>
      <c r="AH113" s="25"/>
      <c r="AI113" s="25"/>
      <c r="AV113" s="29"/>
    </row>
    <row r="114" spans="23:48" ht="35.25" customHeight="1" x14ac:dyDescent="0.3">
      <c r="W114" s="25"/>
      <c r="Y114" s="25"/>
      <c r="AF114" s="25"/>
      <c r="AG114" s="25"/>
      <c r="AH114" s="25"/>
      <c r="AI114" s="25"/>
      <c r="AV114" s="29"/>
    </row>
    <row r="115" spans="23:48" ht="35.25" customHeight="1" x14ac:dyDescent="0.3">
      <c r="W115" s="25"/>
      <c r="Y115" s="25"/>
      <c r="AF115" s="25"/>
      <c r="AG115" s="25"/>
      <c r="AH115" s="25"/>
      <c r="AI115" s="25"/>
      <c r="AV115" s="29"/>
    </row>
    <row r="116" spans="23:48" ht="35.25" customHeight="1" x14ac:dyDescent="0.3">
      <c r="W116" s="25"/>
      <c r="Y116" s="25"/>
      <c r="AF116" s="25"/>
      <c r="AG116" s="25"/>
      <c r="AH116" s="25"/>
      <c r="AI116" s="25"/>
      <c r="AV116" s="29"/>
    </row>
    <row r="117" spans="23:48" ht="35.25" customHeight="1" x14ac:dyDescent="0.3">
      <c r="W117" s="25"/>
      <c r="Y117" s="25"/>
      <c r="AF117" s="25"/>
      <c r="AG117" s="25"/>
      <c r="AH117" s="25"/>
      <c r="AI117" s="25"/>
      <c r="AV117" s="29"/>
    </row>
    <row r="118" spans="23:48" ht="35.25" customHeight="1" x14ac:dyDescent="0.3">
      <c r="W118" s="25"/>
      <c r="Y118" s="25"/>
      <c r="AF118" s="25"/>
      <c r="AG118" s="25"/>
      <c r="AH118" s="25"/>
      <c r="AI118" s="25"/>
      <c r="AV118" s="29"/>
    </row>
    <row r="119" spans="23:48" ht="35.25" customHeight="1" x14ac:dyDescent="0.3">
      <c r="W119" s="25"/>
      <c r="Y119" s="25"/>
      <c r="AF119" s="25"/>
      <c r="AG119" s="25"/>
      <c r="AH119" s="25"/>
      <c r="AI119" s="25"/>
      <c r="AV119" s="29"/>
    </row>
    <row r="120" spans="23:48" ht="35.25" customHeight="1" x14ac:dyDescent="0.3">
      <c r="W120" s="25"/>
      <c r="Y120" s="25"/>
      <c r="AF120" s="25"/>
      <c r="AG120" s="25"/>
      <c r="AH120" s="25"/>
      <c r="AI120" s="25"/>
      <c r="AV120" s="29"/>
    </row>
    <row r="121" spans="23:48" ht="35.25" customHeight="1" x14ac:dyDescent="0.3">
      <c r="W121" s="25"/>
      <c r="Y121" s="25"/>
      <c r="AF121" s="25"/>
      <c r="AG121" s="25"/>
      <c r="AH121" s="25"/>
      <c r="AI121" s="25"/>
      <c r="AV121" s="29"/>
    </row>
    <row r="122" spans="23:48" ht="35.25" customHeight="1" x14ac:dyDescent="0.3">
      <c r="W122" s="25"/>
      <c r="Y122" s="25"/>
      <c r="AF122" s="25"/>
      <c r="AG122" s="25"/>
      <c r="AH122" s="25"/>
      <c r="AI122" s="25"/>
      <c r="AV122" s="29"/>
    </row>
    <row r="123" spans="23:48" ht="35.25" customHeight="1" x14ac:dyDescent="0.3">
      <c r="W123" s="25"/>
      <c r="Y123" s="25"/>
      <c r="AF123" s="25"/>
      <c r="AG123" s="25"/>
      <c r="AH123" s="25"/>
      <c r="AI123" s="25"/>
      <c r="AV123" s="29"/>
    </row>
    <row r="124" spans="23:48" ht="35.25" customHeight="1" x14ac:dyDescent="0.3">
      <c r="W124" s="25"/>
      <c r="Y124" s="25"/>
      <c r="AF124" s="25"/>
      <c r="AG124" s="25"/>
      <c r="AH124" s="25"/>
      <c r="AI124" s="25"/>
      <c r="AV124" s="29"/>
    </row>
    <row r="125" spans="23:48" ht="35.25" customHeight="1" x14ac:dyDescent="0.3">
      <c r="W125" s="25"/>
      <c r="Y125" s="25"/>
      <c r="AF125" s="25"/>
      <c r="AG125" s="25"/>
      <c r="AH125" s="25"/>
      <c r="AI125" s="25"/>
      <c r="AV125" s="29"/>
    </row>
    <row r="126" spans="23:48" ht="35.25" customHeight="1" x14ac:dyDescent="0.3">
      <c r="W126" s="25"/>
      <c r="Y126" s="25"/>
      <c r="AF126" s="25"/>
      <c r="AG126" s="25"/>
      <c r="AH126" s="25"/>
      <c r="AI126" s="25"/>
      <c r="AV126" s="29"/>
    </row>
    <row r="127" spans="23:48" ht="35.25" customHeight="1" x14ac:dyDescent="0.3">
      <c r="W127" s="25"/>
      <c r="Y127" s="25"/>
      <c r="AF127" s="25"/>
      <c r="AG127" s="25"/>
      <c r="AH127" s="25"/>
      <c r="AI127" s="25"/>
      <c r="AV127" s="29"/>
    </row>
    <row r="128" spans="23:48" ht="35.25" customHeight="1" x14ac:dyDescent="0.3">
      <c r="W128" s="25"/>
      <c r="Y128" s="25"/>
      <c r="AF128" s="25"/>
      <c r="AG128" s="25"/>
      <c r="AH128" s="25"/>
      <c r="AI128" s="25"/>
      <c r="AV128" s="29"/>
    </row>
    <row r="129" spans="23:48" ht="35.25" customHeight="1" x14ac:dyDescent="0.3">
      <c r="W129" s="25"/>
      <c r="Y129" s="25"/>
      <c r="AF129" s="25"/>
      <c r="AG129" s="25"/>
      <c r="AH129" s="25"/>
      <c r="AI129" s="25"/>
      <c r="AV129" s="29"/>
    </row>
    <row r="130" spans="23:48" ht="35.25" customHeight="1" x14ac:dyDescent="0.3">
      <c r="W130" s="25"/>
      <c r="Y130" s="25"/>
      <c r="AF130" s="25"/>
      <c r="AG130" s="25"/>
      <c r="AH130" s="25"/>
      <c r="AI130" s="25"/>
      <c r="AV130" s="29"/>
    </row>
    <row r="131" spans="23:48" ht="35.25" customHeight="1" x14ac:dyDescent="0.3">
      <c r="W131" s="25"/>
      <c r="Y131" s="25"/>
      <c r="AF131" s="25"/>
      <c r="AG131" s="25"/>
      <c r="AH131" s="25"/>
      <c r="AI131" s="25"/>
      <c r="AV131" s="29"/>
    </row>
    <row r="132" spans="23:48" ht="35.25" customHeight="1" x14ac:dyDescent="0.3">
      <c r="W132" s="25"/>
      <c r="Y132" s="25"/>
      <c r="AF132" s="25"/>
      <c r="AG132" s="25"/>
      <c r="AH132" s="25"/>
      <c r="AI132" s="25"/>
      <c r="AV132" s="29"/>
    </row>
    <row r="133" spans="23:48" ht="35.25" customHeight="1" x14ac:dyDescent="0.3">
      <c r="W133" s="25"/>
      <c r="Y133" s="25"/>
      <c r="AF133" s="25"/>
      <c r="AG133" s="25"/>
      <c r="AH133" s="25"/>
      <c r="AI133" s="25"/>
      <c r="AV133" s="29"/>
    </row>
    <row r="134" spans="23:48" ht="35.25" customHeight="1" x14ac:dyDescent="0.3">
      <c r="W134" s="25"/>
      <c r="Y134" s="25"/>
      <c r="AF134" s="25"/>
      <c r="AG134" s="25"/>
      <c r="AH134" s="25"/>
      <c r="AI134" s="25"/>
      <c r="AV134" s="29"/>
    </row>
    <row r="135" spans="23:48" ht="35.25" customHeight="1" x14ac:dyDescent="0.3">
      <c r="W135" s="25"/>
      <c r="Y135" s="25"/>
      <c r="AF135" s="25"/>
      <c r="AG135" s="25"/>
      <c r="AH135" s="25"/>
      <c r="AI135" s="25"/>
      <c r="AV135" s="29"/>
    </row>
    <row r="136" spans="23:48" ht="35.25" customHeight="1" x14ac:dyDescent="0.3">
      <c r="W136" s="25"/>
      <c r="Y136" s="25"/>
      <c r="AF136" s="25"/>
      <c r="AG136" s="25"/>
      <c r="AH136" s="25"/>
      <c r="AI136" s="25"/>
      <c r="AV136" s="29"/>
    </row>
    <row r="137" spans="23:48" ht="35.25" customHeight="1" x14ac:dyDescent="0.3">
      <c r="W137" s="25"/>
      <c r="Y137" s="25"/>
      <c r="AF137" s="25"/>
      <c r="AG137" s="25"/>
      <c r="AH137" s="25"/>
      <c r="AI137" s="25"/>
      <c r="AV137" s="29"/>
    </row>
    <row r="138" spans="23:48" ht="35.25" customHeight="1" x14ac:dyDescent="0.3">
      <c r="W138" s="25"/>
      <c r="Y138" s="25"/>
      <c r="AF138" s="25"/>
      <c r="AG138" s="25"/>
      <c r="AH138" s="25"/>
      <c r="AI138" s="25"/>
      <c r="AV138" s="29"/>
    </row>
    <row r="139" spans="23:48" ht="35.25" customHeight="1" x14ac:dyDescent="0.3">
      <c r="W139" s="25"/>
      <c r="Y139" s="25"/>
      <c r="AF139" s="25"/>
      <c r="AG139" s="25"/>
      <c r="AH139" s="25"/>
      <c r="AI139" s="25"/>
      <c r="AV139" s="29"/>
    </row>
    <row r="140" spans="23:48" ht="35.25" customHeight="1" x14ac:dyDescent="0.3">
      <c r="W140" s="25"/>
      <c r="Y140" s="25"/>
      <c r="AF140" s="25"/>
      <c r="AG140" s="25"/>
      <c r="AH140" s="25"/>
      <c r="AI140" s="25"/>
      <c r="AV140" s="29"/>
    </row>
    <row r="141" spans="23:48" ht="35.25" customHeight="1" x14ac:dyDescent="0.3">
      <c r="W141" s="25"/>
      <c r="Y141" s="25"/>
      <c r="AF141" s="25"/>
      <c r="AG141" s="25"/>
      <c r="AH141" s="25"/>
      <c r="AI141" s="25"/>
      <c r="AV141" s="29"/>
    </row>
    <row r="142" spans="23:48" ht="35.25" customHeight="1" x14ac:dyDescent="0.3">
      <c r="W142" s="25"/>
      <c r="Y142" s="25"/>
      <c r="AF142" s="25"/>
      <c r="AG142" s="25"/>
      <c r="AH142" s="25"/>
      <c r="AI142" s="25"/>
      <c r="AV142" s="29"/>
    </row>
    <row r="143" spans="23:48" ht="35.25" customHeight="1" x14ac:dyDescent="0.3">
      <c r="W143" s="25"/>
      <c r="Y143" s="25"/>
      <c r="AF143" s="25"/>
      <c r="AG143" s="25"/>
      <c r="AH143" s="25"/>
      <c r="AI143" s="25"/>
      <c r="AV143" s="29"/>
    </row>
    <row r="144" spans="23:48" ht="35.25" customHeight="1" x14ac:dyDescent="0.3">
      <c r="W144" s="25"/>
      <c r="Y144" s="25"/>
      <c r="AF144" s="25"/>
      <c r="AG144" s="25"/>
      <c r="AH144" s="25"/>
      <c r="AI144" s="25"/>
      <c r="AV144" s="29"/>
    </row>
    <row r="145" spans="23:48" ht="35.25" customHeight="1" x14ac:dyDescent="0.3">
      <c r="W145" s="25"/>
      <c r="Y145" s="25"/>
      <c r="AF145" s="25"/>
      <c r="AG145" s="25"/>
      <c r="AH145" s="25"/>
      <c r="AI145" s="25"/>
      <c r="AV145" s="29"/>
    </row>
    <row r="146" spans="23:48" ht="35.25" customHeight="1" x14ac:dyDescent="0.3">
      <c r="W146" s="25"/>
      <c r="Y146" s="25"/>
      <c r="AF146" s="25"/>
      <c r="AG146" s="25"/>
      <c r="AH146" s="25"/>
      <c r="AI146" s="25"/>
      <c r="AV146" s="29"/>
    </row>
    <row r="147" spans="23:48" ht="35.25" customHeight="1" x14ac:dyDescent="0.3">
      <c r="W147" s="25"/>
      <c r="Y147" s="25"/>
      <c r="AF147" s="25"/>
      <c r="AG147" s="25"/>
      <c r="AH147" s="25"/>
      <c r="AI147" s="25"/>
      <c r="AV147" s="29"/>
    </row>
    <row r="148" spans="23:48" ht="35.25" customHeight="1" x14ac:dyDescent="0.3">
      <c r="W148" s="25"/>
      <c r="Y148" s="25"/>
      <c r="AF148" s="25"/>
      <c r="AG148" s="25"/>
      <c r="AH148" s="25"/>
      <c r="AI148" s="25"/>
      <c r="AV148" s="29"/>
    </row>
    <row r="149" spans="23:48" ht="35.25" customHeight="1" x14ac:dyDescent="0.3">
      <c r="W149" s="25"/>
      <c r="Y149" s="25"/>
      <c r="AF149" s="25"/>
      <c r="AG149" s="25"/>
      <c r="AH149" s="25"/>
      <c r="AI149" s="25"/>
      <c r="AV149" s="29"/>
    </row>
    <row r="150" spans="23:48" ht="35.25" customHeight="1" x14ac:dyDescent="0.3">
      <c r="W150" s="25"/>
      <c r="Y150" s="25"/>
      <c r="AF150" s="25"/>
      <c r="AG150" s="25"/>
      <c r="AH150" s="25"/>
      <c r="AI150" s="25"/>
      <c r="AV150" s="29"/>
    </row>
    <row r="151" spans="23:48" ht="35.25" customHeight="1" x14ac:dyDescent="0.3">
      <c r="W151" s="25"/>
      <c r="Y151" s="25"/>
      <c r="AF151" s="25"/>
      <c r="AG151" s="25"/>
      <c r="AH151" s="25"/>
      <c r="AI151" s="25"/>
      <c r="AV151" s="29"/>
    </row>
    <row r="152" spans="23:48" ht="35.25" customHeight="1" x14ac:dyDescent="0.3">
      <c r="W152" s="25"/>
      <c r="Y152" s="25"/>
      <c r="AF152" s="25"/>
      <c r="AG152" s="25"/>
      <c r="AH152" s="25"/>
      <c r="AI152" s="25"/>
      <c r="AV152" s="29"/>
    </row>
    <row r="153" spans="23:48" ht="35.25" customHeight="1" x14ac:dyDescent="0.3">
      <c r="W153" s="25"/>
      <c r="Y153" s="25"/>
      <c r="AF153" s="25"/>
      <c r="AG153" s="25"/>
      <c r="AH153" s="25"/>
      <c r="AI153" s="25"/>
      <c r="AV153" s="29"/>
    </row>
    <row r="154" spans="23:48" ht="35.25" customHeight="1" x14ac:dyDescent="0.3">
      <c r="W154" s="25"/>
      <c r="Y154" s="25"/>
      <c r="AF154" s="25"/>
      <c r="AG154" s="25"/>
      <c r="AH154" s="25"/>
      <c r="AI154" s="25"/>
      <c r="AV154" s="29"/>
    </row>
    <row r="155" spans="23:48" ht="35.25" customHeight="1" x14ac:dyDescent="0.3">
      <c r="W155" s="25"/>
      <c r="Y155" s="25"/>
      <c r="AF155" s="25"/>
      <c r="AG155" s="25"/>
      <c r="AH155" s="25"/>
      <c r="AI155" s="25"/>
      <c r="AV155" s="29"/>
    </row>
    <row r="156" spans="23:48" ht="35.25" customHeight="1" x14ac:dyDescent="0.3">
      <c r="W156" s="25"/>
      <c r="Y156" s="25"/>
      <c r="AF156" s="25"/>
      <c r="AG156" s="25"/>
      <c r="AH156" s="25"/>
      <c r="AI156" s="25"/>
      <c r="AV156" s="29"/>
    </row>
    <row r="157" spans="23:48" ht="35.25" customHeight="1" x14ac:dyDescent="0.3">
      <c r="W157" s="25"/>
      <c r="Y157" s="25"/>
      <c r="AF157" s="25"/>
      <c r="AG157" s="25"/>
      <c r="AH157" s="25"/>
      <c r="AI157" s="25"/>
      <c r="AV157" s="29"/>
    </row>
    <row r="158" spans="23:48" ht="35.25" customHeight="1" x14ac:dyDescent="0.3">
      <c r="W158" s="25"/>
      <c r="Y158" s="25"/>
      <c r="AF158" s="25"/>
      <c r="AG158" s="25"/>
      <c r="AH158" s="25"/>
      <c r="AI158" s="25"/>
      <c r="AV158" s="29"/>
    </row>
    <row r="159" spans="23:48" ht="35.25" customHeight="1" x14ac:dyDescent="0.3">
      <c r="W159" s="25"/>
      <c r="Y159" s="25"/>
      <c r="AF159" s="25"/>
      <c r="AG159" s="25"/>
      <c r="AH159" s="25"/>
      <c r="AI159" s="25"/>
      <c r="AV159" s="29"/>
    </row>
    <row r="160" spans="23:48" ht="35.25" customHeight="1" x14ac:dyDescent="0.3">
      <c r="W160" s="25"/>
      <c r="Y160" s="25"/>
      <c r="AF160" s="25"/>
      <c r="AG160" s="25"/>
      <c r="AH160" s="25"/>
      <c r="AI160" s="25"/>
      <c r="AV160" s="29"/>
    </row>
    <row r="161" spans="23:48" ht="35.25" customHeight="1" x14ac:dyDescent="0.3">
      <c r="W161" s="25"/>
      <c r="Y161" s="25"/>
      <c r="AF161" s="25"/>
      <c r="AG161" s="25"/>
      <c r="AH161" s="25"/>
      <c r="AI161" s="25"/>
      <c r="AV161" s="29"/>
    </row>
    <row r="162" spans="23:48" ht="35.25" customHeight="1" x14ac:dyDescent="0.3">
      <c r="W162" s="25"/>
      <c r="Y162" s="25"/>
      <c r="AF162" s="25"/>
      <c r="AG162" s="25"/>
      <c r="AH162" s="25"/>
      <c r="AI162" s="25"/>
      <c r="AV162" s="29"/>
    </row>
    <row r="163" spans="23:48" ht="35.25" customHeight="1" x14ac:dyDescent="0.3">
      <c r="W163" s="25"/>
      <c r="Y163" s="25"/>
      <c r="AF163" s="25"/>
      <c r="AG163" s="25"/>
      <c r="AH163" s="25"/>
      <c r="AI163" s="25"/>
      <c r="AV163" s="29"/>
    </row>
    <row r="164" spans="23:48" ht="35.25" customHeight="1" x14ac:dyDescent="0.3">
      <c r="W164" s="25"/>
      <c r="Y164" s="25"/>
      <c r="AF164" s="25"/>
      <c r="AG164" s="25"/>
      <c r="AH164" s="25"/>
      <c r="AI164" s="25"/>
      <c r="AV164" s="29"/>
    </row>
    <row r="165" spans="23:48" ht="35.25" customHeight="1" x14ac:dyDescent="0.3">
      <c r="W165" s="25"/>
      <c r="Y165" s="25"/>
      <c r="AF165" s="25"/>
      <c r="AG165" s="25"/>
      <c r="AH165" s="25"/>
      <c r="AI165" s="25"/>
      <c r="AV165" s="29"/>
    </row>
    <row r="166" spans="23:48" ht="35.25" customHeight="1" x14ac:dyDescent="0.3">
      <c r="W166" s="25"/>
      <c r="Y166" s="25"/>
      <c r="AF166" s="25"/>
      <c r="AG166" s="25"/>
      <c r="AH166" s="25"/>
      <c r="AI166" s="25"/>
      <c r="AV166" s="29"/>
    </row>
    <row r="167" spans="23:48" ht="35.25" customHeight="1" x14ac:dyDescent="0.3">
      <c r="W167" s="25"/>
      <c r="Y167" s="25"/>
      <c r="AF167" s="25"/>
      <c r="AG167" s="25"/>
      <c r="AH167" s="25"/>
      <c r="AI167" s="25"/>
      <c r="AV167" s="29"/>
    </row>
    <row r="168" spans="23:48" ht="35.25" customHeight="1" x14ac:dyDescent="0.3">
      <c r="W168" s="25"/>
      <c r="Y168" s="25"/>
      <c r="AF168" s="25"/>
      <c r="AG168" s="25"/>
      <c r="AH168" s="25"/>
      <c r="AI168" s="25"/>
      <c r="AV168" s="29"/>
    </row>
    <row r="169" spans="23:48" ht="35.25" customHeight="1" x14ac:dyDescent="0.3">
      <c r="W169" s="25"/>
      <c r="Y169" s="25"/>
      <c r="AF169" s="25"/>
      <c r="AG169" s="25"/>
      <c r="AH169" s="25"/>
      <c r="AI169" s="25"/>
      <c r="AV169" s="29"/>
    </row>
    <row r="170" spans="23:48" ht="35.25" customHeight="1" x14ac:dyDescent="0.3">
      <c r="W170" s="25"/>
      <c r="Y170" s="25"/>
      <c r="AF170" s="25"/>
      <c r="AG170" s="25"/>
      <c r="AH170" s="25"/>
      <c r="AI170" s="25"/>
      <c r="AV170" s="29"/>
    </row>
    <row r="171" spans="23:48" ht="35.25" customHeight="1" x14ac:dyDescent="0.3">
      <c r="W171" s="25"/>
      <c r="Y171" s="25"/>
      <c r="AF171" s="25"/>
      <c r="AG171" s="25"/>
      <c r="AH171" s="25"/>
      <c r="AI171" s="25"/>
      <c r="AV171" s="29"/>
    </row>
    <row r="172" spans="23:48" ht="35.25" customHeight="1" x14ac:dyDescent="0.3">
      <c r="W172" s="25"/>
      <c r="Y172" s="25"/>
      <c r="AF172" s="25"/>
      <c r="AG172" s="25"/>
      <c r="AH172" s="25"/>
      <c r="AI172" s="25"/>
      <c r="AV172" s="29"/>
    </row>
    <row r="173" spans="23:48" ht="35.25" customHeight="1" x14ac:dyDescent="0.3">
      <c r="W173" s="25"/>
      <c r="Y173" s="25"/>
      <c r="AF173" s="25"/>
      <c r="AG173" s="25"/>
      <c r="AH173" s="25"/>
      <c r="AI173" s="25"/>
      <c r="AV173" s="29"/>
    </row>
    <row r="174" spans="23:48" ht="35.25" customHeight="1" x14ac:dyDescent="0.3">
      <c r="W174" s="25"/>
      <c r="Y174" s="25"/>
      <c r="AF174" s="25"/>
      <c r="AG174" s="25"/>
      <c r="AH174" s="25"/>
      <c r="AI174" s="25"/>
      <c r="AV174" s="29"/>
    </row>
    <row r="175" spans="23:48" ht="35.25" customHeight="1" x14ac:dyDescent="0.3">
      <c r="W175" s="25"/>
      <c r="Y175" s="25"/>
      <c r="AF175" s="25"/>
      <c r="AG175" s="25"/>
      <c r="AH175" s="25"/>
      <c r="AI175" s="25"/>
      <c r="AV175" s="29"/>
    </row>
    <row r="176" spans="23:48" ht="35.25" customHeight="1" x14ac:dyDescent="0.3">
      <c r="W176" s="25"/>
      <c r="Y176" s="25"/>
      <c r="AF176" s="25"/>
      <c r="AG176" s="25"/>
      <c r="AH176" s="25"/>
      <c r="AI176" s="25"/>
      <c r="AV176" s="29"/>
    </row>
    <row r="177" spans="23:48" ht="35.25" customHeight="1" x14ac:dyDescent="0.3">
      <c r="W177" s="25"/>
      <c r="Y177" s="25"/>
      <c r="AF177" s="25"/>
      <c r="AG177" s="25"/>
      <c r="AH177" s="25"/>
      <c r="AI177" s="25"/>
      <c r="AV177" s="29"/>
    </row>
    <row r="178" spans="23:48" ht="35.25" customHeight="1" x14ac:dyDescent="0.3">
      <c r="W178" s="25"/>
      <c r="Y178" s="25"/>
      <c r="AF178" s="25"/>
      <c r="AG178" s="25"/>
      <c r="AH178" s="25"/>
      <c r="AI178" s="25"/>
      <c r="AV178" s="29"/>
    </row>
    <row r="179" spans="23:48" ht="35.25" customHeight="1" x14ac:dyDescent="0.3">
      <c r="W179" s="25"/>
      <c r="Y179" s="25"/>
      <c r="AF179" s="25"/>
      <c r="AG179" s="25"/>
      <c r="AH179" s="25"/>
      <c r="AI179" s="25"/>
      <c r="AV179" s="29"/>
    </row>
    <row r="180" spans="23:48" ht="35.25" customHeight="1" x14ac:dyDescent="0.3">
      <c r="W180" s="25"/>
      <c r="Y180" s="25"/>
      <c r="AF180" s="25"/>
      <c r="AG180" s="25"/>
      <c r="AH180" s="25"/>
      <c r="AI180" s="25"/>
      <c r="AV180" s="29"/>
    </row>
    <row r="181" spans="23:48" ht="35.25" customHeight="1" x14ac:dyDescent="0.3">
      <c r="W181" s="25"/>
      <c r="Y181" s="25"/>
      <c r="AF181" s="25"/>
      <c r="AG181" s="25"/>
      <c r="AH181" s="25"/>
      <c r="AI181" s="25"/>
      <c r="AV181" s="29"/>
    </row>
    <row r="182" spans="23:48" ht="35.25" customHeight="1" x14ac:dyDescent="0.3">
      <c r="W182" s="25"/>
      <c r="Y182" s="25"/>
      <c r="AF182" s="25"/>
      <c r="AG182" s="25"/>
      <c r="AH182" s="25"/>
      <c r="AI182" s="25"/>
      <c r="AV182" s="29"/>
    </row>
    <row r="183" spans="23:48" ht="35.25" customHeight="1" x14ac:dyDescent="0.3">
      <c r="W183" s="25"/>
      <c r="Y183" s="25"/>
      <c r="AF183" s="25"/>
      <c r="AG183" s="25"/>
      <c r="AH183" s="25"/>
      <c r="AI183" s="25"/>
      <c r="AV183" s="29"/>
    </row>
    <row r="184" spans="23:48" ht="35.25" customHeight="1" x14ac:dyDescent="0.3">
      <c r="W184" s="25"/>
      <c r="Y184" s="25"/>
      <c r="AF184" s="25"/>
      <c r="AG184" s="25"/>
      <c r="AH184" s="25"/>
      <c r="AI184" s="25"/>
      <c r="AV184" s="29"/>
    </row>
    <row r="185" spans="23:48" ht="35.25" customHeight="1" x14ac:dyDescent="0.3">
      <c r="W185" s="25"/>
      <c r="Y185" s="25"/>
      <c r="AF185" s="25"/>
      <c r="AG185" s="25"/>
      <c r="AH185" s="25"/>
      <c r="AI185" s="25"/>
      <c r="AV185" s="29"/>
    </row>
    <row r="186" spans="23:48" ht="35.25" customHeight="1" x14ac:dyDescent="0.3">
      <c r="W186" s="25"/>
      <c r="Y186" s="25"/>
      <c r="AF186" s="25"/>
      <c r="AG186" s="25"/>
      <c r="AH186" s="25"/>
      <c r="AI186" s="25"/>
      <c r="AV186" s="29"/>
    </row>
    <row r="187" spans="23:48" ht="35.25" customHeight="1" x14ac:dyDescent="0.3">
      <c r="W187" s="25"/>
      <c r="Y187" s="25"/>
      <c r="AF187" s="25"/>
      <c r="AG187" s="25"/>
      <c r="AH187" s="25"/>
      <c r="AI187" s="25"/>
      <c r="AV187" s="29"/>
    </row>
    <row r="188" spans="23:48" ht="35.25" customHeight="1" x14ac:dyDescent="0.3">
      <c r="W188" s="25"/>
      <c r="Y188" s="25"/>
      <c r="AF188" s="25"/>
      <c r="AG188" s="25"/>
      <c r="AH188" s="25"/>
      <c r="AI188" s="25"/>
      <c r="AV188" s="29"/>
    </row>
    <row r="189" spans="23:48" ht="35.25" customHeight="1" x14ac:dyDescent="0.3">
      <c r="W189" s="25"/>
      <c r="Y189" s="25"/>
      <c r="AF189" s="25"/>
      <c r="AG189" s="25"/>
      <c r="AH189" s="25"/>
      <c r="AI189" s="25"/>
      <c r="AV189" s="29"/>
    </row>
    <row r="190" spans="23:48" ht="35.25" customHeight="1" x14ac:dyDescent="0.3">
      <c r="W190" s="25"/>
      <c r="Y190" s="25"/>
      <c r="AF190" s="25"/>
      <c r="AG190" s="25"/>
      <c r="AH190" s="25"/>
      <c r="AI190" s="25"/>
      <c r="AV190" s="29"/>
    </row>
    <row r="191" spans="23:48" ht="35.25" customHeight="1" x14ac:dyDescent="0.3">
      <c r="W191" s="25"/>
      <c r="Y191" s="25"/>
      <c r="AF191" s="25"/>
      <c r="AG191" s="25"/>
      <c r="AH191" s="25"/>
      <c r="AI191" s="25"/>
      <c r="AV191" s="29"/>
    </row>
    <row r="192" spans="23:48" ht="35.25" customHeight="1" x14ac:dyDescent="0.3">
      <c r="W192" s="25"/>
      <c r="Y192" s="25"/>
      <c r="AF192" s="25"/>
      <c r="AG192" s="25"/>
      <c r="AH192" s="25"/>
      <c r="AI192" s="25"/>
      <c r="AV192" s="29"/>
    </row>
    <row r="193" spans="23:48" ht="35.25" customHeight="1" x14ac:dyDescent="0.3">
      <c r="W193" s="25"/>
      <c r="Y193" s="25"/>
      <c r="AF193" s="25"/>
      <c r="AG193" s="25"/>
      <c r="AH193" s="25"/>
      <c r="AI193" s="25"/>
      <c r="AV193" s="29"/>
    </row>
    <row r="194" spans="23:48" ht="35.25" customHeight="1" x14ac:dyDescent="0.3">
      <c r="W194" s="25"/>
      <c r="Y194" s="25"/>
      <c r="AF194" s="25"/>
      <c r="AG194" s="25"/>
      <c r="AH194" s="25"/>
      <c r="AI194" s="25"/>
      <c r="AV194" s="29"/>
    </row>
    <row r="195" spans="23:48" ht="35.25" customHeight="1" x14ac:dyDescent="0.3">
      <c r="W195" s="25"/>
      <c r="Y195" s="25"/>
      <c r="AF195" s="25"/>
      <c r="AG195" s="25"/>
      <c r="AH195" s="25"/>
      <c r="AI195" s="25"/>
      <c r="AV195" s="29"/>
    </row>
    <row r="196" spans="23:48" ht="35.25" customHeight="1" x14ac:dyDescent="0.3">
      <c r="W196" s="25"/>
      <c r="Y196" s="25"/>
      <c r="AF196" s="25"/>
      <c r="AG196" s="25"/>
      <c r="AH196" s="25"/>
      <c r="AI196" s="25"/>
      <c r="AV196" s="29"/>
    </row>
    <row r="197" spans="23:48" ht="35.25" customHeight="1" x14ac:dyDescent="0.3">
      <c r="W197" s="25"/>
      <c r="Y197" s="25"/>
      <c r="AF197" s="25"/>
      <c r="AG197" s="25"/>
      <c r="AH197" s="25"/>
      <c r="AI197" s="25"/>
      <c r="AV197" s="29"/>
    </row>
    <row r="198" spans="23:48" ht="35.25" customHeight="1" x14ac:dyDescent="0.3">
      <c r="W198" s="25"/>
      <c r="Y198" s="25"/>
      <c r="AF198" s="25"/>
      <c r="AG198" s="25"/>
      <c r="AH198" s="25"/>
      <c r="AI198" s="25"/>
      <c r="AV198" s="29"/>
    </row>
    <row r="199" spans="23:48" ht="35.25" customHeight="1" x14ac:dyDescent="0.3">
      <c r="W199" s="25"/>
      <c r="Y199" s="25"/>
      <c r="AF199" s="25"/>
      <c r="AG199" s="25"/>
      <c r="AH199" s="25"/>
      <c r="AI199" s="25"/>
      <c r="AV199" s="29"/>
    </row>
    <row r="200" spans="23:48" ht="35.25" customHeight="1" x14ac:dyDescent="0.3">
      <c r="W200" s="25"/>
      <c r="Y200" s="25"/>
      <c r="AF200" s="25"/>
      <c r="AG200" s="25"/>
      <c r="AH200" s="25"/>
      <c r="AI200" s="25"/>
      <c r="AV200" s="29"/>
    </row>
    <row r="201" spans="23:48" ht="35.25" customHeight="1" x14ac:dyDescent="0.3">
      <c r="W201" s="25"/>
      <c r="Y201" s="25"/>
      <c r="AF201" s="25"/>
      <c r="AG201" s="25"/>
      <c r="AH201" s="25"/>
      <c r="AI201" s="25"/>
      <c r="AV201" s="29"/>
    </row>
    <row r="202" spans="23:48" ht="35.25" customHeight="1" x14ac:dyDescent="0.3">
      <c r="W202" s="25"/>
      <c r="Y202" s="25"/>
      <c r="AF202" s="25"/>
      <c r="AG202" s="25"/>
      <c r="AH202" s="25"/>
      <c r="AI202" s="25"/>
      <c r="AV202" s="29"/>
    </row>
    <row r="203" spans="23:48" ht="35.25" customHeight="1" x14ac:dyDescent="0.3">
      <c r="W203" s="25"/>
      <c r="Y203" s="25"/>
      <c r="AF203" s="25"/>
      <c r="AG203" s="25"/>
      <c r="AH203" s="25"/>
      <c r="AI203" s="25"/>
      <c r="AV203" s="29"/>
    </row>
    <row r="204" spans="23:48" ht="35.25" customHeight="1" x14ac:dyDescent="0.3">
      <c r="W204" s="25"/>
      <c r="Y204" s="25"/>
      <c r="AF204" s="25"/>
      <c r="AG204" s="25"/>
      <c r="AH204" s="25"/>
      <c r="AI204" s="25"/>
      <c r="AV204" s="29"/>
    </row>
    <row r="205" spans="23:48" ht="35.25" customHeight="1" x14ac:dyDescent="0.3">
      <c r="W205" s="25"/>
      <c r="Y205" s="25"/>
      <c r="AF205" s="25"/>
      <c r="AG205" s="25"/>
      <c r="AH205" s="25"/>
      <c r="AI205" s="25"/>
      <c r="AV205" s="29"/>
    </row>
    <row r="206" spans="23:48" ht="35.25" customHeight="1" x14ac:dyDescent="0.3">
      <c r="W206" s="25"/>
      <c r="Y206" s="25"/>
      <c r="AF206" s="25"/>
      <c r="AG206" s="25"/>
      <c r="AH206" s="25"/>
      <c r="AI206" s="25"/>
      <c r="AV206" s="29"/>
    </row>
    <row r="207" spans="23:48" ht="35.25" customHeight="1" x14ac:dyDescent="0.3">
      <c r="W207" s="25"/>
      <c r="Y207" s="25"/>
      <c r="AF207" s="25"/>
      <c r="AG207" s="25"/>
      <c r="AH207" s="25"/>
      <c r="AI207" s="25"/>
      <c r="AV207" s="29"/>
    </row>
    <row r="208" spans="23:48" ht="35.25" customHeight="1" x14ac:dyDescent="0.3">
      <c r="W208" s="25"/>
      <c r="Y208" s="25"/>
      <c r="AF208" s="25"/>
      <c r="AG208" s="25"/>
      <c r="AH208" s="25"/>
      <c r="AI208" s="25"/>
      <c r="AV208" s="29"/>
    </row>
    <row r="209" spans="23:48" ht="35.25" customHeight="1" x14ac:dyDescent="0.3">
      <c r="W209" s="25"/>
      <c r="Y209" s="25"/>
      <c r="AF209" s="25"/>
      <c r="AG209" s="25"/>
      <c r="AH209" s="25"/>
      <c r="AI209" s="25"/>
      <c r="AV209" s="29"/>
    </row>
    <row r="210" spans="23:48" ht="35.25" customHeight="1" x14ac:dyDescent="0.3">
      <c r="W210" s="25"/>
      <c r="Y210" s="25"/>
      <c r="AF210" s="25"/>
      <c r="AG210" s="25"/>
      <c r="AH210" s="25"/>
      <c r="AI210" s="25"/>
      <c r="AV210" s="29"/>
    </row>
    <row r="211" spans="23:48" ht="35.25" customHeight="1" x14ac:dyDescent="0.3">
      <c r="W211" s="25"/>
      <c r="Y211" s="25"/>
      <c r="AF211" s="25"/>
      <c r="AG211" s="25"/>
      <c r="AH211" s="25"/>
      <c r="AI211" s="25"/>
      <c r="AV211" s="29"/>
    </row>
    <row r="212" spans="23:48" ht="35.25" customHeight="1" x14ac:dyDescent="0.3">
      <c r="W212" s="25"/>
      <c r="Y212" s="25"/>
      <c r="AF212" s="25"/>
      <c r="AG212" s="25"/>
      <c r="AH212" s="25"/>
      <c r="AI212" s="25"/>
      <c r="AV212" s="29"/>
    </row>
    <row r="213" spans="23:48" ht="35.25" customHeight="1" x14ac:dyDescent="0.3">
      <c r="W213" s="25"/>
      <c r="Y213" s="25"/>
      <c r="AF213" s="25"/>
      <c r="AG213" s="25"/>
      <c r="AH213" s="25"/>
      <c r="AI213" s="25"/>
      <c r="AV213" s="29"/>
    </row>
    <row r="214" spans="23:48" ht="35.25" customHeight="1" x14ac:dyDescent="0.3">
      <c r="W214" s="25"/>
      <c r="Y214" s="25"/>
      <c r="AF214" s="25"/>
      <c r="AG214" s="25"/>
      <c r="AH214" s="25"/>
      <c r="AI214" s="25"/>
      <c r="AV214" s="29"/>
    </row>
    <row r="215" spans="23:48" ht="35.25" customHeight="1" x14ac:dyDescent="0.3">
      <c r="W215" s="25"/>
      <c r="Y215" s="25"/>
      <c r="AF215" s="25"/>
      <c r="AG215" s="25"/>
      <c r="AH215" s="25"/>
      <c r="AI215" s="25"/>
      <c r="AV215" s="29"/>
    </row>
    <row r="216" spans="23:48" ht="35.25" customHeight="1" x14ac:dyDescent="0.3">
      <c r="W216" s="25"/>
      <c r="Y216" s="25"/>
      <c r="AF216" s="25"/>
      <c r="AG216" s="25"/>
      <c r="AH216" s="25"/>
      <c r="AI216" s="25"/>
      <c r="AV216" s="29"/>
    </row>
    <row r="217" spans="23:48" ht="35.25" customHeight="1" x14ac:dyDescent="0.3">
      <c r="W217" s="25"/>
      <c r="Y217" s="25"/>
      <c r="AF217" s="25"/>
      <c r="AG217" s="25"/>
      <c r="AH217" s="25"/>
      <c r="AI217" s="25"/>
      <c r="AV217" s="29"/>
    </row>
    <row r="218" spans="23:48" ht="35.25" customHeight="1" x14ac:dyDescent="0.3">
      <c r="W218" s="25"/>
      <c r="Y218" s="25"/>
      <c r="AF218" s="25"/>
      <c r="AG218" s="25"/>
      <c r="AH218" s="25"/>
      <c r="AI218" s="25"/>
      <c r="AV218" s="29"/>
    </row>
    <row r="219" spans="23:48" ht="35.25" customHeight="1" x14ac:dyDescent="0.3">
      <c r="W219" s="25"/>
      <c r="Y219" s="25"/>
      <c r="AF219" s="25"/>
      <c r="AG219" s="25"/>
      <c r="AH219" s="25"/>
      <c r="AI219" s="25"/>
      <c r="AV219" s="29"/>
    </row>
    <row r="220" spans="23:48" ht="35.25" customHeight="1" x14ac:dyDescent="0.3">
      <c r="W220" s="25"/>
      <c r="Y220" s="25"/>
      <c r="AF220" s="25"/>
      <c r="AG220" s="25"/>
      <c r="AH220" s="25"/>
      <c r="AI220" s="25"/>
      <c r="AV220" s="29"/>
    </row>
    <row r="221" spans="23:48" ht="35.25" customHeight="1" x14ac:dyDescent="0.3">
      <c r="W221" s="25"/>
      <c r="Y221" s="25"/>
      <c r="AF221" s="25"/>
      <c r="AG221" s="25"/>
      <c r="AH221" s="25"/>
      <c r="AI221" s="25"/>
      <c r="AV221" s="29"/>
    </row>
    <row r="222" spans="23:48" ht="35.25" customHeight="1" x14ac:dyDescent="0.3">
      <c r="W222" s="25"/>
      <c r="Y222" s="25"/>
      <c r="AF222" s="25"/>
      <c r="AG222" s="25"/>
      <c r="AH222" s="25"/>
      <c r="AI222" s="25"/>
      <c r="AV222" s="29"/>
    </row>
    <row r="223" spans="23:48" ht="35.25" customHeight="1" x14ac:dyDescent="0.3">
      <c r="W223" s="25"/>
      <c r="Y223" s="25"/>
      <c r="AF223" s="25"/>
      <c r="AG223" s="25"/>
      <c r="AH223" s="25"/>
      <c r="AI223" s="25"/>
      <c r="AV223" s="29"/>
    </row>
    <row r="224" spans="23:48" ht="35.25" customHeight="1" x14ac:dyDescent="0.3">
      <c r="W224" s="25"/>
      <c r="Y224" s="25"/>
      <c r="AF224" s="25"/>
      <c r="AG224" s="25"/>
      <c r="AH224" s="25"/>
      <c r="AI224" s="25"/>
      <c r="AV224" s="29"/>
    </row>
    <row r="225" spans="23:48" ht="35.25" customHeight="1" x14ac:dyDescent="0.3">
      <c r="W225" s="25"/>
      <c r="Y225" s="25"/>
      <c r="AF225" s="25"/>
      <c r="AG225" s="25"/>
      <c r="AH225" s="25"/>
      <c r="AI225" s="25"/>
      <c r="AV225" s="29"/>
    </row>
    <row r="226" spans="23:48" ht="35.25" customHeight="1" x14ac:dyDescent="0.3">
      <c r="W226" s="25"/>
      <c r="Y226" s="25"/>
      <c r="AF226" s="25"/>
      <c r="AG226" s="25"/>
      <c r="AH226" s="25"/>
      <c r="AI226" s="25"/>
      <c r="AV226" s="29"/>
    </row>
    <row r="227" spans="23:48" ht="35.25" customHeight="1" x14ac:dyDescent="0.3">
      <c r="W227" s="25"/>
      <c r="Y227" s="25"/>
      <c r="AF227" s="25"/>
      <c r="AG227" s="25"/>
      <c r="AH227" s="25"/>
      <c r="AI227" s="25"/>
      <c r="AV227" s="29"/>
    </row>
    <row r="228" spans="23:48" ht="35.25" customHeight="1" x14ac:dyDescent="0.3">
      <c r="W228" s="25"/>
      <c r="Y228" s="25"/>
      <c r="AF228" s="25"/>
      <c r="AG228" s="25"/>
      <c r="AH228" s="25"/>
      <c r="AI228" s="25"/>
      <c r="AV228" s="29"/>
    </row>
    <row r="229" spans="23:48" ht="35.25" customHeight="1" x14ac:dyDescent="0.3">
      <c r="W229" s="25"/>
      <c r="Y229" s="25"/>
      <c r="AF229" s="25"/>
      <c r="AG229" s="25"/>
      <c r="AH229" s="25"/>
      <c r="AI229" s="25"/>
      <c r="AV229" s="29"/>
    </row>
    <row r="230" spans="23:48" ht="35.25" customHeight="1" x14ac:dyDescent="0.3">
      <c r="W230" s="25"/>
      <c r="Y230" s="25"/>
      <c r="AF230" s="25"/>
      <c r="AG230" s="25"/>
      <c r="AH230" s="25"/>
      <c r="AI230" s="25"/>
      <c r="AV230" s="29"/>
    </row>
    <row r="231" spans="23:48" ht="35.25" customHeight="1" x14ac:dyDescent="0.3">
      <c r="W231" s="25"/>
      <c r="Y231" s="25"/>
      <c r="AF231" s="25"/>
      <c r="AG231" s="25"/>
      <c r="AH231" s="25"/>
      <c r="AI231" s="25"/>
      <c r="AV231" s="29"/>
    </row>
    <row r="232" spans="23:48" ht="35.25" customHeight="1" x14ac:dyDescent="0.3">
      <c r="W232" s="25"/>
      <c r="Y232" s="25"/>
      <c r="AF232" s="25"/>
      <c r="AG232" s="25"/>
      <c r="AH232" s="25"/>
      <c r="AI232" s="25"/>
      <c r="AV232" s="29"/>
    </row>
    <row r="233" spans="23:48" ht="35.25" customHeight="1" x14ac:dyDescent="0.3">
      <c r="W233" s="25"/>
      <c r="Y233" s="25"/>
      <c r="AF233" s="25"/>
      <c r="AG233" s="25"/>
      <c r="AH233" s="25"/>
      <c r="AI233" s="25"/>
      <c r="AV233" s="29"/>
    </row>
    <row r="234" spans="23:48" ht="35.25" customHeight="1" x14ac:dyDescent="0.3">
      <c r="W234" s="25"/>
      <c r="Y234" s="25"/>
      <c r="AF234" s="25"/>
      <c r="AG234" s="25"/>
      <c r="AH234" s="25"/>
      <c r="AI234" s="25"/>
      <c r="AV234" s="29"/>
    </row>
    <row r="235" spans="23:48" ht="35.25" customHeight="1" x14ac:dyDescent="0.3">
      <c r="W235" s="25"/>
      <c r="Y235" s="25"/>
      <c r="AF235" s="25"/>
      <c r="AG235" s="25"/>
      <c r="AH235" s="25"/>
      <c r="AI235" s="25"/>
      <c r="AV235" s="29"/>
    </row>
    <row r="236" spans="23:48" ht="35.25" customHeight="1" x14ac:dyDescent="0.3">
      <c r="W236" s="25"/>
      <c r="Y236" s="25"/>
      <c r="AF236" s="25"/>
      <c r="AG236" s="25"/>
      <c r="AH236" s="25"/>
      <c r="AI236" s="25"/>
      <c r="AV236" s="29"/>
    </row>
    <row r="237" spans="23:48" ht="35.25" customHeight="1" x14ac:dyDescent="0.3">
      <c r="W237" s="25"/>
      <c r="Y237" s="25"/>
      <c r="AF237" s="25"/>
      <c r="AG237" s="25"/>
      <c r="AH237" s="25"/>
      <c r="AI237" s="25"/>
      <c r="AV237" s="29"/>
    </row>
    <row r="238" spans="23:48" ht="35.25" customHeight="1" x14ac:dyDescent="0.3">
      <c r="W238" s="25"/>
      <c r="Y238" s="25"/>
      <c r="AF238" s="25"/>
      <c r="AG238" s="25"/>
      <c r="AH238" s="25"/>
      <c r="AI238" s="25"/>
      <c r="AV238" s="29"/>
    </row>
    <row r="239" spans="23:48" ht="35.25" customHeight="1" x14ac:dyDescent="0.3">
      <c r="W239" s="25"/>
      <c r="Y239" s="25"/>
      <c r="AF239" s="25"/>
      <c r="AG239" s="25"/>
      <c r="AH239" s="25"/>
      <c r="AI239" s="25"/>
      <c r="AV239" s="29"/>
    </row>
    <row r="240" spans="23:48" ht="35.25" customHeight="1" x14ac:dyDescent="0.3">
      <c r="W240" s="25"/>
      <c r="Y240" s="25"/>
      <c r="AF240" s="25"/>
      <c r="AG240" s="25"/>
      <c r="AH240" s="25"/>
      <c r="AI240" s="25"/>
      <c r="AV240" s="29"/>
    </row>
    <row r="241" spans="23:48" ht="35.25" customHeight="1" x14ac:dyDescent="0.3">
      <c r="W241" s="25"/>
      <c r="Y241" s="25"/>
      <c r="AF241" s="25"/>
      <c r="AG241" s="25"/>
      <c r="AH241" s="25"/>
      <c r="AI241" s="25"/>
      <c r="AV241" s="29"/>
    </row>
    <row r="242" spans="23:48" ht="35.25" customHeight="1" x14ac:dyDescent="0.3">
      <c r="W242" s="25"/>
      <c r="Y242" s="25"/>
      <c r="AF242" s="25"/>
      <c r="AG242" s="25"/>
      <c r="AH242" s="25"/>
      <c r="AI242" s="25"/>
      <c r="AV242" s="29"/>
    </row>
    <row r="243" spans="23:48" ht="35.25" customHeight="1" x14ac:dyDescent="0.3">
      <c r="W243" s="25"/>
      <c r="Y243" s="25"/>
      <c r="AF243" s="25"/>
      <c r="AG243" s="25"/>
      <c r="AH243" s="25"/>
      <c r="AI243" s="25"/>
      <c r="AV243" s="29"/>
    </row>
    <row r="244" spans="23:48" ht="35.25" customHeight="1" x14ac:dyDescent="0.3">
      <c r="W244" s="25"/>
      <c r="Y244" s="25"/>
      <c r="AF244" s="25"/>
      <c r="AG244" s="25"/>
      <c r="AH244" s="25"/>
      <c r="AI244" s="25"/>
      <c r="AV244" s="29"/>
    </row>
    <row r="245" spans="23:48" ht="35.25" customHeight="1" x14ac:dyDescent="0.3">
      <c r="W245" s="25"/>
      <c r="Y245" s="25"/>
      <c r="AF245" s="25"/>
      <c r="AG245" s="25"/>
      <c r="AH245" s="25"/>
      <c r="AI245" s="25"/>
      <c r="AV245" s="29"/>
    </row>
    <row r="246" spans="23:48" ht="35.25" customHeight="1" x14ac:dyDescent="0.3">
      <c r="W246" s="25"/>
      <c r="Y246" s="25"/>
      <c r="AF246" s="25"/>
      <c r="AG246" s="25"/>
      <c r="AH246" s="25"/>
      <c r="AI246" s="25"/>
      <c r="AV246" s="29"/>
    </row>
    <row r="247" spans="23:48" ht="35.25" customHeight="1" x14ac:dyDescent="0.3">
      <c r="W247" s="25"/>
      <c r="Y247" s="25"/>
      <c r="AF247" s="25"/>
      <c r="AG247" s="25"/>
      <c r="AH247" s="25"/>
      <c r="AI247" s="25"/>
      <c r="AV247" s="29"/>
    </row>
    <row r="248" spans="23:48" ht="35.25" customHeight="1" x14ac:dyDescent="0.3">
      <c r="W248" s="25"/>
      <c r="Y248" s="25"/>
      <c r="AF248" s="25"/>
      <c r="AG248" s="25"/>
      <c r="AH248" s="25"/>
      <c r="AI248" s="25"/>
      <c r="AV248" s="29"/>
    </row>
    <row r="249" spans="23:48" ht="35.25" customHeight="1" x14ac:dyDescent="0.3">
      <c r="W249" s="25"/>
      <c r="Y249" s="25"/>
      <c r="AF249" s="25"/>
      <c r="AG249" s="25"/>
      <c r="AH249" s="25"/>
      <c r="AI249" s="25"/>
      <c r="AV249" s="29"/>
    </row>
    <row r="250" spans="23:48" ht="35.25" customHeight="1" x14ac:dyDescent="0.3">
      <c r="W250" s="25"/>
      <c r="Y250" s="25"/>
      <c r="AF250" s="25"/>
      <c r="AG250" s="25"/>
      <c r="AH250" s="25"/>
      <c r="AI250" s="25"/>
      <c r="AV250" s="29"/>
    </row>
    <row r="251" spans="23:48" ht="35.25" customHeight="1" x14ac:dyDescent="0.3">
      <c r="W251" s="25"/>
      <c r="Y251" s="25"/>
      <c r="AF251" s="25"/>
      <c r="AG251" s="25"/>
      <c r="AH251" s="25"/>
      <c r="AI251" s="25"/>
      <c r="AV251" s="29"/>
    </row>
    <row r="252" spans="23:48" ht="35.25" customHeight="1" x14ac:dyDescent="0.3">
      <c r="W252" s="25"/>
      <c r="Y252" s="25"/>
      <c r="AF252" s="25"/>
      <c r="AG252" s="25"/>
      <c r="AH252" s="25"/>
      <c r="AI252" s="25"/>
      <c r="AV252" s="29"/>
    </row>
    <row r="253" spans="23:48" ht="35.25" customHeight="1" x14ac:dyDescent="0.3">
      <c r="W253" s="25"/>
      <c r="Y253" s="25"/>
      <c r="AF253" s="25"/>
      <c r="AG253" s="25"/>
      <c r="AH253" s="25"/>
      <c r="AI253" s="25"/>
      <c r="AV253" s="29"/>
    </row>
    <row r="254" spans="23:48" ht="35.25" customHeight="1" x14ac:dyDescent="0.3">
      <c r="W254" s="25"/>
      <c r="Y254" s="25"/>
      <c r="AF254" s="25"/>
      <c r="AG254" s="25"/>
      <c r="AH254" s="25"/>
      <c r="AI254" s="25"/>
      <c r="AV254" s="29"/>
    </row>
    <row r="255" spans="23:48" ht="35.25" customHeight="1" x14ac:dyDescent="0.3">
      <c r="W255" s="25"/>
      <c r="Y255" s="25"/>
      <c r="AF255" s="25"/>
      <c r="AG255" s="25"/>
      <c r="AH255" s="25"/>
      <c r="AI255" s="25"/>
      <c r="AV255" s="29"/>
    </row>
    <row r="256" spans="23:48" ht="35.25" customHeight="1" x14ac:dyDescent="0.3">
      <c r="W256" s="25"/>
      <c r="Y256" s="25"/>
      <c r="AF256" s="25"/>
      <c r="AG256" s="25"/>
      <c r="AH256" s="25"/>
      <c r="AI256" s="25"/>
      <c r="AV256" s="29"/>
    </row>
    <row r="257" spans="23:48" ht="35.25" customHeight="1" x14ac:dyDescent="0.3">
      <c r="W257" s="25"/>
      <c r="Y257" s="25"/>
      <c r="AF257" s="25"/>
      <c r="AG257" s="25"/>
      <c r="AH257" s="25"/>
      <c r="AI257" s="25"/>
      <c r="AV257" s="29"/>
    </row>
    <row r="258" spans="23:48" ht="35.25" customHeight="1" x14ac:dyDescent="0.3">
      <c r="W258" s="25"/>
      <c r="Y258" s="25"/>
      <c r="AF258" s="25"/>
      <c r="AG258" s="25"/>
      <c r="AH258" s="25"/>
      <c r="AI258" s="25"/>
      <c r="AV258" s="29"/>
    </row>
    <row r="259" spans="23:48" ht="35.25" customHeight="1" x14ac:dyDescent="0.3">
      <c r="W259" s="25"/>
      <c r="Y259" s="25"/>
      <c r="AF259" s="25"/>
      <c r="AG259" s="25"/>
      <c r="AH259" s="25"/>
      <c r="AI259" s="25"/>
      <c r="AV259" s="29"/>
    </row>
    <row r="260" spans="23:48" ht="35.25" customHeight="1" x14ac:dyDescent="0.3">
      <c r="W260" s="25"/>
      <c r="Y260" s="25"/>
      <c r="AF260" s="25"/>
      <c r="AG260" s="25"/>
      <c r="AH260" s="25"/>
      <c r="AI260" s="25"/>
      <c r="AV260" s="29"/>
    </row>
    <row r="261" spans="23:48" ht="35.25" customHeight="1" x14ac:dyDescent="0.3">
      <c r="W261" s="25"/>
      <c r="Y261" s="25"/>
      <c r="AF261" s="25"/>
      <c r="AG261" s="25"/>
      <c r="AH261" s="25"/>
      <c r="AI261" s="25"/>
      <c r="AV261" s="29"/>
    </row>
    <row r="262" spans="23:48" ht="35.25" customHeight="1" x14ac:dyDescent="0.3">
      <c r="W262" s="25"/>
      <c r="Y262" s="25"/>
      <c r="AF262" s="25"/>
      <c r="AG262" s="25"/>
      <c r="AH262" s="25"/>
      <c r="AI262" s="25"/>
      <c r="AV262" s="29"/>
    </row>
    <row r="263" spans="23:48" ht="35.25" customHeight="1" x14ac:dyDescent="0.3">
      <c r="W263" s="25"/>
      <c r="Y263" s="25"/>
      <c r="AF263" s="25"/>
      <c r="AG263" s="25"/>
      <c r="AH263" s="25"/>
      <c r="AI263" s="25"/>
      <c r="AV263" s="29"/>
    </row>
    <row r="264" spans="23:48" ht="35.25" customHeight="1" x14ac:dyDescent="0.3">
      <c r="W264" s="25"/>
      <c r="Y264" s="25"/>
      <c r="AF264" s="25"/>
      <c r="AG264" s="25"/>
      <c r="AH264" s="25"/>
      <c r="AI264" s="25"/>
      <c r="AV264" s="29"/>
    </row>
    <row r="265" spans="23:48" ht="35.25" customHeight="1" x14ac:dyDescent="0.3">
      <c r="W265" s="25"/>
      <c r="Y265" s="25"/>
      <c r="AF265" s="25"/>
      <c r="AG265" s="25"/>
      <c r="AH265" s="25"/>
      <c r="AI265" s="25"/>
      <c r="AV265" s="29"/>
    </row>
    <row r="266" spans="23:48" ht="35.25" customHeight="1" x14ac:dyDescent="0.3">
      <c r="W266" s="25"/>
      <c r="Y266" s="25"/>
      <c r="AF266" s="25"/>
      <c r="AG266" s="25"/>
      <c r="AH266" s="25"/>
      <c r="AI266" s="25"/>
      <c r="AV266" s="29"/>
    </row>
    <row r="267" spans="23:48" ht="35.25" customHeight="1" x14ac:dyDescent="0.3">
      <c r="W267" s="25"/>
      <c r="Y267" s="25"/>
      <c r="AF267" s="25"/>
      <c r="AG267" s="25"/>
      <c r="AH267" s="25"/>
      <c r="AI267" s="25"/>
      <c r="AV267" s="29"/>
    </row>
    <row r="268" spans="23:48" ht="35.25" customHeight="1" x14ac:dyDescent="0.3">
      <c r="W268" s="25"/>
      <c r="Y268" s="25"/>
      <c r="AF268" s="25"/>
      <c r="AG268" s="25"/>
      <c r="AH268" s="25"/>
      <c r="AI268" s="25"/>
      <c r="AV268" s="29"/>
    </row>
    <row r="269" spans="23:48" ht="35.25" customHeight="1" x14ac:dyDescent="0.3">
      <c r="W269" s="25"/>
      <c r="Y269" s="25"/>
      <c r="AF269" s="25"/>
      <c r="AG269" s="25"/>
      <c r="AH269" s="25"/>
      <c r="AI269" s="25"/>
      <c r="AV269" s="29"/>
    </row>
    <row r="270" spans="23:48" ht="35.25" customHeight="1" x14ac:dyDescent="0.3">
      <c r="W270" s="25"/>
      <c r="Y270" s="25"/>
      <c r="AF270" s="25"/>
      <c r="AG270" s="25"/>
      <c r="AH270" s="25"/>
      <c r="AI270" s="25"/>
      <c r="AV270" s="29"/>
    </row>
    <row r="271" spans="23:48" ht="35.25" customHeight="1" x14ac:dyDescent="0.3">
      <c r="W271" s="25"/>
      <c r="Y271" s="25"/>
      <c r="AF271" s="25"/>
      <c r="AG271" s="25"/>
      <c r="AH271" s="25"/>
      <c r="AI271" s="25"/>
      <c r="AV271" s="29"/>
    </row>
    <row r="272" spans="23:48" ht="35.25" customHeight="1" x14ac:dyDescent="0.3">
      <c r="W272" s="25"/>
      <c r="Y272" s="25"/>
      <c r="AF272" s="25"/>
      <c r="AG272" s="25"/>
      <c r="AH272" s="25"/>
      <c r="AI272" s="25"/>
      <c r="AV272" s="29"/>
    </row>
    <row r="273" spans="23:48" ht="35.25" customHeight="1" x14ac:dyDescent="0.3">
      <c r="W273" s="25"/>
      <c r="Y273" s="25"/>
      <c r="AF273" s="25"/>
      <c r="AG273" s="25"/>
      <c r="AH273" s="25"/>
      <c r="AI273" s="25"/>
      <c r="AV273" s="29"/>
    </row>
    <row r="274" spans="23:48" ht="35.25" customHeight="1" x14ac:dyDescent="0.3">
      <c r="W274" s="25"/>
      <c r="Y274" s="25"/>
      <c r="AF274" s="25"/>
      <c r="AG274" s="25"/>
      <c r="AH274" s="25"/>
      <c r="AI274" s="25"/>
      <c r="AV274" s="29"/>
    </row>
    <row r="275" spans="23:48" ht="35.25" customHeight="1" x14ac:dyDescent="0.3">
      <c r="W275" s="25"/>
      <c r="Y275" s="25"/>
      <c r="AF275" s="25"/>
      <c r="AG275" s="25"/>
      <c r="AH275" s="25"/>
      <c r="AI275" s="25"/>
      <c r="AV275" s="29"/>
    </row>
    <row r="276" spans="23:48" ht="35.25" customHeight="1" x14ac:dyDescent="0.3">
      <c r="W276" s="25"/>
      <c r="Y276" s="25"/>
      <c r="AF276" s="25"/>
      <c r="AG276" s="25"/>
      <c r="AH276" s="25"/>
      <c r="AI276" s="25"/>
      <c r="AV276" s="29"/>
    </row>
    <row r="277" spans="23:48" ht="35.25" customHeight="1" x14ac:dyDescent="0.3">
      <c r="W277" s="25"/>
      <c r="Y277" s="25"/>
      <c r="AF277" s="25"/>
      <c r="AG277" s="25"/>
      <c r="AH277" s="25"/>
      <c r="AI277" s="25"/>
      <c r="AV277" s="29"/>
    </row>
    <row r="278" spans="23:48" ht="35.25" customHeight="1" x14ac:dyDescent="0.3">
      <c r="W278" s="25"/>
      <c r="Y278" s="25"/>
      <c r="AF278" s="25"/>
      <c r="AG278" s="25"/>
      <c r="AH278" s="25"/>
      <c r="AI278" s="25"/>
      <c r="AV278" s="29"/>
    </row>
    <row r="279" spans="23:48" ht="35.25" customHeight="1" x14ac:dyDescent="0.3">
      <c r="W279" s="25"/>
      <c r="Y279" s="25"/>
      <c r="AF279" s="25"/>
      <c r="AG279" s="25"/>
      <c r="AH279" s="25"/>
      <c r="AI279" s="25"/>
      <c r="AV279" s="29"/>
    </row>
    <row r="280" spans="23:48" ht="35.25" customHeight="1" x14ac:dyDescent="0.3">
      <c r="W280" s="25"/>
      <c r="Y280" s="25"/>
      <c r="AF280" s="25"/>
      <c r="AG280" s="25"/>
      <c r="AH280" s="25"/>
      <c r="AI280" s="25"/>
      <c r="AV280" s="29"/>
    </row>
    <row r="281" spans="23:48" ht="35.25" customHeight="1" x14ac:dyDescent="0.3">
      <c r="W281" s="25"/>
      <c r="Y281" s="25"/>
      <c r="AF281" s="25"/>
      <c r="AG281" s="25"/>
      <c r="AH281" s="25"/>
      <c r="AI281" s="25"/>
      <c r="AV281" s="29"/>
    </row>
    <row r="282" spans="23:48" ht="35.25" customHeight="1" x14ac:dyDescent="0.3">
      <c r="W282" s="25"/>
      <c r="Y282" s="25"/>
      <c r="AF282" s="25"/>
      <c r="AG282" s="25"/>
      <c r="AH282" s="25"/>
      <c r="AI282" s="25"/>
      <c r="AV282" s="29"/>
    </row>
    <row r="283" spans="23:48" ht="35.25" customHeight="1" x14ac:dyDescent="0.3">
      <c r="W283" s="25"/>
      <c r="Y283" s="25"/>
      <c r="AF283" s="25"/>
      <c r="AG283" s="25"/>
      <c r="AH283" s="25"/>
      <c r="AI283" s="25"/>
      <c r="AV283" s="29"/>
    </row>
  </sheetData>
  <sheetProtection formatCells="0" formatColumns="0" formatRows="0"/>
  <mergeCells count="143">
    <mergeCell ref="AX7:AX10"/>
    <mergeCell ref="Z7:Z10"/>
    <mergeCell ref="AA7:AA10"/>
    <mergeCell ref="AB7:AB10"/>
    <mergeCell ref="AW7:AW10"/>
    <mergeCell ref="AA11:AA13"/>
    <mergeCell ref="BD2:BD3"/>
    <mergeCell ref="BB2:BB3"/>
    <mergeCell ref="BC2:BC3"/>
    <mergeCell ref="AW4:AW6"/>
    <mergeCell ref="AX4:AX6"/>
    <mergeCell ref="AB11:AB13"/>
    <mergeCell ref="AW11:AW13"/>
    <mergeCell ref="AX11:AX13"/>
    <mergeCell ref="AO3:AP3"/>
    <mergeCell ref="AR3:AS3"/>
    <mergeCell ref="AU2:AW3"/>
    <mergeCell ref="AX2:AX3"/>
    <mergeCell ref="AY2:AZ3"/>
    <mergeCell ref="BA2:BA3"/>
    <mergeCell ref="W11:W13"/>
    <mergeCell ref="X11:X13"/>
    <mergeCell ref="Y11:Y13"/>
    <mergeCell ref="Z11:Z13"/>
    <mergeCell ref="A11:A13"/>
    <mergeCell ref="B11:B13"/>
    <mergeCell ref="C11:C13"/>
    <mergeCell ref="D11:D13"/>
    <mergeCell ref="E11:E13"/>
    <mergeCell ref="F11:F13"/>
    <mergeCell ref="G11:G13"/>
    <mergeCell ref="H11:H13"/>
    <mergeCell ref="W7:W10"/>
    <mergeCell ref="X7:X10"/>
    <mergeCell ref="Y7:Y10"/>
    <mergeCell ref="I7:I10"/>
    <mergeCell ref="M7:M10"/>
    <mergeCell ref="S7:S10"/>
    <mergeCell ref="T7:T10"/>
    <mergeCell ref="S11:S13"/>
    <mergeCell ref="I11:I13"/>
    <mergeCell ref="U11:U13"/>
    <mergeCell ref="J7:J10"/>
    <mergeCell ref="K7:K10"/>
    <mergeCell ref="L7:L10"/>
    <mergeCell ref="J11:J13"/>
    <mergeCell ref="K11:K13"/>
    <mergeCell ref="L11:L13"/>
    <mergeCell ref="M11:M13"/>
    <mergeCell ref="N11:N13"/>
    <mergeCell ref="O11:O13"/>
    <mergeCell ref="P11:P13"/>
    <mergeCell ref="Q11:Q13"/>
    <mergeCell ref="R11:R13"/>
    <mergeCell ref="T11:T13"/>
    <mergeCell ref="V11:V13"/>
    <mergeCell ref="K4:K6"/>
    <mergeCell ref="L4:L6"/>
    <mergeCell ref="J4:J6"/>
    <mergeCell ref="V7:V10"/>
    <mergeCell ref="S4:S6"/>
    <mergeCell ref="T4:T6"/>
    <mergeCell ref="P4:P6"/>
    <mergeCell ref="Q4:Q6"/>
    <mergeCell ref="R4:R6"/>
    <mergeCell ref="G3:H3"/>
    <mergeCell ref="AK3:AL3"/>
    <mergeCell ref="AM3:AN3"/>
    <mergeCell ref="A7:A10"/>
    <mergeCell ref="B7:B10"/>
    <mergeCell ref="C7:C10"/>
    <mergeCell ref="D7:D10"/>
    <mergeCell ref="E7:E10"/>
    <mergeCell ref="F7:F10"/>
    <mergeCell ref="G7:G10"/>
    <mergeCell ref="H7:H10"/>
    <mergeCell ref="W4:W6"/>
    <mergeCell ref="A4:A6"/>
    <mergeCell ref="B4:B6"/>
    <mergeCell ref="C4:C6"/>
    <mergeCell ref="D4:D6"/>
    <mergeCell ref="E4:E6"/>
    <mergeCell ref="F4:F6"/>
    <mergeCell ref="G4:G6"/>
    <mergeCell ref="N4:N6"/>
    <mergeCell ref="O4:O6"/>
    <mergeCell ref="H4:H6"/>
    <mergeCell ref="I4:I6"/>
    <mergeCell ref="M4:M6"/>
    <mergeCell ref="AY1:BQ1"/>
    <mergeCell ref="BE2:BQ2"/>
    <mergeCell ref="Y4:Y6"/>
    <mergeCell ref="Z4:Z6"/>
    <mergeCell ref="AA4:AA6"/>
    <mergeCell ref="AB4:AB6"/>
    <mergeCell ref="N7:N10"/>
    <mergeCell ref="O7:O10"/>
    <mergeCell ref="P7:P10"/>
    <mergeCell ref="Q7:Q10"/>
    <mergeCell ref="R7:R10"/>
    <mergeCell ref="U7:U10"/>
    <mergeCell ref="U4:U6"/>
    <mergeCell ref="X4:X6"/>
    <mergeCell ref="A1:T2"/>
    <mergeCell ref="AC1:AT1"/>
    <mergeCell ref="AV1:AX1"/>
    <mergeCell ref="AC2:AC3"/>
    <mergeCell ref="AD2:AD3"/>
    <mergeCell ref="AE2:AH2"/>
    <mergeCell ref="AI2:AI3"/>
    <mergeCell ref="AJ2:AT2"/>
    <mergeCell ref="U1:AB2"/>
    <mergeCell ref="V4:V6"/>
    <mergeCell ref="A14:A16"/>
    <mergeCell ref="B14:B16"/>
    <mergeCell ref="C14:C16"/>
    <mergeCell ref="D14:D16"/>
    <mergeCell ref="E14:E16"/>
    <mergeCell ref="F14:F16"/>
    <mergeCell ref="G14:G16"/>
    <mergeCell ref="H14:H16"/>
    <mergeCell ref="I14:I16"/>
    <mergeCell ref="J14:J16"/>
    <mergeCell ref="K14:K16"/>
    <mergeCell ref="L14:L16"/>
    <mergeCell ref="M14:M16"/>
    <mergeCell ref="N14:N16"/>
    <mergeCell ref="O14:O16"/>
    <mergeCell ref="P14:P16"/>
    <mergeCell ref="Q14:Q16"/>
    <mergeCell ref="R14:R16"/>
    <mergeCell ref="AB14:AB16"/>
    <mergeCell ref="AW14:AW16"/>
    <mergeCell ref="AX14:AX16"/>
    <mergeCell ref="S14:S16"/>
    <mergeCell ref="T14:T16"/>
    <mergeCell ref="U14:U16"/>
    <mergeCell ref="V14:V16"/>
    <mergeCell ref="W14:W16"/>
    <mergeCell ref="X14:X16"/>
    <mergeCell ref="Y14:Y16"/>
    <mergeCell ref="Z14:Z16"/>
    <mergeCell ref="AA14:AA16"/>
  </mergeCells>
  <conditionalFormatting sqref="AJ4:AK6 AJ11:AK13">
    <cfRule type="containsText" dxfId="778" priority="801" operator="containsText" text="BAJA">
      <formula>NOT(ISERROR(SEARCH("BAJA",AJ4)))</formula>
    </cfRule>
    <cfRule type="containsText" dxfId="777" priority="802" operator="containsText" text="MEDIA">
      <formula>NOT(ISERROR(SEARCH("MEDIA",AJ4)))</formula>
    </cfRule>
    <cfRule type="containsText" dxfId="776" priority="803" operator="containsText" text="ALTA">
      <formula>NOT(ISERROR(SEARCH("ALTA",AJ4)))</formula>
    </cfRule>
  </conditionalFormatting>
  <conditionalFormatting sqref="AR4">
    <cfRule type="containsText" dxfId="775" priority="804" operator="containsText" text="BAJA">
      <formula>NOT(ISERROR(SEARCH("BAJA",AR4)))</formula>
    </cfRule>
    <cfRule type="containsText" dxfId="774" priority="805" operator="containsText" text="MEDIA">
      <formula>NOT(ISERROR(SEARCH("MEDIA",AR4)))</formula>
    </cfRule>
    <cfRule type="containsText" dxfId="773" priority="806" operator="containsText" text="ALTA">
      <formula>NOT(ISERROR(SEARCH("ALTA",AR4)))</formula>
    </cfRule>
  </conditionalFormatting>
  <conditionalFormatting sqref="AX4 Y4">
    <cfRule type="cellIs" dxfId="772" priority="755" operator="equal">
      <formula>100%</formula>
    </cfRule>
    <cfRule type="cellIs" dxfId="771" priority="756" operator="equal">
      <formula>80%</formula>
    </cfRule>
    <cfRule type="cellIs" dxfId="770" priority="757" operator="equal">
      <formula>60%</formula>
    </cfRule>
    <cfRule type="cellIs" dxfId="769" priority="758" operator="equal">
      <formula>40%</formula>
    </cfRule>
    <cfRule type="cellIs" dxfId="768" priority="759" operator="equal">
      <formula>0.2</formula>
    </cfRule>
    <cfRule type="containsText" dxfId="767" priority="773" operator="containsText" text="Extremo">
      <formula>NOT(ISERROR(SEARCH("Extremo",Y4)))</formula>
    </cfRule>
    <cfRule type="containsText" dxfId="766" priority="774" operator="containsText" text="Alto">
      <formula>NOT(ISERROR(SEARCH("Alto",Y4)))</formula>
    </cfRule>
    <cfRule type="containsText" dxfId="765" priority="775" operator="containsText" text="Bajo">
      <formula>NOT(ISERROR(SEARCH("Bajo",Y4)))</formula>
    </cfRule>
    <cfRule type="containsText" dxfId="764" priority="786" operator="containsText" text="Catastrófico">
      <formula>NOT(ISERROR(SEARCH("Catastrófico",Y4)))</formula>
    </cfRule>
    <cfRule type="containsText" dxfId="763" priority="787" operator="containsText" text="Mayor">
      <formula>NOT(ISERROR(SEARCH("Mayor",Y4)))</formula>
    </cfRule>
    <cfRule type="containsText" dxfId="762" priority="788" operator="containsText" text="Moderado">
      <formula>NOT(ISERROR(SEARCH("Moderado",Y4)))</formula>
    </cfRule>
    <cfRule type="containsText" dxfId="761" priority="789" operator="containsText" text="Menor">
      <formula>NOT(ISERROR(SEARCH("Menor",Y4)))</formula>
    </cfRule>
    <cfRule type="containsText" dxfId="760" priority="790" operator="containsText" text="Leve">
      <formula>NOT(ISERROR(SEARCH("Leve",Y4)))</formula>
    </cfRule>
    <cfRule type="containsText" dxfId="759" priority="796" operator="containsText" text="Muy a">
      <formula>NOT(ISERROR(SEARCH("Muy a",Y4)))</formula>
    </cfRule>
    <cfRule type="containsText" dxfId="758" priority="797" operator="containsText" text="Muy b">
      <formula>NOT(ISERROR(SEARCH("Muy b",Y4)))</formula>
    </cfRule>
    <cfRule type="containsText" dxfId="757" priority="798" operator="containsText" text="Baja">
      <formula>NOT(ISERROR(SEARCH("Baja",Y4)))</formula>
    </cfRule>
    <cfRule type="containsText" dxfId="756" priority="799" operator="containsText" text="Media">
      <formula>NOT(ISERROR(SEARCH("Media",Y4)))</formula>
    </cfRule>
    <cfRule type="containsText" dxfId="755" priority="800" operator="containsText" text="Alta">
      <formula>NOT(ISERROR(SEARCH("Alta",Y4)))</formula>
    </cfRule>
  </conditionalFormatting>
  <conditionalFormatting sqref="V4">
    <cfRule type="containsText" dxfId="754" priority="791" operator="containsText" text="Muy a">
      <formula>NOT(ISERROR(SEARCH("Muy a",V4)))</formula>
    </cfRule>
    <cfRule type="containsText" dxfId="753" priority="792" operator="containsText" text="Muy b">
      <formula>NOT(ISERROR(SEARCH("Muy b",V4)))</formula>
    </cfRule>
    <cfRule type="containsText" dxfId="752" priority="793" operator="containsText" text="Baja">
      <formula>NOT(ISERROR(SEARCH("Baja",V4)))</formula>
    </cfRule>
    <cfRule type="containsText" dxfId="751" priority="794" operator="containsText" text="Media">
      <formula>NOT(ISERROR(SEARCH("Media",V4)))</formula>
    </cfRule>
    <cfRule type="containsText" dxfId="750" priority="795" operator="containsText" text="Alta">
      <formula>NOT(ISERROR(SEARCH("Alta",V4)))</formula>
    </cfRule>
  </conditionalFormatting>
  <conditionalFormatting sqref="X4">
    <cfRule type="containsText" dxfId="749" priority="776" operator="containsText" text="Catastrófico">
      <formula>NOT(ISERROR(SEARCH("Catastrófico",X4)))</formula>
    </cfRule>
    <cfRule type="containsText" dxfId="748" priority="777" operator="containsText" text="Mayor">
      <formula>NOT(ISERROR(SEARCH("Mayor",X4)))</formula>
    </cfRule>
    <cfRule type="containsText" dxfId="747" priority="778" operator="containsText" text="Moderado">
      <formula>NOT(ISERROR(SEARCH("Moderado",X4)))</formula>
    </cfRule>
    <cfRule type="containsText" dxfId="746" priority="779" operator="containsText" text="Menor">
      <formula>NOT(ISERROR(SEARCH("Menor",X4)))</formula>
    </cfRule>
    <cfRule type="containsText" dxfId="745" priority="780" operator="containsText" text="Leve">
      <formula>NOT(ISERROR(SEARCH("Leve",X4)))</formula>
    </cfRule>
    <cfRule type="containsText" dxfId="744" priority="781" operator="containsText" text="Muy a">
      <formula>NOT(ISERROR(SEARCH("Muy a",X4)))</formula>
    </cfRule>
    <cfRule type="containsText" dxfId="743" priority="782" operator="containsText" text="Muy b">
      <formula>NOT(ISERROR(SEARCH("Muy b",X4)))</formula>
    </cfRule>
    <cfRule type="containsText" dxfId="742" priority="783" operator="containsText" text="Baja">
      <formula>NOT(ISERROR(SEARCH("Baja",X4)))</formula>
    </cfRule>
    <cfRule type="containsText" dxfId="741" priority="784" operator="containsText" text="Media">
      <formula>NOT(ISERROR(SEARCH("Media",X4)))</formula>
    </cfRule>
    <cfRule type="containsText" dxfId="740" priority="785" operator="containsText" text="Alta">
      <formula>NOT(ISERROR(SEARCH("Alta",X4)))</formula>
    </cfRule>
  </conditionalFormatting>
  <conditionalFormatting sqref="Z4">
    <cfRule type="containsText" dxfId="739" priority="760" operator="containsText" text="Extremo">
      <formula>NOT(ISERROR(SEARCH("Extremo",Z4)))</formula>
    </cfRule>
    <cfRule type="containsText" dxfId="738" priority="761" operator="containsText" text="Alto">
      <formula>NOT(ISERROR(SEARCH("Alto",Z4)))</formula>
    </cfRule>
    <cfRule type="containsText" dxfId="737" priority="762" operator="containsText" text="Bajo">
      <formula>NOT(ISERROR(SEARCH("Bajo",Z4)))</formula>
    </cfRule>
    <cfRule type="containsText" dxfId="736" priority="763" operator="containsText" text="Catastrófico">
      <formula>NOT(ISERROR(SEARCH("Catastrófico",Z4)))</formula>
    </cfRule>
    <cfRule type="containsText" dxfId="735" priority="764" operator="containsText" text="Mayor">
      <formula>NOT(ISERROR(SEARCH("Mayor",Z4)))</formula>
    </cfRule>
    <cfRule type="containsText" dxfId="734" priority="765" operator="containsText" text="Moderado">
      <formula>NOT(ISERROR(SEARCH("Moderado",Z4)))</formula>
    </cfRule>
    <cfRule type="containsText" dxfId="733" priority="766" operator="containsText" text="Menor">
      <formula>NOT(ISERROR(SEARCH("Menor",Z4)))</formula>
    </cfRule>
    <cfRule type="containsText" dxfId="732" priority="767" operator="containsText" text="Leve">
      <formula>NOT(ISERROR(SEARCH("Leve",Z4)))</formula>
    </cfRule>
    <cfRule type="containsText" dxfId="731" priority="768" operator="containsText" text="Muy a">
      <formula>NOT(ISERROR(SEARCH("Muy a",Z4)))</formula>
    </cfRule>
    <cfRule type="containsText" dxfId="730" priority="769" operator="containsText" text="Muy b">
      <formula>NOT(ISERROR(SEARCH("Muy b",Z4)))</formula>
    </cfRule>
    <cfRule type="containsText" dxfId="729" priority="770" operator="containsText" text="Baja">
      <formula>NOT(ISERROR(SEARCH("Baja",Z4)))</formula>
    </cfRule>
    <cfRule type="containsText" dxfId="728" priority="771" operator="containsText" text="Media">
      <formula>NOT(ISERROR(SEARCH("Media",Z4)))</formula>
    </cfRule>
    <cfRule type="containsText" dxfId="727" priority="772" operator="containsText" text="Alta">
      <formula>NOT(ISERROR(SEARCH("Alta",Z4)))</formula>
    </cfRule>
  </conditionalFormatting>
  <conditionalFormatting sqref="W4">
    <cfRule type="cellIs" dxfId="726" priority="737" operator="equal">
      <formula>100%</formula>
    </cfRule>
    <cfRule type="cellIs" dxfId="725" priority="738" operator="equal">
      <formula>80%</formula>
    </cfRule>
    <cfRule type="cellIs" dxfId="724" priority="739" operator="equal">
      <formula>60%</formula>
    </cfRule>
    <cfRule type="cellIs" dxfId="723" priority="740" operator="equal">
      <formula>40%</formula>
    </cfRule>
    <cfRule type="cellIs" dxfId="722" priority="741" operator="equal">
      <formula>0.2</formula>
    </cfRule>
    <cfRule type="containsText" dxfId="721" priority="742" operator="containsText" text="Extremo">
      <formula>NOT(ISERROR(SEARCH("Extremo",W4)))</formula>
    </cfRule>
    <cfRule type="containsText" dxfId="720" priority="743" operator="containsText" text="Alto">
      <formula>NOT(ISERROR(SEARCH("Alto",W4)))</formula>
    </cfRule>
    <cfRule type="containsText" dxfId="719" priority="744" operator="containsText" text="Bajo">
      <formula>NOT(ISERROR(SEARCH("Bajo",W4)))</formula>
    </cfRule>
    <cfRule type="containsText" dxfId="718" priority="745" operator="containsText" text="Catastrófico">
      <formula>NOT(ISERROR(SEARCH("Catastrófico",W4)))</formula>
    </cfRule>
    <cfRule type="containsText" dxfId="717" priority="746" operator="containsText" text="Mayor">
      <formula>NOT(ISERROR(SEARCH("Mayor",W4)))</formula>
    </cfRule>
    <cfRule type="containsText" dxfId="716" priority="747" operator="containsText" text="Moderado">
      <formula>NOT(ISERROR(SEARCH("Moderado",W4)))</formula>
    </cfRule>
    <cfRule type="containsText" dxfId="715" priority="748" operator="containsText" text="Menor">
      <formula>NOT(ISERROR(SEARCH("Menor",W4)))</formula>
    </cfRule>
    <cfRule type="containsText" dxfId="714" priority="749" operator="containsText" text="Leve">
      <formula>NOT(ISERROR(SEARCH("Leve",W4)))</formula>
    </cfRule>
    <cfRule type="containsText" dxfId="713" priority="750" operator="containsText" text="Muy a">
      <formula>NOT(ISERROR(SEARCH("Muy a",W4)))</formula>
    </cfRule>
    <cfRule type="containsText" dxfId="712" priority="751" operator="containsText" text="Muy b">
      <formula>NOT(ISERROR(SEARCH("Muy b",W4)))</formula>
    </cfRule>
    <cfRule type="containsText" dxfId="711" priority="752" operator="containsText" text="Baja">
      <formula>NOT(ISERROR(SEARCH("Baja",W4)))</formula>
    </cfRule>
    <cfRule type="containsText" dxfId="710" priority="753" operator="containsText" text="Media">
      <formula>NOT(ISERROR(SEARCH("Media",W4)))</formula>
    </cfRule>
    <cfRule type="containsText" dxfId="709" priority="754" operator="containsText" text="Alta">
      <formula>NOT(ISERROR(SEARCH("Alta",W4)))</formula>
    </cfRule>
  </conditionalFormatting>
  <conditionalFormatting sqref="AA4">
    <cfRule type="cellIs" dxfId="708" priority="720" operator="equal">
      <formula>100%</formula>
    </cfRule>
    <cfRule type="cellIs" dxfId="707" priority="721" operator="equal">
      <formula>75%</formula>
    </cfRule>
    <cfRule type="cellIs" dxfId="706" priority="722" operator="equal">
      <formula>50%</formula>
    </cfRule>
    <cfRule type="cellIs" dxfId="705" priority="723" operator="equal">
      <formula>25%</formula>
    </cfRule>
    <cfRule type="containsText" dxfId="704" priority="724" operator="containsText" text="Extremo">
      <formula>NOT(ISERROR(SEARCH("Extremo",AA4)))</formula>
    </cfRule>
    <cfRule type="containsText" dxfId="703" priority="725" operator="containsText" text="Alto">
      <formula>NOT(ISERROR(SEARCH("Alto",AA4)))</formula>
    </cfRule>
    <cfRule type="containsText" dxfId="702" priority="726" operator="containsText" text="Bajo">
      <formula>NOT(ISERROR(SEARCH("Bajo",AA4)))</formula>
    </cfRule>
    <cfRule type="containsText" dxfId="701" priority="727" operator="containsText" text="Catastrófico">
      <formula>NOT(ISERROR(SEARCH("Catastrófico",AA4)))</formula>
    </cfRule>
    <cfRule type="containsText" dxfId="700" priority="728" operator="containsText" text="Mayor">
      <formula>NOT(ISERROR(SEARCH("Mayor",AA4)))</formula>
    </cfRule>
    <cfRule type="containsText" dxfId="699" priority="729" operator="containsText" text="Moderado">
      <formula>NOT(ISERROR(SEARCH("Moderado",AA4)))</formula>
    </cfRule>
    <cfRule type="containsText" dxfId="698" priority="730" operator="containsText" text="Menor">
      <formula>NOT(ISERROR(SEARCH("Menor",AA4)))</formula>
    </cfRule>
    <cfRule type="containsText" dxfId="697" priority="731" operator="containsText" text="Leve">
      <formula>NOT(ISERROR(SEARCH("Leve",AA4)))</formula>
    </cfRule>
    <cfRule type="containsText" dxfId="696" priority="732" operator="containsText" text="Muy a">
      <formula>NOT(ISERROR(SEARCH("Muy a",AA4)))</formula>
    </cfRule>
    <cfRule type="containsText" dxfId="695" priority="733" operator="containsText" text="Muy b">
      <formula>NOT(ISERROR(SEARCH("Muy b",AA4)))</formula>
    </cfRule>
    <cfRule type="containsText" dxfId="694" priority="734" operator="containsText" text="Baja">
      <formula>NOT(ISERROR(SEARCH("Baja",AA4)))</formula>
    </cfRule>
    <cfRule type="containsText" dxfId="693" priority="735" operator="containsText" text="Media">
      <formula>NOT(ISERROR(SEARCH("Media",AA4)))</formula>
    </cfRule>
    <cfRule type="containsText" dxfId="692" priority="736" operator="containsText" text="Alta">
      <formula>NOT(ISERROR(SEARCH("Alta",AA4)))</formula>
    </cfRule>
  </conditionalFormatting>
  <conditionalFormatting sqref="AU4">
    <cfRule type="containsText" dxfId="691" priority="717" operator="containsText" text="BAJA">
      <formula>NOT(ISERROR(SEARCH("BAJA",AU4)))</formula>
    </cfRule>
    <cfRule type="containsText" dxfId="690" priority="718" operator="containsText" text="MEDIA">
      <formula>NOT(ISERROR(SEARCH("MEDIA",AU4)))</formula>
    </cfRule>
    <cfRule type="containsText" dxfId="689" priority="719" operator="containsText" text="ALTA">
      <formula>NOT(ISERROR(SEARCH("ALTA",AU4)))</formula>
    </cfRule>
  </conditionalFormatting>
  <conditionalFormatting sqref="AU5:AU6">
    <cfRule type="containsText" dxfId="688" priority="714" operator="containsText" text="BAJA">
      <formula>NOT(ISERROR(SEARCH("BAJA",AU5)))</formula>
    </cfRule>
    <cfRule type="containsText" dxfId="687" priority="715" operator="containsText" text="MEDIA">
      <formula>NOT(ISERROR(SEARCH("MEDIA",AU5)))</formula>
    </cfRule>
    <cfRule type="containsText" dxfId="686" priority="716" operator="containsText" text="ALTA">
      <formula>NOT(ISERROR(SEARCH("ALTA",AU5)))</formula>
    </cfRule>
  </conditionalFormatting>
  <conditionalFormatting sqref="AW4">
    <cfRule type="cellIs" dxfId="685" priority="696" operator="equal">
      <formula>100%</formula>
    </cfRule>
    <cfRule type="cellIs" dxfId="684" priority="697" operator="equal">
      <formula>80%</formula>
    </cfRule>
    <cfRule type="cellIs" dxfId="683" priority="698" operator="equal">
      <formula>60%</formula>
    </cfRule>
    <cfRule type="cellIs" dxfId="682" priority="699" operator="equal">
      <formula>40%</formula>
    </cfRule>
    <cfRule type="cellIs" dxfId="681" priority="700" operator="equal">
      <formula>0.2</formula>
    </cfRule>
    <cfRule type="containsText" dxfId="680" priority="701" operator="containsText" text="Extremo">
      <formula>NOT(ISERROR(SEARCH("Extremo",AW4)))</formula>
    </cfRule>
    <cfRule type="containsText" dxfId="679" priority="702" operator="containsText" text="Alto">
      <formula>NOT(ISERROR(SEARCH("Alto",AW4)))</formula>
    </cfRule>
    <cfRule type="containsText" dxfId="678" priority="703" operator="containsText" text="Bajo">
      <formula>NOT(ISERROR(SEARCH("Bajo",AW4)))</formula>
    </cfRule>
    <cfRule type="containsText" dxfId="677" priority="704" operator="containsText" text="Catastrófico">
      <formula>NOT(ISERROR(SEARCH("Catastrófico",AW4)))</formula>
    </cfRule>
    <cfRule type="containsText" dxfId="676" priority="705" operator="containsText" text="Mayor">
      <formula>NOT(ISERROR(SEARCH("Mayor",AW4)))</formula>
    </cfRule>
    <cfRule type="containsText" dxfId="675" priority="706" operator="containsText" text="Moderado">
      <formula>NOT(ISERROR(SEARCH("Moderado",AW4)))</formula>
    </cfRule>
    <cfRule type="containsText" dxfId="674" priority="707" operator="containsText" text="Menor">
      <formula>NOT(ISERROR(SEARCH("Menor",AW4)))</formula>
    </cfRule>
    <cfRule type="containsText" dxfId="673" priority="708" operator="containsText" text="Leve">
      <formula>NOT(ISERROR(SEARCH("Leve",AW4)))</formula>
    </cfRule>
    <cfRule type="containsText" dxfId="672" priority="709" operator="containsText" text="Muy a">
      <formula>NOT(ISERROR(SEARCH("Muy a",AW4)))</formula>
    </cfRule>
    <cfRule type="containsText" dxfId="671" priority="710" operator="containsText" text="Muy b">
      <formula>NOT(ISERROR(SEARCH("Muy b",AW4)))</formula>
    </cfRule>
    <cfRule type="containsText" dxfId="670" priority="711" operator="containsText" text="Baja">
      <formula>NOT(ISERROR(SEARCH("Baja",AW4)))</formula>
    </cfRule>
    <cfRule type="containsText" dxfId="669" priority="712" operator="containsText" text="Media">
      <formula>NOT(ISERROR(SEARCH("Media",AW4)))</formula>
    </cfRule>
    <cfRule type="containsText" dxfId="668" priority="713" operator="containsText" text="Alta">
      <formula>NOT(ISERROR(SEARCH("Alta",AW4)))</formula>
    </cfRule>
  </conditionalFormatting>
  <conditionalFormatting sqref="AV4">
    <cfRule type="cellIs" dxfId="667" priority="689" operator="greaterThan">
      <formula>75%</formula>
    </cfRule>
    <cfRule type="cellIs" dxfId="666" priority="690" operator="between">
      <formula>51%</formula>
      <formula>75%</formula>
    </cfRule>
    <cfRule type="cellIs" dxfId="665" priority="691" operator="between">
      <formula>26%</formula>
      <formula>50%</formula>
    </cfRule>
    <cfRule type="cellIs" dxfId="664" priority="692" operator="between">
      <formula>0%</formula>
      <formula>25%</formula>
    </cfRule>
    <cfRule type="containsText" dxfId="663" priority="693" operator="containsText" text="BAJA">
      <formula>NOT(ISERROR(SEARCH("BAJA",AV4)))</formula>
    </cfRule>
    <cfRule type="containsText" dxfId="662" priority="694" operator="containsText" text="MEDIA">
      <formula>NOT(ISERROR(SEARCH("MEDIA",AV4)))</formula>
    </cfRule>
    <cfRule type="containsText" dxfId="661" priority="695" operator="containsText" text="ALTA">
      <formula>NOT(ISERROR(SEARCH("ALTA",AV4)))</formula>
    </cfRule>
  </conditionalFormatting>
  <conditionalFormatting sqref="AV5:AV6">
    <cfRule type="cellIs" dxfId="660" priority="682" operator="greaterThan">
      <formula>75%</formula>
    </cfRule>
    <cfRule type="cellIs" dxfId="659" priority="683" operator="between">
      <formula>51%</formula>
      <formula>75%</formula>
    </cfRule>
    <cfRule type="cellIs" dxfId="658" priority="684" operator="between">
      <formula>26%</formula>
      <formula>50%</formula>
    </cfRule>
    <cfRule type="cellIs" dxfId="657" priority="685" operator="between">
      <formula>0%</formula>
      <formula>25%</formula>
    </cfRule>
    <cfRule type="containsText" dxfId="656" priority="686" operator="containsText" text="BAJA">
      <formula>NOT(ISERROR(SEARCH("BAJA",AV5)))</formula>
    </cfRule>
    <cfRule type="containsText" dxfId="655" priority="687" operator="containsText" text="MEDIA">
      <formula>NOT(ISERROR(SEARCH("MEDIA",AV5)))</formula>
    </cfRule>
    <cfRule type="containsText" dxfId="654" priority="688" operator="containsText" text="ALTA">
      <formula>NOT(ISERROR(SEARCH("ALTA",AV5)))</formula>
    </cfRule>
  </conditionalFormatting>
  <conditionalFormatting sqref="S4">
    <cfRule type="cellIs" dxfId="653" priority="664" operator="equal">
      <formula>100%</formula>
    </cfRule>
    <cfRule type="cellIs" dxfId="652" priority="665" operator="equal">
      <formula>80%</formula>
    </cfRule>
    <cfRule type="cellIs" dxfId="651" priority="666" operator="equal">
      <formula>60%</formula>
    </cfRule>
    <cfRule type="cellIs" dxfId="650" priority="667" operator="equal">
      <formula>40%</formula>
    </cfRule>
    <cfRule type="cellIs" dxfId="649" priority="668" operator="equal">
      <formula>0.2</formula>
    </cfRule>
    <cfRule type="containsText" dxfId="648" priority="669" operator="containsText" text="Extremo">
      <formula>NOT(ISERROR(SEARCH("Extremo",S4)))</formula>
    </cfRule>
    <cfRule type="containsText" dxfId="647" priority="670" operator="containsText" text="Alto">
      <formula>NOT(ISERROR(SEARCH("Alto",S4)))</formula>
    </cfRule>
    <cfRule type="containsText" dxfId="646" priority="671" operator="containsText" text="Bajo">
      <formula>NOT(ISERROR(SEARCH("Bajo",S4)))</formula>
    </cfRule>
    <cfRule type="containsText" dxfId="645" priority="672" operator="containsText" text="Catastrófico">
      <formula>NOT(ISERROR(SEARCH("Catastrófico",S4)))</formula>
    </cfRule>
    <cfRule type="containsText" dxfId="644" priority="673" operator="containsText" text="Mayor">
      <formula>NOT(ISERROR(SEARCH("Mayor",S4)))</formula>
    </cfRule>
    <cfRule type="containsText" dxfId="643" priority="674" operator="containsText" text="Moderado">
      <formula>NOT(ISERROR(SEARCH("Moderado",S4)))</formula>
    </cfRule>
    <cfRule type="containsText" dxfId="642" priority="675" operator="containsText" text="Menor">
      <formula>NOT(ISERROR(SEARCH("Menor",S4)))</formula>
    </cfRule>
    <cfRule type="containsText" dxfId="641" priority="676" operator="containsText" text="Leve">
      <formula>NOT(ISERROR(SEARCH("Leve",S4)))</formula>
    </cfRule>
    <cfRule type="containsText" dxfId="640" priority="677" operator="containsText" text="Muy a">
      <formula>NOT(ISERROR(SEARCH("Muy a",S4)))</formula>
    </cfRule>
    <cfRule type="containsText" dxfId="639" priority="678" operator="containsText" text="Muy b">
      <formula>NOT(ISERROR(SEARCH("Muy b",S4)))</formula>
    </cfRule>
    <cfRule type="containsText" dxfId="638" priority="679" operator="containsText" text="Baja">
      <formula>NOT(ISERROR(SEARCH("Baja",S4)))</formula>
    </cfRule>
    <cfRule type="containsText" dxfId="637" priority="680" operator="containsText" text="Media">
      <formula>NOT(ISERROR(SEARCH("Media",S4)))</formula>
    </cfRule>
    <cfRule type="containsText" dxfId="636" priority="681" operator="containsText" text="Alta">
      <formula>NOT(ISERROR(SEARCH("Alta",S4)))</formula>
    </cfRule>
  </conditionalFormatting>
  <conditionalFormatting sqref="T4">
    <cfRule type="cellIs" dxfId="635" priority="646" operator="equal">
      <formula>100%</formula>
    </cfRule>
    <cfRule type="cellIs" dxfId="634" priority="647" operator="equal">
      <formula>80%</formula>
    </cfRule>
    <cfRule type="cellIs" dxfId="633" priority="648" operator="equal">
      <formula>60%</formula>
    </cfRule>
    <cfRule type="cellIs" dxfId="632" priority="649" operator="equal">
      <formula>40%</formula>
    </cfRule>
    <cfRule type="cellIs" dxfId="631" priority="650" operator="equal">
      <formula>0.2</formula>
    </cfRule>
    <cfRule type="containsText" dxfId="630" priority="651" operator="containsText" text="Extremo">
      <formula>NOT(ISERROR(SEARCH("Extremo",T4)))</formula>
    </cfRule>
    <cfRule type="containsText" dxfId="629" priority="652" operator="containsText" text="Alto">
      <formula>NOT(ISERROR(SEARCH("Alto",T4)))</formula>
    </cfRule>
    <cfRule type="containsText" dxfId="628" priority="653" operator="containsText" text="Bajo">
      <formula>NOT(ISERROR(SEARCH("Bajo",T4)))</formula>
    </cfRule>
    <cfRule type="containsText" dxfId="627" priority="654" operator="containsText" text="Catastrófico">
      <formula>NOT(ISERROR(SEARCH("Catastrófico",T4)))</formula>
    </cfRule>
    <cfRule type="containsText" dxfId="626" priority="655" operator="containsText" text="Mayor">
      <formula>NOT(ISERROR(SEARCH("Mayor",T4)))</formula>
    </cfRule>
    <cfRule type="containsText" dxfId="625" priority="656" operator="containsText" text="Moderado">
      <formula>NOT(ISERROR(SEARCH("Moderado",T4)))</formula>
    </cfRule>
    <cfRule type="containsText" dxfId="624" priority="657" operator="containsText" text="Menor">
      <formula>NOT(ISERROR(SEARCH("Menor",T4)))</formula>
    </cfRule>
    <cfRule type="containsText" dxfId="623" priority="658" operator="containsText" text="Leve">
      <formula>NOT(ISERROR(SEARCH("Leve",T4)))</formula>
    </cfRule>
    <cfRule type="containsText" dxfId="622" priority="659" operator="containsText" text="Muy a">
      <formula>NOT(ISERROR(SEARCH("Muy a",T4)))</formula>
    </cfRule>
    <cfRule type="containsText" dxfId="621" priority="660" operator="containsText" text="Muy b">
      <formula>NOT(ISERROR(SEARCH("Muy b",T4)))</formula>
    </cfRule>
    <cfRule type="containsText" dxfId="620" priority="661" operator="containsText" text="Baja">
      <formula>NOT(ISERROR(SEARCH("Baja",T4)))</formula>
    </cfRule>
    <cfRule type="containsText" dxfId="619" priority="662" operator="containsText" text="Media">
      <formula>NOT(ISERROR(SEARCH("Media",T4)))</formula>
    </cfRule>
    <cfRule type="containsText" dxfId="618" priority="663" operator="containsText" text="Alta">
      <formula>NOT(ISERROR(SEARCH("Alta",T4)))</formula>
    </cfRule>
  </conditionalFormatting>
  <conditionalFormatting sqref="AS4">
    <cfRule type="containsText" dxfId="617" priority="643" operator="containsText" text="BAJA">
      <formula>NOT(ISERROR(SEARCH("BAJA",AS4)))</formula>
    </cfRule>
    <cfRule type="containsText" dxfId="616" priority="644" operator="containsText" text="MEDIA">
      <formula>NOT(ISERROR(SEARCH("MEDIA",AS4)))</formula>
    </cfRule>
    <cfRule type="containsText" dxfId="615" priority="645" operator="containsText" text="ALTA">
      <formula>NOT(ISERROR(SEARCH("ALTA",AS4)))</formula>
    </cfRule>
  </conditionalFormatting>
  <conditionalFormatting sqref="AS5">
    <cfRule type="containsText" dxfId="614" priority="640" operator="containsText" text="BAJA">
      <formula>NOT(ISERROR(SEARCH("BAJA",AS5)))</formula>
    </cfRule>
    <cfRule type="containsText" dxfId="613" priority="641" operator="containsText" text="MEDIA">
      <formula>NOT(ISERROR(SEARCH("MEDIA",AS5)))</formula>
    </cfRule>
    <cfRule type="containsText" dxfId="612" priority="642" operator="containsText" text="ALTA">
      <formula>NOT(ISERROR(SEARCH("ALTA",AS5)))</formula>
    </cfRule>
  </conditionalFormatting>
  <conditionalFormatting sqref="AJ7:AK10">
    <cfRule type="containsText" dxfId="611" priority="634" operator="containsText" text="BAJA">
      <formula>NOT(ISERROR(SEARCH("BAJA",AJ7)))</formula>
    </cfRule>
    <cfRule type="containsText" dxfId="610" priority="635" operator="containsText" text="MEDIA">
      <formula>NOT(ISERROR(SEARCH("MEDIA",AJ7)))</formula>
    </cfRule>
    <cfRule type="containsText" dxfId="609" priority="636" operator="containsText" text="ALTA">
      <formula>NOT(ISERROR(SEARCH("ALTA",AJ7)))</formula>
    </cfRule>
  </conditionalFormatting>
  <conditionalFormatting sqref="AR7">
    <cfRule type="containsText" dxfId="608" priority="637" operator="containsText" text="BAJA">
      <formula>NOT(ISERROR(SEARCH("BAJA",AR7)))</formula>
    </cfRule>
    <cfRule type="containsText" dxfId="607" priority="638" operator="containsText" text="MEDIA">
      <formula>NOT(ISERROR(SEARCH("MEDIA",AR7)))</formula>
    </cfRule>
    <cfRule type="containsText" dxfId="606" priority="639" operator="containsText" text="ALTA">
      <formula>NOT(ISERROR(SEARCH("ALTA",AR7)))</formula>
    </cfRule>
  </conditionalFormatting>
  <conditionalFormatting sqref="AX7">
    <cfRule type="cellIs" dxfId="605" priority="588" operator="equal">
      <formula>100%</formula>
    </cfRule>
    <cfRule type="cellIs" dxfId="604" priority="589" operator="equal">
      <formula>80%</formula>
    </cfRule>
    <cfRule type="cellIs" dxfId="603" priority="590" operator="equal">
      <formula>60%</formula>
    </cfRule>
    <cfRule type="cellIs" dxfId="602" priority="591" operator="equal">
      <formula>40%</formula>
    </cfRule>
    <cfRule type="cellIs" dxfId="601" priority="592" operator="equal">
      <formula>0.2</formula>
    </cfRule>
    <cfRule type="containsText" dxfId="600" priority="606" operator="containsText" text="Extremo">
      <formula>NOT(ISERROR(SEARCH("Extremo",AX7)))</formula>
    </cfRule>
    <cfRule type="containsText" dxfId="599" priority="607" operator="containsText" text="Alto">
      <formula>NOT(ISERROR(SEARCH("Alto",AX7)))</formula>
    </cfRule>
    <cfRule type="containsText" dxfId="598" priority="608" operator="containsText" text="Bajo">
      <formula>NOT(ISERROR(SEARCH("Bajo",AX7)))</formula>
    </cfRule>
    <cfRule type="containsText" dxfId="597" priority="619" operator="containsText" text="Catastrófico">
      <formula>NOT(ISERROR(SEARCH("Catastrófico",AX7)))</formula>
    </cfRule>
    <cfRule type="containsText" dxfId="596" priority="620" operator="containsText" text="Mayor">
      <formula>NOT(ISERROR(SEARCH("Mayor",AX7)))</formula>
    </cfRule>
    <cfRule type="containsText" dxfId="595" priority="621" operator="containsText" text="Moderado">
      <formula>NOT(ISERROR(SEARCH("Moderado",AX7)))</formula>
    </cfRule>
    <cfRule type="containsText" dxfId="594" priority="622" operator="containsText" text="Menor">
      <formula>NOT(ISERROR(SEARCH("Menor",AX7)))</formula>
    </cfRule>
    <cfRule type="containsText" dxfId="593" priority="623" operator="containsText" text="Leve">
      <formula>NOT(ISERROR(SEARCH("Leve",AX7)))</formula>
    </cfRule>
    <cfRule type="containsText" dxfId="592" priority="629" operator="containsText" text="Muy a">
      <formula>NOT(ISERROR(SEARCH("Muy a",AX7)))</formula>
    </cfRule>
    <cfRule type="containsText" dxfId="591" priority="630" operator="containsText" text="Muy b">
      <formula>NOT(ISERROR(SEARCH("Muy b",AX7)))</formula>
    </cfRule>
    <cfRule type="containsText" dxfId="590" priority="631" operator="containsText" text="Baja">
      <formula>NOT(ISERROR(SEARCH("Baja",AX7)))</formula>
    </cfRule>
    <cfRule type="containsText" dxfId="589" priority="632" operator="containsText" text="Media">
      <formula>NOT(ISERROR(SEARCH("Media",AX7)))</formula>
    </cfRule>
    <cfRule type="containsText" dxfId="588" priority="633" operator="containsText" text="Alta">
      <formula>NOT(ISERROR(SEARCH("Alta",AX7)))</formula>
    </cfRule>
  </conditionalFormatting>
  <conditionalFormatting sqref="V7">
    <cfRule type="containsText" dxfId="587" priority="624" operator="containsText" text="Muy a">
      <formula>NOT(ISERROR(SEARCH("Muy a",V7)))</formula>
    </cfRule>
    <cfRule type="containsText" dxfId="586" priority="625" operator="containsText" text="Muy b">
      <formula>NOT(ISERROR(SEARCH("Muy b",V7)))</formula>
    </cfRule>
    <cfRule type="containsText" dxfId="585" priority="626" operator="containsText" text="Baja">
      <formula>NOT(ISERROR(SEARCH("Baja",V7)))</formula>
    </cfRule>
    <cfRule type="containsText" dxfId="584" priority="627" operator="containsText" text="Media">
      <formula>NOT(ISERROR(SEARCH("Media",V7)))</formula>
    </cfRule>
    <cfRule type="containsText" dxfId="583" priority="628" operator="containsText" text="Alta">
      <formula>NOT(ISERROR(SEARCH("Alta",V7)))</formula>
    </cfRule>
  </conditionalFormatting>
  <conditionalFormatting sqref="X7">
    <cfRule type="containsText" dxfId="582" priority="609" operator="containsText" text="Catastrófico">
      <formula>NOT(ISERROR(SEARCH("Catastrófico",X7)))</formula>
    </cfRule>
    <cfRule type="containsText" dxfId="581" priority="610" operator="containsText" text="Mayor">
      <formula>NOT(ISERROR(SEARCH("Mayor",X7)))</formula>
    </cfRule>
    <cfRule type="containsText" dxfId="580" priority="611" operator="containsText" text="Moderado">
      <formula>NOT(ISERROR(SEARCH("Moderado",X7)))</formula>
    </cfRule>
    <cfRule type="containsText" dxfId="579" priority="612" operator="containsText" text="Menor">
      <formula>NOT(ISERROR(SEARCH("Menor",X7)))</formula>
    </cfRule>
    <cfRule type="containsText" dxfId="578" priority="613" operator="containsText" text="Leve">
      <formula>NOT(ISERROR(SEARCH("Leve",X7)))</formula>
    </cfRule>
    <cfRule type="containsText" dxfId="577" priority="614" operator="containsText" text="Muy a">
      <formula>NOT(ISERROR(SEARCH("Muy a",X7)))</formula>
    </cfRule>
    <cfRule type="containsText" dxfId="576" priority="615" operator="containsText" text="Muy b">
      <formula>NOT(ISERROR(SEARCH("Muy b",X7)))</formula>
    </cfRule>
    <cfRule type="containsText" dxfId="575" priority="616" operator="containsText" text="Baja">
      <formula>NOT(ISERROR(SEARCH("Baja",X7)))</formula>
    </cfRule>
    <cfRule type="containsText" dxfId="574" priority="617" operator="containsText" text="Media">
      <formula>NOT(ISERROR(SEARCH("Media",X7)))</formula>
    </cfRule>
    <cfRule type="containsText" dxfId="573" priority="618" operator="containsText" text="Alta">
      <formula>NOT(ISERROR(SEARCH("Alta",X7)))</formula>
    </cfRule>
  </conditionalFormatting>
  <conditionalFormatting sqref="Z7">
    <cfRule type="containsText" dxfId="572" priority="593" operator="containsText" text="Extremo">
      <formula>NOT(ISERROR(SEARCH("Extremo",Z7)))</formula>
    </cfRule>
    <cfRule type="containsText" dxfId="571" priority="594" operator="containsText" text="Alto">
      <formula>NOT(ISERROR(SEARCH("Alto",Z7)))</formula>
    </cfRule>
    <cfRule type="containsText" dxfId="570" priority="595" operator="containsText" text="Bajo">
      <formula>NOT(ISERROR(SEARCH("Bajo",Z7)))</formula>
    </cfRule>
    <cfRule type="containsText" dxfId="569" priority="596" operator="containsText" text="Catastrófico">
      <formula>NOT(ISERROR(SEARCH("Catastrófico",Z7)))</formula>
    </cfRule>
    <cfRule type="containsText" dxfId="568" priority="597" operator="containsText" text="Mayor">
      <formula>NOT(ISERROR(SEARCH("Mayor",Z7)))</formula>
    </cfRule>
    <cfRule type="containsText" dxfId="567" priority="598" operator="containsText" text="Moderado">
      <formula>NOT(ISERROR(SEARCH("Moderado",Z7)))</formula>
    </cfRule>
    <cfRule type="containsText" dxfId="566" priority="599" operator="containsText" text="Menor">
      <formula>NOT(ISERROR(SEARCH("Menor",Z7)))</formula>
    </cfRule>
    <cfRule type="containsText" dxfId="565" priority="600" operator="containsText" text="Leve">
      <formula>NOT(ISERROR(SEARCH("Leve",Z7)))</formula>
    </cfRule>
    <cfRule type="containsText" dxfId="564" priority="601" operator="containsText" text="Muy a">
      <formula>NOT(ISERROR(SEARCH("Muy a",Z7)))</formula>
    </cfRule>
    <cfRule type="containsText" dxfId="563" priority="602" operator="containsText" text="Muy b">
      <formula>NOT(ISERROR(SEARCH("Muy b",Z7)))</formula>
    </cfRule>
    <cfRule type="containsText" dxfId="562" priority="603" operator="containsText" text="Baja">
      <formula>NOT(ISERROR(SEARCH("Baja",Z7)))</formula>
    </cfRule>
    <cfRule type="containsText" dxfId="561" priority="604" operator="containsText" text="Media">
      <formula>NOT(ISERROR(SEARCH("Media",Z7)))</formula>
    </cfRule>
    <cfRule type="containsText" dxfId="560" priority="605" operator="containsText" text="Alta">
      <formula>NOT(ISERROR(SEARCH("Alta",Z7)))</formula>
    </cfRule>
  </conditionalFormatting>
  <conditionalFormatting sqref="Y7">
    <cfRule type="cellIs" dxfId="559" priority="570" operator="equal">
      <formula>100%</formula>
    </cfRule>
    <cfRule type="cellIs" dxfId="558" priority="571" operator="equal">
      <formula>80%</formula>
    </cfRule>
    <cfRule type="cellIs" dxfId="557" priority="572" operator="equal">
      <formula>60%</formula>
    </cfRule>
    <cfRule type="cellIs" dxfId="556" priority="573" operator="equal">
      <formula>40%</formula>
    </cfRule>
    <cfRule type="cellIs" dxfId="555" priority="574" operator="equal">
      <formula>0.2</formula>
    </cfRule>
    <cfRule type="containsText" dxfId="554" priority="575" operator="containsText" text="Extremo">
      <formula>NOT(ISERROR(SEARCH("Extremo",Y7)))</formula>
    </cfRule>
    <cfRule type="containsText" dxfId="553" priority="576" operator="containsText" text="Alto">
      <formula>NOT(ISERROR(SEARCH("Alto",Y7)))</formula>
    </cfRule>
    <cfRule type="containsText" dxfId="552" priority="577" operator="containsText" text="Bajo">
      <formula>NOT(ISERROR(SEARCH("Bajo",Y7)))</formula>
    </cfRule>
    <cfRule type="containsText" dxfId="551" priority="578" operator="containsText" text="Catastrófico">
      <formula>NOT(ISERROR(SEARCH("Catastrófico",Y7)))</formula>
    </cfRule>
    <cfRule type="containsText" dxfId="550" priority="579" operator="containsText" text="Mayor">
      <formula>NOT(ISERROR(SEARCH("Mayor",Y7)))</formula>
    </cfRule>
    <cfRule type="containsText" dxfId="549" priority="580" operator="containsText" text="Moderado">
      <formula>NOT(ISERROR(SEARCH("Moderado",Y7)))</formula>
    </cfRule>
    <cfRule type="containsText" dxfId="548" priority="581" operator="containsText" text="Menor">
      <formula>NOT(ISERROR(SEARCH("Menor",Y7)))</formula>
    </cfRule>
    <cfRule type="containsText" dxfId="547" priority="582" operator="containsText" text="Leve">
      <formula>NOT(ISERROR(SEARCH("Leve",Y7)))</formula>
    </cfRule>
    <cfRule type="containsText" dxfId="546" priority="583" operator="containsText" text="Muy a">
      <formula>NOT(ISERROR(SEARCH("Muy a",Y7)))</formula>
    </cfRule>
    <cfRule type="containsText" dxfId="545" priority="584" operator="containsText" text="Muy b">
      <formula>NOT(ISERROR(SEARCH("Muy b",Y7)))</formula>
    </cfRule>
    <cfRule type="containsText" dxfId="544" priority="585" operator="containsText" text="Baja">
      <formula>NOT(ISERROR(SEARCH("Baja",Y7)))</formula>
    </cfRule>
    <cfRule type="containsText" dxfId="543" priority="586" operator="containsText" text="Media">
      <formula>NOT(ISERROR(SEARCH("Media",Y7)))</formula>
    </cfRule>
    <cfRule type="containsText" dxfId="542" priority="587" operator="containsText" text="Alta">
      <formula>NOT(ISERROR(SEARCH("Alta",Y7)))</formula>
    </cfRule>
  </conditionalFormatting>
  <conditionalFormatting sqref="W7">
    <cfRule type="cellIs" dxfId="541" priority="552" operator="equal">
      <formula>100%</formula>
    </cfRule>
    <cfRule type="cellIs" dxfId="540" priority="553" operator="equal">
      <formula>80%</formula>
    </cfRule>
    <cfRule type="cellIs" dxfId="539" priority="554" operator="equal">
      <formula>60%</formula>
    </cfRule>
    <cfRule type="cellIs" dxfId="538" priority="555" operator="equal">
      <formula>40%</formula>
    </cfRule>
    <cfRule type="cellIs" dxfId="537" priority="556" operator="equal">
      <formula>0.2</formula>
    </cfRule>
    <cfRule type="containsText" dxfId="536" priority="557" operator="containsText" text="Extremo">
      <formula>NOT(ISERROR(SEARCH("Extremo",W7)))</formula>
    </cfRule>
    <cfRule type="containsText" dxfId="535" priority="558" operator="containsText" text="Alto">
      <formula>NOT(ISERROR(SEARCH("Alto",W7)))</formula>
    </cfRule>
    <cfRule type="containsText" dxfId="534" priority="559" operator="containsText" text="Bajo">
      <formula>NOT(ISERROR(SEARCH("Bajo",W7)))</formula>
    </cfRule>
    <cfRule type="containsText" dxfId="533" priority="560" operator="containsText" text="Catastrófico">
      <formula>NOT(ISERROR(SEARCH("Catastrófico",W7)))</formula>
    </cfRule>
    <cfRule type="containsText" dxfId="532" priority="561" operator="containsText" text="Mayor">
      <formula>NOT(ISERROR(SEARCH("Mayor",W7)))</formula>
    </cfRule>
    <cfRule type="containsText" dxfId="531" priority="562" operator="containsText" text="Moderado">
      <formula>NOT(ISERROR(SEARCH("Moderado",W7)))</formula>
    </cfRule>
    <cfRule type="containsText" dxfId="530" priority="563" operator="containsText" text="Menor">
      <formula>NOT(ISERROR(SEARCH("Menor",W7)))</formula>
    </cfRule>
    <cfRule type="containsText" dxfId="529" priority="564" operator="containsText" text="Leve">
      <formula>NOT(ISERROR(SEARCH("Leve",W7)))</formula>
    </cfRule>
    <cfRule type="containsText" dxfId="528" priority="565" operator="containsText" text="Muy a">
      <formula>NOT(ISERROR(SEARCH("Muy a",W7)))</formula>
    </cfRule>
    <cfRule type="containsText" dxfId="527" priority="566" operator="containsText" text="Muy b">
      <formula>NOT(ISERROR(SEARCH("Muy b",W7)))</formula>
    </cfRule>
    <cfRule type="containsText" dxfId="526" priority="567" operator="containsText" text="Baja">
      <formula>NOT(ISERROR(SEARCH("Baja",W7)))</formula>
    </cfRule>
    <cfRule type="containsText" dxfId="525" priority="568" operator="containsText" text="Media">
      <formula>NOT(ISERROR(SEARCH("Media",W7)))</formula>
    </cfRule>
    <cfRule type="containsText" dxfId="524" priority="569" operator="containsText" text="Alta">
      <formula>NOT(ISERROR(SEARCH("Alta",W7)))</formula>
    </cfRule>
  </conditionalFormatting>
  <conditionalFormatting sqref="AA7">
    <cfRule type="cellIs" dxfId="523" priority="535" operator="equal">
      <formula>100%</formula>
    </cfRule>
    <cfRule type="cellIs" dxfId="522" priority="536" operator="equal">
      <formula>75%</formula>
    </cfRule>
    <cfRule type="cellIs" dxfId="521" priority="537" operator="equal">
      <formula>50%</formula>
    </cfRule>
    <cfRule type="cellIs" dxfId="520" priority="538" operator="equal">
      <formula>25%</formula>
    </cfRule>
    <cfRule type="containsText" dxfId="519" priority="539" operator="containsText" text="Extremo">
      <formula>NOT(ISERROR(SEARCH("Extremo",AA7)))</formula>
    </cfRule>
    <cfRule type="containsText" dxfId="518" priority="540" operator="containsText" text="Alto">
      <formula>NOT(ISERROR(SEARCH("Alto",AA7)))</formula>
    </cfRule>
    <cfRule type="containsText" dxfId="517" priority="541" operator="containsText" text="Bajo">
      <formula>NOT(ISERROR(SEARCH("Bajo",AA7)))</formula>
    </cfRule>
    <cfRule type="containsText" dxfId="516" priority="542" operator="containsText" text="Catastrófico">
      <formula>NOT(ISERROR(SEARCH("Catastrófico",AA7)))</formula>
    </cfRule>
    <cfRule type="containsText" dxfId="515" priority="543" operator="containsText" text="Mayor">
      <formula>NOT(ISERROR(SEARCH("Mayor",AA7)))</formula>
    </cfRule>
    <cfRule type="containsText" dxfId="514" priority="544" operator="containsText" text="Moderado">
      <formula>NOT(ISERROR(SEARCH("Moderado",AA7)))</formula>
    </cfRule>
    <cfRule type="containsText" dxfId="513" priority="545" operator="containsText" text="Menor">
      <formula>NOT(ISERROR(SEARCH("Menor",AA7)))</formula>
    </cfRule>
    <cfRule type="containsText" dxfId="512" priority="546" operator="containsText" text="Leve">
      <formula>NOT(ISERROR(SEARCH("Leve",AA7)))</formula>
    </cfRule>
    <cfRule type="containsText" dxfId="511" priority="547" operator="containsText" text="Muy a">
      <formula>NOT(ISERROR(SEARCH("Muy a",AA7)))</formula>
    </cfRule>
    <cfRule type="containsText" dxfId="510" priority="548" operator="containsText" text="Muy b">
      <formula>NOT(ISERROR(SEARCH("Muy b",AA7)))</formula>
    </cfRule>
    <cfRule type="containsText" dxfId="509" priority="549" operator="containsText" text="Baja">
      <formula>NOT(ISERROR(SEARCH("Baja",AA7)))</formula>
    </cfRule>
    <cfRule type="containsText" dxfId="508" priority="550" operator="containsText" text="Media">
      <formula>NOT(ISERROR(SEARCH("Media",AA7)))</formula>
    </cfRule>
    <cfRule type="containsText" dxfId="507" priority="551" operator="containsText" text="Alta">
      <formula>NOT(ISERROR(SEARCH("Alta",AA7)))</formula>
    </cfRule>
  </conditionalFormatting>
  <conditionalFormatting sqref="AU7">
    <cfRule type="containsText" dxfId="506" priority="532" operator="containsText" text="BAJA">
      <formula>NOT(ISERROR(SEARCH("BAJA",AU7)))</formula>
    </cfRule>
    <cfRule type="containsText" dxfId="505" priority="533" operator="containsText" text="MEDIA">
      <formula>NOT(ISERROR(SEARCH("MEDIA",AU7)))</formula>
    </cfRule>
    <cfRule type="containsText" dxfId="504" priority="534" operator="containsText" text="ALTA">
      <formula>NOT(ISERROR(SEARCH("ALTA",AU7)))</formula>
    </cfRule>
  </conditionalFormatting>
  <conditionalFormatting sqref="AU8:AU10">
    <cfRule type="containsText" dxfId="503" priority="529" operator="containsText" text="BAJA">
      <formula>NOT(ISERROR(SEARCH("BAJA",AU8)))</formula>
    </cfRule>
    <cfRule type="containsText" dxfId="502" priority="530" operator="containsText" text="MEDIA">
      <formula>NOT(ISERROR(SEARCH("MEDIA",AU8)))</formula>
    </cfRule>
    <cfRule type="containsText" dxfId="501" priority="531" operator="containsText" text="ALTA">
      <formula>NOT(ISERROR(SEARCH("ALTA",AU8)))</formula>
    </cfRule>
  </conditionalFormatting>
  <conditionalFormatting sqref="AW7">
    <cfRule type="cellIs" dxfId="500" priority="511" operator="equal">
      <formula>100%</formula>
    </cfRule>
    <cfRule type="cellIs" dxfId="499" priority="512" operator="equal">
      <formula>80%</formula>
    </cfRule>
    <cfRule type="cellIs" dxfId="498" priority="513" operator="equal">
      <formula>60%</formula>
    </cfRule>
    <cfRule type="cellIs" dxfId="497" priority="514" operator="equal">
      <formula>40%</formula>
    </cfRule>
    <cfRule type="cellIs" dxfId="496" priority="515" operator="equal">
      <formula>0.2</formula>
    </cfRule>
    <cfRule type="containsText" dxfId="495" priority="516" operator="containsText" text="Extremo">
      <formula>NOT(ISERROR(SEARCH("Extremo",AW7)))</formula>
    </cfRule>
    <cfRule type="containsText" dxfId="494" priority="517" operator="containsText" text="Alto">
      <formula>NOT(ISERROR(SEARCH("Alto",AW7)))</formula>
    </cfRule>
    <cfRule type="containsText" dxfId="493" priority="518" operator="containsText" text="Bajo">
      <formula>NOT(ISERROR(SEARCH("Bajo",AW7)))</formula>
    </cfRule>
    <cfRule type="containsText" dxfId="492" priority="519" operator="containsText" text="Catastrófico">
      <formula>NOT(ISERROR(SEARCH("Catastrófico",AW7)))</formula>
    </cfRule>
    <cfRule type="containsText" dxfId="491" priority="520" operator="containsText" text="Mayor">
      <formula>NOT(ISERROR(SEARCH("Mayor",AW7)))</formula>
    </cfRule>
    <cfRule type="containsText" dxfId="490" priority="521" operator="containsText" text="Moderado">
      <formula>NOT(ISERROR(SEARCH("Moderado",AW7)))</formula>
    </cfRule>
    <cfRule type="containsText" dxfId="489" priority="522" operator="containsText" text="Menor">
      <formula>NOT(ISERROR(SEARCH("Menor",AW7)))</formula>
    </cfRule>
    <cfRule type="containsText" dxfId="488" priority="523" operator="containsText" text="Leve">
      <formula>NOT(ISERROR(SEARCH("Leve",AW7)))</formula>
    </cfRule>
    <cfRule type="containsText" dxfId="487" priority="524" operator="containsText" text="Muy a">
      <formula>NOT(ISERROR(SEARCH("Muy a",AW7)))</formula>
    </cfRule>
    <cfRule type="containsText" dxfId="486" priority="525" operator="containsText" text="Muy b">
      <formula>NOT(ISERROR(SEARCH("Muy b",AW7)))</formula>
    </cfRule>
    <cfRule type="containsText" dxfId="485" priority="526" operator="containsText" text="Baja">
      <formula>NOT(ISERROR(SEARCH("Baja",AW7)))</formula>
    </cfRule>
    <cfRule type="containsText" dxfId="484" priority="527" operator="containsText" text="Media">
      <formula>NOT(ISERROR(SEARCH("Media",AW7)))</formula>
    </cfRule>
    <cfRule type="containsText" dxfId="483" priority="528" operator="containsText" text="Alta">
      <formula>NOT(ISERROR(SEARCH("Alta",AW7)))</formula>
    </cfRule>
  </conditionalFormatting>
  <conditionalFormatting sqref="AV7">
    <cfRule type="cellIs" dxfId="482" priority="504" operator="greaterThan">
      <formula>75%</formula>
    </cfRule>
    <cfRule type="cellIs" dxfId="481" priority="505" operator="between">
      <formula>51%</formula>
      <formula>75%</formula>
    </cfRule>
    <cfRule type="cellIs" dxfId="480" priority="506" operator="between">
      <formula>26%</formula>
      <formula>50%</formula>
    </cfRule>
    <cfRule type="cellIs" dxfId="479" priority="507" operator="between">
      <formula>0%</formula>
      <formula>25%</formula>
    </cfRule>
    <cfRule type="containsText" dxfId="478" priority="508" operator="containsText" text="BAJA">
      <formula>NOT(ISERROR(SEARCH("BAJA",AV7)))</formula>
    </cfRule>
    <cfRule type="containsText" dxfId="477" priority="509" operator="containsText" text="MEDIA">
      <formula>NOT(ISERROR(SEARCH("MEDIA",AV7)))</formula>
    </cfRule>
    <cfRule type="containsText" dxfId="476" priority="510" operator="containsText" text="ALTA">
      <formula>NOT(ISERROR(SEARCH("ALTA",AV7)))</formula>
    </cfRule>
  </conditionalFormatting>
  <conditionalFormatting sqref="AV8:AV10">
    <cfRule type="cellIs" dxfId="475" priority="497" operator="greaterThan">
      <formula>75%</formula>
    </cfRule>
    <cfRule type="cellIs" dxfId="474" priority="498" operator="between">
      <formula>51%</formula>
      <formula>75%</formula>
    </cfRule>
    <cfRule type="cellIs" dxfId="473" priority="499" operator="between">
      <formula>26%</formula>
      <formula>50%</formula>
    </cfRule>
    <cfRule type="cellIs" dxfId="472" priority="500" operator="between">
      <formula>0%</formula>
      <formula>25%</formula>
    </cfRule>
    <cfRule type="containsText" dxfId="471" priority="501" operator="containsText" text="BAJA">
      <formula>NOT(ISERROR(SEARCH("BAJA",AV8)))</formula>
    </cfRule>
    <cfRule type="containsText" dxfId="470" priority="502" operator="containsText" text="MEDIA">
      <formula>NOT(ISERROR(SEARCH("MEDIA",AV8)))</formula>
    </cfRule>
    <cfRule type="containsText" dxfId="469" priority="503" operator="containsText" text="ALTA">
      <formula>NOT(ISERROR(SEARCH("ALTA",AV8)))</formula>
    </cfRule>
  </conditionalFormatting>
  <conditionalFormatting sqref="S7">
    <cfRule type="cellIs" dxfId="468" priority="479" operator="equal">
      <formula>100%</formula>
    </cfRule>
    <cfRule type="cellIs" dxfId="467" priority="480" operator="equal">
      <formula>80%</formula>
    </cfRule>
    <cfRule type="cellIs" dxfId="466" priority="481" operator="equal">
      <formula>60%</formula>
    </cfRule>
    <cfRule type="cellIs" dxfId="465" priority="482" operator="equal">
      <formula>40%</formula>
    </cfRule>
    <cfRule type="cellIs" dxfId="464" priority="483" operator="equal">
      <formula>0.2</formula>
    </cfRule>
    <cfRule type="containsText" dxfId="463" priority="484" operator="containsText" text="Extremo">
      <formula>NOT(ISERROR(SEARCH("Extremo",S7)))</formula>
    </cfRule>
    <cfRule type="containsText" dxfId="462" priority="485" operator="containsText" text="Alto">
      <formula>NOT(ISERROR(SEARCH("Alto",S7)))</formula>
    </cfRule>
    <cfRule type="containsText" dxfId="461" priority="486" operator="containsText" text="Bajo">
      <formula>NOT(ISERROR(SEARCH("Bajo",S7)))</formula>
    </cfRule>
    <cfRule type="containsText" dxfId="460" priority="487" operator="containsText" text="Catastrófico">
      <formula>NOT(ISERROR(SEARCH("Catastrófico",S7)))</formula>
    </cfRule>
    <cfRule type="containsText" dxfId="459" priority="488" operator="containsText" text="Mayor">
      <formula>NOT(ISERROR(SEARCH("Mayor",S7)))</formula>
    </cfRule>
    <cfRule type="containsText" dxfId="458" priority="489" operator="containsText" text="Moderado">
      <formula>NOT(ISERROR(SEARCH("Moderado",S7)))</formula>
    </cfRule>
    <cfRule type="containsText" dxfId="457" priority="490" operator="containsText" text="Menor">
      <formula>NOT(ISERROR(SEARCH("Menor",S7)))</formula>
    </cfRule>
    <cfRule type="containsText" dxfId="456" priority="491" operator="containsText" text="Leve">
      <formula>NOT(ISERROR(SEARCH("Leve",S7)))</formula>
    </cfRule>
    <cfRule type="containsText" dxfId="455" priority="492" operator="containsText" text="Muy a">
      <formula>NOT(ISERROR(SEARCH("Muy a",S7)))</formula>
    </cfRule>
    <cfRule type="containsText" dxfId="454" priority="493" operator="containsText" text="Muy b">
      <formula>NOT(ISERROR(SEARCH("Muy b",S7)))</formula>
    </cfRule>
    <cfRule type="containsText" dxfId="453" priority="494" operator="containsText" text="Baja">
      <formula>NOT(ISERROR(SEARCH("Baja",S7)))</formula>
    </cfRule>
    <cfRule type="containsText" dxfId="452" priority="495" operator="containsText" text="Media">
      <formula>NOT(ISERROR(SEARCH("Media",S7)))</formula>
    </cfRule>
    <cfRule type="containsText" dxfId="451" priority="496" operator="containsText" text="Alta">
      <formula>NOT(ISERROR(SEARCH("Alta",S7)))</formula>
    </cfRule>
  </conditionalFormatting>
  <conditionalFormatting sqref="T7">
    <cfRule type="cellIs" dxfId="450" priority="461" operator="equal">
      <formula>100%</formula>
    </cfRule>
    <cfRule type="cellIs" dxfId="449" priority="462" operator="equal">
      <formula>80%</formula>
    </cfRule>
    <cfRule type="cellIs" dxfId="448" priority="463" operator="equal">
      <formula>60%</formula>
    </cfRule>
    <cfRule type="cellIs" dxfId="447" priority="464" operator="equal">
      <formula>40%</formula>
    </cfRule>
    <cfRule type="cellIs" dxfId="446" priority="465" operator="equal">
      <formula>0.2</formula>
    </cfRule>
    <cfRule type="containsText" dxfId="445" priority="466" operator="containsText" text="Extremo">
      <formula>NOT(ISERROR(SEARCH("Extremo",T7)))</formula>
    </cfRule>
    <cfRule type="containsText" dxfId="444" priority="467" operator="containsText" text="Alto">
      <formula>NOT(ISERROR(SEARCH("Alto",T7)))</formula>
    </cfRule>
    <cfRule type="containsText" dxfId="443" priority="468" operator="containsText" text="Bajo">
      <formula>NOT(ISERROR(SEARCH("Bajo",T7)))</formula>
    </cfRule>
    <cfRule type="containsText" dxfId="442" priority="469" operator="containsText" text="Catastrófico">
      <formula>NOT(ISERROR(SEARCH("Catastrófico",T7)))</formula>
    </cfRule>
    <cfRule type="containsText" dxfId="441" priority="470" operator="containsText" text="Mayor">
      <formula>NOT(ISERROR(SEARCH("Mayor",T7)))</formula>
    </cfRule>
    <cfRule type="containsText" dxfId="440" priority="471" operator="containsText" text="Moderado">
      <formula>NOT(ISERROR(SEARCH("Moderado",T7)))</formula>
    </cfRule>
    <cfRule type="containsText" dxfId="439" priority="472" operator="containsText" text="Menor">
      <formula>NOT(ISERROR(SEARCH("Menor",T7)))</formula>
    </cfRule>
    <cfRule type="containsText" dxfId="438" priority="473" operator="containsText" text="Leve">
      <formula>NOT(ISERROR(SEARCH("Leve",T7)))</formula>
    </cfRule>
    <cfRule type="containsText" dxfId="437" priority="474" operator="containsText" text="Muy a">
      <formula>NOT(ISERROR(SEARCH("Muy a",T7)))</formula>
    </cfRule>
    <cfRule type="containsText" dxfId="436" priority="475" operator="containsText" text="Muy b">
      <formula>NOT(ISERROR(SEARCH("Muy b",T7)))</formula>
    </cfRule>
    <cfRule type="containsText" dxfId="435" priority="476" operator="containsText" text="Baja">
      <formula>NOT(ISERROR(SEARCH("Baja",T7)))</formula>
    </cfRule>
    <cfRule type="containsText" dxfId="434" priority="477" operator="containsText" text="Media">
      <formula>NOT(ISERROR(SEARCH("Media",T7)))</formula>
    </cfRule>
    <cfRule type="containsText" dxfId="433" priority="478" operator="containsText" text="Alta">
      <formula>NOT(ISERROR(SEARCH("Alta",T7)))</formula>
    </cfRule>
  </conditionalFormatting>
  <conditionalFormatting sqref="AD7">
    <cfRule type="containsText" dxfId="432" priority="458" operator="containsText" text="BAJA">
      <formula>NOT(ISERROR(SEARCH("BAJA",AD7)))</formula>
    </cfRule>
    <cfRule type="containsText" dxfId="431" priority="459" operator="containsText" text="MEDIA">
      <formula>NOT(ISERROR(SEARCH("MEDIA",AD7)))</formula>
    </cfRule>
    <cfRule type="containsText" dxfId="430" priority="460" operator="containsText" text="ALTA">
      <formula>NOT(ISERROR(SEARCH("ALTA",AD7)))</formula>
    </cfRule>
  </conditionalFormatting>
  <conditionalFormatting sqref="AC7">
    <cfRule type="containsText" dxfId="429" priority="455" operator="containsText" text="BAJA">
      <formula>NOT(ISERROR(SEARCH("BAJA",AC7)))</formula>
    </cfRule>
    <cfRule type="containsText" dxfId="428" priority="456" operator="containsText" text="MEDIA">
      <formula>NOT(ISERROR(SEARCH("MEDIA",AC7)))</formula>
    </cfRule>
    <cfRule type="containsText" dxfId="427" priority="457" operator="containsText" text="ALTA">
      <formula>NOT(ISERROR(SEARCH("ALTA",AC7)))</formula>
    </cfRule>
  </conditionalFormatting>
  <conditionalFormatting sqref="AC10">
    <cfRule type="containsText" dxfId="426" priority="452" operator="containsText" text="BAJA">
      <formula>NOT(ISERROR(SEARCH("BAJA",AC10)))</formula>
    </cfRule>
    <cfRule type="containsText" dxfId="425" priority="453" operator="containsText" text="MEDIA">
      <formula>NOT(ISERROR(SEARCH("MEDIA",AC10)))</formula>
    </cfRule>
    <cfRule type="containsText" dxfId="424" priority="454" operator="containsText" text="ALTA">
      <formula>NOT(ISERROR(SEARCH("ALTA",AC10)))</formula>
    </cfRule>
  </conditionalFormatting>
  <conditionalFormatting sqref="AL7">
    <cfRule type="containsText" dxfId="423" priority="449" operator="containsText" text="BAJA">
      <formula>NOT(ISERROR(SEARCH("BAJA",AL7)))</formula>
    </cfRule>
    <cfRule type="containsText" dxfId="422" priority="450" operator="containsText" text="MEDIA">
      <formula>NOT(ISERROR(SEARCH("MEDIA",AL7)))</formula>
    </cfRule>
    <cfRule type="containsText" dxfId="421" priority="451" operator="containsText" text="ALTA">
      <formula>NOT(ISERROR(SEARCH("ALTA",AL7)))</formula>
    </cfRule>
  </conditionalFormatting>
  <conditionalFormatting sqref="AN8">
    <cfRule type="containsText" dxfId="420" priority="446" operator="containsText" text="BAJA">
      <formula>NOT(ISERROR(SEARCH("BAJA",AN8)))</formula>
    </cfRule>
    <cfRule type="containsText" dxfId="419" priority="447" operator="containsText" text="MEDIA">
      <formula>NOT(ISERROR(SEARCH("MEDIA",AN8)))</formula>
    </cfRule>
    <cfRule type="containsText" dxfId="418" priority="448" operator="containsText" text="ALTA">
      <formula>NOT(ISERROR(SEARCH("ALTA",AN8)))</formula>
    </cfRule>
  </conditionalFormatting>
  <conditionalFormatting sqref="AN9">
    <cfRule type="containsText" dxfId="417" priority="443" operator="containsText" text="BAJA">
      <formula>NOT(ISERROR(SEARCH("BAJA",AN9)))</formula>
    </cfRule>
    <cfRule type="containsText" dxfId="416" priority="444" operator="containsText" text="MEDIA">
      <formula>NOT(ISERROR(SEARCH("MEDIA",AN9)))</formula>
    </cfRule>
    <cfRule type="containsText" dxfId="415" priority="445" operator="containsText" text="ALTA">
      <formula>NOT(ISERROR(SEARCH("ALTA",AN9)))</formula>
    </cfRule>
  </conditionalFormatting>
  <conditionalFormatting sqref="AN10">
    <cfRule type="containsText" dxfId="414" priority="440" operator="containsText" text="BAJA">
      <formula>NOT(ISERROR(SEARCH("BAJA",AN10)))</formula>
    </cfRule>
    <cfRule type="containsText" dxfId="413" priority="441" operator="containsText" text="MEDIA">
      <formula>NOT(ISERROR(SEARCH("MEDIA",AN10)))</formula>
    </cfRule>
    <cfRule type="containsText" dxfId="412" priority="442" operator="containsText" text="ALTA">
      <formula>NOT(ISERROR(SEARCH("ALTA",AN10)))</formula>
    </cfRule>
  </conditionalFormatting>
  <conditionalFormatting sqref="AS8">
    <cfRule type="containsText" dxfId="411" priority="437" operator="containsText" text="BAJA">
      <formula>NOT(ISERROR(SEARCH("BAJA",AS8)))</formula>
    </cfRule>
    <cfRule type="containsText" dxfId="410" priority="438" operator="containsText" text="MEDIA">
      <formula>NOT(ISERROR(SEARCH("MEDIA",AS8)))</formula>
    </cfRule>
    <cfRule type="containsText" dxfId="409" priority="439" operator="containsText" text="ALTA">
      <formula>NOT(ISERROR(SEARCH("ALTA",AS8)))</formula>
    </cfRule>
  </conditionalFormatting>
  <conditionalFormatting sqref="AS8">
    <cfRule type="containsText" dxfId="408" priority="434" operator="containsText" text="BAJA">
      <formula>NOT(ISERROR(SEARCH("BAJA",AS8)))</formula>
    </cfRule>
    <cfRule type="containsText" dxfId="407" priority="435" operator="containsText" text="MEDIA">
      <formula>NOT(ISERROR(SEARCH("MEDIA",AS8)))</formula>
    </cfRule>
    <cfRule type="containsText" dxfId="406" priority="436" operator="containsText" text="ALTA">
      <formula>NOT(ISERROR(SEARCH("ALTA",AS8)))</formula>
    </cfRule>
  </conditionalFormatting>
  <conditionalFormatting sqref="AS9">
    <cfRule type="containsText" dxfId="405" priority="431" operator="containsText" text="BAJA">
      <formula>NOT(ISERROR(SEARCH("BAJA",AS9)))</formula>
    </cfRule>
    <cfRule type="containsText" dxfId="404" priority="432" operator="containsText" text="MEDIA">
      <formula>NOT(ISERROR(SEARCH("MEDIA",AS9)))</formula>
    </cfRule>
    <cfRule type="containsText" dxfId="403" priority="433" operator="containsText" text="ALTA">
      <formula>NOT(ISERROR(SEARCH("ALTA",AS9)))</formula>
    </cfRule>
  </conditionalFormatting>
  <conditionalFormatting sqref="AS8">
    <cfRule type="containsText" dxfId="402" priority="428" operator="containsText" text="BAJA">
      <formula>NOT(ISERROR(SEARCH("BAJA",AS8)))</formula>
    </cfRule>
    <cfRule type="containsText" dxfId="401" priority="429" operator="containsText" text="MEDIA">
      <formula>NOT(ISERROR(SEARCH("MEDIA",AS8)))</formula>
    </cfRule>
    <cfRule type="containsText" dxfId="400" priority="430" operator="containsText" text="ALTA">
      <formula>NOT(ISERROR(SEARCH("ALTA",AS8)))</formula>
    </cfRule>
  </conditionalFormatting>
  <conditionalFormatting sqref="AS10">
    <cfRule type="containsText" dxfId="399" priority="425" operator="containsText" text="BAJA">
      <formula>NOT(ISERROR(SEARCH("BAJA",AS10)))</formula>
    </cfRule>
    <cfRule type="containsText" dxfId="398" priority="426" operator="containsText" text="MEDIA">
      <formula>NOT(ISERROR(SEARCH("MEDIA",AS10)))</formula>
    </cfRule>
    <cfRule type="containsText" dxfId="397" priority="427" operator="containsText" text="ALTA">
      <formula>NOT(ISERROR(SEARCH("ALTA",AS10)))</formula>
    </cfRule>
  </conditionalFormatting>
  <conditionalFormatting sqref="AP7">
    <cfRule type="containsText" dxfId="396" priority="422" operator="containsText" text="BAJA">
      <formula>NOT(ISERROR(SEARCH("BAJA",AP7)))</formula>
    </cfRule>
    <cfRule type="containsText" dxfId="395" priority="423" operator="containsText" text="MEDIA">
      <formula>NOT(ISERROR(SEARCH("MEDIA",AP7)))</formula>
    </cfRule>
    <cfRule type="containsText" dxfId="394" priority="424" operator="containsText" text="ALTA">
      <formula>NOT(ISERROR(SEARCH("ALTA",AP7)))</formula>
    </cfRule>
  </conditionalFormatting>
  <conditionalFormatting sqref="AP8">
    <cfRule type="containsText" dxfId="393" priority="419" operator="containsText" text="BAJA">
      <formula>NOT(ISERROR(SEARCH("BAJA",AP8)))</formula>
    </cfRule>
    <cfRule type="containsText" dxfId="392" priority="420" operator="containsText" text="MEDIA">
      <formula>NOT(ISERROR(SEARCH("MEDIA",AP8)))</formula>
    </cfRule>
    <cfRule type="containsText" dxfId="391" priority="421" operator="containsText" text="ALTA">
      <formula>NOT(ISERROR(SEARCH("ALTA",AP8)))</formula>
    </cfRule>
  </conditionalFormatting>
  <conditionalFormatting sqref="AQ7">
    <cfRule type="containsText" dxfId="390" priority="416" operator="containsText" text="BAJA">
      <formula>NOT(ISERROR(SEARCH("BAJA",AQ7)))</formula>
    </cfRule>
    <cfRule type="containsText" dxfId="389" priority="417" operator="containsText" text="MEDIA">
      <formula>NOT(ISERROR(SEARCH("MEDIA",AQ7)))</formula>
    </cfRule>
    <cfRule type="containsText" dxfId="388" priority="418" operator="containsText" text="ALTA">
      <formula>NOT(ISERROR(SEARCH("ALTA",AQ7)))</formula>
    </cfRule>
  </conditionalFormatting>
  <conditionalFormatting sqref="AX11">
    <cfRule type="cellIs" dxfId="387" priority="370" operator="equal">
      <formula>100%</formula>
    </cfRule>
    <cfRule type="cellIs" dxfId="386" priority="371" operator="equal">
      <formula>80%</formula>
    </cfRule>
    <cfRule type="cellIs" dxfId="385" priority="372" operator="equal">
      <formula>60%</formula>
    </cfRule>
    <cfRule type="cellIs" dxfId="384" priority="373" operator="equal">
      <formula>40%</formula>
    </cfRule>
    <cfRule type="cellIs" dxfId="383" priority="374" operator="equal">
      <formula>0.2</formula>
    </cfRule>
    <cfRule type="containsText" dxfId="382" priority="388" operator="containsText" text="Extremo">
      <formula>NOT(ISERROR(SEARCH("Extremo",AX11)))</formula>
    </cfRule>
    <cfRule type="containsText" dxfId="381" priority="389" operator="containsText" text="Alto">
      <formula>NOT(ISERROR(SEARCH("Alto",AX11)))</formula>
    </cfRule>
    <cfRule type="containsText" dxfId="380" priority="390" operator="containsText" text="Bajo">
      <formula>NOT(ISERROR(SEARCH("Bajo",AX11)))</formula>
    </cfRule>
    <cfRule type="containsText" dxfId="379" priority="401" operator="containsText" text="Catastrófico">
      <formula>NOT(ISERROR(SEARCH("Catastrófico",AX11)))</formula>
    </cfRule>
    <cfRule type="containsText" dxfId="378" priority="402" operator="containsText" text="Mayor">
      <formula>NOT(ISERROR(SEARCH("Mayor",AX11)))</formula>
    </cfRule>
    <cfRule type="containsText" dxfId="377" priority="403" operator="containsText" text="Moderado">
      <formula>NOT(ISERROR(SEARCH("Moderado",AX11)))</formula>
    </cfRule>
    <cfRule type="containsText" dxfId="376" priority="404" operator="containsText" text="Menor">
      <formula>NOT(ISERROR(SEARCH("Menor",AX11)))</formula>
    </cfRule>
    <cfRule type="containsText" dxfId="375" priority="405" operator="containsText" text="Leve">
      <formula>NOT(ISERROR(SEARCH("Leve",AX11)))</formula>
    </cfRule>
    <cfRule type="containsText" dxfId="374" priority="411" operator="containsText" text="Muy a">
      <formula>NOT(ISERROR(SEARCH("Muy a",AX11)))</formula>
    </cfRule>
    <cfRule type="containsText" dxfId="373" priority="412" operator="containsText" text="Muy b">
      <formula>NOT(ISERROR(SEARCH("Muy b",AX11)))</formula>
    </cfRule>
    <cfRule type="containsText" dxfId="372" priority="413" operator="containsText" text="Baja">
      <formula>NOT(ISERROR(SEARCH("Baja",AX11)))</formula>
    </cfRule>
    <cfRule type="containsText" dxfId="371" priority="414" operator="containsText" text="Media">
      <formula>NOT(ISERROR(SEARCH("Media",AX11)))</formula>
    </cfRule>
    <cfRule type="containsText" dxfId="370" priority="415" operator="containsText" text="Alta">
      <formula>NOT(ISERROR(SEARCH("Alta",AX11)))</formula>
    </cfRule>
  </conditionalFormatting>
  <conditionalFormatting sqref="V11">
    <cfRule type="containsText" dxfId="369" priority="406" operator="containsText" text="Muy a">
      <formula>NOT(ISERROR(SEARCH("Muy a",V11)))</formula>
    </cfRule>
    <cfRule type="containsText" dxfId="368" priority="407" operator="containsText" text="Muy b">
      <formula>NOT(ISERROR(SEARCH("Muy b",V11)))</formula>
    </cfRule>
    <cfRule type="containsText" dxfId="367" priority="408" operator="containsText" text="Baja">
      <formula>NOT(ISERROR(SEARCH("Baja",V11)))</formula>
    </cfRule>
    <cfRule type="containsText" dxfId="366" priority="409" operator="containsText" text="Media">
      <formula>NOT(ISERROR(SEARCH("Media",V11)))</formula>
    </cfRule>
    <cfRule type="containsText" dxfId="365" priority="410" operator="containsText" text="Alta">
      <formula>NOT(ISERROR(SEARCH("Alta",V11)))</formula>
    </cfRule>
  </conditionalFormatting>
  <conditionalFormatting sqref="X11">
    <cfRule type="containsText" dxfId="364" priority="391" operator="containsText" text="Catastrófico">
      <formula>NOT(ISERROR(SEARCH("Catastrófico",X11)))</formula>
    </cfRule>
    <cfRule type="containsText" dxfId="363" priority="392" operator="containsText" text="Mayor">
      <formula>NOT(ISERROR(SEARCH("Mayor",X11)))</formula>
    </cfRule>
    <cfRule type="containsText" dxfId="362" priority="393" operator="containsText" text="Moderado">
      <formula>NOT(ISERROR(SEARCH("Moderado",X11)))</formula>
    </cfRule>
    <cfRule type="containsText" dxfId="361" priority="394" operator="containsText" text="Menor">
      <formula>NOT(ISERROR(SEARCH("Menor",X11)))</formula>
    </cfRule>
    <cfRule type="containsText" dxfId="360" priority="395" operator="containsText" text="Leve">
      <formula>NOT(ISERROR(SEARCH("Leve",X11)))</formula>
    </cfRule>
    <cfRule type="containsText" dxfId="359" priority="396" operator="containsText" text="Muy a">
      <formula>NOT(ISERROR(SEARCH("Muy a",X11)))</formula>
    </cfRule>
    <cfRule type="containsText" dxfId="358" priority="397" operator="containsText" text="Muy b">
      <formula>NOT(ISERROR(SEARCH("Muy b",X11)))</formula>
    </cfRule>
    <cfRule type="containsText" dxfId="357" priority="398" operator="containsText" text="Baja">
      <formula>NOT(ISERROR(SEARCH("Baja",X11)))</formula>
    </cfRule>
    <cfRule type="containsText" dxfId="356" priority="399" operator="containsText" text="Media">
      <formula>NOT(ISERROR(SEARCH("Media",X11)))</formula>
    </cfRule>
    <cfRule type="containsText" dxfId="355" priority="400" operator="containsText" text="Alta">
      <formula>NOT(ISERROR(SEARCH("Alta",X11)))</formula>
    </cfRule>
  </conditionalFormatting>
  <conditionalFormatting sqref="Z11">
    <cfRule type="containsText" dxfId="354" priority="375" operator="containsText" text="Extremo">
      <formula>NOT(ISERROR(SEARCH("Extremo",Z11)))</formula>
    </cfRule>
    <cfRule type="containsText" dxfId="353" priority="376" operator="containsText" text="Alto">
      <formula>NOT(ISERROR(SEARCH("Alto",Z11)))</formula>
    </cfRule>
    <cfRule type="containsText" dxfId="352" priority="377" operator="containsText" text="Bajo">
      <formula>NOT(ISERROR(SEARCH("Bajo",Z11)))</formula>
    </cfRule>
    <cfRule type="containsText" dxfId="351" priority="378" operator="containsText" text="Catastrófico">
      <formula>NOT(ISERROR(SEARCH("Catastrófico",Z11)))</formula>
    </cfRule>
    <cfRule type="containsText" dxfId="350" priority="379" operator="containsText" text="Mayor">
      <formula>NOT(ISERROR(SEARCH("Mayor",Z11)))</formula>
    </cfRule>
    <cfRule type="containsText" dxfId="349" priority="380" operator="containsText" text="Moderado">
      <formula>NOT(ISERROR(SEARCH("Moderado",Z11)))</formula>
    </cfRule>
    <cfRule type="containsText" dxfId="348" priority="381" operator="containsText" text="Menor">
      <formula>NOT(ISERROR(SEARCH("Menor",Z11)))</formula>
    </cfRule>
    <cfRule type="containsText" dxfId="347" priority="382" operator="containsText" text="Leve">
      <formula>NOT(ISERROR(SEARCH("Leve",Z11)))</formula>
    </cfRule>
    <cfRule type="containsText" dxfId="346" priority="383" operator="containsText" text="Muy a">
      <formula>NOT(ISERROR(SEARCH("Muy a",Z11)))</formula>
    </cfRule>
    <cfRule type="containsText" dxfId="345" priority="384" operator="containsText" text="Muy b">
      <formula>NOT(ISERROR(SEARCH("Muy b",Z11)))</formula>
    </cfRule>
    <cfRule type="containsText" dxfId="344" priority="385" operator="containsText" text="Baja">
      <formula>NOT(ISERROR(SEARCH("Baja",Z11)))</formula>
    </cfRule>
    <cfRule type="containsText" dxfId="343" priority="386" operator="containsText" text="Media">
      <formula>NOT(ISERROR(SEARCH("Media",Z11)))</formula>
    </cfRule>
    <cfRule type="containsText" dxfId="342" priority="387" operator="containsText" text="Alta">
      <formula>NOT(ISERROR(SEARCH("Alta",Z11)))</formula>
    </cfRule>
  </conditionalFormatting>
  <conditionalFormatting sqref="Y11">
    <cfRule type="cellIs" dxfId="341" priority="352" operator="equal">
      <formula>100%</formula>
    </cfRule>
    <cfRule type="cellIs" dxfId="340" priority="353" operator="equal">
      <formula>80%</formula>
    </cfRule>
    <cfRule type="cellIs" dxfId="339" priority="354" operator="equal">
      <formula>60%</formula>
    </cfRule>
    <cfRule type="cellIs" dxfId="338" priority="355" operator="equal">
      <formula>40%</formula>
    </cfRule>
    <cfRule type="cellIs" dxfId="337" priority="356" operator="equal">
      <formula>0.2</formula>
    </cfRule>
    <cfRule type="containsText" dxfId="336" priority="357" operator="containsText" text="Extremo">
      <formula>NOT(ISERROR(SEARCH("Extremo",Y11)))</formula>
    </cfRule>
    <cfRule type="containsText" dxfId="335" priority="358" operator="containsText" text="Alto">
      <formula>NOT(ISERROR(SEARCH("Alto",Y11)))</formula>
    </cfRule>
    <cfRule type="containsText" dxfId="334" priority="359" operator="containsText" text="Bajo">
      <formula>NOT(ISERROR(SEARCH("Bajo",Y11)))</formula>
    </cfRule>
    <cfRule type="containsText" dxfId="333" priority="360" operator="containsText" text="Catastrófico">
      <formula>NOT(ISERROR(SEARCH("Catastrófico",Y11)))</formula>
    </cfRule>
    <cfRule type="containsText" dxfId="332" priority="361" operator="containsText" text="Mayor">
      <formula>NOT(ISERROR(SEARCH("Mayor",Y11)))</formula>
    </cfRule>
    <cfRule type="containsText" dxfId="331" priority="362" operator="containsText" text="Moderado">
      <formula>NOT(ISERROR(SEARCH("Moderado",Y11)))</formula>
    </cfRule>
    <cfRule type="containsText" dxfId="330" priority="363" operator="containsText" text="Menor">
      <formula>NOT(ISERROR(SEARCH("Menor",Y11)))</formula>
    </cfRule>
    <cfRule type="containsText" dxfId="329" priority="364" operator="containsText" text="Leve">
      <formula>NOT(ISERROR(SEARCH("Leve",Y11)))</formula>
    </cfRule>
    <cfRule type="containsText" dxfId="328" priority="365" operator="containsText" text="Muy a">
      <formula>NOT(ISERROR(SEARCH("Muy a",Y11)))</formula>
    </cfRule>
    <cfRule type="containsText" dxfId="327" priority="366" operator="containsText" text="Muy b">
      <formula>NOT(ISERROR(SEARCH("Muy b",Y11)))</formula>
    </cfRule>
    <cfRule type="containsText" dxfId="326" priority="367" operator="containsText" text="Baja">
      <formula>NOT(ISERROR(SEARCH("Baja",Y11)))</formula>
    </cfRule>
    <cfRule type="containsText" dxfId="325" priority="368" operator="containsText" text="Media">
      <formula>NOT(ISERROR(SEARCH("Media",Y11)))</formula>
    </cfRule>
    <cfRule type="containsText" dxfId="324" priority="369" operator="containsText" text="Alta">
      <formula>NOT(ISERROR(SEARCH("Alta",Y11)))</formula>
    </cfRule>
  </conditionalFormatting>
  <conditionalFormatting sqref="W11">
    <cfRule type="cellIs" dxfId="323" priority="334" operator="equal">
      <formula>100%</formula>
    </cfRule>
    <cfRule type="cellIs" dxfId="322" priority="335" operator="equal">
      <formula>80%</formula>
    </cfRule>
    <cfRule type="cellIs" dxfId="321" priority="336" operator="equal">
      <formula>60%</formula>
    </cfRule>
    <cfRule type="cellIs" dxfId="320" priority="337" operator="equal">
      <formula>40%</formula>
    </cfRule>
    <cfRule type="cellIs" dxfId="319" priority="338" operator="equal">
      <formula>0.2</formula>
    </cfRule>
    <cfRule type="containsText" dxfId="318" priority="339" operator="containsText" text="Extremo">
      <formula>NOT(ISERROR(SEARCH("Extremo",W11)))</formula>
    </cfRule>
    <cfRule type="containsText" dxfId="317" priority="340" operator="containsText" text="Alto">
      <formula>NOT(ISERROR(SEARCH("Alto",W11)))</formula>
    </cfRule>
    <cfRule type="containsText" dxfId="316" priority="341" operator="containsText" text="Bajo">
      <formula>NOT(ISERROR(SEARCH("Bajo",W11)))</formula>
    </cfRule>
    <cfRule type="containsText" dxfId="315" priority="342" operator="containsText" text="Catastrófico">
      <formula>NOT(ISERROR(SEARCH("Catastrófico",W11)))</formula>
    </cfRule>
    <cfRule type="containsText" dxfId="314" priority="343" operator="containsText" text="Mayor">
      <formula>NOT(ISERROR(SEARCH("Mayor",W11)))</formula>
    </cfRule>
    <cfRule type="containsText" dxfId="313" priority="344" operator="containsText" text="Moderado">
      <formula>NOT(ISERROR(SEARCH("Moderado",W11)))</formula>
    </cfRule>
    <cfRule type="containsText" dxfId="312" priority="345" operator="containsText" text="Menor">
      <formula>NOT(ISERROR(SEARCH("Menor",W11)))</formula>
    </cfRule>
    <cfRule type="containsText" dxfId="311" priority="346" operator="containsText" text="Leve">
      <formula>NOT(ISERROR(SEARCH("Leve",W11)))</formula>
    </cfRule>
    <cfRule type="containsText" dxfId="310" priority="347" operator="containsText" text="Muy a">
      <formula>NOT(ISERROR(SEARCH("Muy a",W11)))</formula>
    </cfRule>
    <cfRule type="containsText" dxfId="309" priority="348" operator="containsText" text="Muy b">
      <formula>NOT(ISERROR(SEARCH("Muy b",W11)))</formula>
    </cfRule>
    <cfRule type="containsText" dxfId="308" priority="349" operator="containsText" text="Baja">
      <formula>NOT(ISERROR(SEARCH("Baja",W11)))</formula>
    </cfRule>
    <cfRule type="containsText" dxfId="307" priority="350" operator="containsText" text="Media">
      <formula>NOT(ISERROR(SEARCH("Media",W11)))</formula>
    </cfRule>
    <cfRule type="containsText" dxfId="306" priority="351" operator="containsText" text="Alta">
      <formula>NOT(ISERROR(SEARCH("Alta",W11)))</formula>
    </cfRule>
  </conditionalFormatting>
  <conditionalFormatting sqref="AA11">
    <cfRule type="cellIs" dxfId="305" priority="317" operator="equal">
      <formula>100%</formula>
    </cfRule>
    <cfRule type="cellIs" dxfId="304" priority="318" operator="equal">
      <formula>75%</formula>
    </cfRule>
    <cfRule type="cellIs" dxfId="303" priority="319" operator="equal">
      <formula>50%</formula>
    </cfRule>
    <cfRule type="cellIs" dxfId="302" priority="320" operator="equal">
      <formula>25%</formula>
    </cfRule>
    <cfRule type="containsText" dxfId="301" priority="321" operator="containsText" text="Extremo">
      <formula>NOT(ISERROR(SEARCH("Extremo",AA11)))</formula>
    </cfRule>
    <cfRule type="containsText" dxfId="300" priority="322" operator="containsText" text="Alto">
      <formula>NOT(ISERROR(SEARCH("Alto",AA11)))</formula>
    </cfRule>
    <cfRule type="containsText" dxfId="299" priority="323" operator="containsText" text="Bajo">
      <formula>NOT(ISERROR(SEARCH("Bajo",AA11)))</formula>
    </cfRule>
    <cfRule type="containsText" dxfId="298" priority="324" operator="containsText" text="Catastrófico">
      <formula>NOT(ISERROR(SEARCH("Catastrófico",AA11)))</formula>
    </cfRule>
    <cfRule type="containsText" dxfId="297" priority="325" operator="containsText" text="Mayor">
      <formula>NOT(ISERROR(SEARCH("Mayor",AA11)))</formula>
    </cfRule>
    <cfRule type="containsText" dxfId="296" priority="326" operator="containsText" text="Moderado">
      <formula>NOT(ISERROR(SEARCH("Moderado",AA11)))</formula>
    </cfRule>
    <cfRule type="containsText" dxfId="295" priority="327" operator="containsText" text="Menor">
      <formula>NOT(ISERROR(SEARCH("Menor",AA11)))</formula>
    </cfRule>
    <cfRule type="containsText" dxfId="294" priority="328" operator="containsText" text="Leve">
      <formula>NOT(ISERROR(SEARCH("Leve",AA11)))</formula>
    </cfRule>
    <cfRule type="containsText" dxfId="293" priority="329" operator="containsText" text="Muy a">
      <formula>NOT(ISERROR(SEARCH("Muy a",AA11)))</formula>
    </cfRule>
    <cfRule type="containsText" dxfId="292" priority="330" operator="containsText" text="Muy b">
      <formula>NOT(ISERROR(SEARCH("Muy b",AA11)))</formula>
    </cfRule>
    <cfRule type="containsText" dxfId="291" priority="331" operator="containsText" text="Baja">
      <formula>NOT(ISERROR(SEARCH("Baja",AA11)))</formula>
    </cfRule>
    <cfRule type="containsText" dxfId="290" priority="332" operator="containsText" text="Media">
      <formula>NOT(ISERROR(SEARCH("Media",AA11)))</formula>
    </cfRule>
    <cfRule type="containsText" dxfId="289" priority="333" operator="containsText" text="Alta">
      <formula>NOT(ISERROR(SEARCH("Alta",AA11)))</formula>
    </cfRule>
  </conditionalFormatting>
  <conditionalFormatting sqref="AU11">
    <cfRule type="containsText" dxfId="288" priority="314" operator="containsText" text="BAJA">
      <formula>NOT(ISERROR(SEARCH("BAJA",AU11)))</formula>
    </cfRule>
    <cfRule type="containsText" dxfId="287" priority="315" operator="containsText" text="MEDIA">
      <formula>NOT(ISERROR(SEARCH("MEDIA",AU11)))</formula>
    </cfRule>
    <cfRule type="containsText" dxfId="286" priority="316" operator="containsText" text="ALTA">
      <formula>NOT(ISERROR(SEARCH("ALTA",AU11)))</formula>
    </cfRule>
  </conditionalFormatting>
  <conditionalFormatting sqref="AU12:AU13">
    <cfRule type="containsText" dxfId="285" priority="311" operator="containsText" text="BAJA">
      <formula>NOT(ISERROR(SEARCH("BAJA",AU12)))</formula>
    </cfRule>
    <cfRule type="containsText" dxfId="284" priority="312" operator="containsText" text="MEDIA">
      <formula>NOT(ISERROR(SEARCH("MEDIA",AU12)))</formula>
    </cfRule>
    <cfRule type="containsText" dxfId="283" priority="313" operator="containsText" text="ALTA">
      <formula>NOT(ISERROR(SEARCH("ALTA",AU12)))</formula>
    </cfRule>
  </conditionalFormatting>
  <conditionalFormatting sqref="AW11">
    <cfRule type="cellIs" dxfId="282" priority="293" operator="equal">
      <formula>100%</formula>
    </cfRule>
    <cfRule type="cellIs" dxfId="281" priority="294" operator="equal">
      <formula>80%</formula>
    </cfRule>
    <cfRule type="cellIs" dxfId="280" priority="295" operator="equal">
      <formula>60%</formula>
    </cfRule>
    <cfRule type="cellIs" dxfId="279" priority="296" operator="equal">
      <formula>40%</formula>
    </cfRule>
    <cfRule type="cellIs" dxfId="278" priority="297" operator="equal">
      <formula>0.2</formula>
    </cfRule>
    <cfRule type="containsText" dxfId="277" priority="298" operator="containsText" text="Extremo">
      <formula>NOT(ISERROR(SEARCH("Extremo",AW11)))</formula>
    </cfRule>
    <cfRule type="containsText" dxfId="276" priority="299" operator="containsText" text="Alto">
      <formula>NOT(ISERROR(SEARCH("Alto",AW11)))</formula>
    </cfRule>
    <cfRule type="containsText" dxfId="275" priority="300" operator="containsText" text="Bajo">
      <formula>NOT(ISERROR(SEARCH("Bajo",AW11)))</formula>
    </cfRule>
    <cfRule type="containsText" dxfId="274" priority="301" operator="containsText" text="Catastrófico">
      <formula>NOT(ISERROR(SEARCH("Catastrófico",AW11)))</formula>
    </cfRule>
    <cfRule type="containsText" dxfId="273" priority="302" operator="containsText" text="Mayor">
      <formula>NOT(ISERROR(SEARCH("Mayor",AW11)))</formula>
    </cfRule>
    <cfRule type="containsText" dxfId="272" priority="303" operator="containsText" text="Moderado">
      <formula>NOT(ISERROR(SEARCH("Moderado",AW11)))</formula>
    </cfRule>
    <cfRule type="containsText" dxfId="271" priority="304" operator="containsText" text="Menor">
      <formula>NOT(ISERROR(SEARCH("Menor",AW11)))</formula>
    </cfRule>
    <cfRule type="containsText" dxfId="270" priority="305" operator="containsText" text="Leve">
      <formula>NOT(ISERROR(SEARCH("Leve",AW11)))</formula>
    </cfRule>
    <cfRule type="containsText" dxfId="269" priority="306" operator="containsText" text="Muy a">
      <formula>NOT(ISERROR(SEARCH("Muy a",AW11)))</formula>
    </cfRule>
    <cfRule type="containsText" dxfId="268" priority="307" operator="containsText" text="Muy b">
      <formula>NOT(ISERROR(SEARCH("Muy b",AW11)))</formula>
    </cfRule>
    <cfRule type="containsText" dxfId="267" priority="308" operator="containsText" text="Baja">
      <formula>NOT(ISERROR(SEARCH("Baja",AW11)))</formula>
    </cfRule>
    <cfRule type="containsText" dxfId="266" priority="309" operator="containsText" text="Media">
      <formula>NOT(ISERROR(SEARCH("Media",AW11)))</formula>
    </cfRule>
    <cfRule type="containsText" dxfId="265" priority="310" operator="containsText" text="Alta">
      <formula>NOT(ISERROR(SEARCH("Alta",AW11)))</formula>
    </cfRule>
  </conditionalFormatting>
  <conditionalFormatting sqref="AV11">
    <cfRule type="cellIs" dxfId="264" priority="286" operator="greaterThan">
      <formula>75%</formula>
    </cfRule>
    <cfRule type="cellIs" dxfId="263" priority="287" operator="between">
      <formula>51%</formula>
      <formula>75%</formula>
    </cfRule>
    <cfRule type="cellIs" dxfId="262" priority="288" operator="between">
      <formula>26%</formula>
      <formula>50%</formula>
    </cfRule>
    <cfRule type="cellIs" dxfId="261" priority="289" operator="between">
      <formula>0%</formula>
      <formula>25%</formula>
    </cfRule>
    <cfRule type="containsText" dxfId="260" priority="290" operator="containsText" text="BAJA">
      <formula>NOT(ISERROR(SEARCH("BAJA",AV11)))</formula>
    </cfRule>
    <cfRule type="containsText" dxfId="259" priority="291" operator="containsText" text="MEDIA">
      <formula>NOT(ISERROR(SEARCH("MEDIA",AV11)))</formula>
    </cfRule>
    <cfRule type="containsText" dxfId="258" priority="292" operator="containsText" text="ALTA">
      <formula>NOT(ISERROR(SEARCH("ALTA",AV11)))</formula>
    </cfRule>
  </conditionalFormatting>
  <conditionalFormatting sqref="AV12:AV13">
    <cfRule type="cellIs" dxfId="257" priority="279" operator="greaterThan">
      <formula>75%</formula>
    </cfRule>
    <cfRule type="cellIs" dxfId="256" priority="280" operator="between">
      <formula>51%</formula>
      <formula>75%</formula>
    </cfRule>
    <cfRule type="cellIs" dxfId="255" priority="281" operator="between">
      <formula>26%</formula>
      <formula>50%</formula>
    </cfRule>
    <cfRule type="cellIs" dxfId="254" priority="282" operator="between">
      <formula>0%</formula>
      <formula>25%</formula>
    </cfRule>
    <cfRule type="containsText" dxfId="253" priority="283" operator="containsText" text="BAJA">
      <formula>NOT(ISERROR(SEARCH("BAJA",AV12)))</formula>
    </cfRule>
    <cfRule type="containsText" dxfId="252" priority="284" operator="containsText" text="MEDIA">
      <formula>NOT(ISERROR(SEARCH("MEDIA",AV12)))</formula>
    </cfRule>
    <cfRule type="containsText" dxfId="251" priority="285" operator="containsText" text="ALTA">
      <formula>NOT(ISERROR(SEARCH("ALTA",AV12)))</formula>
    </cfRule>
  </conditionalFormatting>
  <conditionalFormatting sqref="S11">
    <cfRule type="cellIs" dxfId="250" priority="261" operator="equal">
      <formula>100%</formula>
    </cfRule>
    <cfRule type="cellIs" dxfId="249" priority="262" operator="equal">
      <formula>80%</formula>
    </cfRule>
    <cfRule type="cellIs" dxfId="248" priority="263" operator="equal">
      <formula>60%</formula>
    </cfRule>
    <cfRule type="cellIs" dxfId="247" priority="264" operator="equal">
      <formula>40%</formula>
    </cfRule>
    <cfRule type="cellIs" dxfId="246" priority="265" operator="equal">
      <formula>0.2</formula>
    </cfRule>
    <cfRule type="containsText" dxfId="245" priority="266" operator="containsText" text="Extremo">
      <formula>NOT(ISERROR(SEARCH("Extremo",S11)))</formula>
    </cfRule>
    <cfRule type="containsText" dxfId="244" priority="267" operator="containsText" text="Alto">
      <formula>NOT(ISERROR(SEARCH("Alto",S11)))</formula>
    </cfRule>
    <cfRule type="containsText" dxfId="243" priority="268" operator="containsText" text="Bajo">
      <formula>NOT(ISERROR(SEARCH("Bajo",S11)))</formula>
    </cfRule>
    <cfRule type="containsText" dxfId="242" priority="269" operator="containsText" text="Catastrófico">
      <formula>NOT(ISERROR(SEARCH("Catastrófico",S11)))</formula>
    </cfRule>
    <cfRule type="containsText" dxfId="241" priority="270" operator="containsText" text="Mayor">
      <formula>NOT(ISERROR(SEARCH("Mayor",S11)))</formula>
    </cfRule>
    <cfRule type="containsText" dxfId="240" priority="271" operator="containsText" text="Moderado">
      <formula>NOT(ISERROR(SEARCH("Moderado",S11)))</formula>
    </cfRule>
    <cfRule type="containsText" dxfId="239" priority="272" operator="containsText" text="Menor">
      <formula>NOT(ISERROR(SEARCH("Menor",S11)))</formula>
    </cfRule>
    <cfRule type="containsText" dxfId="238" priority="273" operator="containsText" text="Leve">
      <formula>NOT(ISERROR(SEARCH("Leve",S11)))</formula>
    </cfRule>
    <cfRule type="containsText" dxfId="237" priority="274" operator="containsText" text="Muy a">
      <formula>NOT(ISERROR(SEARCH("Muy a",S11)))</formula>
    </cfRule>
    <cfRule type="containsText" dxfId="236" priority="275" operator="containsText" text="Muy b">
      <formula>NOT(ISERROR(SEARCH("Muy b",S11)))</formula>
    </cfRule>
    <cfRule type="containsText" dxfId="235" priority="276" operator="containsText" text="Baja">
      <formula>NOT(ISERROR(SEARCH("Baja",S11)))</formula>
    </cfRule>
    <cfRule type="containsText" dxfId="234" priority="277" operator="containsText" text="Media">
      <formula>NOT(ISERROR(SEARCH("Media",S11)))</formula>
    </cfRule>
    <cfRule type="containsText" dxfId="233" priority="278" operator="containsText" text="Alta">
      <formula>NOT(ISERROR(SEARCH("Alta",S11)))</formula>
    </cfRule>
  </conditionalFormatting>
  <conditionalFormatting sqref="T11">
    <cfRule type="cellIs" dxfId="232" priority="243" operator="equal">
      <formula>100%</formula>
    </cfRule>
    <cfRule type="cellIs" dxfId="231" priority="244" operator="equal">
      <formula>80%</formula>
    </cfRule>
    <cfRule type="cellIs" dxfId="230" priority="245" operator="equal">
      <formula>60%</formula>
    </cfRule>
    <cfRule type="cellIs" dxfId="229" priority="246" operator="equal">
      <formula>40%</formula>
    </cfRule>
    <cfRule type="cellIs" dxfId="228" priority="247" operator="equal">
      <formula>0.2</formula>
    </cfRule>
    <cfRule type="containsText" dxfId="227" priority="248" operator="containsText" text="Extremo">
      <formula>NOT(ISERROR(SEARCH("Extremo",T11)))</formula>
    </cfRule>
    <cfRule type="containsText" dxfId="226" priority="249" operator="containsText" text="Alto">
      <formula>NOT(ISERROR(SEARCH("Alto",T11)))</formula>
    </cfRule>
    <cfRule type="containsText" dxfId="225" priority="250" operator="containsText" text="Bajo">
      <formula>NOT(ISERROR(SEARCH("Bajo",T11)))</formula>
    </cfRule>
    <cfRule type="containsText" dxfId="224" priority="251" operator="containsText" text="Catastrófico">
      <formula>NOT(ISERROR(SEARCH("Catastrófico",T11)))</formula>
    </cfRule>
    <cfRule type="containsText" dxfId="223" priority="252" operator="containsText" text="Mayor">
      <formula>NOT(ISERROR(SEARCH("Mayor",T11)))</formula>
    </cfRule>
    <cfRule type="containsText" dxfId="222" priority="253" operator="containsText" text="Moderado">
      <formula>NOT(ISERROR(SEARCH("Moderado",T11)))</formula>
    </cfRule>
    <cfRule type="containsText" dxfId="221" priority="254" operator="containsText" text="Menor">
      <formula>NOT(ISERROR(SEARCH("Menor",T11)))</formula>
    </cfRule>
    <cfRule type="containsText" dxfId="220" priority="255" operator="containsText" text="Leve">
      <formula>NOT(ISERROR(SEARCH("Leve",T11)))</formula>
    </cfRule>
    <cfRule type="containsText" dxfId="219" priority="256" operator="containsText" text="Muy a">
      <formula>NOT(ISERROR(SEARCH("Muy a",T11)))</formula>
    </cfRule>
    <cfRule type="containsText" dxfId="218" priority="257" operator="containsText" text="Muy b">
      <formula>NOT(ISERROR(SEARCH("Muy b",T11)))</formula>
    </cfRule>
    <cfRule type="containsText" dxfId="217" priority="258" operator="containsText" text="Baja">
      <formula>NOT(ISERROR(SEARCH("Baja",T11)))</formula>
    </cfRule>
    <cfRule type="containsText" dxfId="216" priority="259" operator="containsText" text="Media">
      <formula>NOT(ISERROR(SEARCH("Media",T11)))</formula>
    </cfRule>
    <cfRule type="containsText" dxfId="215" priority="260" operator="containsText" text="Alta">
      <formula>NOT(ISERROR(SEARCH("Alta",T11)))</formula>
    </cfRule>
  </conditionalFormatting>
  <conditionalFormatting sqref="U4">
    <cfRule type="cellIs" dxfId="214" priority="225" operator="equal">
      <formula>100%</formula>
    </cfRule>
    <cfRule type="cellIs" dxfId="213" priority="226" operator="equal">
      <formula>80%</formula>
    </cfRule>
    <cfRule type="cellIs" dxfId="212" priority="227" operator="equal">
      <formula>60%</formula>
    </cfRule>
    <cfRule type="cellIs" dxfId="211" priority="228" operator="equal">
      <formula>40%</formula>
    </cfRule>
    <cfRule type="cellIs" dxfId="210" priority="229" operator="equal">
      <formula>0.2</formula>
    </cfRule>
    <cfRule type="containsText" dxfId="209" priority="230" operator="containsText" text="Extremo">
      <formula>NOT(ISERROR(SEARCH("Extremo",U4)))</formula>
    </cfRule>
    <cfRule type="containsText" dxfId="208" priority="231" operator="containsText" text="Alto">
      <formula>NOT(ISERROR(SEARCH("Alto",U4)))</formula>
    </cfRule>
    <cfRule type="containsText" dxfId="207" priority="232" operator="containsText" text="Bajo">
      <formula>NOT(ISERROR(SEARCH("Bajo",U4)))</formula>
    </cfRule>
    <cfRule type="containsText" dxfId="206" priority="233" operator="containsText" text="Catastrófico">
      <formula>NOT(ISERROR(SEARCH("Catastrófico",U4)))</formula>
    </cfRule>
    <cfRule type="containsText" dxfId="205" priority="234" operator="containsText" text="Mayor">
      <formula>NOT(ISERROR(SEARCH("Mayor",U4)))</formula>
    </cfRule>
    <cfRule type="containsText" dxfId="204" priority="235" operator="containsText" text="Moderado">
      <formula>NOT(ISERROR(SEARCH("Moderado",U4)))</formula>
    </cfRule>
    <cfRule type="containsText" dxfId="203" priority="236" operator="containsText" text="Menor">
      <formula>NOT(ISERROR(SEARCH("Menor",U4)))</formula>
    </cfRule>
    <cfRule type="containsText" dxfId="202" priority="237" operator="containsText" text="Leve">
      <formula>NOT(ISERROR(SEARCH("Leve",U4)))</formula>
    </cfRule>
    <cfRule type="containsText" dxfId="201" priority="238" operator="containsText" text="Muy a">
      <formula>NOT(ISERROR(SEARCH("Muy a",U4)))</formula>
    </cfRule>
    <cfRule type="containsText" dxfId="200" priority="239" operator="containsText" text="Muy b">
      <formula>NOT(ISERROR(SEARCH("Muy b",U4)))</formula>
    </cfRule>
    <cfRule type="containsText" dxfId="199" priority="240" operator="containsText" text="Baja">
      <formula>NOT(ISERROR(SEARCH("Baja",U4)))</formula>
    </cfRule>
    <cfRule type="containsText" dxfId="198" priority="241" operator="containsText" text="Media">
      <formula>NOT(ISERROR(SEARCH("Media",U4)))</formula>
    </cfRule>
    <cfRule type="containsText" dxfId="197" priority="242" operator="containsText" text="Alta">
      <formula>NOT(ISERROR(SEARCH("Alta",U4)))</formula>
    </cfRule>
  </conditionalFormatting>
  <conditionalFormatting sqref="U7">
    <cfRule type="cellIs" dxfId="196" priority="207" operator="equal">
      <formula>100%</formula>
    </cfRule>
    <cfRule type="cellIs" dxfId="195" priority="208" operator="equal">
      <formula>80%</formula>
    </cfRule>
    <cfRule type="cellIs" dxfId="194" priority="209" operator="equal">
      <formula>60%</formula>
    </cfRule>
    <cfRule type="cellIs" dxfId="193" priority="210" operator="equal">
      <formula>40%</formula>
    </cfRule>
    <cfRule type="cellIs" dxfId="192" priority="211" operator="equal">
      <formula>0.2</formula>
    </cfRule>
    <cfRule type="containsText" dxfId="191" priority="212" operator="containsText" text="Extremo">
      <formula>NOT(ISERROR(SEARCH("Extremo",U7)))</formula>
    </cfRule>
    <cfRule type="containsText" dxfId="190" priority="213" operator="containsText" text="Alto">
      <formula>NOT(ISERROR(SEARCH("Alto",U7)))</formula>
    </cfRule>
    <cfRule type="containsText" dxfId="189" priority="214" operator="containsText" text="Bajo">
      <formula>NOT(ISERROR(SEARCH("Bajo",U7)))</formula>
    </cfRule>
    <cfRule type="containsText" dxfId="188" priority="215" operator="containsText" text="Catastrófico">
      <formula>NOT(ISERROR(SEARCH("Catastrófico",U7)))</formula>
    </cfRule>
    <cfRule type="containsText" dxfId="187" priority="216" operator="containsText" text="Mayor">
      <formula>NOT(ISERROR(SEARCH("Mayor",U7)))</formula>
    </cfRule>
    <cfRule type="containsText" dxfId="186" priority="217" operator="containsText" text="Moderado">
      <formula>NOT(ISERROR(SEARCH("Moderado",U7)))</formula>
    </cfRule>
    <cfRule type="containsText" dxfId="185" priority="218" operator="containsText" text="Menor">
      <formula>NOT(ISERROR(SEARCH("Menor",U7)))</formula>
    </cfRule>
    <cfRule type="containsText" dxfId="184" priority="219" operator="containsText" text="Leve">
      <formula>NOT(ISERROR(SEARCH("Leve",U7)))</formula>
    </cfRule>
    <cfRule type="containsText" dxfId="183" priority="220" operator="containsText" text="Muy a">
      <formula>NOT(ISERROR(SEARCH("Muy a",U7)))</formula>
    </cfRule>
    <cfRule type="containsText" dxfId="182" priority="221" operator="containsText" text="Muy b">
      <formula>NOT(ISERROR(SEARCH("Muy b",U7)))</formula>
    </cfRule>
    <cfRule type="containsText" dxfId="181" priority="222" operator="containsText" text="Baja">
      <formula>NOT(ISERROR(SEARCH("Baja",U7)))</formula>
    </cfRule>
    <cfRule type="containsText" dxfId="180" priority="223" operator="containsText" text="Media">
      <formula>NOT(ISERROR(SEARCH("Media",U7)))</formula>
    </cfRule>
    <cfRule type="containsText" dxfId="179" priority="224" operator="containsText" text="Alta">
      <formula>NOT(ISERROR(SEARCH("Alta",U7)))</formula>
    </cfRule>
  </conditionalFormatting>
  <conditionalFormatting sqref="U11">
    <cfRule type="cellIs" dxfId="178" priority="189" operator="equal">
      <formula>100%</formula>
    </cfRule>
    <cfRule type="cellIs" dxfId="177" priority="190" operator="equal">
      <formula>80%</formula>
    </cfRule>
    <cfRule type="cellIs" dxfId="176" priority="191" operator="equal">
      <formula>60%</formula>
    </cfRule>
    <cfRule type="cellIs" dxfId="175" priority="192" operator="equal">
      <formula>40%</formula>
    </cfRule>
    <cfRule type="cellIs" dxfId="174" priority="193" operator="equal">
      <formula>0.2</formula>
    </cfRule>
    <cfRule type="containsText" dxfId="173" priority="194" operator="containsText" text="Extremo">
      <formula>NOT(ISERROR(SEARCH("Extremo",U11)))</formula>
    </cfRule>
    <cfRule type="containsText" dxfId="172" priority="195" operator="containsText" text="Alto">
      <formula>NOT(ISERROR(SEARCH("Alto",U11)))</formula>
    </cfRule>
    <cfRule type="containsText" dxfId="171" priority="196" operator="containsText" text="Bajo">
      <formula>NOT(ISERROR(SEARCH("Bajo",U11)))</formula>
    </cfRule>
    <cfRule type="containsText" dxfId="170" priority="197" operator="containsText" text="Catastrófico">
      <formula>NOT(ISERROR(SEARCH("Catastrófico",U11)))</formula>
    </cfRule>
    <cfRule type="containsText" dxfId="169" priority="198" operator="containsText" text="Mayor">
      <formula>NOT(ISERROR(SEARCH("Mayor",U11)))</formula>
    </cfRule>
    <cfRule type="containsText" dxfId="168" priority="199" operator="containsText" text="Moderado">
      <formula>NOT(ISERROR(SEARCH("Moderado",U11)))</formula>
    </cfRule>
    <cfRule type="containsText" dxfId="167" priority="200" operator="containsText" text="Menor">
      <formula>NOT(ISERROR(SEARCH("Menor",U11)))</formula>
    </cfRule>
    <cfRule type="containsText" dxfId="166" priority="201" operator="containsText" text="Leve">
      <formula>NOT(ISERROR(SEARCH("Leve",U11)))</formula>
    </cfRule>
    <cfRule type="containsText" dxfId="165" priority="202" operator="containsText" text="Muy a">
      <formula>NOT(ISERROR(SEARCH("Muy a",U11)))</formula>
    </cfRule>
    <cfRule type="containsText" dxfId="164" priority="203" operator="containsText" text="Muy b">
      <formula>NOT(ISERROR(SEARCH("Muy b",U11)))</formula>
    </cfRule>
    <cfRule type="containsText" dxfId="163" priority="204" operator="containsText" text="Baja">
      <formula>NOT(ISERROR(SEARCH("Baja",U11)))</formula>
    </cfRule>
    <cfRule type="containsText" dxfId="162" priority="205" operator="containsText" text="Media">
      <formula>NOT(ISERROR(SEARCH("Media",U11)))</formula>
    </cfRule>
    <cfRule type="containsText" dxfId="161" priority="206" operator="containsText" text="Alta">
      <formula>NOT(ISERROR(SEARCH("Alta",U11)))</formula>
    </cfRule>
  </conditionalFormatting>
  <conditionalFormatting sqref="AR14">
    <cfRule type="containsText" dxfId="160" priority="186" operator="containsText" text="BAJA">
      <formula>NOT(ISERROR(SEARCH("BAJA",AR14)))</formula>
    </cfRule>
    <cfRule type="containsText" dxfId="159" priority="187" operator="containsText" text="MEDIA">
      <formula>NOT(ISERROR(SEARCH("MEDIA",AR14)))</formula>
    </cfRule>
    <cfRule type="containsText" dxfId="158" priority="188" operator="containsText" text="ALTA">
      <formula>NOT(ISERROR(SEARCH("ALTA",AR14)))</formula>
    </cfRule>
  </conditionalFormatting>
  <conditionalFormatting sqref="AJ14:AK16">
    <cfRule type="containsText" dxfId="157" priority="183" operator="containsText" text="BAJA">
      <formula>NOT(ISERROR(SEARCH("BAJA",AJ14)))</formula>
    </cfRule>
    <cfRule type="containsText" dxfId="156" priority="184" operator="containsText" text="MEDIA">
      <formula>NOT(ISERROR(SEARCH("MEDIA",AJ14)))</formula>
    </cfRule>
    <cfRule type="containsText" dxfId="155" priority="185" operator="containsText" text="ALTA">
      <formula>NOT(ISERROR(SEARCH("ALTA",AJ14)))</formula>
    </cfRule>
  </conditionalFormatting>
  <conditionalFormatting sqref="AX14 Y14">
    <cfRule type="cellIs" dxfId="154" priority="137" operator="equal">
      <formula>100%</formula>
    </cfRule>
    <cfRule type="cellIs" dxfId="153" priority="138" operator="equal">
      <formula>80%</formula>
    </cfRule>
    <cfRule type="cellIs" dxfId="152" priority="139" operator="equal">
      <formula>60%</formula>
    </cfRule>
    <cfRule type="cellIs" dxfId="151" priority="140" operator="equal">
      <formula>40%</formula>
    </cfRule>
    <cfRule type="cellIs" dxfId="150" priority="141" operator="equal">
      <formula>0.2</formula>
    </cfRule>
    <cfRule type="containsText" dxfId="149" priority="155" operator="containsText" text="Extremo">
      <formula>NOT(ISERROR(SEARCH("Extremo",Y14)))</formula>
    </cfRule>
    <cfRule type="containsText" dxfId="148" priority="156" operator="containsText" text="Alto">
      <formula>NOT(ISERROR(SEARCH("Alto",Y14)))</formula>
    </cfRule>
    <cfRule type="containsText" dxfId="147" priority="157" operator="containsText" text="Bajo">
      <formula>NOT(ISERROR(SEARCH("Bajo",Y14)))</formula>
    </cfRule>
    <cfRule type="containsText" dxfId="146" priority="168" operator="containsText" text="Catastrófico">
      <formula>NOT(ISERROR(SEARCH("Catastrófico",Y14)))</formula>
    </cfRule>
    <cfRule type="containsText" dxfId="145" priority="169" operator="containsText" text="Mayor">
      <formula>NOT(ISERROR(SEARCH("Mayor",Y14)))</formula>
    </cfRule>
    <cfRule type="containsText" dxfId="144" priority="170" operator="containsText" text="Moderado">
      <formula>NOT(ISERROR(SEARCH("Moderado",Y14)))</formula>
    </cfRule>
    <cfRule type="containsText" dxfId="143" priority="171" operator="containsText" text="Menor">
      <formula>NOT(ISERROR(SEARCH("Menor",Y14)))</formula>
    </cfRule>
    <cfRule type="containsText" dxfId="142" priority="172" operator="containsText" text="Leve">
      <formula>NOT(ISERROR(SEARCH("Leve",Y14)))</formula>
    </cfRule>
    <cfRule type="containsText" dxfId="141" priority="178" operator="containsText" text="Muy a">
      <formula>NOT(ISERROR(SEARCH("Muy a",Y14)))</formula>
    </cfRule>
    <cfRule type="containsText" dxfId="140" priority="179" operator="containsText" text="Muy b">
      <formula>NOT(ISERROR(SEARCH("Muy b",Y14)))</formula>
    </cfRule>
    <cfRule type="containsText" dxfId="139" priority="180" operator="containsText" text="Baja">
      <formula>NOT(ISERROR(SEARCH("Baja",Y14)))</formula>
    </cfRule>
    <cfRule type="containsText" dxfId="138" priority="181" operator="containsText" text="Media">
      <formula>NOT(ISERROR(SEARCH("Media",Y14)))</formula>
    </cfRule>
    <cfRule type="containsText" dxfId="137" priority="182" operator="containsText" text="Alta">
      <formula>NOT(ISERROR(SEARCH("Alta",Y14)))</formula>
    </cfRule>
  </conditionalFormatting>
  <conditionalFormatting sqref="V14">
    <cfRule type="containsText" dxfId="136" priority="173" operator="containsText" text="Muy a">
      <formula>NOT(ISERROR(SEARCH("Muy a",V14)))</formula>
    </cfRule>
    <cfRule type="containsText" dxfId="135" priority="174" operator="containsText" text="Muy b">
      <formula>NOT(ISERROR(SEARCH("Muy b",V14)))</formula>
    </cfRule>
    <cfRule type="containsText" dxfId="134" priority="175" operator="containsText" text="Baja">
      <formula>NOT(ISERROR(SEARCH("Baja",V14)))</formula>
    </cfRule>
    <cfRule type="containsText" dxfId="133" priority="176" operator="containsText" text="Media">
      <formula>NOT(ISERROR(SEARCH("Media",V14)))</formula>
    </cfRule>
    <cfRule type="containsText" dxfId="132" priority="177" operator="containsText" text="Alta">
      <formula>NOT(ISERROR(SEARCH("Alta",V14)))</formula>
    </cfRule>
  </conditionalFormatting>
  <conditionalFormatting sqref="X14">
    <cfRule type="containsText" dxfId="131" priority="158" operator="containsText" text="Catastrófico">
      <formula>NOT(ISERROR(SEARCH("Catastrófico",X14)))</formula>
    </cfRule>
    <cfRule type="containsText" dxfId="130" priority="159" operator="containsText" text="Mayor">
      <formula>NOT(ISERROR(SEARCH("Mayor",X14)))</formula>
    </cfRule>
    <cfRule type="containsText" dxfId="129" priority="160" operator="containsText" text="Moderado">
      <formula>NOT(ISERROR(SEARCH("Moderado",X14)))</formula>
    </cfRule>
    <cfRule type="containsText" dxfId="128" priority="161" operator="containsText" text="Menor">
      <formula>NOT(ISERROR(SEARCH("Menor",X14)))</formula>
    </cfRule>
    <cfRule type="containsText" dxfId="127" priority="162" operator="containsText" text="Leve">
      <formula>NOT(ISERROR(SEARCH("Leve",X14)))</formula>
    </cfRule>
    <cfRule type="containsText" dxfId="126" priority="163" operator="containsText" text="Muy a">
      <formula>NOT(ISERROR(SEARCH("Muy a",X14)))</formula>
    </cfRule>
    <cfRule type="containsText" dxfId="125" priority="164" operator="containsText" text="Muy b">
      <formula>NOT(ISERROR(SEARCH("Muy b",X14)))</formula>
    </cfRule>
    <cfRule type="containsText" dxfId="124" priority="165" operator="containsText" text="Baja">
      <formula>NOT(ISERROR(SEARCH("Baja",X14)))</formula>
    </cfRule>
    <cfRule type="containsText" dxfId="123" priority="166" operator="containsText" text="Media">
      <formula>NOT(ISERROR(SEARCH("Media",X14)))</formula>
    </cfRule>
    <cfRule type="containsText" dxfId="122" priority="167" operator="containsText" text="Alta">
      <formula>NOT(ISERROR(SEARCH("Alta",X14)))</formula>
    </cfRule>
  </conditionalFormatting>
  <conditionalFormatting sqref="Z14">
    <cfRule type="containsText" dxfId="121" priority="142" operator="containsText" text="Extremo">
      <formula>NOT(ISERROR(SEARCH("Extremo",Z14)))</formula>
    </cfRule>
    <cfRule type="containsText" dxfId="120" priority="143" operator="containsText" text="Alto">
      <formula>NOT(ISERROR(SEARCH("Alto",Z14)))</formula>
    </cfRule>
    <cfRule type="containsText" dxfId="119" priority="144" operator="containsText" text="Bajo">
      <formula>NOT(ISERROR(SEARCH("Bajo",Z14)))</formula>
    </cfRule>
    <cfRule type="containsText" dxfId="118" priority="145" operator="containsText" text="Catastrófico">
      <formula>NOT(ISERROR(SEARCH("Catastrófico",Z14)))</formula>
    </cfRule>
    <cfRule type="containsText" dxfId="117" priority="146" operator="containsText" text="Mayor">
      <formula>NOT(ISERROR(SEARCH("Mayor",Z14)))</formula>
    </cfRule>
    <cfRule type="containsText" dxfId="116" priority="147" operator="containsText" text="Moderado">
      <formula>NOT(ISERROR(SEARCH("Moderado",Z14)))</formula>
    </cfRule>
    <cfRule type="containsText" dxfId="115" priority="148" operator="containsText" text="Menor">
      <formula>NOT(ISERROR(SEARCH("Menor",Z14)))</formula>
    </cfRule>
    <cfRule type="containsText" dxfId="114" priority="149" operator="containsText" text="Leve">
      <formula>NOT(ISERROR(SEARCH("Leve",Z14)))</formula>
    </cfRule>
    <cfRule type="containsText" dxfId="113" priority="150" operator="containsText" text="Muy a">
      <formula>NOT(ISERROR(SEARCH("Muy a",Z14)))</formula>
    </cfRule>
    <cfRule type="containsText" dxfId="112" priority="151" operator="containsText" text="Muy b">
      <formula>NOT(ISERROR(SEARCH("Muy b",Z14)))</formula>
    </cfRule>
    <cfRule type="containsText" dxfId="111" priority="152" operator="containsText" text="Baja">
      <formula>NOT(ISERROR(SEARCH("Baja",Z14)))</formula>
    </cfRule>
    <cfRule type="containsText" dxfId="110" priority="153" operator="containsText" text="Media">
      <formula>NOT(ISERROR(SEARCH("Media",Z14)))</formula>
    </cfRule>
    <cfRule type="containsText" dxfId="109" priority="154" operator="containsText" text="Alta">
      <formula>NOT(ISERROR(SEARCH("Alta",Z14)))</formula>
    </cfRule>
  </conditionalFormatting>
  <conditionalFormatting sqref="W14">
    <cfRule type="cellIs" dxfId="108" priority="119" operator="equal">
      <formula>100%</formula>
    </cfRule>
    <cfRule type="cellIs" dxfId="107" priority="120" operator="equal">
      <formula>80%</formula>
    </cfRule>
    <cfRule type="cellIs" dxfId="106" priority="121" operator="equal">
      <formula>60%</formula>
    </cfRule>
    <cfRule type="cellIs" dxfId="105" priority="122" operator="equal">
      <formula>40%</formula>
    </cfRule>
    <cfRule type="cellIs" dxfId="104" priority="123" operator="equal">
      <formula>0.2</formula>
    </cfRule>
    <cfRule type="containsText" dxfId="103" priority="124" operator="containsText" text="Extremo">
      <formula>NOT(ISERROR(SEARCH("Extremo",W14)))</formula>
    </cfRule>
    <cfRule type="containsText" dxfId="102" priority="125" operator="containsText" text="Alto">
      <formula>NOT(ISERROR(SEARCH("Alto",W14)))</formula>
    </cfRule>
    <cfRule type="containsText" dxfId="101" priority="126" operator="containsText" text="Bajo">
      <formula>NOT(ISERROR(SEARCH("Bajo",W14)))</formula>
    </cfRule>
    <cfRule type="containsText" dxfId="100" priority="127" operator="containsText" text="Catastrófico">
      <formula>NOT(ISERROR(SEARCH("Catastrófico",W14)))</formula>
    </cfRule>
    <cfRule type="containsText" dxfId="99" priority="128" operator="containsText" text="Mayor">
      <formula>NOT(ISERROR(SEARCH("Mayor",W14)))</formula>
    </cfRule>
    <cfRule type="containsText" dxfId="98" priority="129" operator="containsText" text="Moderado">
      <formula>NOT(ISERROR(SEARCH("Moderado",W14)))</formula>
    </cfRule>
    <cfRule type="containsText" dxfId="97" priority="130" operator="containsText" text="Menor">
      <formula>NOT(ISERROR(SEARCH("Menor",W14)))</formula>
    </cfRule>
    <cfRule type="containsText" dxfId="96" priority="131" operator="containsText" text="Leve">
      <formula>NOT(ISERROR(SEARCH("Leve",W14)))</formula>
    </cfRule>
    <cfRule type="containsText" dxfId="95" priority="132" operator="containsText" text="Muy a">
      <formula>NOT(ISERROR(SEARCH("Muy a",W14)))</formula>
    </cfRule>
    <cfRule type="containsText" dxfId="94" priority="133" operator="containsText" text="Muy b">
      <formula>NOT(ISERROR(SEARCH("Muy b",W14)))</formula>
    </cfRule>
    <cfRule type="containsText" dxfId="93" priority="134" operator="containsText" text="Baja">
      <formula>NOT(ISERROR(SEARCH("Baja",W14)))</formula>
    </cfRule>
    <cfRule type="containsText" dxfId="92" priority="135" operator="containsText" text="Media">
      <formula>NOT(ISERROR(SEARCH("Media",W14)))</formula>
    </cfRule>
    <cfRule type="containsText" dxfId="91" priority="136" operator="containsText" text="Alta">
      <formula>NOT(ISERROR(SEARCH("Alta",W14)))</formula>
    </cfRule>
  </conditionalFormatting>
  <conditionalFormatting sqref="AA14">
    <cfRule type="cellIs" dxfId="90" priority="102" operator="equal">
      <formula>100%</formula>
    </cfRule>
    <cfRule type="cellIs" dxfId="89" priority="103" operator="equal">
      <formula>75%</formula>
    </cfRule>
    <cfRule type="cellIs" dxfId="88" priority="104" operator="equal">
      <formula>50%</formula>
    </cfRule>
    <cfRule type="cellIs" dxfId="87" priority="105" operator="equal">
      <formula>25%</formula>
    </cfRule>
    <cfRule type="containsText" dxfId="86" priority="106" operator="containsText" text="Extremo">
      <formula>NOT(ISERROR(SEARCH("Extremo",AA14)))</formula>
    </cfRule>
    <cfRule type="containsText" dxfId="85" priority="107" operator="containsText" text="Alto">
      <formula>NOT(ISERROR(SEARCH("Alto",AA14)))</formula>
    </cfRule>
    <cfRule type="containsText" dxfId="84" priority="108" operator="containsText" text="Bajo">
      <formula>NOT(ISERROR(SEARCH("Bajo",AA14)))</formula>
    </cfRule>
    <cfRule type="containsText" dxfId="83" priority="109" operator="containsText" text="Catastrófico">
      <formula>NOT(ISERROR(SEARCH("Catastrófico",AA14)))</formula>
    </cfRule>
    <cfRule type="containsText" dxfId="82" priority="110" operator="containsText" text="Mayor">
      <formula>NOT(ISERROR(SEARCH("Mayor",AA14)))</formula>
    </cfRule>
    <cfRule type="containsText" dxfId="81" priority="111" operator="containsText" text="Moderado">
      <formula>NOT(ISERROR(SEARCH("Moderado",AA14)))</formula>
    </cfRule>
    <cfRule type="containsText" dxfId="80" priority="112" operator="containsText" text="Menor">
      <formula>NOT(ISERROR(SEARCH("Menor",AA14)))</formula>
    </cfRule>
    <cfRule type="containsText" dxfId="79" priority="113" operator="containsText" text="Leve">
      <formula>NOT(ISERROR(SEARCH("Leve",AA14)))</formula>
    </cfRule>
    <cfRule type="containsText" dxfId="78" priority="114" operator="containsText" text="Muy a">
      <formula>NOT(ISERROR(SEARCH("Muy a",AA14)))</formula>
    </cfRule>
    <cfRule type="containsText" dxfId="77" priority="115" operator="containsText" text="Muy b">
      <formula>NOT(ISERROR(SEARCH("Muy b",AA14)))</formula>
    </cfRule>
    <cfRule type="containsText" dxfId="76" priority="116" operator="containsText" text="Baja">
      <formula>NOT(ISERROR(SEARCH("Baja",AA14)))</formula>
    </cfRule>
    <cfRule type="containsText" dxfId="75" priority="117" operator="containsText" text="Media">
      <formula>NOT(ISERROR(SEARCH("Media",AA14)))</formula>
    </cfRule>
    <cfRule type="containsText" dxfId="74" priority="118" operator="containsText" text="Alta">
      <formula>NOT(ISERROR(SEARCH("Alta",AA14)))</formula>
    </cfRule>
  </conditionalFormatting>
  <conditionalFormatting sqref="AU14">
    <cfRule type="containsText" dxfId="73" priority="99" operator="containsText" text="BAJA">
      <formula>NOT(ISERROR(SEARCH("BAJA",AU14)))</formula>
    </cfRule>
    <cfRule type="containsText" dxfId="72" priority="100" operator="containsText" text="MEDIA">
      <formula>NOT(ISERROR(SEARCH("MEDIA",AU14)))</formula>
    </cfRule>
    <cfRule type="containsText" dxfId="71" priority="101" operator="containsText" text="ALTA">
      <formula>NOT(ISERROR(SEARCH("ALTA",AU14)))</formula>
    </cfRule>
  </conditionalFormatting>
  <conditionalFormatting sqref="AU15:AU16">
    <cfRule type="containsText" dxfId="70" priority="96" operator="containsText" text="BAJA">
      <formula>NOT(ISERROR(SEARCH("BAJA",AU15)))</formula>
    </cfRule>
    <cfRule type="containsText" dxfId="69" priority="97" operator="containsText" text="MEDIA">
      <formula>NOT(ISERROR(SEARCH("MEDIA",AU15)))</formula>
    </cfRule>
    <cfRule type="containsText" dxfId="68" priority="98" operator="containsText" text="ALTA">
      <formula>NOT(ISERROR(SEARCH("ALTA",AU15)))</formula>
    </cfRule>
  </conditionalFormatting>
  <conditionalFormatting sqref="AW14">
    <cfRule type="cellIs" dxfId="67" priority="78" operator="equal">
      <formula>100%</formula>
    </cfRule>
    <cfRule type="cellIs" dxfId="66" priority="79" operator="equal">
      <formula>80%</formula>
    </cfRule>
    <cfRule type="cellIs" dxfId="65" priority="80" operator="equal">
      <formula>60%</formula>
    </cfRule>
    <cfRule type="cellIs" dxfId="64" priority="81" operator="equal">
      <formula>40%</formula>
    </cfRule>
    <cfRule type="cellIs" dxfId="63" priority="82" operator="equal">
      <formula>0.2</formula>
    </cfRule>
    <cfRule type="containsText" dxfId="62" priority="83" operator="containsText" text="Extremo">
      <formula>NOT(ISERROR(SEARCH("Extremo",AW14)))</formula>
    </cfRule>
    <cfRule type="containsText" dxfId="61" priority="84" operator="containsText" text="Alto">
      <formula>NOT(ISERROR(SEARCH("Alto",AW14)))</formula>
    </cfRule>
    <cfRule type="containsText" dxfId="60" priority="85" operator="containsText" text="Bajo">
      <formula>NOT(ISERROR(SEARCH("Bajo",AW14)))</formula>
    </cfRule>
    <cfRule type="containsText" dxfId="59" priority="86" operator="containsText" text="Catastrófico">
      <formula>NOT(ISERROR(SEARCH("Catastrófico",AW14)))</formula>
    </cfRule>
    <cfRule type="containsText" dxfId="58" priority="87" operator="containsText" text="Mayor">
      <formula>NOT(ISERROR(SEARCH("Mayor",AW14)))</formula>
    </cfRule>
    <cfRule type="containsText" dxfId="57" priority="88" operator="containsText" text="Moderado">
      <formula>NOT(ISERROR(SEARCH("Moderado",AW14)))</formula>
    </cfRule>
    <cfRule type="containsText" dxfId="56" priority="89" operator="containsText" text="Menor">
      <formula>NOT(ISERROR(SEARCH("Menor",AW14)))</formula>
    </cfRule>
    <cfRule type="containsText" dxfId="55" priority="90" operator="containsText" text="Leve">
      <formula>NOT(ISERROR(SEARCH("Leve",AW14)))</formula>
    </cfRule>
    <cfRule type="containsText" dxfId="54" priority="91" operator="containsText" text="Muy a">
      <formula>NOT(ISERROR(SEARCH("Muy a",AW14)))</formula>
    </cfRule>
    <cfRule type="containsText" dxfId="53" priority="92" operator="containsText" text="Muy b">
      <formula>NOT(ISERROR(SEARCH("Muy b",AW14)))</formula>
    </cfRule>
    <cfRule type="containsText" dxfId="52" priority="93" operator="containsText" text="Baja">
      <formula>NOT(ISERROR(SEARCH("Baja",AW14)))</formula>
    </cfRule>
    <cfRule type="containsText" dxfId="51" priority="94" operator="containsText" text="Media">
      <formula>NOT(ISERROR(SEARCH("Media",AW14)))</formula>
    </cfRule>
    <cfRule type="containsText" dxfId="50" priority="95" operator="containsText" text="Alta">
      <formula>NOT(ISERROR(SEARCH("Alta",AW14)))</formula>
    </cfRule>
  </conditionalFormatting>
  <conditionalFormatting sqref="AV14">
    <cfRule type="cellIs" dxfId="49" priority="71" operator="greaterThan">
      <formula>75%</formula>
    </cfRule>
    <cfRule type="cellIs" dxfId="48" priority="72" operator="between">
      <formula>51%</formula>
      <formula>75%</formula>
    </cfRule>
    <cfRule type="cellIs" dxfId="47" priority="73" operator="between">
      <formula>26%</formula>
      <formula>50%</formula>
    </cfRule>
    <cfRule type="cellIs" dxfId="46" priority="74" operator="between">
      <formula>0%</formula>
      <formula>25%</formula>
    </cfRule>
    <cfRule type="containsText" dxfId="45" priority="75" operator="containsText" text="BAJA">
      <formula>NOT(ISERROR(SEARCH("BAJA",AV14)))</formula>
    </cfRule>
    <cfRule type="containsText" dxfId="44" priority="76" operator="containsText" text="MEDIA">
      <formula>NOT(ISERROR(SEARCH("MEDIA",AV14)))</formula>
    </cfRule>
    <cfRule type="containsText" dxfId="43" priority="77" operator="containsText" text="ALTA">
      <formula>NOT(ISERROR(SEARCH("ALTA",AV14)))</formula>
    </cfRule>
  </conditionalFormatting>
  <conditionalFormatting sqref="AV15:AV16">
    <cfRule type="cellIs" dxfId="42" priority="64" operator="greaterThan">
      <formula>75%</formula>
    </cfRule>
    <cfRule type="cellIs" dxfId="41" priority="65" operator="between">
      <formula>51%</formula>
      <formula>75%</formula>
    </cfRule>
    <cfRule type="cellIs" dxfId="40" priority="66" operator="between">
      <formula>26%</formula>
      <formula>50%</formula>
    </cfRule>
    <cfRule type="cellIs" dxfId="39" priority="67" operator="between">
      <formula>0%</formula>
      <formula>25%</formula>
    </cfRule>
    <cfRule type="containsText" dxfId="38" priority="68" operator="containsText" text="BAJA">
      <formula>NOT(ISERROR(SEARCH("BAJA",AV15)))</formula>
    </cfRule>
    <cfRule type="containsText" dxfId="37" priority="69" operator="containsText" text="MEDIA">
      <formula>NOT(ISERROR(SEARCH("MEDIA",AV15)))</formula>
    </cfRule>
    <cfRule type="containsText" dxfId="36" priority="70" operator="containsText" text="ALTA">
      <formula>NOT(ISERROR(SEARCH("ALTA",AV15)))</formula>
    </cfRule>
  </conditionalFormatting>
  <conditionalFormatting sqref="T14">
    <cfRule type="cellIs" dxfId="35" priority="28" operator="equal">
      <formula>100%</formula>
    </cfRule>
    <cfRule type="cellIs" dxfId="34" priority="29" operator="equal">
      <formula>80%</formula>
    </cfRule>
    <cfRule type="cellIs" dxfId="33" priority="30" operator="equal">
      <formula>60%</formula>
    </cfRule>
    <cfRule type="cellIs" dxfId="32" priority="31" operator="equal">
      <formula>40%</formula>
    </cfRule>
    <cfRule type="cellIs" dxfId="31" priority="32" operator="equal">
      <formula>0.2</formula>
    </cfRule>
    <cfRule type="containsText" dxfId="30" priority="33" operator="containsText" text="Extremo">
      <formula>NOT(ISERROR(SEARCH("Extremo",T14)))</formula>
    </cfRule>
    <cfRule type="containsText" dxfId="29" priority="34" operator="containsText" text="Alto">
      <formula>NOT(ISERROR(SEARCH("Alto",T14)))</formula>
    </cfRule>
    <cfRule type="containsText" dxfId="28" priority="35" operator="containsText" text="Bajo">
      <formula>NOT(ISERROR(SEARCH("Bajo",T14)))</formula>
    </cfRule>
    <cfRule type="containsText" dxfId="27" priority="36" operator="containsText" text="Catastrófico">
      <formula>NOT(ISERROR(SEARCH("Catastrófico",T14)))</formula>
    </cfRule>
    <cfRule type="containsText" dxfId="26" priority="37" operator="containsText" text="Mayor">
      <formula>NOT(ISERROR(SEARCH("Mayor",T14)))</formula>
    </cfRule>
    <cfRule type="containsText" dxfId="25" priority="38" operator="containsText" text="Moderado">
      <formula>NOT(ISERROR(SEARCH("Moderado",T14)))</formula>
    </cfRule>
    <cfRule type="containsText" dxfId="24" priority="39" operator="containsText" text="Menor">
      <formula>NOT(ISERROR(SEARCH("Menor",T14)))</formula>
    </cfRule>
    <cfRule type="containsText" dxfId="23" priority="40" operator="containsText" text="Leve">
      <formula>NOT(ISERROR(SEARCH("Leve",T14)))</formula>
    </cfRule>
    <cfRule type="containsText" dxfId="22" priority="41" operator="containsText" text="Muy a">
      <formula>NOT(ISERROR(SEARCH("Muy a",T14)))</formula>
    </cfRule>
    <cfRule type="containsText" dxfId="21" priority="42" operator="containsText" text="Muy b">
      <formula>NOT(ISERROR(SEARCH("Muy b",T14)))</formula>
    </cfRule>
    <cfRule type="containsText" dxfId="20" priority="43" operator="containsText" text="Baja">
      <formula>NOT(ISERROR(SEARCH("Baja",T14)))</formula>
    </cfRule>
    <cfRule type="containsText" dxfId="19" priority="44" operator="containsText" text="Media">
      <formula>NOT(ISERROR(SEARCH("Media",T14)))</formula>
    </cfRule>
    <cfRule type="containsText" dxfId="18" priority="45" operator="containsText" text="Alta">
      <formula>NOT(ISERROR(SEARCH("Alta",T14)))</formula>
    </cfRule>
  </conditionalFormatting>
  <conditionalFormatting sqref="U14">
    <cfRule type="cellIs" dxfId="17" priority="1" operator="equal">
      <formula>100%</formula>
    </cfRule>
    <cfRule type="cellIs" dxfId="16" priority="2" operator="equal">
      <formula>80%</formula>
    </cfRule>
    <cfRule type="cellIs" dxfId="15" priority="3" operator="equal">
      <formula>60%</formula>
    </cfRule>
    <cfRule type="cellIs" dxfId="14" priority="4" operator="equal">
      <formula>40%</formula>
    </cfRule>
    <cfRule type="cellIs" dxfId="13" priority="5" operator="equal">
      <formula>0.2</formula>
    </cfRule>
    <cfRule type="containsText" dxfId="12" priority="6" operator="containsText" text="Extremo">
      <formula>NOT(ISERROR(SEARCH("Extremo",U14)))</formula>
    </cfRule>
    <cfRule type="containsText" dxfId="11" priority="7" operator="containsText" text="Alto">
      <formula>NOT(ISERROR(SEARCH("Alto",U14)))</formula>
    </cfRule>
    <cfRule type="containsText" dxfId="10" priority="8" operator="containsText" text="Bajo">
      <formula>NOT(ISERROR(SEARCH("Bajo",U14)))</formula>
    </cfRule>
    <cfRule type="containsText" dxfId="9" priority="9" operator="containsText" text="Catastrófico">
      <formula>NOT(ISERROR(SEARCH("Catastrófico",U14)))</formula>
    </cfRule>
    <cfRule type="containsText" dxfId="8" priority="10" operator="containsText" text="Mayor">
      <formula>NOT(ISERROR(SEARCH("Mayor",U14)))</formula>
    </cfRule>
    <cfRule type="containsText" dxfId="7" priority="11" operator="containsText" text="Moderado">
      <formula>NOT(ISERROR(SEARCH("Moderado",U14)))</formula>
    </cfRule>
    <cfRule type="containsText" dxfId="6" priority="12" operator="containsText" text="Menor">
      <formula>NOT(ISERROR(SEARCH("Menor",U14)))</formula>
    </cfRule>
    <cfRule type="containsText" dxfId="5" priority="13" operator="containsText" text="Leve">
      <formula>NOT(ISERROR(SEARCH("Leve",U14)))</formula>
    </cfRule>
    <cfRule type="containsText" dxfId="4" priority="14" operator="containsText" text="Muy a">
      <formula>NOT(ISERROR(SEARCH("Muy a",U14)))</formula>
    </cfRule>
    <cfRule type="containsText" dxfId="3" priority="15" operator="containsText" text="Muy b">
      <formula>NOT(ISERROR(SEARCH("Muy b",U14)))</formula>
    </cfRule>
    <cfRule type="containsText" dxfId="2" priority="16" operator="containsText" text="Baja">
      <formula>NOT(ISERROR(SEARCH("Baja",U14)))</formula>
    </cfRule>
    <cfRule type="containsText" dxfId="1" priority="17" operator="containsText" text="Media">
      <formula>NOT(ISERROR(SEARCH("Media",U14)))</formula>
    </cfRule>
    <cfRule type="containsText" dxfId="0" priority="18" operator="containsText" text="Alta">
      <formula>NOT(ISERROR(SEARCH("Alta",U14)))</formula>
    </cfRule>
  </conditionalFormatting>
  <dataValidations count="5">
    <dataValidation type="list" allowBlank="1" showInputMessage="1" showErrorMessage="1" sqref="A4 A7 A11 AK4:AK16 A14" xr:uid="{00000000-0002-0000-1100-000000000000}">
      <formula1>"SI,NO"</formula1>
    </dataValidation>
    <dataValidation type="list" allowBlank="1" showInputMessage="1" showErrorMessage="1" sqref="AG4:AG16" xr:uid="{00000000-0002-0000-1100-000001000000}">
      <formula1>"Manual,Automático"</formula1>
    </dataValidation>
    <dataValidation type="list" allowBlank="1" showInputMessage="1" showErrorMessage="1" sqref="AJ4:AJ16" xr:uid="{00000000-0002-0000-1100-000002000000}">
      <formula1>"Confiable,No confiable"</formula1>
    </dataValidation>
    <dataValidation type="list" allowBlank="1" showInputMessage="1" showErrorMessage="1" sqref="AR4:AR16" xr:uid="{00000000-0002-0000-1100-000003000000}">
      <formula1>"Asignado,No Asignado"</formula1>
    </dataValidation>
    <dataValidation type="list" allowBlank="1" showInputMessage="1" showErrorMessage="1" sqref="AT4:AT16" xr:uid="{00000000-0002-0000-1100-000004000000}">
      <formula1>"Adecuado,Inadecuado"</formula1>
    </dataValidation>
  </dataValidations>
  <hyperlinks>
    <hyperlink ref="BI4" r:id="rId1" xr:uid="{C3BFC537-8C03-4C2B-8212-B07E55D59730}"/>
    <hyperlink ref="BI6" r:id="rId2" xr:uid="{0E46571B-76C6-4F65-B55F-31899B70D2ED}"/>
    <hyperlink ref="BI7" r:id="rId3" xr:uid="{84F2E66B-680E-4C14-9B42-43C39ACEF6D8}"/>
    <hyperlink ref="BI10" r:id="rId4" xr:uid="{7C2B35B0-C3CF-4C37-B951-8EC1B775EF09}"/>
    <hyperlink ref="BI11" r:id="rId5" xr:uid="{6FACAE37-CEA3-4E00-9012-50BD380BD2B8}"/>
    <hyperlink ref="BI12" r:id="rId6" xr:uid="{779875C8-5953-473F-A565-CEA9DF8C7815}"/>
    <hyperlink ref="BI13" r:id="rId7" xr:uid="{8AFFBC08-482A-4488-B449-14ADE99E7BA4}"/>
    <hyperlink ref="BI5" r:id="rId8" xr:uid="{C46B4352-54D7-4480-9CCC-FDEDD869D608}"/>
  </hyperlinks>
  <pageMargins left="0.7" right="0.7" top="0.75" bottom="0.75" header="0.3" footer="0.3"/>
  <pageSetup paperSize="9" orientation="portrait" r:id="rId9"/>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1100-000005000000}">
          <x14:formula1>
            <xm:f>Listas!$Q$2:$Q$8</xm:f>
          </x14:formula1>
          <xm:sqref>J14:J16</xm:sqref>
        </x14:dataValidation>
        <x14:dataValidation type="list" allowBlank="1" showInputMessage="1" showErrorMessage="1" xr:uid="{00000000-0002-0000-1100-000006000000}">
          <x14:formula1>
            <xm:f>Listas!$O$2:$O$7</xm:f>
          </x14:formula1>
          <xm:sqref>O14:O16</xm:sqref>
        </x14:dataValidation>
        <x14:dataValidation type="list" allowBlank="1" showInputMessage="1" showErrorMessage="1" xr:uid="{00000000-0002-0000-1100-000007000000}">
          <x14:formula1>
            <xm:f>Listas!$P$2:$P$7</xm:f>
          </x14:formula1>
          <xm:sqref>Q14:Q16</xm:sqref>
        </x14:dataValidation>
        <x14:dataValidation type="list" allowBlank="1" showInputMessage="1" showErrorMessage="1" xr:uid="{00000000-0002-0000-1100-000008000000}">
          <x14:formula1>
            <xm:f>Listas!$N$2:$N$7</xm:f>
          </x14:formula1>
          <xm:sqref>M14</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1:AX29"/>
  <sheetViews>
    <sheetView showGridLines="0" topLeftCell="G21" zoomScaleNormal="100" workbookViewId="0">
      <selection activeCell="G25" sqref="G25"/>
    </sheetView>
  </sheetViews>
  <sheetFormatPr baseColWidth="10" defaultColWidth="11.44140625" defaultRowHeight="14.4" x14ac:dyDescent="0.3"/>
  <cols>
    <col min="1" max="1" width="3.6640625" customWidth="1"/>
    <col min="8" max="8" width="9.6640625" customWidth="1"/>
    <col min="26" max="27" width="15" bestFit="1" customWidth="1"/>
    <col min="41" max="41" width="2.6640625" customWidth="1"/>
  </cols>
  <sheetData>
    <row r="1" spans="2:50" x14ac:dyDescent="0.3">
      <c r="B1" t="s">
        <v>108</v>
      </c>
    </row>
    <row r="3" spans="2:50" x14ac:dyDescent="0.3">
      <c r="B3" s="9" t="s">
        <v>109</v>
      </c>
      <c r="R3" s="9" t="s">
        <v>110</v>
      </c>
    </row>
    <row r="4" spans="2:50" x14ac:dyDescent="0.3">
      <c r="R4" s="9" t="s">
        <v>111</v>
      </c>
      <c r="AG4" s="9" t="s">
        <v>112</v>
      </c>
    </row>
    <row r="5" spans="2:50" x14ac:dyDescent="0.3">
      <c r="B5" s="9" t="s">
        <v>113</v>
      </c>
      <c r="J5" s="9" t="s">
        <v>114</v>
      </c>
      <c r="R5" s="9" t="s">
        <v>115</v>
      </c>
      <c r="Y5" s="9" t="s">
        <v>116</v>
      </c>
      <c r="AG5" s="9" t="s">
        <v>117</v>
      </c>
      <c r="AP5" s="9" t="s">
        <v>118</v>
      </c>
      <c r="AX5" s="9" t="s">
        <v>119</v>
      </c>
    </row>
    <row r="23" spans="25:27" x14ac:dyDescent="0.3">
      <c r="Y23" t="s">
        <v>120</v>
      </c>
    </row>
    <row r="24" spans="25:27" x14ac:dyDescent="0.3">
      <c r="Z24" s="76">
        <v>2020</v>
      </c>
      <c r="AA24" s="76" t="s">
        <v>121</v>
      </c>
    </row>
    <row r="25" spans="25:27" ht="43.2" x14ac:dyDescent="0.3">
      <c r="Y25" s="77" t="s">
        <v>122</v>
      </c>
      <c r="Z25" s="78">
        <v>26968000000</v>
      </c>
      <c r="AA25" s="78">
        <v>27831000000</v>
      </c>
    </row>
    <row r="26" spans="25:27" x14ac:dyDescent="0.3">
      <c r="Y26" s="79">
        <v>0.01</v>
      </c>
      <c r="Z26" s="80">
        <f>+$Z$25*Y26</f>
        <v>269680000</v>
      </c>
      <c r="AA26" s="80">
        <f>+$AA$25*Y26</f>
        <v>278310000</v>
      </c>
    </row>
    <row r="27" spans="25:27" x14ac:dyDescent="0.3">
      <c r="Y27" s="79">
        <v>0.03</v>
      </c>
      <c r="Z27" s="80">
        <f t="shared" ref="Z27:Z29" si="0">+$Z$25*Y27</f>
        <v>809040000</v>
      </c>
      <c r="AA27" s="80">
        <f t="shared" ref="AA27:AA29" si="1">+$AA$25*Y27</f>
        <v>834930000</v>
      </c>
    </row>
    <row r="28" spans="25:27" x14ac:dyDescent="0.3">
      <c r="Y28" s="79">
        <v>0.06</v>
      </c>
      <c r="Z28" s="80">
        <f t="shared" si="0"/>
        <v>1618080000</v>
      </c>
      <c r="AA28" s="80">
        <f t="shared" si="1"/>
        <v>1669860000</v>
      </c>
    </row>
    <row r="29" spans="25:27" x14ac:dyDescent="0.3">
      <c r="Y29" s="79">
        <v>0.1</v>
      </c>
      <c r="Z29" s="80">
        <f t="shared" si="0"/>
        <v>2696800000</v>
      </c>
      <c r="AA29" s="80">
        <f t="shared" si="1"/>
        <v>2783100000</v>
      </c>
    </row>
  </sheetData>
  <pageMargins left="0.7" right="0.7" top="0.75" bottom="0.75" header="0.3" footer="0.3"/>
  <pageSetup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
  <sheetViews>
    <sheetView workbookViewId="0"/>
  </sheetViews>
  <sheetFormatPr baseColWidth="10" defaultColWidth="9.109375" defaultRowHeight="14.4" x14ac:dyDescent="0.3"/>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1:H35"/>
  <sheetViews>
    <sheetView showGridLines="0" tabSelected="1" zoomScale="90" zoomScaleNormal="90" workbookViewId="0">
      <selection activeCell="B4" sqref="B4"/>
    </sheetView>
  </sheetViews>
  <sheetFormatPr baseColWidth="10" defaultColWidth="11.44140625" defaultRowHeight="14.4" x14ac:dyDescent="0.3"/>
  <cols>
    <col min="1" max="1" width="2.88671875" customWidth="1"/>
    <col min="2" max="2" width="29.6640625" style="101" customWidth="1"/>
    <col min="3" max="3" width="18.6640625" style="99" customWidth="1"/>
    <col min="4" max="4" width="11.5546875" style="100"/>
    <col min="5" max="5" width="26.6640625" style="99" customWidth="1"/>
    <col min="7" max="7" width="17.44140625" customWidth="1"/>
    <col min="8" max="8" width="16.33203125" customWidth="1"/>
  </cols>
  <sheetData>
    <row r="1" spans="2:8" ht="15" thickBot="1" x14ac:dyDescent="0.35"/>
    <row r="2" spans="2:8" ht="31.95" customHeight="1" thickTop="1" x14ac:dyDescent="0.3">
      <c r="B2" s="364" t="s">
        <v>123</v>
      </c>
      <c r="C2" s="365"/>
      <c r="D2" s="365"/>
      <c r="E2" s="366"/>
      <c r="G2" s="356" t="s">
        <v>124</v>
      </c>
      <c r="H2" s="357"/>
    </row>
    <row r="3" spans="2:8" x14ac:dyDescent="0.3">
      <c r="B3" s="310" t="s">
        <v>125</v>
      </c>
      <c r="C3" s="103" t="s">
        <v>6</v>
      </c>
      <c r="D3" s="103" t="s">
        <v>126</v>
      </c>
      <c r="E3" s="311" t="s">
        <v>127</v>
      </c>
      <c r="G3" s="255" t="s">
        <v>6</v>
      </c>
      <c r="H3" s="256" t="s">
        <v>128</v>
      </c>
    </row>
    <row r="4" spans="2:8" x14ac:dyDescent="0.3">
      <c r="B4" s="561" t="s">
        <v>1768</v>
      </c>
      <c r="C4" s="558" t="s">
        <v>55</v>
      </c>
      <c r="D4" s="560">
        <v>10</v>
      </c>
      <c r="E4" s="559" t="s">
        <v>989</v>
      </c>
      <c r="G4" s="257" t="s">
        <v>22</v>
      </c>
      <c r="H4" s="258">
        <v>1</v>
      </c>
    </row>
    <row r="5" spans="2:8" ht="43.2" customHeight="1" x14ac:dyDescent="0.3">
      <c r="B5" s="358" t="s">
        <v>106</v>
      </c>
      <c r="C5" s="102" t="s">
        <v>67</v>
      </c>
      <c r="D5" s="111">
        <v>3</v>
      </c>
      <c r="E5" s="361" t="s">
        <v>129</v>
      </c>
      <c r="G5" s="257" t="s">
        <v>55</v>
      </c>
      <c r="H5" s="258">
        <v>10</v>
      </c>
    </row>
    <row r="6" spans="2:8" x14ac:dyDescent="0.3">
      <c r="B6" s="359"/>
      <c r="C6" s="102" t="s">
        <v>33</v>
      </c>
      <c r="D6" s="111">
        <v>1</v>
      </c>
      <c r="E6" s="362"/>
      <c r="G6" s="257" t="s">
        <v>12</v>
      </c>
      <c r="H6" s="258">
        <v>1</v>
      </c>
    </row>
    <row r="7" spans="2:8" x14ac:dyDescent="0.3">
      <c r="B7" s="359"/>
      <c r="C7" s="102" t="s">
        <v>12</v>
      </c>
      <c r="D7" s="111">
        <v>1</v>
      </c>
      <c r="E7" s="362"/>
      <c r="G7" s="257"/>
      <c r="H7" s="258"/>
    </row>
    <row r="8" spans="2:8" x14ac:dyDescent="0.3">
      <c r="B8" s="360"/>
      <c r="C8" s="102" t="s">
        <v>89</v>
      </c>
      <c r="D8" s="111">
        <v>1</v>
      </c>
      <c r="E8" s="363"/>
      <c r="G8" s="257" t="s">
        <v>67</v>
      </c>
      <c r="H8" s="258">
        <f>+D5</f>
        <v>3</v>
      </c>
    </row>
    <row r="9" spans="2:8" ht="43.2" x14ac:dyDescent="0.3">
      <c r="B9" s="312" t="s">
        <v>91</v>
      </c>
      <c r="C9" s="102" t="s">
        <v>89</v>
      </c>
      <c r="D9" s="111">
        <v>3</v>
      </c>
      <c r="E9" s="313" t="s">
        <v>130</v>
      </c>
      <c r="G9" s="257" t="s">
        <v>33</v>
      </c>
      <c r="H9" s="258">
        <f>+D6+D22</f>
        <v>3</v>
      </c>
    </row>
    <row r="10" spans="2:8" ht="43.2" customHeight="1" x14ac:dyDescent="0.3">
      <c r="B10" s="370" t="s">
        <v>131</v>
      </c>
      <c r="C10" s="102" t="s">
        <v>55</v>
      </c>
      <c r="D10" s="111">
        <v>3</v>
      </c>
      <c r="E10" s="367" t="s">
        <v>132</v>
      </c>
      <c r="F10" s="100"/>
      <c r="G10" s="257" t="s">
        <v>89</v>
      </c>
      <c r="H10" s="258">
        <v>38</v>
      </c>
    </row>
    <row r="11" spans="2:8" ht="28.8" x14ac:dyDescent="0.3">
      <c r="B11" s="370"/>
      <c r="C11" s="102" t="s">
        <v>89</v>
      </c>
      <c r="D11" s="111">
        <v>4</v>
      </c>
      <c r="E11" s="367"/>
      <c r="G11" s="257" t="s">
        <v>135</v>
      </c>
      <c r="H11" s="258">
        <v>1</v>
      </c>
    </row>
    <row r="12" spans="2:8" ht="22.8" customHeight="1" x14ac:dyDescent="0.3">
      <c r="B12" s="371" t="s">
        <v>133</v>
      </c>
      <c r="C12" s="102" t="s">
        <v>55</v>
      </c>
      <c r="D12" s="111">
        <v>1</v>
      </c>
      <c r="E12" s="367" t="s">
        <v>134</v>
      </c>
      <c r="G12" s="257" t="s">
        <v>104</v>
      </c>
      <c r="H12" s="258">
        <v>3</v>
      </c>
    </row>
    <row r="13" spans="2:8" ht="20.399999999999999" customHeight="1" thickBot="1" x14ac:dyDescent="0.35">
      <c r="B13" s="371"/>
      <c r="C13" s="102" t="s">
        <v>104</v>
      </c>
      <c r="D13" s="111">
        <v>1</v>
      </c>
      <c r="E13" s="367"/>
      <c r="G13" s="254" t="s">
        <v>136</v>
      </c>
      <c r="H13" s="557">
        <f>+SUM(H4:H12)</f>
        <v>60</v>
      </c>
    </row>
    <row r="14" spans="2:8" ht="15" thickTop="1" x14ac:dyDescent="0.3">
      <c r="B14" s="371"/>
      <c r="C14" s="102" t="s">
        <v>89</v>
      </c>
      <c r="D14" s="111">
        <v>3</v>
      </c>
      <c r="E14" s="367"/>
    </row>
    <row r="15" spans="2:8" x14ac:dyDescent="0.3">
      <c r="B15" s="371" t="s">
        <v>137</v>
      </c>
      <c r="C15" s="102" t="s">
        <v>55</v>
      </c>
      <c r="D15" s="111">
        <v>1</v>
      </c>
      <c r="E15" s="367" t="s">
        <v>138</v>
      </c>
    </row>
    <row r="16" spans="2:8" x14ac:dyDescent="0.3">
      <c r="B16" s="371"/>
      <c r="C16" s="102" t="s">
        <v>89</v>
      </c>
      <c r="D16" s="111">
        <v>4</v>
      </c>
      <c r="E16" s="367"/>
    </row>
    <row r="17" spans="2:5" ht="15.6" customHeight="1" x14ac:dyDescent="0.3">
      <c r="B17" s="371" t="s">
        <v>44</v>
      </c>
      <c r="C17" s="102" t="s">
        <v>104</v>
      </c>
      <c r="D17" s="111">
        <v>1</v>
      </c>
      <c r="E17" s="367" t="s">
        <v>132</v>
      </c>
    </row>
    <row r="18" spans="2:5" ht="15.6" customHeight="1" x14ac:dyDescent="0.3">
      <c r="B18" s="371"/>
      <c r="C18" s="102" t="s">
        <v>89</v>
      </c>
      <c r="D18" s="111">
        <v>2</v>
      </c>
      <c r="E18" s="367"/>
    </row>
    <row r="19" spans="2:5" ht="28.8" x14ac:dyDescent="0.3">
      <c r="B19" s="312" t="s">
        <v>28</v>
      </c>
      <c r="C19" s="102" t="s">
        <v>89</v>
      </c>
      <c r="D19" s="111">
        <v>2</v>
      </c>
      <c r="E19" s="313" t="s">
        <v>139</v>
      </c>
    </row>
    <row r="20" spans="2:5" ht="28.8" x14ac:dyDescent="0.3">
      <c r="B20" s="312" t="s">
        <v>140</v>
      </c>
      <c r="C20" s="102" t="s">
        <v>89</v>
      </c>
      <c r="D20" s="111">
        <v>5</v>
      </c>
      <c r="E20" s="313" t="s">
        <v>141</v>
      </c>
    </row>
    <row r="21" spans="2:5" ht="28.95" customHeight="1" x14ac:dyDescent="0.3">
      <c r="B21" s="371" t="s">
        <v>101</v>
      </c>
      <c r="C21" s="102" t="s">
        <v>55</v>
      </c>
      <c r="D21" s="111">
        <v>1</v>
      </c>
      <c r="E21" s="367" t="s">
        <v>142</v>
      </c>
    </row>
    <row r="22" spans="2:5" x14ac:dyDescent="0.3">
      <c r="B22" s="371"/>
      <c r="C22" s="102" t="s">
        <v>33</v>
      </c>
      <c r="D22" s="111">
        <v>2</v>
      </c>
      <c r="E22" s="367"/>
    </row>
    <row r="23" spans="2:5" x14ac:dyDescent="0.3">
      <c r="B23" s="371"/>
      <c r="C23" s="102" t="s">
        <v>89</v>
      </c>
      <c r="D23" s="111">
        <v>1</v>
      </c>
      <c r="E23" s="367"/>
    </row>
    <row r="24" spans="2:5" ht="28.95" customHeight="1" x14ac:dyDescent="0.3">
      <c r="B24" s="371" t="s">
        <v>82</v>
      </c>
      <c r="C24" s="102" t="s">
        <v>55</v>
      </c>
      <c r="D24" s="111">
        <v>2</v>
      </c>
      <c r="E24" s="367" t="s">
        <v>143</v>
      </c>
    </row>
    <row r="25" spans="2:5" x14ac:dyDescent="0.3">
      <c r="B25" s="371"/>
      <c r="C25" s="102" t="s">
        <v>104</v>
      </c>
      <c r="D25" s="111">
        <v>1</v>
      </c>
      <c r="E25" s="367"/>
    </row>
    <row r="26" spans="2:5" x14ac:dyDescent="0.3">
      <c r="B26" s="371"/>
      <c r="C26" s="102" t="s">
        <v>22</v>
      </c>
      <c r="D26" s="111">
        <v>1</v>
      </c>
      <c r="E26" s="367"/>
    </row>
    <row r="27" spans="2:5" x14ac:dyDescent="0.3">
      <c r="B27" s="371"/>
      <c r="C27" s="102" t="s">
        <v>89</v>
      </c>
      <c r="D27" s="111">
        <v>1</v>
      </c>
      <c r="E27" s="367"/>
    </row>
    <row r="28" spans="2:5" x14ac:dyDescent="0.3">
      <c r="B28" s="371" t="s">
        <v>99</v>
      </c>
      <c r="C28" s="102" t="s">
        <v>55</v>
      </c>
      <c r="D28" s="111">
        <v>1</v>
      </c>
      <c r="E28" s="367" t="s">
        <v>144</v>
      </c>
    </row>
    <row r="29" spans="2:5" x14ac:dyDescent="0.3">
      <c r="B29" s="371"/>
      <c r="C29" s="102" t="s">
        <v>89</v>
      </c>
      <c r="D29" s="111">
        <v>2</v>
      </c>
      <c r="E29" s="367"/>
    </row>
    <row r="30" spans="2:5" ht="33" customHeight="1" x14ac:dyDescent="0.3">
      <c r="B30" s="371" t="s">
        <v>145</v>
      </c>
      <c r="C30" s="102" t="s">
        <v>135</v>
      </c>
      <c r="D30" s="111">
        <v>1</v>
      </c>
      <c r="E30" s="367" t="s">
        <v>146</v>
      </c>
    </row>
    <row r="31" spans="2:5" ht="22.95" customHeight="1" x14ac:dyDescent="0.3">
      <c r="B31" s="371"/>
      <c r="C31" s="102" t="s">
        <v>89</v>
      </c>
      <c r="D31" s="111">
        <v>3</v>
      </c>
      <c r="E31" s="367"/>
    </row>
    <row r="32" spans="2:5" x14ac:dyDescent="0.3">
      <c r="B32" s="371" t="s">
        <v>103</v>
      </c>
      <c r="C32" s="102" t="s">
        <v>55</v>
      </c>
      <c r="D32" s="111">
        <v>1</v>
      </c>
      <c r="E32" s="367" t="s">
        <v>147</v>
      </c>
    </row>
    <row r="33" spans="2:5" x14ac:dyDescent="0.3">
      <c r="B33" s="371"/>
      <c r="C33" s="102" t="s">
        <v>89</v>
      </c>
      <c r="D33" s="111">
        <v>3</v>
      </c>
      <c r="E33" s="367"/>
    </row>
    <row r="34" spans="2:5" ht="29.4" thickBot="1" x14ac:dyDescent="0.35">
      <c r="B34" s="314" t="s">
        <v>59</v>
      </c>
      <c r="C34" s="315" t="s">
        <v>89</v>
      </c>
      <c r="D34" s="316">
        <v>4</v>
      </c>
      <c r="E34" s="317" t="s">
        <v>148</v>
      </c>
    </row>
    <row r="35" spans="2:5" ht="15" thickBot="1" x14ac:dyDescent="0.35">
      <c r="B35" s="368" t="s">
        <v>136</v>
      </c>
      <c r="C35" s="369"/>
      <c r="D35" s="195">
        <f>+SUM(D5:D34)</f>
        <v>60</v>
      </c>
      <c r="E35"/>
    </row>
  </sheetData>
  <autoFilter ref="B3:I35" xr:uid="{00000000-0009-0000-0000-000002000000}"/>
  <mergeCells count="23">
    <mergeCell ref="B35:C35"/>
    <mergeCell ref="B10:B11"/>
    <mergeCell ref="B12:B14"/>
    <mergeCell ref="B21:B23"/>
    <mergeCell ref="B28:B29"/>
    <mergeCell ref="B30:B31"/>
    <mergeCell ref="B17:B18"/>
    <mergeCell ref="B15:B16"/>
    <mergeCell ref="B24:B27"/>
    <mergeCell ref="B32:B33"/>
    <mergeCell ref="E30:E31"/>
    <mergeCell ref="E32:E33"/>
    <mergeCell ref="E17:E18"/>
    <mergeCell ref="E12:E14"/>
    <mergeCell ref="E21:E23"/>
    <mergeCell ref="E28:E29"/>
    <mergeCell ref="E15:E16"/>
    <mergeCell ref="E24:E27"/>
    <mergeCell ref="G2:H2"/>
    <mergeCell ref="B5:B8"/>
    <mergeCell ref="E5:E8"/>
    <mergeCell ref="B2:E2"/>
    <mergeCell ref="E10:E11"/>
  </mergeCells>
  <hyperlinks>
    <hyperlink ref="B5:B6" location="'Planeación y D Estratégico'!A1" display="Planeación y Direccionamiento Estratégico" xr:uid="{00000000-0004-0000-0200-000000000000}"/>
    <hyperlink ref="B9" location="'G. Comunicaciones'!A1" display="Gestión de Comunicaciones" xr:uid="{00000000-0004-0000-0200-000001000000}"/>
    <hyperlink ref="B12:B14" location="'Explotación JSA Loterías'!A1" display="Explotación JSA Loterías" xr:uid="{00000000-0004-0000-0200-000003000000}"/>
    <hyperlink ref="B15" location="'Recaudo'!A1" display="Gestión de Recaudo" xr:uid="{00000000-0004-0000-0200-000004000000}"/>
    <hyperlink ref="B17:B18" location="'Control, Ins y Fisca'!A1" display="Control, Inspección y Fiscalización" xr:uid="{00000000-0004-0000-0200-000005000000}"/>
    <hyperlink ref="B19" location="'Atención al cliente'!A1" display="Atención y Servicio al Cliente" xr:uid="{00000000-0004-0000-0200-000006000000}"/>
    <hyperlink ref="B20" location="'G TH'!A1" display="Gestión de Talento Humano" xr:uid="{00000000-0004-0000-0200-000007000000}"/>
    <hyperlink ref="B21:B23" location="'G. Financiera'!A1" display="Gestión Financiera y Contable" xr:uid="{00000000-0004-0000-0200-000008000000}"/>
    <hyperlink ref="B24:B26" location="'Gestión ByS'!A1" display="Gestión de Bienes y Servicios" xr:uid="{00000000-0004-0000-0200-000009000000}"/>
    <hyperlink ref="B28:B29" location="'G. Documental'!A1" display="Gestión Documental" xr:uid="{00000000-0004-0000-0200-00000A000000}"/>
    <hyperlink ref="B30:B31" location="'G. TIC'!A1" display="Gestión de las Tecnologías y la Información" xr:uid="{00000000-0004-0000-0200-00000B000000}"/>
    <hyperlink ref="B32:B33" location="'G Jurídica'!A1" display="Gestión Jurídica" xr:uid="{00000000-0004-0000-0200-00000C000000}"/>
    <hyperlink ref="B34" location="'Evaluación Independiente G'!A1" display="Evaluación Independiente y Control a la Gestión" xr:uid="{00000000-0004-0000-0200-00000D000000}"/>
    <hyperlink ref="B10:B11" location="'Explotación JSA AP'!A1" display="Explotación JSA Apuestas Permanentes" xr:uid="{32AE40D2-5C88-4137-A328-ADE8AB48B322}"/>
    <hyperlink ref="B4" location="'Riesgos de corrupción'!A1" display="Riesgos de corrupción" xr:uid="{5230FB2B-3FFC-4F90-B577-8262296760E0}"/>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K26"/>
  <sheetViews>
    <sheetView workbookViewId="0">
      <selection activeCell="D14" sqref="D14"/>
    </sheetView>
  </sheetViews>
  <sheetFormatPr baseColWidth="10" defaultColWidth="11.44140625" defaultRowHeight="14.4" x14ac:dyDescent="0.3"/>
  <cols>
    <col min="3" max="3" width="11.5546875" style="12"/>
  </cols>
  <sheetData>
    <row r="1" spans="1:11" ht="28.8" x14ac:dyDescent="0.3">
      <c r="A1" s="8" t="s">
        <v>3</v>
      </c>
      <c r="B1" s="8" t="s">
        <v>4</v>
      </c>
      <c r="C1" s="8"/>
      <c r="D1" s="8" t="s">
        <v>149</v>
      </c>
      <c r="F1" s="20" t="s">
        <v>3</v>
      </c>
      <c r="G1" s="20" t="s">
        <v>150</v>
      </c>
      <c r="H1" s="8" t="s">
        <v>4</v>
      </c>
      <c r="I1" s="20" t="s">
        <v>150</v>
      </c>
      <c r="J1" s="8" t="s">
        <v>149</v>
      </c>
      <c r="K1" s="20" t="s">
        <v>150</v>
      </c>
    </row>
    <row r="2" spans="1:11" ht="28.8" x14ac:dyDescent="0.3">
      <c r="A2" s="7" t="s">
        <v>19</v>
      </c>
      <c r="B2" s="7" t="s">
        <v>20</v>
      </c>
      <c r="C2" s="7" t="str">
        <f t="shared" ref="C2:C26" si="0">+A2&amp;B2</f>
        <v>Muy bajaLeve</v>
      </c>
      <c r="D2" s="11" t="s">
        <v>151</v>
      </c>
      <c r="F2" s="21" t="s">
        <v>19</v>
      </c>
      <c r="G2" s="22">
        <v>0.2</v>
      </c>
      <c r="H2" s="21" t="s">
        <v>20</v>
      </c>
      <c r="I2" s="22">
        <v>0.2</v>
      </c>
      <c r="J2" s="21" t="s">
        <v>151</v>
      </c>
    </row>
    <row r="3" spans="1:11" ht="28.8" x14ac:dyDescent="0.3">
      <c r="A3" s="7" t="s">
        <v>19</v>
      </c>
      <c r="B3" s="7" t="s">
        <v>36</v>
      </c>
      <c r="C3" s="7" t="str">
        <f t="shared" si="0"/>
        <v>Muy bajaMenor</v>
      </c>
      <c r="D3" s="11" t="s">
        <v>151</v>
      </c>
      <c r="F3" s="7" t="s">
        <v>35</v>
      </c>
      <c r="G3" s="23">
        <v>0.4</v>
      </c>
      <c r="H3" s="10" t="s">
        <v>36</v>
      </c>
      <c r="I3" s="23">
        <v>0.4</v>
      </c>
      <c r="J3" s="10" t="s">
        <v>152</v>
      </c>
    </row>
    <row r="4" spans="1:11" ht="43.2" x14ac:dyDescent="0.3">
      <c r="A4" s="7" t="s">
        <v>19</v>
      </c>
      <c r="B4" s="7" t="s">
        <v>53</v>
      </c>
      <c r="C4" s="7" t="str">
        <f t="shared" si="0"/>
        <v>Muy bajaModerado</v>
      </c>
      <c r="D4" s="11" t="s">
        <v>53</v>
      </c>
      <c r="F4" s="7" t="s">
        <v>52</v>
      </c>
      <c r="G4" s="23">
        <v>0.6</v>
      </c>
      <c r="H4" s="10" t="s">
        <v>53</v>
      </c>
      <c r="I4" s="23">
        <v>0.6</v>
      </c>
      <c r="J4" s="10" t="s">
        <v>53</v>
      </c>
    </row>
    <row r="5" spans="1:11" ht="28.8" x14ac:dyDescent="0.3">
      <c r="A5" s="7" t="s">
        <v>19</v>
      </c>
      <c r="B5" s="7" t="s">
        <v>66</v>
      </c>
      <c r="C5" s="7" t="str">
        <f t="shared" si="0"/>
        <v>Muy bajaMayor</v>
      </c>
      <c r="D5" s="11" t="s">
        <v>152</v>
      </c>
      <c r="F5" s="7" t="s">
        <v>65</v>
      </c>
      <c r="G5" s="22">
        <v>0.8</v>
      </c>
      <c r="H5" s="21" t="s">
        <v>66</v>
      </c>
      <c r="I5" s="22">
        <v>0.8</v>
      </c>
      <c r="J5" s="21" t="s">
        <v>151</v>
      </c>
    </row>
    <row r="6" spans="1:11" ht="43.2" x14ac:dyDescent="0.3">
      <c r="A6" s="7" t="s">
        <v>19</v>
      </c>
      <c r="B6" s="7" t="s">
        <v>79</v>
      </c>
      <c r="C6" s="7" t="str">
        <f t="shared" si="0"/>
        <v>Muy bajaCatastrófico</v>
      </c>
      <c r="D6" s="11" t="s">
        <v>153</v>
      </c>
      <c r="F6" s="7" t="s">
        <v>78</v>
      </c>
      <c r="G6" s="22">
        <v>1</v>
      </c>
      <c r="H6" s="21" t="s">
        <v>79</v>
      </c>
      <c r="I6" s="22">
        <v>1</v>
      </c>
    </row>
    <row r="7" spans="1:11" x14ac:dyDescent="0.3">
      <c r="A7" s="7" t="s">
        <v>35</v>
      </c>
      <c r="B7" s="7" t="s">
        <v>20</v>
      </c>
      <c r="C7" s="7" t="str">
        <f t="shared" si="0"/>
        <v>BajaLeve</v>
      </c>
      <c r="D7" s="11" t="s">
        <v>151</v>
      </c>
    </row>
    <row r="8" spans="1:11" x14ac:dyDescent="0.3">
      <c r="A8" s="7" t="s">
        <v>35</v>
      </c>
      <c r="B8" s="7" t="s">
        <v>36</v>
      </c>
      <c r="C8" s="7" t="str">
        <f t="shared" si="0"/>
        <v>BajaMenor</v>
      </c>
      <c r="D8" s="11" t="s">
        <v>53</v>
      </c>
    </row>
    <row r="9" spans="1:11" ht="28.8" x14ac:dyDescent="0.3">
      <c r="A9" s="7" t="s">
        <v>35</v>
      </c>
      <c r="B9" s="7" t="s">
        <v>53</v>
      </c>
      <c r="C9" s="7" t="str">
        <f t="shared" si="0"/>
        <v>BajaModerado</v>
      </c>
      <c r="D9" s="11" t="s">
        <v>53</v>
      </c>
    </row>
    <row r="10" spans="1:11" x14ac:dyDescent="0.3">
      <c r="A10" s="7" t="s">
        <v>35</v>
      </c>
      <c r="B10" s="7" t="s">
        <v>66</v>
      </c>
      <c r="C10" s="7" t="str">
        <f t="shared" si="0"/>
        <v>BajaMayor</v>
      </c>
      <c r="D10" s="11" t="s">
        <v>152</v>
      </c>
    </row>
    <row r="11" spans="1:11" ht="28.8" x14ac:dyDescent="0.3">
      <c r="A11" s="7" t="s">
        <v>35</v>
      </c>
      <c r="B11" s="7" t="s">
        <v>79</v>
      </c>
      <c r="C11" s="7" t="str">
        <f t="shared" si="0"/>
        <v>BajaCatastrófico</v>
      </c>
      <c r="D11" s="11" t="s">
        <v>153</v>
      </c>
    </row>
    <row r="12" spans="1:11" x14ac:dyDescent="0.3">
      <c r="A12" s="7" t="s">
        <v>52</v>
      </c>
      <c r="B12" s="7" t="s">
        <v>20</v>
      </c>
      <c r="C12" s="7" t="str">
        <f t="shared" si="0"/>
        <v>MediaLeve</v>
      </c>
      <c r="D12" s="11" t="s">
        <v>53</v>
      </c>
    </row>
    <row r="13" spans="1:11" x14ac:dyDescent="0.3">
      <c r="A13" s="7" t="s">
        <v>52</v>
      </c>
      <c r="B13" s="7" t="s">
        <v>36</v>
      </c>
      <c r="C13" s="7" t="str">
        <f t="shared" si="0"/>
        <v>MediaMenor</v>
      </c>
      <c r="D13" s="11" t="s">
        <v>53</v>
      </c>
    </row>
    <row r="14" spans="1:11" ht="28.8" x14ac:dyDescent="0.3">
      <c r="A14" s="7" t="s">
        <v>52</v>
      </c>
      <c r="B14" s="7" t="s">
        <v>53</v>
      </c>
      <c r="C14" s="7" t="str">
        <f t="shared" si="0"/>
        <v>MediaModerado</v>
      </c>
      <c r="D14" s="11" t="s">
        <v>53</v>
      </c>
    </row>
    <row r="15" spans="1:11" x14ac:dyDescent="0.3">
      <c r="A15" s="7" t="s">
        <v>52</v>
      </c>
      <c r="B15" s="7" t="s">
        <v>66</v>
      </c>
      <c r="C15" s="7" t="str">
        <f t="shared" si="0"/>
        <v>MediaMayor</v>
      </c>
      <c r="D15" s="11" t="s">
        <v>152</v>
      </c>
    </row>
    <row r="16" spans="1:11" ht="28.8" x14ac:dyDescent="0.3">
      <c r="A16" s="7" t="s">
        <v>52</v>
      </c>
      <c r="B16" s="7" t="s">
        <v>79</v>
      </c>
      <c r="C16" s="7" t="str">
        <f t="shared" si="0"/>
        <v>MediaCatastrófico</v>
      </c>
      <c r="D16" s="11" t="s">
        <v>153</v>
      </c>
    </row>
    <row r="17" spans="1:4" x14ac:dyDescent="0.3">
      <c r="A17" s="7" t="s">
        <v>65</v>
      </c>
      <c r="B17" s="7" t="s">
        <v>20</v>
      </c>
      <c r="C17" s="7" t="str">
        <f t="shared" si="0"/>
        <v>AltaLeve</v>
      </c>
      <c r="D17" s="11" t="s">
        <v>53</v>
      </c>
    </row>
    <row r="18" spans="1:4" x14ac:dyDescent="0.3">
      <c r="A18" s="7" t="s">
        <v>65</v>
      </c>
      <c r="B18" s="7" t="s">
        <v>36</v>
      </c>
      <c r="C18" s="7" t="str">
        <f t="shared" si="0"/>
        <v>AltaMenor</v>
      </c>
      <c r="D18" s="11" t="s">
        <v>53</v>
      </c>
    </row>
    <row r="19" spans="1:4" ht="28.8" x14ac:dyDescent="0.3">
      <c r="A19" s="7" t="s">
        <v>65</v>
      </c>
      <c r="B19" s="7" t="s">
        <v>53</v>
      </c>
      <c r="C19" s="7" t="str">
        <f t="shared" si="0"/>
        <v>AltaModerado</v>
      </c>
      <c r="D19" s="11" t="s">
        <v>152</v>
      </c>
    </row>
    <row r="20" spans="1:4" x14ac:dyDescent="0.3">
      <c r="A20" s="7" t="s">
        <v>65</v>
      </c>
      <c r="B20" s="7" t="s">
        <v>66</v>
      </c>
      <c r="C20" s="7" t="str">
        <f t="shared" si="0"/>
        <v>AltaMayor</v>
      </c>
      <c r="D20" s="11" t="s">
        <v>152</v>
      </c>
    </row>
    <row r="21" spans="1:4" ht="28.8" x14ac:dyDescent="0.3">
      <c r="A21" s="7" t="s">
        <v>65</v>
      </c>
      <c r="B21" s="7" t="s">
        <v>79</v>
      </c>
      <c r="C21" s="7" t="str">
        <f t="shared" si="0"/>
        <v>AltaCatastrófico</v>
      </c>
      <c r="D21" s="11" t="s">
        <v>153</v>
      </c>
    </row>
    <row r="22" spans="1:4" ht="28.8" x14ac:dyDescent="0.3">
      <c r="A22" s="7" t="s">
        <v>78</v>
      </c>
      <c r="B22" s="7" t="s">
        <v>20</v>
      </c>
      <c r="C22" s="7" t="str">
        <f t="shared" si="0"/>
        <v>Muy altaLeve</v>
      </c>
      <c r="D22" s="11" t="s">
        <v>152</v>
      </c>
    </row>
    <row r="23" spans="1:4" ht="28.8" x14ac:dyDescent="0.3">
      <c r="A23" s="7" t="s">
        <v>78</v>
      </c>
      <c r="B23" s="7" t="s">
        <v>36</v>
      </c>
      <c r="C23" s="7" t="str">
        <f t="shared" si="0"/>
        <v>Muy altaMenor</v>
      </c>
      <c r="D23" s="11" t="s">
        <v>152</v>
      </c>
    </row>
    <row r="24" spans="1:4" ht="43.2" x14ac:dyDescent="0.3">
      <c r="A24" s="7" t="s">
        <v>78</v>
      </c>
      <c r="B24" s="7" t="s">
        <v>53</v>
      </c>
      <c r="C24" s="7" t="str">
        <f t="shared" si="0"/>
        <v>Muy altaModerado</v>
      </c>
      <c r="D24" s="11" t="s">
        <v>152</v>
      </c>
    </row>
    <row r="25" spans="1:4" ht="28.8" x14ac:dyDescent="0.3">
      <c r="A25" s="7" t="s">
        <v>78</v>
      </c>
      <c r="B25" s="7" t="s">
        <v>66</v>
      </c>
      <c r="C25" s="7" t="str">
        <f t="shared" si="0"/>
        <v>Muy altaMayor</v>
      </c>
      <c r="D25" s="11" t="s">
        <v>152</v>
      </c>
    </row>
    <row r="26" spans="1:4" ht="52.95" customHeight="1" x14ac:dyDescent="0.3">
      <c r="A26" s="7" t="s">
        <v>78</v>
      </c>
      <c r="B26" s="7" t="s">
        <v>79</v>
      </c>
      <c r="C26" s="7" t="str">
        <f t="shared" si="0"/>
        <v>Muy altaCatastrófico</v>
      </c>
      <c r="D26" s="11" t="s">
        <v>153</v>
      </c>
    </row>
  </sheetData>
  <sheetProtection algorithmName="SHA-512" hashValue="vgqapuvjYdEqXAEqBxD5DN5i4hA4thiEoDrQ/NCPof2q4Gsib5tru0TQ1hy4q/y34BhT2Rl2ZjTQkdrDzli8mQ==" saltValue="AK27E/0+c3PJV2DM0V1+GA==" spinCount="100000" sheet="1" objects="1" scenarios="1"/>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B6C284-176E-4F49-B891-2522A8074FF9}">
  <dimension ref="A1:BQ320"/>
  <sheetViews>
    <sheetView topLeftCell="G1" zoomScale="70" zoomScaleNormal="70" workbookViewId="0">
      <pane ySplit="3" topLeftCell="A4" activePane="bottomLeft" state="frozen"/>
      <selection activeCell="G4" sqref="G4:G13"/>
      <selection pane="bottomLeft" activeCell="I4" sqref="I4:I8"/>
    </sheetView>
  </sheetViews>
  <sheetFormatPr baseColWidth="10" defaultColWidth="11.44140625" defaultRowHeight="14.4" x14ac:dyDescent="0.3"/>
  <cols>
    <col min="1" max="1" width="14.109375" style="1" customWidth="1"/>
    <col min="2" max="2" width="14" style="6" customWidth="1"/>
    <col min="3" max="3" width="17.33203125" style="6" customWidth="1"/>
    <col min="4" max="4" width="19.44140625" style="6" customWidth="1"/>
    <col min="5" max="5" width="19.5546875" style="6" customWidth="1"/>
    <col min="6" max="6" width="59.6640625" style="2" customWidth="1"/>
    <col min="7" max="7" width="9.6640625" style="2" customWidth="1"/>
    <col min="8" max="8" width="20" style="2" customWidth="1"/>
    <col min="9" max="9" width="44.33203125" style="2" customWidth="1"/>
    <col min="10" max="10" width="14.6640625" style="2" bestFit="1" customWidth="1"/>
    <col min="11" max="11" width="16.6640625" style="2" customWidth="1"/>
    <col min="12" max="12" width="19.33203125" style="2" customWidth="1"/>
    <col min="13" max="13" width="46.109375" style="2" customWidth="1"/>
    <col min="14" max="14" width="3.44140625" style="2" hidden="1" customWidth="1"/>
    <col min="15" max="15" width="45.33203125" style="2" customWidth="1"/>
    <col min="16" max="16" width="3" style="2" hidden="1" customWidth="1"/>
    <col min="17" max="17" width="32.44140625" style="2" customWidth="1"/>
    <col min="18" max="18" width="3.44140625" style="2" hidden="1" customWidth="1"/>
    <col min="19" max="20" width="21.88671875" style="2" customWidth="1"/>
    <col min="21" max="21" width="21.88671875" style="2" hidden="1" customWidth="1"/>
    <col min="22" max="22" width="15" style="2" customWidth="1"/>
    <col min="23" max="23" width="5.6640625" style="26" hidden="1" customWidth="1"/>
    <col min="24" max="24" width="13.6640625" style="2" customWidth="1"/>
    <col min="25" max="25" width="5.6640625" style="26" hidden="1" customWidth="1"/>
    <col min="26" max="26" width="16.88671875" style="2" bestFit="1" customWidth="1"/>
    <col min="27" max="27" width="5.44140625" style="2" hidden="1" customWidth="1"/>
    <col min="28" max="28" width="28.109375" style="2" customWidth="1"/>
    <col min="29" max="29" width="28" style="2" customWidth="1"/>
    <col min="30" max="30" width="62.44140625" style="2" customWidth="1"/>
    <col min="31" max="31" width="10" style="2" bestFit="1" customWidth="1"/>
    <col min="32" max="32" width="8.44140625" style="26" customWidth="1"/>
    <col min="33" max="33" width="20.33203125" style="26" customWidth="1"/>
    <col min="34" max="34" width="9" style="26" customWidth="1"/>
    <col min="35" max="35" width="14.109375" style="26" customWidth="1"/>
    <col min="36" max="36" width="16.44140625" style="2" customWidth="1"/>
    <col min="37" max="37" width="6.6640625" style="2" customWidth="1"/>
    <col min="38" max="38" width="63.6640625" style="2" customWidth="1"/>
    <col min="39" max="39" width="14.6640625" style="6" customWidth="1"/>
    <col min="40" max="40" width="36.5546875" style="2" customWidth="1"/>
    <col min="41" max="41" width="8.88671875" style="2" customWidth="1"/>
    <col min="42" max="42" width="12.109375" style="2" customWidth="1"/>
    <col min="43" max="43" width="14.88671875" style="2" customWidth="1"/>
    <col min="44" max="44" width="9.109375" style="2" customWidth="1"/>
    <col min="45" max="45" width="33.6640625" style="2" customWidth="1"/>
    <col min="46" max="46" width="22.5546875" style="2" customWidth="1"/>
    <col min="47" max="47" width="13.6640625" style="2" hidden="1" customWidth="1"/>
    <col min="48" max="48" width="13.6640625" style="30" hidden="1" customWidth="1"/>
    <col min="49" max="49" width="13.6640625" style="2" customWidth="1"/>
    <col min="50" max="50" width="15.33203125" style="2" customWidth="1"/>
    <col min="51" max="51" width="2.33203125" style="5" customWidth="1"/>
    <col min="52" max="52" width="49.33203125" style="5" customWidth="1"/>
    <col min="53" max="53" width="17" style="4" customWidth="1"/>
    <col min="54" max="55" width="11.5546875" style="3" customWidth="1"/>
    <col min="56" max="56" width="21.88671875" style="2" customWidth="1"/>
    <col min="57" max="57" width="14.88671875" style="1" customWidth="1"/>
    <col min="58" max="58" width="58.44140625" style="1" customWidth="1"/>
    <col min="59" max="59" width="14.88671875" style="1" customWidth="1"/>
    <col min="60" max="60" width="50.5546875" style="1" customWidth="1"/>
    <col min="61" max="61" width="34.88671875" style="1" customWidth="1"/>
    <col min="62" max="62" width="14.88671875" style="1" customWidth="1"/>
    <col min="63" max="63" width="53.109375" style="115" customWidth="1"/>
    <col min="64" max="249" width="11.44140625" style="1"/>
    <col min="250" max="250" width="21.88671875" style="1" customWidth="1"/>
    <col min="251" max="251" width="13.88671875" style="1" customWidth="1"/>
    <col min="252" max="252" width="38.6640625" style="1" customWidth="1"/>
    <col min="253" max="253" width="3" style="1" bestFit="1" customWidth="1"/>
    <col min="254" max="254" width="32.33203125" style="1" customWidth="1"/>
    <col min="255" max="255" width="46.33203125" style="1" customWidth="1"/>
    <col min="256" max="256" width="19" style="1" customWidth="1"/>
    <col min="257" max="257" width="0" style="1" hidden="1" customWidth="1"/>
    <col min="258" max="258" width="17.6640625" style="1" customWidth="1"/>
    <col min="259" max="259" width="0" style="1" hidden="1" customWidth="1"/>
    <col min="260" max="260" width="22.33203125" style="1" customWidth="1"/>
    <col min="261" max="261" width="5.33203125" style="1" customWidth="1"/>
    <col min="262" max="262" width="36.33203125" style="1" customWidth="1"/>
    <col min="263" max="263" width="5.6640625" style="1" customWidth="1"/>
    <col min="264" max="264" width="0" style="1" hidden="1" customWidth="1"/>
    <col min="265" max="265" width="20.6640625" style="1" customWidth="1"/>
    <col min="266" max="266" width="4.88671875" style="1" customWidth="1"/>
    <col min="267" max="267" width="0" style="1" hidden="1" customWidth="1"/>
    <col min="268" max="268" width="24.6640625" style="1" customWidth="1"/>
    <col min="269" max="269" width="12.33203125" style="1" customWidth="1"/>
    <col min="270" max="270" width="0" style="1" hidden="1" customWidth="1"/>
    <col min="271" max="271" width="3.44140625" style="1" customWidth="1"/>
    <col min="272" max="272" width="0" style="1" hidden="1" customWidth="1"/>
    <col min="273" max="273" width="17.6640625" style="1" customWidth="1"/>
    <col min="274" max="274" width="3.44140625" style="1" customWidth="1"/>
    <col min="275" max="275" width="0" style="1" hidden="1" customWidth="1"/>
    <col min="276" max="276" width="23.6640625" style="1" customWidth="1"/>
    <col min="277" max="277" width="10" style="1" customWidth="1"/>
    <col min="278" max="278" width="0" style="1" hidden="1" customWidth="1"/>
    <col min="279" max="280" width="14.6640625" style="1" customWidth="1"/>
    <col min="281" max="281" width="12.88671875" style="1" customWidth="1"/>
    <col min="282" max="282" width="3.33203125" style="1" customWidth="1"/>
    <col min="283" max="283" width="30.33203125" style="1" customWidth="1"/>
    <col min="284" max="284" width="5" style="1" customWidth="1"/>
    <col min="285" max="285" width="0" style="1" hidden="1" customWidth="1"/>
    <col min="286" max="286" width="14.33203125" style="1" customWidth="1"/>
    <col min="287" max="287" width="5.6640625" style="1" customWidth="1"/>
    <col min="288" max="288" width="0" style="1" hidden="1" customWidth="1"/>
    <col min="289" max="289" width="17.33203125" style="1" customWidth="1"/>
    <col min="290" max="290" width="12.6640625" style="1" customWidth="1"/>
    <col min="291" max="291" width="0" style="1" hidden="1" customWidth="1"/>
    <col min="292" max="292" width="5.33203125" style="1" customWidth="1"/>
    <col min="293" max="293" width="0" style="1" hidden="1" customWidth="1"/>
    <col min="294" max="294" width="17" style="1" customWidth="1"/>
    <col min="295" max="295" width="6.33203125" style="1" customWidth="1"/>
    <col min="296" max="296" width="0" style="1" hidden="1" customWidth="1"/>
    <col min="297" max="297" width="14.33203125" style="1" customWidth="1"/>
    <col min="298" max="298" width="7.5546875" style="1" customWidth="1"/>
    <col min="299" max="299" width="0" style="1" hidden="1" customWidth="1"/>
    <col min="300" max="301" width="14.33203125" style="1" customWidth="1"/>
    <col min="302" max="302" width="20.88671875" style="1" customWidth="1"/>
    <col min="303" max="303" width="14.44140625" style="1" customWidth="1"/>
    <col min="304" max="304" width="15" style="1" customWidth="1"/>
    <col min="305" max="305" width="2.6640625" style="1" customWidth="1"/>
    <col min="306" max="306" width="11.6640625" style="1" customWidth="1"/>
    <col min="307" max="307" width="11.5546875" style="1" customWidth="1"/>
    <col min="308" max="308" width="2.33203125" style="1" customWidth="1"/>
    <col min="309" max="309" width="41" style="1" customWidth="1"/>
    <col min="310" max="310" width="14.33203125" style="1" customWidth="1"/>
    <col min="311" max="312" width="11.5546875" style="1" customWidth="1"/>
    <col min="313" max="313" width="21.88671875" style="1" customWidth="1"/>
    <col min="314" max="505" width="11.44140625" style="1"/>
    <col min="506" max="506" width="21.88671875" style="1" customWidth="1"/>
    <col min="507" max="507" width="13.88671875" style="1" customWidth="1"/>
    <col min="508" max="508" width="38.6640625" style="1" customWidth="1"/>
    <col min="509" max="509" width="3" style="1" bestFit="1" customWidth="1"/>
    <col min="510" max="510" width="32.33203125" style="1" customWidth="1"/>
    <col min="511" max="511" width="46.33203125" style="1" customWidth="1"/>
    <col min="512" max="512" width="19" style="1" customWidth="1"/>
    <col min="513" max="513" width="0" style="1" hidden="1" customWidth="1"/>
    <col min="514" max="514" width="17.6640625" style="1" customWidth="1"/>
    <col min="515" max="515" width="0" style="1" hidden="1" customWidth="1"/>
    <col min="516" max="516" width="22.33203125" style="1" customWidth="1"/>
    <col min="517" max="517" width="5.33203125" style="1" customWidth="1"/>
    <col min="518" max="518" width="36.33203125" style="1" customWidth="1"/>
    <col min="519" max="519" width="5.6640625" style="1" customWidth="1"/>
    <col min="520" max="520" width="0" style="1" hidden="1" customWidth="1"/>
    <col min="521" max="521" width="20.6640625" style="1" customWidth="1"/>
    <col min="522" max="522" width="4.88671875" style="1" customWidth="1"/>
    <col min="523" max="523" width="0" style="1" hidden="1" customWidth="1"/>
    <col min="524" max="524" width="24.6640625" style="1" customWidth="1"/>
    <col min="525" max="525" width="12.33203125" style="1" customWidth="1"/>
    <col min="526" max="526" width="0" style="1" hidden="1" customWidth="1"/>
    <col min="527" max="527" width="3.44140625" style="1" customWidth="1"/>
    <col min="528" max="528" width="0" style="1" hidden="1" customWidth="1"/>
    <col min="529" max="529" width="17.6640625" style="1" customWidth="1"/>
    <col min="530" max="530" width="3.44140625" style="1" customWidth="1"/>
    <col min="531" max="531" width="0" style="1" hidden="1" customWidth="1"/>
    <col min="532" max="532" width="23.6640625" style="1" customWidth="1"/>
    <col min="533" max="533" width="10" style="1" customWidth="1"/>
    <col min="534" max="534" width="0" style="1" hidden="1" customWidth="1"/>
    <col min="535" max="536" width="14.6640625" style="1" customWidth="1"/>
    <col min="537" max="537" width="12.88671875" style="1" customWidth="1"/>
    <col min="538" max="538" width="3.33203125" style="1" customWidth="1"/>
    <col min="539" max="539" width="30.33203125" style="1" customWidth="1"/>
    <col min="540" max="540" width="5" style="1" customWidth="1"/>
    <col min="541" max="541" width="0" style="1" hidden="1" customWidth="1"/>
    <col min="542" max="542" width="14.33203125" style="1" customWidth="1"/>
    <col min="543" max="543" width="5.6640625" style="1" customWidth="1"/>
    <col min="544" max="544" width="0" style="1" hidden="1" customWidth="1"/>
    <col min="545" max="545" width="17.33203125" style="1" customWidth="1"/>
    <col min="546" max="546" width="12.6640625" style="1" customWidth="1"/>
    <col min="547" max="547" width="0" style="1" hidden="1" customWidth="1"/>
    <col min="548" max="548" width="5.33203125" style="1" customWidth="1"/>
    <col min="549" max="549" width="0" style="1" hidden="1" customWidth="1"/>
    <col min="550" max="550" width="17" style="1" customWidth="1"/>
    <col min="551" max="551" width="6.33203125" style="1" customWidth="1"/>
    <col min="552" max="552" width="0" style="1" hidden="1" customWidth="1"/>
    <col min="553" max="553" width="14.33203125" style="1" customWidth="1"/>
    <col min="554" max="554" width="7.5546875" style="1" customWidth="1"/>
    <col min="555" max="555" width="0" style="1" hidden="1" customWidth="1"/>
    <col min="556" max="557" width="14.33203125" style="1" customWidth="1"/>
    <col min="558" max="558" width="20.88671875" style="1" customWidth="1"/>
    <col min="559" max="559" width="14.44140625" style="1" customWidth="1"/>
    <col min="560" max="560" width="15" style="1" customWidth="1"/>
    <col min="561" max="561" width="2.6640625" style="1" customWidth="1"/>
    <col min="562" max="562" width="11.6640625" style="1" customWidth="1"/>
    <col min="563" max="563" width="11.5546875" style="1" customWidth="1"/>
    <col min="564" max="564" width="2.33203125" style="1" customWidth="1"/>
    <col min="565" max="565" width="41" style="1" customWidth="1"/>
    <col min="566" max="566" width="14.33203125" style="1" customWidth="1"/>
    <col min="567" max="568" width="11.5546875" style="1" customWidth="1"/>
    <col min="569" max="569" width="21.88671875" style="1" customWidth="1"/>
    <col min="570" max="761" width="11.44140625" style="1"/>
    <col min="762" max="762" width="21.88671875" style="1" customWidth="1"/>
    <col min="763" max="763" width="13.88671875" style="1" customWidth="1"/>
    <col min="764" max="764" width="38.6640625" style="1" customWidth="1"/>
    <col min="765" max="765" width="3" style="1" bestFit="1" customWidth="1"/>
    <col min="766" max="766" width="32.33203125" style="1" customWidth="1"/>
    <col min="767" max="767" width="46.33203125" style="1" customWidth="1"/>
    <col min="768" max="768" width="19" style="1" customWidth="1"/>
    <col min="769" max="769" width="0" style="1" hidden="1" customWidth="1"/>
    <col min="770" max="770" width="17.6640625" style="1" customWidth="1"/>
    <col min="771" max="771" width="0" style="1" hidden="1" customWidth="1"/>
    <col min="772" max="772" width="22.33203125" style="1" customWidth="1"/>
    <col min="773" max="773" width="5.33203125" style="1" customWidth="1"/>
    <col min="774" max="774" width="36.33203125" style="1" customWidth="1"/>
    <col min="775" max="775" width="5.6640625" style="1" customWidth="1"/>
    <col min="776" max="776" width="0" style="1" hidden="1" customWidth="1"/>
    <col min="777" max="777" width="20.6640625" style="1" customWidth="1"/>
    <col min="778" max="778" width="4.88671875" style="1" customWidth="1"/>
    <col min="779" max="779" width="0" style="1" hidden="1" customWidth="1"/>
    <col min="780" max="780" width="24.6640625" style="1" customWidth="1"/>
    <col min="781" max="781" width="12.33203125" style="1" customWidth="1"/>
    <col min="782" max="782" width="0" style="1" hidden="1" customWidth="1"/>
    <col min="783" max="783" width="3.44140625" style="1" customWidth="1"/>
    <col min="784" max="784" width="0" style="1" hidden="1" customWidth="1"/>
    <col min="785" max="785" width="17.6640625" style="1" customWidth="1"/>
    <col min="786" max="786" width="3.44140625" style="1" customWidth="1"/>
    <col min="787" max="787" width="0" style="1" hidden="1" customWidth="1"/>
    <col min="788" max="788" width="23.6640625" style="1" customWidth="1"/>
    <col min="789" max="789" width="10" style="1" customWidth="1"/>
    <col min="790" max="790" width="0" style="1" hidden="1" customWidth="1"/>
    <col min="791" max="792" width="14.6640625" style="1" customWidth="1"/>
    <col min="793" max="793" width="12.88671875" style="1" customWidth="1"/>
    <col min="794" max="794" width="3.33203125" style="1" customWidth="1"/>
    <col min="795" max="795" width="30.33203125" style="1" customWidth="1"/>
    <col min="796" max="796" width="5" style="1" customWidth="1"/>
    <col min="797" max="797" width="0" style="1" hidden="1" customWidth="1"/>
    <col min="798" max="798" width="14.33203125" style="1" customWidth="1"/>
    <col min="799" max="799" width="5.6640625" style="1" customWidth="1"/>
    <col min="800" max="800" width="0" style="1" hidden="1" customWidth="1"/>
    <col min="801" max="801" width="17.33203125" style="1" customWidth="1"/>
    <col min="802" max="802" width="12.6640625" style="1" customWidth="1"/>
    <col min="803" max="803" width="0" style="1" hidden="1" customWidth="1"/>
    <col min="804" max="804" width="5.33203125" style="1" customWidth="1"/>
    <col min="805" max="805" width="0" style="1" hidden="1" customWidth="1"/>
    <col min="806" max="806" width="17" style="1" customWidth="1"/>
    <col min="807" max="807" width="6.33203125" style="1" customWidth="1"/>
    <col min="808" max="808" width="0" style="1" hidden="1" customWidth="1"/>
    <col min="809" max="809" width="14.33203125" style="1" customWidth="1"/>
    <col min="810" max="810" width="7.5546875" style="1" customWidth="1"/>
    <col min="811" max="811" width="0" style="1" hidden="1" customWidth="1"/>
    <col min="812" max="813" width="14.33203125" style="1" customWidth="1"/>
    <col min="814" max="814" width="20.88671875" style="1" customWidth="1"/>
    <col min="815" max="815" width="14.44140625" style="1" customWidth="1"/>
    <col min="816" max="816" width="15" style="1" customWidth="1"/>
    <col min="817" max="817" width="2.6640625" style="1" customWidth="1"/>
    <col min="818" max="818" width="11.6640625" style="1" customWidth="1"/>
    <col min="819" max="819" width="11.5546875" style="1" customWidth="1"/>
    <col min="820" max="820" width="2.33203125" style="1" customWidth="1"/>
    <col min="821" max="821" width="41" style="1" customWidth="1"/>
    <col min="822" max="822" width="14.33203125" style="1" customWidth="1"/>
    <col min="823" max="824" width="11.5546875" style="1" customWidth="1"/>
    <col min="825" max="825" width="21.88671875" style="1" customWidth="1"/>
    <col min="826" max="1017" width="11.44140625" style="1"/>
    <col min="1018" max="1018" width="21.88671875" style="1" customWidth="1"/>
    <col min="1019" max="1019" width="13.88671875" style="1" customWidth="1"/>
    <col min="1020" max="1020" width="38.6640625" style="1" customWidth="1"/>
    <col min="1021" max="1021" width="3" style="1" bestFit="1" customWidth="1"/>
    <col min="1022" max="1022" width="32.33203125" style="1" customWidth="1"/>
    <col min="1023" max="1023" width="46.33203125" style="1" customWidth="1"/>
    <col min="1024" max="1024" width="19" style="1" customWidth="1"/>
    <col min="1025" max="1025" width="0" style="1" hidden="1" customWidth="1"/>
    <col min="1026" max="1026" width="17.6640625" style="1" customWidth="1"/>
    <col min="1027" max="1027" width="0" style="1" hidden="1" customWidth="1"/>
    <col min="1028" max="1028" width="22.33203125" style="1" customWidth="1"/>
    <col min="1029" max="1029" width="5.33203125" style="1" customWidth="1"/>
    <col min="1030" max="1030" width="36.33203125" style="1" customWidth="1"/>
    <col min="1031" max="1031" width="5.6640625" style="1" customWidth="1"/>
    <col min="1032" max="1032" width="0" style="1" hidden="1" customWidth="1"/>
    <col min="1033" max="1033" width="20.6640625" style="1" customWidth="1"/>
    <col min="1034" max="1034" width="4.88671875" style="1" customWidth="1"/>
    <col min="1035" max="1035" width="0" style="1" hidden="1" customWidth="1"/>
    <col min="1036" max="1036" width="24.6640625" style="1" customWidth="1"/>
    <col min="1037" max="1037" width="12.33203125" style="1" customWidth="1"/>
    <col min="1038" max="1038" width="0" style="1" hidden="1" customWidth="1"/>
    <col min="1039" max="1039" width="3.44140625" style="1" customWidth="1"/>
    <col min="1040" max="1040" width="0" style="1" hidden="1" customWidth="1"/>
    <col min="1041" max="1041" width="17.6640625" style="1" customWidth="1"/>
    <col min="1042" max="1042" width="3.44140625" style="1" customWidth="1"/>
    <col min="1043" max="1043" width="0" style="1" hidden="1" customWidth="1"/>
    <col min="1044" max="1044" width="23.6640625" style="1" customWidth="1"/>
    <col min="1045" max="1045" width="10" style="1" customWidth="1"/>
    <col min="1046" max="1046" width="0" style="1" hidden="1" customWidth="1"/>
    <col min="1047" max="1048" width="14.6640625" style="1" customWidth="1"/>
    <col min="1049" max="1049" width="12.88671875" style="1" customWidth="1"/>
    <col min="1050" max="1050" width="3.33203125" style="1" customWidth="1"/>
    <col min="1051" max="1051" width="30.33203125" style="1" customWidth="1"/>
    <col min="1052" max="1052" width="5" style="1" customWidth="1"/>
    <col min="1053" max="1053" width="0" style="1" hidden="1" customWidth="1"/>
    <col min="1054" max="1054" width="14.33203125" style="1" customWidth="1"/>
    <col min="1055" max="1055" width="5.6640625" style="1" customWidth="1"/>
    <col min="1056" max="1056" width="0" style="1" hidden="1" customWidth="1"/>
    <col min="1057" max="1057" width="17.33203125" style="1" customWidth="1"/>
    <col min="1058" max="1058" width="12.6640625" style="1" customWidth="1"/>
    <col min="1059" max="1059" width="0" style="1" hidden="1" customWidth="1"/>
    <col min="1060" max="1060" width="5.33203125" style="1" customWidth="1"/>
    <col min="1061" max="1061" width="0" style="1" hidden="1" customWidth="1"/>
    <col min="1062" max="1062" width="17" style="1" customWidth="1"/>
    <col min="1063" max="1063" width="6.33203125" style="1" customWidth="1"/>
    <col min="1064" max="1064" width="0" style="1" hidden="1" customWidth="1"/>
    <col min="1065" max="1065" width="14.33203125" style="1" customWidth="1"/>
    <col min="1066" max="1066" width="7.5546875" style="1" customWidth="1"/>
    <col min="1067" max="1067" width="0" style="1" hidden="1" customWidth="1"/>
    <col min="1068" max="1069" width="14.33203125" style="1" customWidth="1"/>
    <col min="1070" max="1070" width="20.88671875" style="1" customWidth="1"/>
    <col min="1071" max="1071" width="14.44140625" style="1" customWidth="1"/>
    <col min="1072" max="1072" width="15" style="1" customWidth="1"/>
    <col min="1073" max="1073" width="2.6640625" style="1" customWidth="1"/>
    <col min="1074" max="1074" width="11.6640625" style="1" customWidth="1"/>
    <col min="1075" max="1075" width="11.5546875" style="1" customWidth="1"/>
    <col min="1076" max="1076" width="2.33203125" style="1" customWidth="1"/>
    <col min="1077" max="1077" width="41" style="1" customWidth="1"/>
    <col min="1078" max="1078" width="14.33203125" style="1" customWidth="1"/>
    <col min="1079" max="1080" width="11.5546875" style="1" customWidth="1"/>
    <col min="1081" max="1081" width="21.88671875" style="1" customWidth="1"/>
    <col min="1082" max="1273" width="11.44140625" style="1"/>
    <col min="1274" max="1274" width="21.88671875" style="1" customWidth="1"/>
    <col min="1275" max="1275" width="13.88671875" style="1" customWidth="1"/>
    <col min="1276" max="1276" width="38.6640625" style="1" customWidth="1"/>
    <col min="1277" max="1277" width="3" style="1" bestFit="1" customWidth="1"/>
    <col min="1278" max="1278" width="32.33203125" style="1" customWidth="1"/>
    <col min="1279" max="1279" width="46.33203125" style="1" customWidth="1"/>
    <col min="1280" max="1280" width="19" style="1" customWidth="1"/>
    <col min="1281" max="1281" width="0" style="1" hidden="1" customWidth="1"/>
    <col min="1282" max="1282" width="17.6640625" style="1" customWidth="1"/>
    <col min="1283" max="1283" width="0" style="1" hidden="1" customWidth="1"/>
    <col min="1284" max="1284" width="22.33203125" style="1" customWidth="1"/>
    <col min="1285" max="1285" width="5.33203125" style="1" customWidth="1"/>
    <col min="1286" max="1286" width="36.33203125" style="1" customWidth="1"/>
    <col min="1287" max="1287" width="5.6640625" style="1" customWidth="1"/>
    <col min="1288" max="1288" width="0" style="1" hidden="1" customWidth="1"/>
    <col min="1289" max="1289" width="20.6640625" style="1" customWidth="1"/>
    <col min="1290" max="1290" width="4.88671875" style="1" customWidth="1"/>
    <col min="1291" max="1291" width="0" style="1" hidden="1" customWidth="1"/>
    <col min="1292" max="1292" width="24.6640625" style="1" customWidth="1"/>
    <col min="1293" max="1293" width="12.33203125" style="1" customWidth="1"/>
    <col min="1294" max="1294" width="0" style="1" hidden="1" customWidth="1"/>
    <col min="1295" max="1295" width="3.44140625" style="1" customWidth="1"/>
    <col min="1296" max="1296" width="0" style="1" hidden="1" customWidth="1"/>
    <col min="1297" max="1297" width="17.6640625" style="1" customWidth="1"/>
    <col min="1298" max="1298" width="3.44140625" style="1" customWidth="1"/>
    <col min="1299" max="1299" width="0" style="1" hidden="1" customWidth="1"/>
    <col min="1300" max="1300" width="23.6640625" style="1" customWidth="1"/>
    <col min="1301" max="1301" width="10" style="1" customWidth="1"/>
    <col min="1302" max="1302" width="0" style="1" hidden="1" customWidth="1"/>
    <col min="1303" max="1304" width="14.6640625" style="1" customWidth="1"/>
    <col min="1305" max="1305" width="12.88671875" style="1" customWidth="1"/>
    <col min="1306" max="1306" width="3.33203125" style="1" customWidth="1"/>
    <col min="1307" max="1307" width="30.33203125" style="1" customWidth="1"/>
    <col min="1308" max="1308" width="5" style="1" customWidth="1"/>
    <col min="1309" max="1309" width="0" style="1" hidden="1" customWidth="1"/>
    <col min="1310" max="1310" width="14.33203125" style="1" customWidth="1"/>
    <col min="1311" max="1311" width="5.6640625" style="1" customWidth="1"/>
    <col min="1312" max="1312" width="0" style="1" hidden="1" customWidth="1"/>
    <col min="1313" max="1313" width="17.33203125" style="1" customWidth="1"/>
    <col min="1314" max="1314" width="12.6640625" style="1" customWidth="1"/>
    <col min="1315" max="1315" width="0" style="1" hidden="1" customWidth="1"/>
    <col min="1316" max="1316" width="5.33203125" style="1" customWidth="1"/>
    <col min="1317" max="1317" width="0" style="1" hidden="1" customWidth="1"/>
    <col min="1318" max="1318" width="17" style="1" customWidth="1"/>
    <col min="1319" max="1319" width="6.33203125" style="1" customWidth="1"/>
    <col min="1320" max="1320" width="0" style="1" hidden="1" customWidth="1"/>
    <col min="1321" max="1321" width="14.33203125" style="1" customWidth="1"/>
    <col min="1322" max="1322" width="7.5546875" style="1" customWidth="1"/>
    <col min="1323" max="1323" width="0" style="1" hidden="1" customWidth="1"/>
    <col min="1324" max="1325" width="14.33203125" style="1" customWidth="1"/>
    <col min="1326" max="1326" width="20.88671875" style="1" customWidth="1"/>
    <col min="1327" max="1327" width="14.44140625" style="1" customWidth="1"/>
    <col min="1328" max="1328" width="15" style="1" customWidth="1"/>
    <col min="1329" max="1329" width="2.6640625" style="1" customWidth="1"/>
    <col min="1330" max="1330" width="11.6640625" style="1" customWidth="1"/>
    <col min="1331" max="1331" width="11.5546875" style="1" customWidth="1"/>
    <col min="1332" max="1332" width="2.33203125" style="1" customWidth="1"/>
    <col min="1333" max="1333" width="41" style="1" customWidth="1"/>
    <col min="1334" max="1334" width="14.33203125" style="1" customWidth="1"/>
    <col min="1335" max="1336" width="11.5546875" style="1" customWidth="1"/>
    <col min="1337" max="1337" width="21.88671875" style="1" customWidth="1"/>
    <col min="1338" max="1529" width="11.44140625" style="1"/>
    <col min="1530" max="1530" width="21.88671875" style="1" customWidth="1"/>
    <col min="1531" max="1531" width="13.88671875" style="1" customWidth="1"/>
    <col min="1532" max="1532" width="38.6640625" style="1" customWidth="1"/>
    <col min="1533" max="1533" width="3" style="1" bestFit="1" customWidth="1"/>
    <col min="1534" max="1534" width="32.33203125" style="1" customWidth="1"/>
    <col min="1535" max="1535" width="46.33203125" style="1" customWidth="1"/>
    <col min="1536" max="1536" width="19" style="1" customWidth="1"/>
    <col min="1537" max="1537" width="0" style="1" hidden="1" customWidth="1"/>
    <col min="1538" max="1538" width="17.6640625" style="1" customWidth="1"/>
    <col min="1539" max="1539" width="0" style="1" hidden="1" customWidth="1"/>
    <col min="1540" max="1540" width="22.33203125" style="1" customWidth="1"/>
    <col min="1541" max="1541" width="5.33203125" style="1" customWidth="1"/>
    <col min="1542" max="1542" width="36.33203125" style="1" customWidth="1"/>
    <col min="1543" max="1543" width="5.6640625" style="1" customWidth="1"/>
    <col min="1544" max="1544" width="0" style="1" hidden="1" customWidth="1"/>
    <col min="1545" max="1545" width="20.6640625" style="1" customWidth="1"/>
    <col min="1546" max="1546" width="4.88671875" style="1" customWidth="1"/>
    <col min="1547" max="1547" width="0" style="1" hidden="1" customWidth="1"/>
    <col min="1548" max="1548" width="24.6640625" style="1" customWidth="1"/>
    <col min="1549" max="1549" width="12.33203125" style="1" customWidth="1"/>
    <col min="1550" max="1550" width="0" style="1" hidden="1" customWidth="1"/>
    <col min="1551" max="1551" width="3.44140625" style="1" customWidth="1"/>
    <col min="1552" max="1552" width="0" style="1" hidden="1" customWidth="1"/>
    <col min="1553" max="1553" width="17.6640625" style="1" customWidth="1"/>
    <col min="1554" max="1554" width="3.44140625" style="1" customWidth="1"/>
    <col min="1555" max="1555" width="0" style="1" hidden="1" customWidth="1"/>
    <col min="1556" max="1556" width="23.6640625" style="1" customWidth="1"/>
    <col min="1557" max="1557" width="10" style="1" customWidth="1"/>
    <col min="1558" max="1558" width="0" style="1" hidden="1" customWidth="1"/>
    <col min="1559" max="1560" width="14.6640625" style="1" customWidth="1"/>
    <col min="1561" max="1561" width="12.88671875" style="1" customWidth="1"/>
    <col min="1562" max="1562" width="3.33203125" style="1" customWidth="1"/>
    <col min="1563" max="1563" width="30.33203125" style="1" customWidth="1"/>
    <col min="1564" max="1564" width="5" style="1" customWidth="1"/>
    <col min="1565" max="1565" width="0" style="1" hidden="1" customWidth="1"/>
    <col min="1566" max="1566" width="14.33203125" style="1" customWidth="1"/>
    <col min="1567" max="1567" width="5.6640625" style="1" customWidth="1"/>
    <col min="1568" max="1568" width="0" style="1" hidden="1" customWidth="1"/>
    <col min="1569" max="1569" width="17.33203125" style="1" customWidth="1"/>
    <col min="1570" max="1570" width="12.6640625" style="1" customWidth="1"/>
    <col min="1571" max="1571" width="0" style="1" hidden="1" customWidth="1"/>
    <col min="1572" max="1572" width="5.33203125" style="1" customWidth="1"/>
    <col min="1573" max="1573" width="0" style="1" hidden="1" customWidth="1"/>
    <col min="1574" max="1574" width="17" style="1" customWidth="1"/>
    <col min="1575" max="1575" width="6.33203125" style="1" customWidth="1"/>
    <col min="1576" max="1576" width="0" style="1" hidden="1" customWidth="1"/>
    <col min="1577" max="1577" width="14.33203125" style="1" customWidth="1"/>
    <col min="1578" max="1578" width="7.5546875" style="1" customWidth="1"/>
    <col min="1579" max="1579" width="0" style="1" hidden="1" customWidth="1"/>
    <col min="1580" max="1581" width="14.33203125" style="1" customWidth="1"/>
    <col min="1582" max="1582" width="20.88671875" style="1" customWidth="1"/>
    <col min="1583" max="1583" width="14.44140625" style="1" customWidth="1"/>
    <col min="1584" max="1584" width="15" style="1" customWidth="1"/>
    <col min="1585" max="1585" width="2.6640625" style="1" customWidth="1"/>
    <col min="1586" max="1586" width="11.6640625" style="1" customWidth="1"/>
    <col min="1587" max="1587" width="11.5546875" style="1" customWidth="1"/>
    <col min="1588" max="1588" width="2.33203125" style="1" customWidth="1"/>
    <col min="1589" max="1589" width="41" style="1" customWidth="1"/>
    <col min="1590" max="1590" width="14.33203125" style="1" customWidth="1"/>
    <col min="1591" max="1592" width="11.5546875" style="1" customWidth="1"/>
    <col min="1593" max="1593" width="21.88671875" style="1" customWidth="1"/>
    <col min="1594" max="1785" width="11.44140625" style="1"/>
    <col min="1786" max="1786" width="21.88671875" style="1" customWidth="1"/>
    <col min="1787" max="1787" width="13.88671875" style="1" customWidth="1"/>
    <col min="1788" max="1788" width="38.6640625" style="1" customWidth="1"/>
    <col min="1789" max="1789" width="3" style="1" bestFit="1" customWidth="1"/>
    <col min="1790" max="1790" width="32.33203125" style="1" customWidth="1"/>
    <col min="1791" max="1791" width="46.33203125" style="1" customWidth="1"/>
    <col min="1792" max="1792" width="19" style="1" customWidth="1"/>
    <col min="1793" max="1793" width="0" style="1" hidden="1" customWidth="1"/>
    <col min="1794" max="1794" width="17.6640625" style="1" customWidth="1"/>
    <col min="1795" max="1795" width="0" style="1" hidden="1" customWidth="1"/>
    <col min="1796" max="1796" width="22.33203125" style="1" customWidth="1"/>
    <col min="1797" max="1797" width="5.33203125" style="1" customWidth="1"/>
    <col min="1798" max="1798" width="36.33203125" style="1" customWidth="1"/>
    <col min="1799" max="1799" width="5.6640625" style="1" customWidth="1"/>
    <col min="1800" max="1800" width="0" style="1" hidden="1" customWidth="1"/>
    <col min="1801" max="1801" width="20.6640625" style="1" customWidth="1"/>
    <col min="1802" max="1802" width="4.88671875" style="1" customWidth="1"/>
    <col min="1803" max="1803" width="0" style="1" hidden="1" customWidth="1"/>
    <col min="1804" max="1804" width="24.6640625" style="1" customWidth="1"/>
    <col min="1805" max="1805" width="12.33203125" style="1" customWidth="1"/>
    <col min="1806" max="1806" width="0" style="1" hidden="1" customWidth="1"/>
    <col min="1807" max="1807" width="3.44140625" style="1" customWidth="1"/>
    <col min="1808" max="1808" width="0" style="1" hidden="1" customWidth="1"/>
    <col min="1809" max="1809" width="17.6640625" style="1" customWidth="1"/>
    <col min="1810" max="1810" width="3.44140625" style="1" customWidth="1"/>
    <col min="1811" max="1811" width="0" style="1" hidden="1" customWidth="1"/>
    <col min="1812" max="1812" width="23.6640625" style="1" customWidth="1"/>
    <col min="1813" max="1813" width="10" style="1" customWidth="1"/>
    <col min="1814" max="1814" width="0" style="1" hidden="1" customWidth="1"/>
    <col min="1815" max="1816" width="14.6640625" style="1" customWidth="1"/>
    <col min="1817" max="1817" width="12.88671875" style="1" customWidth="1"/>
    <col min="1818" max="1818" width="3.33203125" style="1" customWidth="1"/>
    <col min="1819" max="1819" width="30.33203125" style="1" customWidth="1"/>
    <col min="1820" max="1820" width="5" style="1" customWidth="1"/>
    <col min="1821" max="1821" width="0" style="1" hidden="1" customWidth="1"/>
    <col min="1822" max="1822" width="14.33203125" style="1" customWidth="1"/>
    <col min="1823" max="1823" width="5.6640625" style="1" customWidth="1"/>
    <col min="1824" max="1824" width="0" style="1" hidden="1" customWidth="1"/>
    <col min="1825" max="1825" width="17.33203125" style="1" customWidth="1"/>
    <col min="1826" max="1826" width="12.6640625" style="1" customWidth="1"/>
    <col min="1827" max="1827" width="0" style="1" hidden="1" customWidth="1"/>
    <col min="1828" max="1828" width="5.33203125" style="1" customWidth="1"/>
    <col min="1829" max="1829" width="0" style="1" hidden="1" customWidth="1"/>
    <col min="1830" max="1830" width="17" style="1" customWidth="1"/>
    <col min="1831" max="1831" width="6.33203125" style="1" customWidth="1"/>
    <col min="1832" max="1832" width="0" style="1" hidden="1" customWidth="1"/>
    <col min="1833" max="1833" width="14.33203125" style="1" customWidth="1"/>
    <col min="1834" max="1834" width="7.5546875" style="1" customWidth="1"/>
    <col min="1835" max="1835" width="0" style="1" hidden="1" customWidth="1"/>
    <col min="1836" max="1837" width="14.33203125" style="1" customWidth="1"/>
    <col min="1838" max="1838" width="20.88671875" style="1" customWidth="1"/>
    <col min="1839" max="1839" width="14.44140625" style="1" customWidth="1"/>
    <col min="1840" max="1840" width="15" style="1" customWidth="1"/>
    <col min="1841" max="1841" width="2.6640625" style="1" customWidth="1"/>
    <col min="1842" max="1842" width="11.6640625" style="1" customWidth="1"/>
    <col min="1843" max="1843" width="11.5546875" style="1" customWidth="1"/>
    <col min="1844" max="1844" width="2.33203125" style="1" customWidth="1"/>
    <col min="1845" max="1845" width="41" style="1" customWidth="1"/>
    <col min="1846" max="1846" width="14.33203125" style="1" customWidth="1"/>
    <col min="1847" max="1848" width="11.5546875" style="1" customWidth="1"/>
    <col min="1849" max="1849" width="21.88671875" style="1" customWidth="1"/>
    <col min="1850" max="2041" width="11.44140625" style="1"/>
    <col min="2042" max="2042" width="21.88671875" style="1" customWidth="1"/>
    <col min="2043" max="2043" width="13.88671875" style="1" customWidth="1"/>
    <col min="2044" max="2044" width="38.6640625" style="1" customWidth="1"/>
    <col min="2045" max="2045" width="3" style="1" bestFit="1" customWidth="1"/>
    <col min="2046" max="2046" width="32.33203125" style="1" customWidth="1"/>
    <col min="2047" max="2047" width="46.33203125" style="1" customWidth="1"/>
    <col min="2048" max="2048" width="19" style="1" customWidth="1"/>
    <col min="2049" max="2049" width="0" style="1" hidden="1" customWidth="1"/>
    <col min="2050" max="2050" width="17.6640625" style="1" customWidth="1"/>
    <col min="2051" max="2051" width="0" style="1" hidden="1" customWidth="1"/>
    <col min="2052" max="2052" width="22.33203125" style="1" customWidth="1"/>
    <col min="2053" max="2053" width="5.33203125" style="1" customWidth="1"/>
    <col min="2054" max="2054" width="36.33203125" style="1" customWidth="1"/>
    <col min="2055" max="2055" width="5.6640625" style="1" customWidth="1"/>
    <col min="2056" max="2056" width="0" style="1" hidden="1" customWidth="1"/>
    <col min="2057" max="2057" width="20.6640625" style="1" customWidth="1"/>
    <col min="2058" max="2058" width="4.88671875" style="1" customWidth="1"/>
    <col min="2059" max="2059" width="0" style="1" hidden="1" customWidth="1"/>
    <col min="2060" max="2060" width="24.6640625" style="1" customWidth="1"/>
    <col min="2061" max="2061" width="12.33203125" style="1" customWidth="1"/>
    <col min="2062" max="2062" width="0" style="1" hidden="1" customWidth="1"/>
    <col min="2063" max="2063" width="3.44140625" style="1" customWidth="1"/>
    <col min="2064" max="2064" width="0" style="1" hidden="1" customWidth="1"/>
    <col min="2065" max="2065" width="17.6640625" style="1" customWidth="1"/>
    <col min="2066" max="2066" width="3.44140625" style="1" customWidth="1"/>
    <col min="2067" max="2067" width="0" style="1" hidden="1" customWidth="1"/>
    <col min="2068" max="2068" width="23.6640625" style="1" customWidth="1"/>
    <col min="2069" max="2069" width="10" style="1" customWidth="1"/>
    <col min="2070" max="2070" width="0" style="1" hidden="1" customWidth="1"/>
    <col min="2071" max="2072" width="14.6640625" style="1" customWidth="1"/>
    <col min="2073" max="2073" width="12.88671875" style="1" customWidth="1"/>
    <col min="2074" max="2074" width="3.33203125" style="1" customWidth="1"/>
    <col min="2075" max="2075" width="30.33203125" style="1" customWidth="1"/>
    <col min="2076" max="2076" width="5" style="1" customWidth="1"/>
    <col min="2077" max="2077" width="0" style="1" hidden="1" customWidth="1"/>
    <col min="2078" max="2078" width="14.33203125" style="1" customWidth="1"/>
    <col min="2079" max="2079" width="5.6640625" style="1" customWidth="1"/>
    <col min="2080" max="2080" width="0" style="1" hidden="1" customWidth="1"/>
    <col min="2081" max="2081" width="17.33203125" style="1" customWidth="1"/>
    <col min="2082" max="2082" width="12.6640625" style="1" customWidth="1"/>
    <col min="2083" max="2083" width="0" style="1" hidden="1" customWidth="1"/>
    <col min="2084" max="2084" width="5.33203125" style="1" customWidth="1"/>
    <col min="2085" max="2085" width="0" style="1" hidden="1" customWidth="1"/>
    <col min="2086" max="2086" width="17" style="1" customWidth="1"/>
    <col min="2087" max="2087" width="6.33203125" style="1" customWidth="1"/>
    <col min="2088" max="2088" width="0" style="1" hidden="1" customWidth="1"/>
    <col min="2089" max="2089" width="14.33203125" style="1" customWidth="1"/>
    <col min="2090" max="2090" width="7.5546875" style="1" customWidth="1"/>
    <col min="2091" max="2091" width="0" style="1" hidden="1" customWidth="1"/>
    <col min="2092" max="2093" width="14.33203125" style="1" customWidth="1"/>
    <col min="2094" max="2094" width="20.88671875" style="1" customWidth="1"/>
    <col min="2095" max="2095" width="14.44140625" style="1" customWidth="1"/>
    <col min="2096" max="2096" width="15" style="1" customWidth="1"/>
    <col min="2097" max="2097" width="2.6640625" style="1" customWidth="1"/>
    <col min="2098" max="2098" width="11.6640625" style="1" customWidth="1"/>
    <col min="2099" max="2099" width="11.5546875" style="1" customWidth="1"/>
    <col min="2100" max="2100" width="2.33203125" style="1" customWidth="1"/>
    <col min="2101" max="2101" width="41" style="1" customWidth="1"/>
    <col min="2102" max="2102" width="14.33203125" style="1" customWidth="1"/>
    <col min="2103" max="2104" width="11.5546875" style="1" customWidth="1"/>
    <col min="2105" max="2105" width="21.88671875" style="1" customWidth="1"/>
    <col min="2106" max="2297" width="11.44140625" style="1"/>
    <col min="2298" max="2298" width="21.88671875" style="1" customWidth="1"/>
    <col min="2299" max="2299" width="13.88671875" style="1" customWidth="1"/>
    <col min="2300" max="2300" width="38.6640625" style="1" customWidth="1"/>
    <col min="2301" max="2301" width="3" style="1" bestFit="1" customWidth="1"/>
    <col min="2302" max="2302" width="32.33203125" style="1" customWidth="1"/>
    <col min="2303" max="2303" width="46.33203125" style="1" customWidth="1"/>
    <col min="2304" max="2304" width="19" style="1" customWidth="1"/>
    <col min="2305" max="2305" width="0" style="1" hidden="1" customWidth="1"/>
    <col min="2306" max="2306" width="17.6640625" style="1" customWidth="1"/>
    <col min="2307" max="2307" width="0" style="1" hidden="1" customWidth="1"/>
    <col min="2308" max="2308" width="22.33203125" style="1" customWidth="1"/>
    <col min="2309" max="2309" width="5.33203125" style="1" customWidth="1"/>
    <col min="2310" max="2310" width="36.33203125" style="1" customWidth="1"/>
    <col min="2311" max="2311" width="5.6640625" style="1" customWidth="1"/>
    <col min="2312" max="2312" width="0" style="1" hidden="1" customWidth="1"/>
    <col min="2313" max="2313" width="20.6640625" style="1" customWidth="1"/>
    <col min="2314" max="2314" width="4.88671875" style="1" customWidth="1"/>
    <col min="2315" max="2315" width="0" style="1" hidden="1" customWidth="1"/>
    <col min="2316" max="2316" width="24.6640625" style="1" customWidth="1"/>
    <col min="2317" max="2317" width="12.33203125" style="1" customWidth="1"/>
    <col min="2318" max="2318" width="0" style="1" hidden="1" customWidth="1"/>
    <col min="2319" max="2319" width="3.44140625" style="1" customWidth="1"/>
    <col min="2320" max="2320" width="0" style="1" hidden="1" customWidth="1"/>
    <col min="2321" max="2321" width="17.6640625" style="1" customWidth="1"/>
    <col min="2322" max="2322" width="3.44140625" style="1" customWidth="1"/>
    <col min="2323" max="2323" width="0" style="1" hidden="1" customWidth="1"/>
    <col min="2324" max="2324" width="23.6640625" style="1" customWidth="1"/>
    <col min="2325" max="2325" width="10" style="1" customWidth="1"/>
    <col min="2326" max="2326" width="0" style="1" hidden="1" customWidth="1"/>
    <col min="2327" max="2328" width="14.6640625" style="1" customWidth="1"/>
    <col min="2329" max="2329" width="12.88671875" style="1" customWidth="1"/>
    <col min="2330" max="2330" width="3.33203125" style="1" customWidth="1"/>
    <col min="2331" max="2331" width="30.33203125" style="1" customWidth="1"/>
    <col min="2332" max="2332" width="5" style="1" customWidth="1"/>
    <col min="2333" max="2333" width="0" style="1" hidden="1" customWidth="1"/>
    <col min="2334" max="2334" width="14.33203125" style="1" customWidth="1"/>
    <col min="2335" max="2335" width="5.6640625" style="1" customWidth="1"/>
    <col min="2336" max="2336" width="0" style="1" hidden="1" customWidth="1"/>
    <col min="2337" max="2337" width="17.33203125" style="1" customWidth="1"/>
    <col min="2338" max="2338" width="12.6640625" style="1" customWidth="1"/>
    <col min="2339" max="2339" width="0" style="1" hidden="1" customWidth="1"/>
    <col min="2340" max="2340" width="5.33203125" style="1" customWidth="1"/>
    <col min="2341" max="2341" width="0" style="1" hidden="1" customWidth="1"/>
    <col min="2342" max="2342" width="17" style="1" customWidth="1"/>
    <col min="2343" max="2343" width="6.33203125" style="1" customWidth="1"/>
    <col min="2344" max="2344" width="0" style="1" hidden="1" customWidth="1"/>
    <col min="2345" max="2345" width="14.33203125" style="1" customWidth="1"/>
    <col min="2346" max="2346" width="7.5546875" style="1" customWidth="1"/>
    <col min="2347" max="2347" width="0" style="1" hidden="1" customWidth="1"/>
    <col min="2348" max="2349" width="14.33203125" style="1" customWidth="1"/>
    <col min="2350" max="2350" width="20.88671875" style="1" customWidth="1"/>
    <col min="2351" max="2351" width="14.44140625" style="1" customWidth="1"/>
    <col min="2352" max="2352" width="15" style="1" customWidth="1"/>
    <col min="2353" max="2353" width="2.6640625" style="1" customWidth="1"/>
    <col min="2354" max="2354" width="11.6640625" style="1" customWidth="1"/>
    <col min="2355" max="2355" width="11.5546875" style="1" customWidth="1"/>
    <col min="2356" max="2356" width="2.33203125" style="1" customWidth="1"/>
    <col min="2357" max="2357" width="41" style="1" customWidth="1"/>
    <col min="2358" max="2358" width="14.33203125" style="1" customWidth="1"/>
    <col min="2359" max="2360" width="11.5546875" style="1" customWidth="1"/>
    <col min="2361" max="2361" width="21.88671875" style="1" customWidth="1"/>
    <col min="2362" max="2553" width="11.44140625" style="1"/>
    <col min="2554" max="2554" width="21.88671875" style="1" customWidth="1"/>
    <col min="2555" max="2555" width="13.88671875" style="1" customWidth="1"/>
    <col min="2556" max="2556" width="38.6640625" style="1" customWidth="1"/>
    <col min="2557" max="2557" width="3" style="1" bestFit="1" customWidth="1"/>
    <col min="2558" max="2558" width="32.33203125" style="1" customWidth="1"/>
    <col min="2559" max="2559" width="46.33203125" style="1" customWidth="1"/>
    <col min="2560" max="2560" width="19" style="1" customWidth="1"/>
    <col min="2561" max="2561" width="0" style="1" hidden="1" customWidth="1"/>
    <col min="2562" max="2562" width="17.6640625" style="1" customWidth="1"/>
    <col min="2563" max="2563" width="0" style="1" hidden="1" customWidth="1"/>
    <col min="2564" max="2564" width="22.33203125" style="1" customWidth="1"/>
    <col min="2565" max="2565" width="5.33203125" style="1" customWidth="1"/>
    <col min="2566" max="2566" width="36.33203125" style="1" customWidth="1"/>
    <col min="2567" max="2567" width="5.6640625" style="1" customWidth="1"/>
    <col min="2568" max="2568" width="0" style="1" hidden="1" customWidth="1"/>
    <col min="2569" max="2569" width="20.6640625" style="1" customWidth="1"/>
    <col min="2570" max="2570" width="4.88671875" style="1" customWidth="1"/>
    <col min="2571" max="2571" width="0" style="1" hidden="1" customWidth="1"/>
    <col min="2572" max="2572" width="24.6640625" style="1" customWidth="1"/>
    <col min="2573" max="2573" width="12.33203125" style="1" customWidth="1"/>
    <col min="2574" max="2574" width="0" style="1" hidden="1" customWidth="1"/>
    <col min="2575" max="2575" width="3.44140625" style="1" customWidth="1"/>
    <col min="2576" max="2576" width="0" style="1" hidden="1" customWidth="1"/>
    <col min="2577" max="2577" width="17.6640625" style="1" customWidth="1"/>
    <col min="2578" max="2578" width="3.44140625" style="1" customWidth="1"/>
    <col min="2579" max="2579" width="0" style="1" hidden="1" customWidth="1"/>
    <col min="2580" max="2580" width="23.6640625" style="1" customWidth="1"/>
    <col min="2581" max="2581" width="10" style="1" customWidth="1"/>
    <col min="2582" max="2582" width="0" style="1" hidden="1" customWidth="1"/>
    <col min="2583" max="2584" width="14.6640625" style="1" customWidth="1"/>
    <col min="2585" max="2585" width="12.88671875" style="1" customWidth="1"/>
    <col min="2586" max="2586" width="3.33203125" style="1" customWidth="1"/>
    <col min="2587" max="2587" width="30.33203125" style="1" customWidth="1"/>
    <col min="2588" max="2588" width="5" style="1" customWidth="1"/>
    <col min="2589" max="2589" width="0" style="1" hidden="1" customWidth="1"/>
    <col min="2590" max="2590" width="14.33203125" style="1" customWidth="1"/>
    <col min="2591" max="2591" width="5.6640625" style="1" customWidth="1"/>
    <col min="2592" max="2592" width="0" style="1" hidden="1" customWidth="1"/>
    <col min="2593" max="2593" width="17.33203125" style="1" customWidth="1"/>
    <col min="2594" max="2594" width="12.6640625" style="1" customWidth="1"/>
    <col min="2595" max="2595" width="0" style="1" hidden="1" customWidth="1"/>
    <col min="2596" max="2596" width="5.33203125" style="1" customWidth="1"/>
    <col min="2597" max="2597" width="0" style="1" hidden="1" customWidth="1"/>
    <col min="2598" max="2598" width="17" style="1" customWidth="1"/>
    <col min="2599" max="2599" width="6.33203125" style="1" customWidth="1"/>
    <col min="2600" max="2600" width="0" style="1" hidden="1" customWidth="1"/>
    <col min="2601" max="2601" width="14.33203125" style="1" customWidth="1"/>
    <col min="2602" max="2602" width="7.5546875" style="1" customWidth="1"/>
    <col min="2603" max="2603" width="0" style="1" hidden="1" customWidth="1"/>
    <col min="2604" max="2605" width="14.33203125" style="1" customWidth="1"/>
    <col min="2606" max="2606" width="20.88671875" style="1" customWidth="1"/>
    <col min="2607" max="2607" width="14.44140625" style="1" customWidth="1"/>
    <col min="2608" max="2608" width="15" style="1" customWidth="1"/>
    <col min="2609" max="2609" width="2.6640625" style="1" customWidth="1"/>
    <col min="2610" max="2610" width="11.6640625" style="1" customWidth="1"/>
    <col min="2611" max="2611" width="11.5546875" style="1" customWidth="1"/>
    <col min="2612" max="2612" width="2.33203125" style="1" customWidth="1"/>
    <col min="2613" max="2613" width="41" style="1" customWidth="1"/>
    <col min="2614" max="2614" width="14.33203125" style="1" customWidth="1"/>
    <col min="2615" max="2616" width="11.5546875" style="1" customWidth="1"/>
    <col min="2617" max="2617" width="21.88671875" style="1" customWidth="1"/>
    <col min="2618" max="2809" width="11.44140625" style="1"/>
    <col min="2810" max="2810" width="21.88671875" style="1" customWidth="1"/>
    <col min="2811" max="2811" width="13.88671875" style="1" customWidth="1"/>
    <col min="2812" max="2812" width="38.6640625" style="1" customWidth="1"/>
    <col min="2813" max="2813" width="3" style="1" bestFit="1" customWidth="1"/>
    <col min="2814" max="2814" width="32.33203125" style="1" customWidth="1"/>
    <col min="2815" max="2815" width="46.33203125" style="1" customWidth="1"/>
    <col min="2816" max="2816" width="19" style="1" customWidth="1"/>
    <col min="2817" max="2817" width="0" style="1" hidden="1" customWidth="1"/>
    <col min="2818" max="2818" width="17.6640625" style="1" customWidth="1"/>
    <col min="2819" max="2819" width="0" style="1" hidden="1" customWidth="1"/>
    <col min="2820" max="2820" width="22.33203125" style="1" customWidth="1"/>
    <col min="2821" max="2821" width="5.33203125" style="1" customWidth="1"/>
    <col min="2822" max="2822" width="36.33203125" style="1" customWidth="1"/>
    <col min="2823" max="2823" width="5.6640625" style="1" customWidth="1"/>
    <col min="2824" max="2824" width="0" style="1" hidden="1" customWidth="1"/>
    <col min="2825" max="2825" width="20.6640625" style="1" customWidth="1"/>
    <col min="2826" max="2826" width="4.88671875" style="1" customWidth="1"/>
    <col min="2827" max="2827" width="0" style="1" hidden="1" customWidth="1"/>
    <col min="2828" max="2828" width="24.6640625" style="1" customWidth="1"/>
    <col min="2829" max="2829" width="12.33203125" style="1" customWidth="1"/>
    <col min="2830" max="2830" width="0" style="1" hidden="1" customWidth="1"/>
    <col min="2831" max="2831" width="3.44140625" style="1" customWidth="1"/>
    <col min="2832" max="2832" width="0" style="1" hidden="1" customWidth="1"/>
    <col min="2833" max="2833" width="17.6640625" style="1" customWidth="1"/>
    <col min="2834" max="2834" width="3.44140625" style="1" customWidth="1"/>
    <col min="2835" max="2835" width="0" style="1" hidden="1" customWidth="1"/>
    <col min="2836" max="2836" width="23.6640625" style="1" customWidth="1"/>
    <col min="2837" max="2837" width="10" style="1" customWidth="1"/>
    <col min="2838" max="2838" width="0" style="1" hidden="1" customWidth="1"/>
    <col min="2839" max="2840" width="14.6640625" style="1" customWidth="1"/>
    <col min="2841" max="2841" width="12.88671875" style="1" customWidth="1"/>
    <col min="2842" max="2842" width="3.33203125" style="1" customWidth="1"/>
    <col min="2843" max="2843" width="30.33203125" style="1" customWidth="1"/>
    <col min="2844" max="2844" width="5" style="1" customWidth="1"/>
    <col min="2845" max="2845" width="0" style="1" hidden="1" customWidth="1"/>
    <col min="2846" max="2846" width="14.33203125" style="1" customWidth="1"/>
    <col min="2847" max="2847" width="5.6640625" style="1" customWidth="1"/>
    <col min="2848" max="2848" width="0" style="1" hidden="1" customWidth="1"/>
    <col min="2849" max="2849" width="17.33203125" style="1" customWidth="1"/>
    <col min="2850" max="2850" width="12.6640625" style="1" customWidth="1"/>
    <col min="2851" max="2851" width="0" style="1" hidden="1" customWidth="1"/>
    <col min="2852" max="2852" width="5.33203125" style="1" customWidth="1"/>
    <col min="2853" max="2853" width="0" style="1" hidden="1" customWidth="1"/>
    <col min="2854" max="2854" width="17" style="1" customWidth="1"/>
    <col min="2855" max="2855" width="6.33203125" style="1" customWidth="1"/>
    <col min="2856" max="2856" width="0" style="1" hidden="1" customWidth="1"/>
    <col min="2857" max="2857" width="14.33203125" style="1" customWidth="1"/>
    <col min="2858" max="2858" width="7.5546875" style="1" customWidth="1"/>
    <col min="2859" max="2859" width="0" style="1" hidden="1" customWidth="1"/>
    <col min="2860" max="2861" width="14.33203125" style="1" customWidth="1"/>
    <col min="2862" max="2862" width="20.88671875" style="1" customWidth="1"/>
    <col min="2863" max="2863" width="14.44140625" style="1" customWidth="1"/>
    <col min="2864" max="2864" width="15" style="1" customWidth="1"/>
    <col min="2865" max="2865" width="2.6640625" style="1" customWidth="1"/>
    <col min="2866" max="2866" width="11.6640625" style="1" customWidth="1"/>
    <col min="2867" max="2867" width="11.5546875" style="1" customWidth="1"/>
    <col min="2868" max="2868" width="2.33203125" style="1" customWidth="1"/>
    <col min="2869" max="2869" width="41" style="1" customWidth="1"/>
    <col min="2870" max="2870" width="14.33203125" style="1" customWidth="1"/>
    <col min="2871" max="2872" width="11.5546875" style="1" customWidth="1"/>
    <col min="2873" max="2873" width="21.88671875" style="1" customWidth="1"/>
    <col min="2874" max="3065" width="11.44140625" style="1"/>
    <col min="3066" max="3066" width="21.88671875" style="1" customWidth="1"/>
    <col min="3067" max="3067" width="13.88671875" style="1" customWidth="1"/>
    <col min="3068" max="3068" width="38.6640625" style="1" customWidth="1"/>
    <col min="3069" max="3069" width="3" style="1" bestFit="1" customWidth="1"/>
    <col min="3070" max="3070" width="32.33203125" style="1" customWidth="1"/>
    <col min="3071" max="3071" width="46.33203125" style="1" customWidth="1"/>
    <col min="3072" max="3072" width="19" style="1" customWidth="1"/>
    <col min="3073" max="3073" width="0" style="1" hidden="1" customWidth="1"/>
    <col min="3074" max="3074" width="17.6640625" style="1" customWidth="1"/>
    <col min="3075" max="3075" width="0" style="1" hidden="1" customWidth="1"/>
    <col min="3076" max="3076" width="22.33203125" style="1" customWidth="1"/>
    <col min="3077" max="3077" width="5.33203125" style="1" customWidth="1"/>
    <col min="3078" max="3078" width="36.33203125" style="1" customWidth="1"/>
    <col min="3079" max="3079" width="5.6640625" style="1" customWidth="1"/>
    <col min="3080" max="3080" width="0" style="1" hidden="1" customWidth="1"/>
    <col min="3081" max="3081" width="20.6640625" style="1" customWidth="1"/>
    <col min="3082" max="3082" width="4.88671875" style="1" customWidth="1"/>
    <col min="3083" max="3083" width="0" style="1" hidden="1" customWidth="1"/>
    <col min="3084" max="3084" width="24.6640625" style="1" customWidth="1"/>
    <col min="3085" max="3085" width="12.33203125" style="1" customWidth="1"/>
    <col min="3086" max="3086" width="0" style="1" hidden="1" customWidth="1"/>
    <col min="3087" max="3087" width="3.44140625" style="1" customWidth="1"/>
    <col min="3088" max="3088" width="0" style="1" hidden="1" customWidth="1"/>
    <col min="3089" max="3089" width="17.6640625" style="1" customWidth="1"/>
    <col min="3090" max="3090" width="3.44140625" style="1" customWidth="1"/>
    <col min="3091" max="3091" width="0" style="1" hidden="1" customWidth="1"/>
    <col min="3092" max="3092" width="23.6640625" style="1" customWidth="1"/>
    <col min="3093" max="3093" width="10" style="1" customWidth="1"/>
    <col min="3094" max="3094" width="0" style="1" hidden="1" customWidth="1"/>
    <col min="3095" max="3096" width="14.6640625" style="1" customWidth="1"/>
    <col min="3097" max="3097" width="12.88671875" style="1" customWidth="1"/>
    <col min="3098" max="3098" width="3.33203125" style="1" customWidth="1"/>
    <col min="3099" max="3099" width="30.33203125" style="1" customWidth="1"/>
    <col min="3100" max="3100" width="5" style="1" customWidth="1"/>
    <col min="3101" max="3101" width="0" style="1" hidden="1" customWidth="1"/>
    <col min="3102" max="3102" width="14.33203125" style="1" customWidth="1"/>
    <col min="3103" max="3103" width="5.6640625" style="1" customWidth="1"/>
    <col min="3104" max="3104" width="0" style="1" hidden="1" customWidth="1"/>
    <col min="3105" max="3105" width="17.33203125" style="1" customWidth="1"/>
    <col min="3106" max="3106" width="12.6640625" style="1" customWidth="1"/>
    <col min="3107" max="3107" width="0" style="1" hidden="1" customWidth="1"/>
    <col min="3108" max="3108" width="5.33203125" style="1" customWidth="1"/>
    <col min="3109" max="3109" width="0" style="1" hidden="1" customWidth="1"/>
    <col min="3110" max="3110" width="17" style="1" customWidth="1"/>
    <col min="3111" max="3111" width="6.33203125" style="1" customWidth="1"/>
    <col min="3112" max="3112" width="0" style="1" hidden="1" customWidth="1"/>
    <col min="3113" max="3113" width="14.33203125" style="1" customWidth="1"/>
    <col min="3114" max="3114" width="7.5546875" style="1" customWidth="1"/>
    <col min="3115" max="3115" width="0" style="1" hidden="1" customWidth="1"/>
    <col min="3116" max="3117" width="14.33203125" style="1" customWidth="1"/>
    <col min="3118" max="3118" width="20.88671875" style="1" customWidth="1"/>
    <col min="3119" max="3119" width="14.44140625" style="1" customWidth="1"/>
    <col min="3120" max="3120" width="15" style="1" customWidth="1"/>
    <col min="3121" max="3121" width="2.6640625" style="1" customWidth="1"/>
    <col min="3122" max="3122" width="11.6640625" style="1" customWidth="1"/>
    <col min="3123" max="3123" width="11.5546875" style="1" customWidth="1"/>
    <col min="3124" max="3124" width="2.33203125" style="1" customWidth="1"/>
    <col min="3125" max="3125" width="41" style="1" customWidth="1"/>
    <col min="3126" max="3126" width="14.33203125" style="1" customWidth="1"/>
    <col min="3127" max="3128" width="11.5546875" style="1" customWidth="1"/>
    <col min="3129" max="3129" width="21.88671875" style="1" customWidth="1"/>
    <col min="3130" max="3321" width="11.44140625" style="1"/>
    <col min="3322" max="3322" width="21.88671875" style="1" customWidth="1"/>
    <col min="3323" max="3323" width="13.88671875" style="1" customWidth="1"/>
    <col min="3324" max="3324" width="38.6640625" style="1" customWidth="1"/>
    <col min="3325" max="3325" width="3" style="1" bestFit="1" customWidth="1"/>
    <col min="3326" max="3326" width="32.33203125" style="1" customWidth="1"/>
    <col min="3327" max="3327" width="46.33203125" style="1" customWidth="1"/>
    <col min="3328" max="3328" width="19" style="1" customWidth="1"/>
    <col min="3329" max="3329" width="0" style="1" hidden="1" customWidth="1"/>
    <col min="3330" max="3330" width="17.6640625" style="1" customWidth="1"/>
    <col min="3331" max="3331" width="0" style="1" hidden="1" customWidth="1"/>
    <col min="3332" max="3332" width="22.33203125" style="1" customWidth="1"/>
    <col min="3333" max="3333" width="5.33203125" style="1" customWidth="1"/>
    <col min="3334" max="3334" width="36.33203125" style="1" customWidth="1"/>
    <col min="3335" max="3335" width="5.6640625" style="1" customWidth="1"/>
    <col min="3336" max="3336" width="0" style="1" hidden="1" customWidth="1"/>
    <col min="3337" max="3337" width="20.6640625" style="1" customWidth="1"/>
    <col min="3338" max="3338" width="4.88671875" style="1" customWidth="1"/>
    <col min="3339" max="3339" width="0" style="1" hidden="1" customWidth="1"/>
    <col min="3340" max="3340" width="24.6640625" style="1" customWidth="1"/>
    <col min="3341" max="3341" width="12.33203125" style="1" customWidth="1"/>
    <col min="3342" max="3342" width="0" style="1" hidden="1" customWidth="1"/>
    <col min="3343" max="3343" width="3.44140625" style="1" customWidth="1"/>
    <col min="3344" max="3344" width="0" style="1" hidden="1" customWidth="1"/>
    <col min="3345" max="3345" width="17.6640625" style="1" customWidth="1"/>
    <col min="3346" max="3346" width="3.44140625" style="1" customWidth="1"/>
    <col min="3347" max="3347" width="0" style="1" hidden="1" customWidth="1"/>
    <col min="3348" max="3348" width="23.6640625" style="1" customWidth="1"/>
    <col min="3349" max="3349" width="10" style="1" customWidth="1"/>
    <col min="3350" max="3350" width="0" style="1" hidden="1" customWidth="1"/>
    <col min="3351" max="3352" width="14.6640625" style="1" customWidth="1"/>
    <col min="3353" max="3353" width="12.88671875" style="1" customWidth="1"/>
    <col min="3354" max="3354" width="3.33203125" style="1" customWidth="1"/>
    <col min="3355" max="3355" width="30.33203125" style="1" customWidth="1"/>
    <col min="3356" max="3356" width="5" style="1" customWidth="1"/>
    <col min="3357" max="3357" width="0" style="1" hidden="1" customWidth="1"/>
    <col min="3358" max="3358" width="14.33203125" style="1" customWidth="1"/>
    <col min="3359" max="3359" width="5.6640625" style="1" customWidth="1"/>
    <col min="3360" max="3360" width="0" style="1" hidden="1" customWidth="1"/>
    <col min="3361" max="3361" width="17.33203125" style="1" customWidth="1"/>
    <col min="3362" max="3362" width="12.6640625" style="1" customWidth="1"/>
    <col min="3363" max="3363" width="0" style="1" hidden="1" customWidth="1"/>
    <col min="3364" max="3364" width="5.33203125" style="1" customWidth="1"/>
    <col min="3365" max="3365" width="0" style="1" hidden="1" customWidth="1"/>
    <col min="3366" max="3366" width="17" style="1" customWidth="1"/>
    <col min="3367" max="3367" width="6.33203125" style="1" customWidth="1"/>
    <col min="3368" max="3368" width="0" style="1" hidden="1" customWidth="1"/>
    <col min="3369" max="3369" width="14.33203125" style="1" customWidth="1"/>
    <col min="3370" max="3370" width="7.5546875" style="1" customWidth="1"/>
    <col min="3371" max="3371" width="0" style="1" hidden="1" customWidth="1"/>
    <col min="3372" max="3373" width="14.33203125" style="1" customWidth="1"/>
    <col min="3374" max="3374" width="20.88671875" style="1" customWidth="1"/>
    <col min="3375" max="3375" width="14.44140625" style="1" customWidth="1"/>
    <col min="3376" max="3376" width="15" style="1" customWidth="1"/>
    <col min="3377" max="3377" width="2.6640625" style="1" customWidth="1"/>
    <col min="3378" max="3378" width="11.6640625" style="1" customWidth="1"/>
    <col min="3379" max="3379" width="11.5546875" style="1" customWidth="1"/>
    <col min="3380" max="3380" width="2.33203125" style="1" customWidth="1"/>
    <col min="3381" max="3381" width="41" style="1" customWidth="1"/>
    <col min="3382" max="3382" width="14.33203125" style="1" customWidth="1"/>
    <col min="3383" max="3384" width="11.5546875" style="1" customWidth="1"/>
    <col min="3385" max="3385" width="21.88671875" style="1" customWidth="1"/>
    <col min="3386" max="3577" width="11.44140625" style="1"/>
    <col min="3578" max="3578" width="21.88671875" style="1" customWidth="1"/>
    <col min="3579" max="3579" width="13.88671875" style="1" customWidth="1"/>
    <col min="3580" max="3580" width="38.6640625" style="1" customWidth="1"/>
    <col min="3581" max="3581" width="3" style="1" bestFit="1" customWidth="1"/>
    <col min="3582" max="3582" width="32.33203125" style="1" customWidth="1"/>
    <col min="3583" max="3583" width="46.33203125" style="1" customWidth="1"/>
    <col min="3584" max="3584" width="19" style="1" customWidth="1"/>
    <col min="3585" max="3585" width="0" style="1" hidden="1" customWidth="1"/>
    <col min="3586" max="3586" width="17.6640625" style="1" customWidth="1"/>
    <col min="3587" max="3587" width="0" style="1" hidden="1" customWidth="1"/>
    <col min="3588" max="3588" width="22.33203125" style="1" customWidth="1"/>
    <col min="3589" max="3589" width="5.33203125" style="1" customWidth="1"/>
    <col min="3590" max="3590" width="36.33203125" style="1" customWidth="1"/>
    <col min="3591" max="3591" width="5.6640625" style="1" customWidth="1"/>
    <col min="3592" max="3592" width="0" style="1" hidden="1" customWidth="1"/>
    <col min="3593" max="3593" width="20.6640625" style="1" customWidth="1"/>
    <col min="3594" max="3594" width="4.88671875" style="1" customWidth="1"/>
    <col min="3595" max="3595" width="0" style="1" hidden="1" customWidth="1"/>
    <col min="3596" max="3596" width="24.6640625" style="1" customWidth="1"/>
    <col min="3597" max="3597" width="12.33203125" style="1" customWidth="1"/>
    <col min="3598" max="3598" width="0" style="1" hidden="1" customWidth="1"/>
    <col min="3599" max="3599" width="3.44140625" style="1" customWidth="1"/>
    <col min="3600" max="3600" width="0" style="1" hidden="1" customWidth="1"/>
    <col min="3601" max="3601" width="17.6640625" style="1" customWidth="1"/>
    <col min="3602" max="3602" width="3.44140625" style="1" customWidth="1"/>
    <col min="3603" max="3603" width="0" style="1" hidden="1" customWidth="1"/>
    <col min="3604" max="3604" width="23.6640625" style="1" customWidth="1"/>
    <col min="3605" max="3605" width="10" style="1" customWidth="1"/>
    <col min="3606" max="3606" width="0" style="1" hidden="1" customWidth="1"/>
    <col min="3607" max="3608" width="14.6640625" style="1" customWidth="1"/>
    <col min="3609" max="3609" width="12.88671875" style="1" customWidth="1"/>
    <col min="3610" max="3610" width="3.33203125" style="1" customWidth="1"/>
    <col min="3611" max="3611" width="30.33203125" style="1" customWidth="1"/>
    <col min="3612" max="3612" width="5" style="1" customWidth="1"/>
    <col min="3613" max="3613" width="0" style="1" hidden="1" customWidth="1"/>
    <col min="3614" max="3614" width="14.33203125" style="1" customWidth="1"/>
    <col min="3615" max="3615" width="5.6640625" style="1" customWidth="1"/>
    <col min="3616" max="3616" width="0" style="1" hidden="1" customWidth="1"/>
    <col min="3617" max="3617" width="17.33203125" style="1" customWidth="1"/>
    <col min="3618" max="3618" width="12.6640625" style="1" customWidth="1"/>
    <col min="3619" max="3619" width="0" style="1" hidden="1" customWidth="1"/>
    <col min="3620" max="3620" width="5.33203125" style="1" customWidth="1"/>
    <col min="3621" max="3621" width="0" style="1" hidden="1" customWidth="1"/>
    <col min="3622" max="3622" width="17" style="1" customWidth="1"/>
    <col min="3623" max="3623" width="6.33203125" style="1" customWidth="1"/>
    <col min="3624" max="3624" width="0" style="1" hidden="1" customWidth="1"/>
    <col min="3625" max="3625" width="14.33203125" style="1" customWidth="1"/>
    <col min="3626" max="3626" width="7.5546875" style="1" customWidth="1"/>
    <col min="3627" max="3627" width="0" style="1" hidden="1" customWidth="1"/>
    <col min="3628" max="3629" width="14.33203125" style="1" customWidth="1"/>
    <col min="3630" max="3630" width="20.88671875" style="1" customWidth="1"/>
    <col min="3631" max="3631" width="14.44140625" style="1" customWidth="1"/>
    <col min="3632" max="3632" width="15" style="1" customWidth="1"/>
    <col min="3633" max="3633" width="2.6640625" style="1" customWidth="1"/>
    <col min="3634" max="3634" width="11.6640625" style="1" customWidth="1"/>
    <col min="3635" max="3635" width="11.5546875" style="1" customWidth="1"/>
    <col min="3636" max="3636" width="2.33203125" style="1" customWidth="1"/>
    <col min="3637" max="3637" width="41" style="1" customWidth="1"/>
    <col min="3638" max="3638" width="14.33203125" style="1" customWidth="1"/>
    <col min="3639" max="3640" width="11.5546875" style="1" customWidth="1"/>
    <col min="3641" max="3641" width="21.88671875" style="1" customWidth="1"/>
    <col min="3642" max="3833" width="11.44140625" style="1"/>
    <col min="3834" max="3834" width="21.88671875" style="1" customWidth="1"/>
    <col min="3835" max="3835" width="13.88671875" style="1" customWidth="1"/>
    <col min="3836" max="3836" width="38.6640625" style="1" customWidth="1"/>
    <col min="3837" max="3837" width="3" style="1" bestFit="1" customWidth="1"/>
    <col min="3838" max="3838" width="32.33203125" style="1" customWidth="1"/>
    <col min="3839" max="3839" width="46.33203125" style="1" customWidth="1"/>
    <col min="3840" max="3840" width="19" style="1" customWidth="1"/>
    <col min="3841" max="3841" width="0" style="1" hidden="1" customWidth="1"/>
    <col min="3842" max="3842" width="17.6640625" style="1" customWidth="1"/>
    <col min="3843" max="3843" width="0" style="1" hidden="1" customWidth="1"/>
    <col min="3844" max="3844" width="22.33203125" style="1" customWidth="1"/>
    <col min="3845" max="3845" width="5.33203125" style="1" customWidth="1"/>
    <col min="3846" max="3846" width="36.33203125" style="1" customWidth="1"/>
    <col min="3847" max="3847" width="5.6640625" style="1" customWidth="1"/>
    <col min="3848" max="3848" width="0" style="1" hidden="1" customWidth="1"/>
    <col min="3849" max="3849" width="20.6640625" style="1" customWidth="1"/>
    <col min="3850" max="3850" width="4.88671875" style="1" customWidth="1"/>
    <col min="3851" max="3851" width="0" style="1" hidden="1" customWidth="1"/>
    <col min="3852" max="3852" width="24.6640625" style="1" customWidth="1"/>
    <col min="3853" max="3853" width="12.33203125" style="1" customWidth="1"/>
    <col min="3854" max="3854" width="0" style="1" hidden="1" customWidth="1"/>
    <col min="3855" max="3855" width="3.44140625" style="1" customWidth="1"/>
    <col min="3856" max="3856" width="0" style="1" hidden="1" customWidth="1"/>
    <col min="3857" max="3857" width="17.6640625" style="1" customWidth="1"/>
    <col min="3858" max="3858" width="3.44140625" style="1" customWidth="1"/>
    <col min="3859" max="3859" width="0" style="1" hidden="1" customWidth="1"/>
    <col min="3860" max="3860" width="23.6640625" style="1" customWidth="1"/>
    <col min="3861" max="3861" width="10" style="1" customWidth="1"/>
    <col min="3862" max="3862" width="0" style="1" hidden="1" customWidth="1"/>
    <col min="3863" max="3864" width="14.6640625" style="1" customWidth="1"/>
    <col min="3865" max="3865" width="12.88671875" style="1" customWidth="1"/>
    <col min="3866" max="3866" width="3.33203125" style="1" customWidth="1"/>
    <col min="3867" max="3867" width="30.33203125" style="1" customWidth="1"/>
    <col min="3868" max="3868" width="5" style="1" customWidth="1"/>
    <col min="3869" max="3869" width="0" style="1" hidden="1" customWidth="1"/>
    <col min="3870" max="3870" width="14.33203125" style="1" customWidth="1"/>
    <col min="3871" max="3871" width="5.6640625" style="1" customWidth="1"/>
    <col min="3872" max="3872" width="0" style="1" hidden="1" customWidth="1"/>
    <col min="3873" max="3873" width="17.33203125" style="1" customWidth="1"/>
    <col min="3874" max="3874" width="12.6640625" style="1" customWidth="1"/>
    <col min="3875" max="3875" width="0" style="1" hidden="1" customWidth="1"/>
    <col min="3876" max="3876" width="5.33203125" style="1" customWidth="1"/>
    <col min="3877" max="3877" width="0" style="1" hidden="1" customWidth="1"/>
    <col min="3878" max="3878" width="17" style="1" customWidth="1"/>
    <col min="3879" max="3879" width="6.33203125" style="1" customWidth="1"/>
    <col min="3880" max="3880" width="0" style="1" hidden="1" customWidth="1"/>
    <col min="3881" max="3881" width="14.33203125" style="1" customWidth="1"/>
    <col min="3882" max="3882" width="7.5546875" style="1" customWidth="1"/>
    <col min="3883" max="3883" width="0" style="1" hidden="1" customWidth="1"/>
    <col min="3884" max="3885" width="14.33203125" style="1" customWidth="1"/>
    <col min="3886" max="3886" width="20.88671875" style="1" customWidth="1"/>
    <col min="3887" max="3887" width="14.44140625" style="1" customWidth="1"/>
    <col min="3888" max="3888" width="15" style="1" customWidth="1"/>
    <col min="3889" max="3889" width="2.6640625" style="1" customWidth="1"/>
    <col min="3890" max="3890" width="11.6640625" style="1" customWidth="1"/>
    <col min="3891" max="3891" width="11.5546875" style="1" customWidth="1"/>
    <col min="3892" max="3892" width="2.33203125" style="1" customWidth="1"/>
    <col min="3893" max="3893" width="41" style="1" customWidth="1"/>
    <col min="3894" max="3894" width="14.33203125" style="1" customWidth="1"/>
    <col min="3895" max="3896" width="11.5546875" style="1" customWidth="1"/>
    <col min="3897" max="3897" width="21.88671875" style="1" customWidth="1"/>
    <col min="3898" max="4089" width="11.44140625" style="1"/>
    <col min="4090" max="4090" width="21.88671875" style="1" customWidth="1"/>
    <col min="4091" max="4091" width="13.88671875" style="1" customWidth="1"/>
    <col min="4092" max="4092" width="38.6640625" style="1" customWidth="1"/>
    <col min="4093" max="4093" width="3" style="1" bestFit="1" customWidth="1"/>
    <col min="4094" max="4094" width="32.33203125" style="1" customWidth="1"/>
    <col min="4095" max="4095" width="46.33203125" style="1" customWidth="1"/>
    <col min="4096" max="4096" width="19" style="1" customWidth="1"/>
    <col min="4097" max="4097" width="0" style="1" hidden="1" customWidth="1"/>
    <col min="4098" max="4098" width="17.6640625" style="1" customWidth="1"/>
    <col min="4099" max="4099" width="0" style="1" hidden="1" customWidth="1"/>
    <col min="4100" max="4100" width="22.33203125" style="1" customWidth="1"/>
    <col min="4101" max="4101" width="5.33203125" style="1" customWidth="1"/>
    <col min="4102" max="4102" width="36.33203125" style="1" customWidth="1"/>
    <col min="4103" max="4103" width="5.6640625" style="1" customWidth="1"/>
    <col min="4104" max="4104" width="0" style="1" hidden="1" customWidth="1"/>
    <col min="4105" max="4105" width="20.6640625" style="1" customWidth="1"/>
    <col min="4106" max="4106" width="4.88671875" style="1" customWidth="1"/>
    <col min="4107" max="4107" width="0" style="1" hidden="1" customWidth="1"/>
    <col min="4108" max="4108" width="24.6640625" style="1" customWidth="1"/>
    <col min="4109" max="4109" width="12.33203125" style="1" customWidth="1"/>
    <col min="4110" max="4110" width="0" style="1" hidden="1" customWidth="1"/>
    <col min="4111" max="4111" width="3.44140625" style="1" customWidth="1"/>
    <col min="4112" max="4112" width="0" style="1" hidden="1" customWidth="1"/>
    <col min="4113" max="4113" width="17.6640625" style="1" customWidth="1"/>
    <col min="4114" max="4114" width="3.44140625" style="1" customWidth="1"/>
    <col min="4115" max="4115" width="0" style="1" hidden="1" customWidth="1"/>
    <col min="4116" max="4116" width="23.6640625" style="1" customWidth="1"/>
    <col min="4117" max="4117" width="10" style="1" customWidth="1"/>
    <col min="4118" max="4118" width="0" style="1" hidden="1" customWidth="1"/>
    <col min="4119" max="4120" width="14.6640625" style="1" customWidth="1"/>
    <col min="4121" max="4121" width="12.88671875" style="1" customWidth="1"/>
    <col min="4122" max="4122" width="3.33203125" style="1" customWidth="1"/>
    <col min="4123" max="4123" width="30.33203125" style="1" customWidth="1"/>
    <col min="4124" max="4124" width="5" style="1" customWidth="1"/>
    <col min="4125" max="4125" width="0" style="1" hidden="1" customWidth="1"/>
    <col min="4126" max="4126" width="14.33203125" style="1" customWidth="1"/>
    <col min="4127" max="4127" width="5.6640625" style="1" customWidth="1"/>
    <col min="4128" max="4128" width="0" style="1" hidden="1" customWidth="1"/>
    <col min="4129" max="4129" width="17.33203125" style="1" customWidth="1"/>
    <col min="4130" max="4130" width="12.6640625" style="1" customWidth="1"/>
    <col min="4131" max="4131" width="0" style="1" hidden="1" customWidth="1"/>
    <col min="4132" max="4132" width="5.33203125" style="1" customWidth="1"/>
    <col min="4133" max="4133" width="0" style="1" hidden="1" customWidth="1"/>
    <col min="4134" max="4134" width="17" style="1" customWidth="1"/>
    <col min="4135" max="4135" width="6.33203125" style="1" customWidth="1"/>
    <col min="4136" max="4136" width="0" style="1" hidden="1" customWidth="1"/>
    <col min="4137" max="4137" width="14.33203125" style="1" customWidth="1"/>
    <col min="4138" max="4138" width="7.5546875" style="1" customWidth="1"/>
    <col min="4139" max="4139" width="0" style="1" hidden="1" customWidth="1"/>
    <col min="4140" max="4141" width="14.33203125" style="1" customWidth="1"/>
    <col min="4142" max="4142" width="20.88671875" style="1" customWidth="1"/>
    <col min="4143" max="4143" width="14.44140625" style="1" customWidth="1"/>
    <col min="4144" max="4144" width="15" style="1" customWidth="1"/>
    <col min="4145" max="4145" width="2.6640625" style="1" customWidth="1"/>
    <col min="4146" max="4146" width="11.6640625" style="1" customWidth="1"/>
    <col min="4147" max="4147" width="11.5546875" style="1" customWidth="1"/>
    <col min="4148" max="4148" width="2.33203125" style="1" customWidth="1"/>
    <col min="4149" max="4149" width="41" style="1" customWidth="1"/>
    <col min="4150" max="4150" width="14.33203125" style="1" customWidth="1"/>
    <col min="4151" max="4152" width="11.5546875" style="1" customWidth="1"/>
    <col min="4153" max="4153" width="21.88671875" style="1" customWidth="1"/>
    <col min="4154" max="4345" width="11.44140625" style="1"/>
    <col min="4346" max="4346" width="21.88671875" style="1" customWidth="1"/>
    <col min="4347" max="4347" width="13.88671875" style="1" customWidth="1"/>
    <col min="4348" max="4348" width="38.6640625" style="1" customWidth="1"/>
    <col min="4349" max="4349" width="3" style="1" bestFit="1" customWidth="1"/>
    <col min="4350" max="4350" width="32.33203125" style="1" customWidth="1"/>
    <col min="4351" max="4351" width="46.33203125" style="1" customWidth="1"/>
    <col min="4352" max="4352" width="19" style="1" customWidth="1"/>
    <col min="4353" max="4353" width="0" style="1" hidden="1" customWidth="1"/>
    <col min="4354" max="4354" width="17.6640625" style="1" customWidth="1"/>
    <col min="4355" max="4355" width="0" style="1" hidden="1" customWidth="1"/>
    <col min="4356" max="4356" width="22.33203125" style="1" customWidth="1"/>
    <col min="4357" max="4357" width="5.33203125" style="1" customWidth="1"/>
    <col min="4358" max="4358" width="36.33203125" style="1" customWidth="1"/>
    <col min="4359" max="4359" width="5.6640625" style="1" customWidth="1"/>
    <col min="4360" max="4360" width="0" style="1" hidden="1" customWidth="1"/>
    <col min="4361" max="4361" width="20.6640625" style="1" customWidth="1"/>
    <col min="4362" max="4362" width="4.88671875" style="1" customWidth="1"/>
    <col min="4363" max="4363" width="0" style="1" hidden="1" customWidth="1"/>
    <col min="4364" max="4364" width="24.6640625" style="1" customWidth="1"/>
    <col min="4365" max="4365" width="12.33203125" style="1" customWidth="1"/>
    <col min="4366" max="4366" width="0" style="1" hidden="1" customWidth="1"/>
    <col min="4367" max="4367" width="3.44140625" style="1" customWidth="1"/>
    <col min="4368" max="4368" width="0" style="1" hidden="1" customWidth="1"/>
    <col min="4369" max="4369" width="17.6640625" style="1" customWidth="1"/>
    <col min="4370" max="4370" width="3.44140625" style="1" customWidth="1"/>
    <col min="4371" max="4371" width="0" style="1" hidden="1" customWidth="1"/>
    <col min="4372" max="4372" width="23.6640625" style="1" customWidth="1"/>
    <col min="4373" max="4373" width="10" style="1" customWidth="1"/>
    <col min="4374" max="4374" width="0" style="1" hidden="1" customWidth="1"/>
    <col min="4375" max="4376" width="14.6640625" style="1" customWidth="1"/>
    <col min="4377" max="4377" width="12.88671875" style="1" customWidth="1"/>
    <col min="4378" max="4378" width="3.33203125" style="1" customWidth="1"/>
    <col min="4379" max="4379" width="30.33203125" style="1" customWidth="1"/>
    <col min="4380" max="4380" width="5" style="1" customWidth="1"/>
    <col min="4381" max="4381" width="0" style="1" hidden="1" customWidth="1"/>
    <col min="4382" max="4382" width="14.33203125" style="1" customWidth="1"/>
    <col min="4383" max="4383" width="5.6640625" style="1" customWidth="1"/>
    <col min="4384" max="4384" width="0" style="1" hidden="1" customWidth="1"/>
    <col min="4385" max="4385" width="17.33203125" style="1" customWidth="1"/>
    <col min="4386" max="4386" width="12.6640625" style="1" customWidth="1"/>
    <col min="4387" max="4387" width="0" style="1" hidden="1" customWidth="1"/>
    <col min="4388" max="4388" width="5.33203125" style="1" customWidth="1"/>
    <col min="4389" max="4389" width="0" style="1" hidden="1" customWidth="1"/>
    <col min="4390" max="4390" width="17" style="1" customWidth="1"/>
    <col min="4391" max="4391" width="6.33203125" style="1" customWidth="1"/>
    <col min="4392" max="4392" width="0" style="1" hidden="1" customWidth="1"/>
    <col min="4393" max="4393" width="14.33203125" style="1" customWidth="1"/>
    <col min="4394" max="4394" width="7.5546875" style="1" customWidth="1"/>
    <col min="4395" max="4395" width="0" style="1" hidden="1" customWidth="1"/>
    <col min="4396" max="4397" width="14.33203125" style="1" customWidth="1"/>
    <col min="4398" max="4398" width="20.88671875" style="1" customWidth="1"/>
    <col min="4399" max="4399" width="14.44140625" style="1" customWidth="1"/>
    <col min="4400" max="4400" width="15" style="1" customWidth="1"/>
    <col min="4401" max="4401" width="2.6640625" style="1" customWidth="1"/>
    <col min="4402" max="4402" width="11.6640625" style="1" customWidth="1"/>
    <col min="4403" max="4403" width="11.5546875" style="1" customWidth="1"/>
    <col min="4404" max="4404" width="2.33203125" style="1" customWidth="1"/>
    <col min="4405" max="4405" width="41" style="1" customWidth="1"/>
    <col min="4406" max="4406" width="14.33203125" style="1" customWidth="1"/>
    <col min="4407" max="4408" width="11.5546875" style="1" customWidth="1"/>
    <col min="4409" max="4409" width="21.88671875" style="1" customWidth="1"/>
    <col min="4410" max="4601" width="11.44140625" style="1"/>
    <col min="4602" max="4602" width="21.88671875" style="1" customWidth="1"/>
    <col min="4603" max="4603" width="13.88671875" style="1" customWidth="1"/>
    <col min="4604" max="4604" width="38.6640625" style="1" customWidth="1"/>
    <col min="4605" max="4605" width="3" style="1" bestFit="1" customWidth="1"/>
    <col min="4606" max="4606" width="32.33203125" style="1" customWidth="1"/>
    <col min="4607" max="4607" width="46.33203125" style="1" customWidth="1"/>
    <col min="4608" max="4608" width="19" style="1" customWidth="1"/>
    <col min="4609" max="4609" width="0" style="1" hidden="1" customWidth="1"/>
    <col min="4610" max="4610" width="17.6640625" style="1" customWidth="1"/>
    <col min="4611" max="4611" width="0" style="1" hidden="1" customWidth="1"/>
    <col min="4612" max="4612" width="22.33203125" style="1" customWidth="1"/>
    <col min="4613" max="4613" width="5.33203125" style="1" customWidth="1"/>
    <col min="4614" max="4614" width="36.33203125" style="1" customWidth="1"/>
    <col min="4615" max="4615" width="5.6640625" style="1" customWidth="1"/>
    <col min="4616" max="4616" width="0" style="1" hidden="1" customWidth="1"/>
    <col min="4617" max="4617" width="20.6640625" style="1" customWidth="1"/>
    <col min="4618" max="4618" width="4.88671875" style="1" customWidth="1"/>
    <col min="4619" max="4619" width="0" style="1" hidden="1" customWidth="1"/>
    <col min="4620" max="4620" width="24.6640625" style="1" customWidth="1"/>
    <col min="4621" max="4621" width="12.33203125" style="1" customWidth="1"/>
    <col min="4622" max="4622" width="0" style="1" hidden="1" customWidth="1"/>
    <col min="4623" max="4623" width="3.44140625" style="1" customWidth="1"/>
    <col min="4624" max="4624" width="0" style="1" hidden="1" customWidth="1"/>
    <col min="4625" max="4625" width="17.6640625" style="1" customWidth="1"/>
    <col min="4626" max="4626" width="3.44140625" style="1" customWidth="1"/>
    <col min="4627" max="4627" width="0" style="1" hidden="1" customWidth="1"/>
    <col min="4628" max="4628" width="23.6640625" style="1" customWidth="1"/>
    <col min="4629" max="4629" width="10" style="1" customWidth="1"/>
    <col min="4630" max="4630" width="0" style="1" hidden="1" customWidth="1"/>
    <col min="4631" max="4632" width="14.6640625" style="1" customWidth="1"/>
    <col min="4633" max="4633" width="12.88671875" style="1" customWidth="1"/>
    <col min="4634" max="4634" width="3.33203125" style="1" customWidth="1"/>
    <col min="4635" max="4635" width="30.33203125" style="1" customWidth="1"/>
    <col min="4636" max="4636" width="5" style="1" customWidth="1"/>
    <col min="4637" max="4637" width="0" style="1" hidden="1" customWidth="1"/>
    <col min="4638" max="4638" width="14.33203125" style="1" customWidth="1"/>
    <col min="4639" max="4639" width="5.6640625" style="1" customWidth="1"/>
    <col min="4640" max="4640" width="0" style="1" hidden="1" customWidth="1"/>
    <col min="4641" max="4641" width="17.33203125" style="1" customWidth="1"/>
    <col min="4642" max="4642" width="12.6640625" style="1" customWidth="1"/>
    <col min="4643" max="4643" width="0" style="1" hidden="1" customWidth="1"/>
    <col min="4644" max="4644" width="5.33203125" style="1" customWidth="1"/>
    <col min="4645" max="4645" width="0" style="1" hidden="1" customWidth="1"/>
    <col min="4646" max="4646" width="17" style="1" customWidth="1"/>
    <col min="4647" max="4647" width="6.33203125" style="1" customWidth="1"/>
    <col min="4648" max="4648" width="0" style="1" hidden="1" customWidth="1"/>
    <col min="4649" max="4649" width="14.33203125" style="1" customWidth="1"/>
    <col min="4650" max="4650" width="7.5546875" style="1" customWidth="1"/>
    <col min="4651" max="4651" width="0" style="1" hidden="1" customWidth="1"/>
    <col min="4652" max="4653" width="14.33203125" style="1" customWidth="1"/>
    <col min="4654" max="4654" width="20.88671875" style="1" customWidth="1"/>
    <col min="4655" max="4655" width="14.44140625" style="1" customWidth="1"/>
    <col min="4656" max="4656" width="15" style="1" customWidth="1"/>
    <col min="4657" max="4657" width="2.6640625" style="1" customWidth="1"/>
    <col min="4658" max="4658" width="11.6640625" style="1" customWidth="1"/>
    <col min="4659" max="4659" width="11.5546875" style="1" customWidth="1"/>
    <col min="4660" max="4660" width="2.33203125" style="1" customWidth="1"/>
    <col min="4661" max="4661" width="41" style="1" customWidth="1"/>
    <col min="4662" max="4662" width="14.33203125" style="1" customWidth="1"/>
    <col min="4663" max="4664" width="11.5546875" style="1" customWidth="1"/>
    <col min="4665" max="4665" width="21.88671875" style="1" customWidth="1"/>
    <col min="4666" max="4857" width="11.44140625" style="1"/>
    <col min="4858" max="4858" width="21.88671875" style="1" customWidth="1"/>
    <col min="4859" max="4859" width="13.88671875" style="1" customWidth="1"/>
    <col min="4860" max="4860" width="38.6640625" style="1" customWidth="1"/>
    <col min="4861" max="4861" width="3" style="1" bestFit="1" customWidth="1"/>
    <col min="4862" max="4862" width="32.33203125" style="1" customWidth="1"/>
    <col min="4863" max="4863" width="46.33203125" style="1" customWidth="1"/>
    <col min="4864" max="4864" width="19" style="1" customWidth="1"/>
    <col min="4865" max="4865" width="0" style="1" hidden="1" customWidth="1"/>
    <col min="4866" max="4866" width="17.6640625" style="1" customWidth="1"/>
    <col min="4867" max="4867" width="0" style="1" hidden="1" customWidth="1"/>
    <col min="4868" max="4868" width="22.33203125" style="1" customWidth="1"/>
    <col min="4869" max="4869" width="5.33203125" style="1" customWidth="1"/>
    <col min="4870" max="4870" width="36.33203125" style="1" customWidth="1"/>
    <col min="4871" max="4871" width="5.6640625" style="1" customWidth="1"/>
    <col min="4872" max="4872" width="0" style="1" hidden="1" customWidth="1"/>
    <col min="4873" max="4873" width="20.6640625" style="1" customWidth="1"/>
    <col min="4874" max="4874" width="4.88671875" style="1" customWidth="1"/>
    <col min="4875" max="4875" width="0" style="1" hidden="1" customWidth="1"/>
    <col min="4876" max="4876" width="24.6640625" style="1" customWidth="1"/>
    <col min="4877" max="4877" width="12.33203125" style="1" customWidth="1"/>
    <col min="4878" max="4878" width="0" style="1" hidden="1" customWidth="1"/>
    <col min="4879" max="4879" width="3.44140625" style="1" customWidth="1"/>
    <col min="4880" max="4880" width="0" style="1" hidden="1" customWidth="1"/>
    <col min="4881" max="4881" width="17.6640625" style="1" customWidth="1"/>
    <col min="4882" max="4882" width="3.44140625" style="1" customWidth="1"/>
    <col min="4883" max="4883" width="0" style="1" hidden="1" customWidth="1"/>
    <col min="4884" max="4884" width="23.6640625" style="1" customWidth="1"/>
    <col min="4885" max="4885" width="10" style="1" customWidth="1"/>
    <col min="4886" max="4886" width="0" style="1" hidden="1" customWidth="1"/>
    <col min="4887" max="4888" width="14.6640625" style="1" customWidth="1"/>
    <col min="4889" max="4889" width="12.88671875" style="1" customWidth="1"/>
    <col min="4890" max="4890" width="3.33203125" style="1" customWidth="1"/>
    <col min="4891" max="4891" width="30.33203125" style="1" customWidth="1"/>
    <col min="4892" max="4892" width="5" style="1" customWidth="1"/>
    <col min="4893" max="4893" width="0" style="1" hidden="1" customWidth="1"/>
    <col min="4894" max="4894" width="14.33203125" style="1" customWidth="1"/>
    <col min="4895" max="4895" width="5.6640625" style="1" customWidth="1"/>
    <col min="4896" max="4896" width="0" style="1" hidden="1" customWidth="1"/>
    <col min="4897" max="4897" width="17.33203125" style="1" customWidth="1"/>
    <col min="4898" max="4898" width="12.6640625" style="1" customWidth="1"/>
    <col min="4899" max="4899" width="0" style="1" hidden="1" customWidth="1"/>
    <col min="4900" max="4900" width="5.33203125" style="1" customWidth="1"/>
    <col min="4901" max="4901" width="0" style="1" hidden="1" customWidth="1"/>
    <col min="4902" max="4902" width="17" style="1" customWidth="1"/>
    <col min="4903" max="4903" width="6.33203125" style="1" customWidth="1"/>
    <col min="4904" max="4904" width="0" style="1" hidden="1" customWidth="1"/>
    <col min="4905" max="4905" width="14.33203125" style="1" customWidth="1"/>
    <col min="4906" max="4906" width="7.5546875" style="1" customWidth="1"/>
    <col min="4907" max="4907" width="0" style="1" hidden="1" customWidth="1"/>
    <col min="4908" max="4909" width="14.33203125" style="1" customWidth="1"/>
    <col min="4910" max="4910" width="20.88671875" style="1" customWidth="1"/>
    <col min="4911" max="4911" width="14.44140625" style="1" customWidth="1"/>
    <col min="4912" max="4912" width="15" style="1" customWidth="1"/>
    <col min="4913" max="4913" width="2.6640625" style="1" customWidth="1"/>
    <col min="4914" max="4914" width="11.6640625" style="1" customWidth="1"/>
    <col min="4915" max="4915" width="11.5546875" style="1" customWidth="1"/>
    <col min="4916" max="4916" width="2.33203125" style="1" customWidth="1"/>
    <col min="4917" max="4917" width="41" style="1" customWidth="1"/>
    <col min="4918" max="4918" width="14.33203125" style="1" customWidth="1"/>
    <col min="4919" max="4920" width="11.5546875" style="1" customWidth="1"/>
    <col min="4921" max="4921" width="21.88671875" style="1" customWidth="1"/>
    <col min="4922" max="5113" width="11.44140625" style="1"/>
    <col min="5114" max="5114" width="21.88671875" style="1" customWidth="1"/>
    <col min="5115" max="5115" width="13.88671875" style="1" customWidth="1"/>
    <col min="5116" max="5116" width="38.6640625" style="1" customWidth="1"/>
    <col min="5117" max="5117" width="3" style="1" bestFit="1" customWidth="1"/>
    <col min="5118" max="5118" width="32.33203125" style="1" customWidth="1"/>
    <col min="5119" max="5119" width="46.33203125" style="1" customWidth="1"/>
    <col min="5120" max="5120" width="19" style="1" customWidth="1"/>
    <col min="5121" max="5121" width="0" style="1" hidden="1" customWidth="1"/>
    <col min="5122" max="5122" width="17.6640625" style="1" customWidth="1"/>
    <col min="5123" max="5123" width="0" style="1" hidden="1" customWidth="1"/>
    <col min="5124" max="5124" width="22.33203125" style="1" customWidth="1"/>
    <col min="5125" max="5125" width="5.33203125" style="1" customWidth="1"/>
    <col min="5126" max="5126" width="36.33203125" style="1" customWidth="1"/>
    <col min="5127" max="5127" width="5.6640625" style="1" customWidth="1"/>
    <col min="5128" max="5128" width="0" style="1" hidden="1" customWidth="1"/>
    <col min="5129" max="5129" width="20.6640625" style="1" customWidth="1"/>
    <col min="5130" max="5130" width="4.88671875" style="1" customWidth="1"/>
    <col min="5131" max="5131" width="0" style="1" hidden="1" customWidth="1"/>
    <col min="5132" max="5132" width="24.6640625" style="1" customWidth="1"/>
    <col min="5133" max="5133" width="12.33203125" style="1" customWidth="1"/>
    <col min="5134" max="5134" width="0" style="1" hidden="1" customWidth="1"/>
    <col min="5135" max="5135" width="3.44140625" style="1" customWidth="1"/>
    <col min="5136" max="5136" width="0" style="1" hidden="1" customWidth="1"/>
    <col min="5137" max="5137" width="17.6640625" style="1" customWidth="1"/>
    <col min="5138" max="5138" width="3.44140625" style="1" customWidth="1"/>
    <col min="5139" max="5139" width="0" style="1" hidden="1" customWidth="1"/>
    <col min="5140" max="5140" width="23.6640625" style="1" customWidth="1"/>
    <col min="5141" max="5141" width="10" style="1" customWidth="1"/>
    <col min="5142" max="5142" width="0" style="1" hidden="1" customWidth="1"/>
    <col min="5143" max="5144" width="14.6640625" style="1" customWidth="1"/>
    <col min="5145" max="5145" width="12.88671875" style="1" customWidth="1"/>
    <col min="5146" max="5146" width="3.33203125" style="1" customWidth="1"/>
    <col min="5147" max="5147" width="30.33203125" style="1" customWidth="1"/>
    <col min="5148" max="5148" width="5" style="1" customWidth="1"/>
    <col min="5149" max="5149" width="0" style="1" hidden="1" customWidth="1"/>
    <col min="5150" max="5150" width="14.33203125" style="1" customWidth="1"/>
    <col min="5151" max="5151" width="5.6640625" style="1" customWidth="1"/>
    <col min="5152" max="5152" width="0" style="1" hidden="1" customWidth="1"/>
    <col min="5153" max="5153" width="17.33203125" style="1" customWidth="1"/>
    <col min="5154" max="5154" width="12.6640625" style="1" customWidth="1"/>
    <col min="5155" max="5155" width="0" style="1" hidden="1" customWidth="1"/>
    <col min="5156" max="5156" width="5.33203125" style="1" customWidth="1"/>
    <col min="5157" max="5157" width="0" style="1" hidden="1" customWidth="1"/>
    <col min="5158" max="5158" width="17" style="1" customWidth="1"/>
    <col min="5159" max="5159" width="6.33203125" style="1" customWidth="1"/>
    <col min="5160" max="5160" width="0" style="1" hidden="1" customWidth="1"/>
    <col min="5161" max="5161" width="14.33203125" style="1" customWidth="1"/>
    <col min="5162" max="5162" width="7.5546875" style="1" customWidth="1"/>
    <col min="5163" max="5163" width="0" style="1" hidden="1" customWidth="1"/>
    <col min="5164" max="5165" width="14.33203125" style="1" customWidth="1"/>
    <col min="5166" max="5166" width="20.88671875" style="1" customWidth="1"/>
    <col min="5167" max="5167" width="14.44140625" style="1" customWidth="1"/>
    <col min="5168" max="5168" width="15" style="1" customWidth="1"/>
    <col min="5169" max="5169" width="2.6640625" style="1" customWidth="1"/>
    <col min="5170" max="5170" width="11.6640625" style="1" customWidth="1"/>
    <col min="5171" max="5171" width="11.5546875" style="1" customWidth="1"/>
    <col min="5172" max="5172" width="2.33203125" style="1" customWidth="1"/>
    <col min="5173" max="5173" width="41" style="1" customWidth="1"/>
    <col min="5174" max="5174" width="14.33203125" style="1" customWidth="1"/>
    <col min="5175" max="5176" width="11.5546875" style="1" customWidth="1"/>
    <col min="5177" max="5177" width="21.88671875" style="1" customWidth="1"/>
    <col min="5178" max="5369" width="11.44140625" style="1"/>
    <col min="5370" max="5370" width="21.88671875" style="1" customWidth="1"/>
    <col min="5371" max="5371" width="13.88671875" style="1" customWidth="1"/>
    <col min="5372" max="5372" width="38.6640625" style="1" customWidth="1"/>
    <col min="5373" max="5373" width="3" style="1" bestFit="1" customWidth="1"/>
    <col min="5374" max="5374" width="32.33203125" style="1" customWidth="1"/>
    <col min="5375" max="5375" width="46.33203125" style="1" customWidth="1"/>
    <col min="5376" max="5376" width="19" style="1" customWidth="1"/>
    <col min="5377" max="5377" width="0" style="1" hidden="1" customWidth="1"/>
    <col min="5378" max="5378" width="17.6640625" style="1" customWidth="1"/>
    <col min="5379" max="5379" width="0" style="1" hidden="1" customWidth="1"/>
    <col min="5380" max="5380" width="22.33203125" style="1" customWidth="1"/>
    <col min="5381" max="5381" width="5.33203125" style="1" customWidth="1"/>
    <col min="5382" max="5382" width="36.33203125" style="1" customWidth="1"/>
    <col min="5383" max="5383" width="5.6640625" style="1" customWidth="1"/>
    <col min="5384" max="5384" width="0" style="1" hidden="1" customWidth="1"/>
    <col min="5385" max="5385" width="20.6640625" style="1" customWidth="1"/>
    <col min="5386" max="5386" width="4.88671875" style="1" customWidth="1"/>
    <col min="5387" max="5387" width="0" style="1" hidden="1" customWidth="1"/>
    <col min="5388" max="5388" width="24.6640625" style="1" customWidth="1"/>
    <col min="5389" max="5389" width="12.33203125" style="1" customWidth="1"/>
    <col min="5390" max="5390" width="0" style="1" hidden="1" customWidth="1"/>
    <col min="5391" max="5391" width="3.44140625" style="1" customWidth="1"/>
    <col min="5392" max="5392" width="0" style="1" hidden="1" customWidth="1"/>
    <col min="5393" max="5393" width="17.6640625" style="1" customWidth="1"/>
    <col min="5394" max="5394" width="3.44140625" style="1" customWidth="1"/>
    <col min="5395" max="5395" width="0" style="1" hidden="1" customWidth="1"/>
    <col min="5396" max="5396" width="23.6640625" style="1" customWidth="1"/>
    <col min="5397" max="5397" width="10" style="1" customWidth="1"/>
    <col min="5398" max="5398" width="0" style="1" hidden="1" customWidth="1"/>
    <col min="5399" max="5400" width="14.6640625" style="1" customWidth="1"/>
    <col min="5401" max="5401" width="12.88671875" style="1" customWidth="1"/>
    <col min="5402" max="5402" width="3.33203125" style="1" customWidth="1"/>
    <col min="5403" max="5403" width="30.33203125" style="1" customWidth="1"/>
    <col min="5404" max="5404" width="5" style="1" customWidth="1"/>
    <col min="5405" max="5405" width="0" style="1" hidden="1" customWidth="1"/>
    <col min="5406" max="5406" width="14.33203125" style="1" customWidth="1"/>
    <col min="5407" max="5407" width="5.6640625" style="1" customWidth="1"/>
    <col min="5408" max="5408" width="0" style="1" hidden="1" customWidth="1"/>
    <col min="5409" max="5409" width="17.33203125" style="1" customWidth="1"/>
    <col min="5410" max="5410" width="12.6640625" style="1" customWidth="1"/>
    <col min="5411" max="5411" width="0" style="1" hidden="1" customWidth="1"/>
    <col min="5412" max="5412" width="5.33203125" style="1" customWidth="1"/>
    <col min="5413" max="5413" width="0" style="1" hidden="1" customWidth="1"/>
    <col min="5414" max="5414" width="17" style="1" customWidth="1"/>
    <col min="5415" max="5415" width="6.33203125" style="1" customWidth="1"/>
    <col min="5416" max="5416" width="0" style="1" hidden="1" customWidth="1"/>
    <col min="5417" max="5417" width="14.33203125" style="1" customWidth="1"/>
    <col min="5418" max="5418" width="7.5546875" style="1" customWidth="1"/>
    <col min="5419" max="5419" width="0" style="1" hidden="1" customWidth="1"/>
    <col min="5420" max="5421" width="14.33203125" style="1" customWidth="1"/>
    <col min="5422" max="5422" width="20.88671875" style="1" customWidth="1"/>
    <col min="5423" max="5423" width="14.44140625" style="1" customWidth="1"/>
    <col min="5424" max="5424" width="15" style="1" customWidth="1"/>
    <col min="5425" max="5425" width="2.6640625" style="1" customWidth="1"/>
    <col min="5426" max="5426" width="11.6640625" style="1" customWidth="1"/>
    <col min="5427" max="5427" width="11.5546875" style="1" customWidth="1"/>
    <col min="5428" max="5428" width="2.33203125" style="1" customWidth="1"/>
    <col min="5429" max="5429" width="41" style="1" customWidth="1"/>
    <col min="5430" max="5430" width="14.33203125" style="1" customWidth="1"/>
    <col min="5431" max="5432" width="11.5546875" style="1" customWidth="1"/>
    <col min="5433" max="5433" width="21.88671875" style="1" customWidth="1"/>
    <col min="5434" max="5625" width="11.44140625" style="1"/>
    <col min="5626" max="5626" width="21.88671875" style="1" customWidth="1"/>
    <col min="5627" max="5627" width="13.88671875" style="1" customWidth="1"/>
    <col min="5628" max="5628" width="38.6640625" style="1" customWidth="1"/>
    <col min="5629" max="5629" width="3" style="1" bestFit="1" customWidth="1"/>
    <col min="5630" max="5630" width="32.33203125" style="1" customWidth="1"/>
    <col min="5631" max="5631" width="46.33203125" style="1" customWidth="1"/>
    <col min="5632" max="5632" width="19" style="1" customWidth="1"/>
    <col min="5633" max="5633" width="0" style="1" hidden="1" customWidth="1"/>
    <col min="5634" max="5634" width="17.6640625" style="1" customWidth="1"/>
    <col min="5635" max="5635" width="0" style="1" hidden="1" customWidth="1"/>
    <col min="5636" max="5636" width="22.33203125" style="1" customWidth="1"/>
    <col min="5637" max="5637" width="5.33203125" style="1" customWidth="1"/>
    <col min="5638" max="5638" width="36.33203125" style="1" customWidth="1"/>
    <col min="5639" max="5639" width="5.6640625" style="1" customWidth="1"/>
    <col min="5640" max="5640" width="0" style="1" hidden="1" customWidth="1"/>
    <col min="5641" max="5641" width="20.6640625" style="1" customWidth="1"/>
    <col min="5642" max="5642" width="4.88671875" style="1" customWidth="1"/>
    <col min="5643" max="5643" width="0" style="1" hidden="1" customWidth="1"/>
    <col min="5644" max="5644" width="24.6640625" style="1" customWidth="1"/>
    <col min="5645" max="5645" width="12.33203125" style="1" customWidth="1"/>
    <col min="5646" max="5646" width="0" style="1" hidden="1" customWidth="1"/>
    <col min="5647" max="5647" width="3.44140625" style="1" customWidth="1"/>
    <col min="5648" max="5648" width="0" style="1" hidden="1" customWidth="1"/>
    <col min="5649" max="5649" width="17.6640625" style="1" customWidth="1"/>
    <col min="5650" max="5650" width="3.44140625" style="1" customWidth="1"/>
    <col min="5651" max="5651" width="0" style="1" hidden="1" customWidth="1"/>
    <col min="5652" max="5652" width="23.6640625" style="1" customWidth="1"/>
    <col min="5653" max="5653" width="10" style="1" customWidth="1"/>
    <col min="5654" max="5654" width="0" style="1" hidden="1" customWidth="1"/>
    <col min="5655" max="5656" width="14.6640625" style="1" customWidth="1"/>
    <col min="5657" max="5657" width="12.88671875" style="1" customWidth="1"/>
    <col min="5658" max="5658" width="3.33203125" style="1" customWidth="1"/>
    <col min="5659" max="5659" width="30.33203125" style="1" customWidth="1"/>
    <col min="5660" max="5660" width="5" style="1" customWidth="1"/>
    <col min="5661" max="5661" width="0" style="1" hidden="1" customWidth="1"/>
    <col min="5662" max="5662" width="14.33203125" style="1" customWidth="1"/>
    <col min="5663" max="5663" width="5.6640625" style="1" customWidth="1"/>
    <col min="5664" max="5664" width="0" style="1" hidden="1" customWidth="1"/>
    <col min="5665" max="5665" width="17.33203125" style="1" customWidth="1"/>
    <col min="5666" max="5666" width="12.6640625" style="1" customWidth="1"/>
    <col min="5667" max="5667" width="0" style="1" hidden="1" customWidth="1"/>
    <col min="5668" max="5668" width="5.33203125" style="1" customWidth="1"/>
    <col min="5669" max="5669" width="0" style="1" hidden="1" customWidth="1"/>
    <col min="5670" max="5670" width="17" style="1" customWidth="1"/>
    <col min="5671" max="5671" width="6.33203125" style="1" customWidth="1"/>
    <col min="5672" max="5672" width="0" style="1" hidden="1" customWidth="1"/>
    <col min="5673" max="5673" width="14.33203125" style="1" customWidth="1"/>
    <col min="5674" max="5674" width="7.5546875" style="1" customWidth="1"/>
    <col min="5675" max="5675" width="0" style="1" hidden="1" customWidth="1"/>
    <col min="5676" max="5677" width="14.33203125" style="1" customWidth="1"/>
    <col min="5678" max="5678" width="20.88671875" style="1" customWidth="1"/>
    <col min="5679" max="5679" width="14.44140625" style="1" customWidth="1"/>
    <col min="5680" max="5680" width="15" style="1" customWidth="1"/>
    <col min="5681" max="5681" width="2.6640625" style="1" customWidth="1"/>
    <col min="5682" max="5682" width="11.6640625" style="1" customWidth="1"/>
    <col min="5683" max="5683" width="11.5546875" style="1" customWidth="1"/>
    <col min="5684" max="5684" width="2.33203125" style="1" customWidth="1"/>
    <col min="5685" max="5685" width="41" style="1" customWidth="1"/>
    <col min="5686" max="5686" width="14.33203125" style="1" customWidth="1"/>
    <col min="5687" max="5688" width="11.5546875" style="1" customWidth="1"/>
    <col min="5689" max="5689" width="21.88671875" style="1" customWidth="1"/>
    <col min="5690" max="5881" width="11.44140625" style="1"/>
    <col min="5882" max="5882" width="21.88671875" style="1" customWidth="1"/>
    <col min="5883" max="5883" width="13.88671875" style="1" customWidth="1"/>
    <col min="5884" max="5884" width="38.6640625" style="1" customWidth="1"/>
    <col min="5885" max="5885" width="3" style="1" bestFit="1" customWidth="1"/>
    <col min="5886" max="5886" width="32.33203125" style="1" customWidth="1"/>
    <col min="5887" max="5887" width="46.33203125" style="1" customWidth="1"/>
    <col min="5888" max="5888" width="19" style="1" customWidth="1"/>
    <col min="5889" max="5889" width="0" style="1" hidden="1" customWidth="1"/>
    <col min="5890" max="5890" width="17.6640625" style="1" customWidth="1"/>
    <col min="5891" max="5891" width="0" style="1" hidden="1" customWidth="1"/>
    <col min="5892" max="5892" width="22.33203125" style="1" customWidth="1"/>
    <col min="5893" max="5893" width="5.33203125" style="1" customWidth="1"/>
    <col min="5894" max="5894" width="36.33203125" style="1" customWidth="1"/>
    <col min="5895" max="5895" width="5.6640625" style="1" customWidth="1"/>
    <col min="5896" max="5896" width="0" style="1" hidden="1" customWidth="1"/>
    <col min="5897" max="5897" width="20.6640625" style="1" customWidth="1"/>
    <col min="5898" max="5898" width="4.88671875" style="1" customWidth="1"/>
    <col min="5899" max="5899" width="0" style="1" hidden="1" customWidth="1"/>
    <col min="5900" max="5900" width="24.6640625" style="1" customWidth="1"/>
    <col min="5901" max="5901" width="12.33203125" style="1" customWidth="1"/>
    <col min="5902" max="5902" width="0" style="1" hidden="1" customWidth="1"/>
    <col min="5903" max="5903" width="3.44140625" style="1" customWidth="1"/>
    <col min="5904" max="5904" width="0" style="1" hidden="1" customWidth="1"/>
    <col min="5905" max="5905" width="17.6640625" style="1" customWidth="1"/>
    <col min="5906" max="5906" width="3.44140625" style="1" customWidth="1"/>
    <col min="5907" max="5907" width="0" style="1" hidden="1" customWidth="1"/>
    <col min="5908" max="5908" width="23.6640625" style="1" customWidth="1"/>
    <col min="5909" max="5909" width="10" style="1" customWidth="1"/>
    <col min="5910" max="5910" width="0" style="1" hidden="1" customWidth="1"/>
    <col min="5911" max="5912" width="14.6640625" style="1" customWidth="1"/>
    <col min="5913" max="5913" width="12.88671875" style="1" customWidth="1"/>
    <col min="5914" max="5914" width="3.33203125" style="1" customWidth="1"/>
    <col min="5915" max="5915" width="30.33203125" style="1" customWidth="1"/>
    <col min="5916" max="5916" width="5" style="1" customWidth="1"/>
    <col min="5917" max="5917" width="0" style="1" hidden="1" customWidth="1"/>
    <col min="5918" max="5918" width="14.33203125" style="1" customWidth="1"/>
    <col min="5919" max="5919" width="5.6640625" style="1" customWidth="1"/>
    <col min="5920" max="5920" width="0" style="1" hidden="1" customWidth="1"/>
    <col min="5921" max="5921" width="17.33203125" style="1" customWidth="1"/>
    <col min="5922" max="5922" width="12.6640625" style="1" customWidth="1"/>
    <col min="5923" max="5923" width="0" style="1" hidden="1" customWidth="1"/>
    <col min="5924" max="5924" width="5.33203125" style="1" customWidth="1"/>
    <col min="5925" max="5925" width="0" style="1" hidden="1" customWidth="1"/>
    <col min="5926" max="5926" width="17" style="1" customWidth="1"/>
    <col min="5927" max="5927" width="6.33203125" style="1" customWidth="1"/>
    <col min="5928" max="5928" width="0" style="1" hidden="1" customWidth="1"/>
    <col min="5929" max="5929" width="14.33203125" style="1" customWidth="1"/>
    <col min="5930" max="5930" width="7.5546875" style="1" customWidth="1"/>
    <col min="5931" max="5931" width="0" style="1" hidden="1" customWidth="1"/>
    <col min="5932" max="5933" width="14.33203125" style="1" customWidth="1"/>
    <col min="5934" max="5934" width="20.88671875" style="1" customWidth="1"/>
    <col min="5935" max="5935" width="14.44140625" style="1" customWidth="1"/>
    <col min="5936" max="5936" width="15" style="1" customWidth="1"/>
    <col min="5937" max="5937" width="2.6640625" style="1" customWidth="1"/>
    <col min="5938" max="5938" width="11.6640625" style="1" customWidth="1"/>
    <col min="5939" max="5939" width="11.5546875" style="1" customWidth="1"/>
    <col min="5940" max="5940" width="2.33203125" style="1" customWidth="1"/>
    <col min="5941" max="5941" width="41" style="1" customWidth="1"/>
    <col min="5942" max="5942" width="14.33203125" style="1" customWidth="1"/>
    <col min="5943" max="5944" width="11.5546875" style="1" customWidth="1"/>
    <col min="5945" max="5945" width="21.88671875" style="1" customWidth="1"/>
    <col min="5946" max="6137" width="11.44140625" style="1"/>
    <col min="6138" max="6138" width="21.88671875" style="1" customWidth="1"/>
    <col min="6139" max="6139" width="13.88671875" style="1" customWidth="1"/>
    <col min="6140" max="6140" width="38.6640625" style="1" customWidth="1"/>
    <col min="6141" max="6141" width="3" style="1" bestFit="1" customWidth="1"/>
    <col min="6142" max="6142" width="32.33203125" style="1" customWidth="1"/>
    <col min="6143" max="6143" width="46.33203125" style="1" customWidth="1"/>
    <col min="6144" max="6144" width="19" style="1" customWidth="1"/>
    <col min="6145" max="6145" width="0" style="1" hidden="1" customWidth="1"/>
    <col min="6146" max="6146" width="17.6640625" style="1" customWidth="1"/>
    <col min="6147" max="6147" width="0" style="1" hidden="1" customWidth="1"/>
    <col min="6148" max="6148" width="22.33203125" style="1" customWidth="1"/>
    <col min="6149" max="6149" width="5.33203125" style="1" customWidth="1"/>
    <col min="6150" max="6150" width="36.33203125" style="1" customWidth="1"/>
    <col min="6151" max="6151" width="5.6640625" style="1" customWidth="1"/>
    <col min="6152" max="6152" width="0" style="1" hidden="1" customWidth="1"/>
    <col min="6153" max="6153" width="20.6640625" style="1" customWidth="1"/>
    <col min="6154" max="6154" width="4.88671875" style="1" customWidth="1"/>
    <col min="6155" max="6155" width="0" style="1" hidden="1" customWidth="1"/>
    <col min="6156" max="6156" width="24.6640625" style="1" customWidth="1"/>
    <col min="6157" max="6157" width="12.33203125" style="1" customWidth="1"/>
    <col min="6158" max="6158" width="0" style="1" hidden="1" customWidth="1"/>
    <col min="6159" max="6159" width="3.44140625" style="1" customWidth="1"/>
    <col min="6160" max="6160" width="0" style="1" hidden="1" customWidth="1"/>
    <col min="6161" max="6161" width="17.6640625" style="1" customWidth="1"/>
    <col min="6162" max="6162" width="3.44140625" style="1" customWidth="1"/>
    <col min="6163" max="6163" width="0" style="1" hidden="1" customWidth="1"/>
    <col min="6164" max="6164" width="23.6640625" style="1" customWidth="1"/>
    <col min="6165" max="6165" width="10" style="1" customWidth="1"/>
    <col min="6166" max="6166" width="0" style="1" hidden="1" customWidth="1"/>
    <col min="6167" max="6168" width="14.6640625" style="1" customWidth="1"/>
    <col min="6169" max="6169" width="12.88671875" style="1" customWidth="1"/>
    <col min="6170" max="6170" width="3.33203125" style="1" customWidth="1"/>
    <col min="6171" max="6171" width="30.33203125" style="1" customWidth="1"/>
    <col min="6172" max="6172" width="5" style="1" customWidth="1"/>
    <col min="6173" max="6173" width="0" style="1" hidden="1" customWidth="1"/>
    <col min="6174" max="6174" width="14.33203125" style="1" customWidth="1"/>
    <col min="6175" max="6175" width="5.6640625" style="1" customWidth="1"/>
    <col min="6176" max="6176" width="0" style="1" hidden="1" customWidth="1"/>
    <col min="6177" max="6177" width="17.33203125" style="1" customWidth="1"/>
    <col min="6178" max="6178" width="12.6640625" style="1" customWidth="1"/>
    <col min="6179" max="6179" width="0" style="1" hidden="1" customWidth="1"/>
    <col min="6180" max="6180" width="5.33203125" style="1" customWidth="1"/>
    <col min="6181" max="6181" width="0" style="1" hidden="1" customWidth="1"/>
    <col min="6182" max="6182" width="17" style="1" customWidth="1"/>
    <col min="6183" max="6183" width="6.33203125" style="1" customWidth="1"/>
    <col min="6184" max="6184" width="0" style="1" hidden="1" customWidth="1"/>
    <col min="6185" max="6185" width="14.33203125" style="1" customWidth="1"/>
    <col min="6186" max="6186" width="7.5546875" style="1" customWidth="1"/>
    <col min="6187" max="6187" width="0" style="1" hidden="1" customWidth="1"/>
    <col min="6188" max="6189" width="14.33203125" style="1" customWidth="1"/>
    <col min="6190" max="6190" width="20.88671875" style="1" customWidth="1"/>
    <col min="6191" max="6191" width="14.44140625" style="1" customWidth="1"/>
    <col min="6192" max="6192" width="15" style="1" customWidth="1"/>
    <col min="6193" max="6193" width="2.6640625" style="1" customWidth="1"/>
    <col min="6194" max="6194" width="11.6640625" style="1" customWidth="1"/>
    <col min="6195" max="6195" width="11.5546875" style="1" customWidth="1"/>
    <col min="6196" max="6196" width="2.33203125" style="1" customWidth="1"/>
    <col min="6197" max="6197" width="41" style="1" customWidth="1"/>
    <col min="6198" max="6198" width="14.33203125" style="1" customWidth="1"/>
    <col min="6199" max="6200" width="11.5546875" style="1" customWidth="1"/>
    <col min="6201" max="6201" width="21.88671875" style="1" customWidth="1"/>
    <col min="6202" max="6393" width="11.44140625" style="1"/>
    <col min="6394" max="6394" width="21.88671875" style="1" customWidth="1"/>
    <col min="6395" max="6395" width="13.88671875" style="1" customWidth="1"/>
    <col min="6396" max="6396" width="38.6640625" style="1" customWidth="1"/>
    <col min="6397" max="6397" width="3" style="1" bestFit="1" customWidth="1"/>
    <col min="6398" max="6398" width="32.33203125" style="1" customWidth="1"/>
    <col min="6399" max="6399" width="46.33203125" style="1" customWidth="1"/>
    <col min="6400" max="6400" width="19" style="1" customWidth="1"/>
    <col min="6401" max="6401" width="0" style="1" hidden="1" customWidth="1"/>
    <col min="6402" max="6402" width="17.6640625" style="1" customWidth="1"/>
    <col min="6403" max="6403" width="0" style="1" hidden="1" customWidth="1"/>
    <col min="6404" max="6404" width="22.33203125" style="1" customWidth="1"/>
    <col min="6405" max="6405" width="5.33203125" style="1" customWidth="1"/>
    <col min="6406" max="6406" width="36.33203125" style="1" customWidth="1"/>
    <col min="6407" max="6407" width="5.6640625" style="1" customWidth="1"/>
    <col min="6408" max="6408" width="0" style="1" hidden="1" customWidth="1"/>
    <col min="6409" max="6409" width="20.6640625" style="1" customWidth="1"/>
    <col min="6410" max="6410" width="4.88671875" style="1" customWidth="1"/>
    <col min="6411" max="6411" width="0" style="1" hidden="1" customWidth="1"/>
    <col min="6412" max="6412" width="24.6640625" style="1" customWidth="1"/>
    <col min="6413" max="6413" width="12.33203125" style="1" customWidth="1"/>
    <col min="6414" max="6414" width="0" style="1" hidden="1" customWidth="1"/>
    <col min="6415" max="6415" width="3.44140625" style="1" customWidth="1"/>
    <col min="6416" max="6416" width="0" style="1" hidden="1" customWidth="1"/>
    <col min="6417" max="6417" width="17.6640625" style="1" customWidth="1"/>
    <col min="6418" max="6418" width="3.44140625" style="1" customWidth="1"/>
    <col min="6419" max="6419" width="0" style="1" hidden="1" customWidth="1"/>
    <col min="6420" max="6420" width="23.6640625" style="1" customWidth="1"/>
    <col min="6421" max="6421" width="10" style="1" customWidth="1"/>
    <col min="6422" max="6422" width="0" style="1" hidden="1" customWidth="1"/>
    <col min="6423" max="6424" width="14.6640625" style="1" customWidth="1"/>
    <col min="6425" max="6425" width="12.88671875" style="1" customWidth="1"/>
    <col min="6426" max="6426" width="3.33203125" style="1" customWidth="1"/>
    <col min="6427" max="6427" width="30.33203125" style="1" customWidth="1"/>
    <col min="6428" max="6428" width="5" style="1" customWidth="1"/>
    <col min="6429" max="6429" width="0" style="1" hidden="1" customWidth="1"/>
    <col min="6430" max="6430" width="14.33203125" style="1" customWidth="1"/>
    <col min="6431" max="6431" width="5.6640625" style="1" customWidth="1"/>
    <col min="6432" max="6432" width="0" style="1" hidden="1" customWidth="1"/>
    <col min="6433" max="6433" width="17.33203125" style="1" customWidth="1"/>
    <col min="6434" max="6434" width="12.6640625" style="1" customWidth="1"/>
    <col min="6435" max="6435" width="0" style="1" hidden="1" customWidth="1"/>
    <col min="6436" max="6436" width="5.33203125" style="1" customWidth="1"/>
    <col min="6437" max="6437" width="0" style="1" hidden="1" customWidth="1"/>
    <col min="6438" max="6438" width="17" style="1" customWidth="1"/>
    <col min="6439" max="6439" width="6.33203125" style="1" customWidth="1"/>
    <col min="6440" max="6440" width="0" style="1" hidden="1" customWidth="1"/>
    <col min="6441" max="6441" width="14.33203125" style="1" customWidth="1"/>
    <col min="6442" max="6442" width="7.5546875" style="1" customWidth="1"/>
    <col min="6443" max="6443" width="0" style="1" hidden="1" customWidth="1"/>
    <col min="6444" max="6445" width="14.33203125" style="1" customWidth="1"/>
    <col min="6446" max="6446" width="20.88671875" style="1" customWidth="1"/>
    <col min="6447" max="6447" width="14.44140625" style="1" customWidth="1"/>
    <col min="6448" max="6448" width="15" style="1" customWidth="1"/>
    <col min="6449" max="6449" width="2.6640625" style="1" customWidth="1"/>
    <col min="6450" max="6450" width="11.6640625" style="1" customWidth="1"/>
    <col min="6451" max="6451" width="11.5546875" style="1" customWidth="1"/>
    <col min="6452" max="6452" width="2.33203125" style="1" customWidth="1"/>
    <col min="6453" max="6453" width="41" style="1" customWidth="1"/>
    <col min="6454" max="6454" width="14.33203125" style="1" customWidth="1"/>
    <col min="6455" max="6456" width="11.5546875" style="1" customWidth="1"/>
    <col min="6457" max="6457" width="21.88671875" style="1" customWidth="1"/>
    <col min="6458" max="6649" width="11.44140625" style="1"/>
    <col min="6650" max="6650" width="21.88671875" style="1" customWidth="1"/>
    <col min="6651" max="6651" width="13.88671875" style="1" customWidth="1"/>
    <col min="6652" max="6652" width="38.6640625" style="1" customWidth="1"/>
    <col min="6653" max="6653" width="3" style="1" bestFit="1" customWidth="1"/>
    <col min="6654" max="6654" width="32.33203125" style="1" customWidth="1"/>
    <col min="6655" max="6655" width="46.33203125" style="1" customWidth="1"/>
    <col min="6656" max="6656" width="19" style="1" customWidth="1"/>
    <col min="6657" max="6657" width="0" style="1" hidden="1" customWidth="1"/>
    <col min="6658" max="6658" width="17.6640625" style="1" customWidth="1"/>
    <col min="6659" max="6659" width="0" style="1" hidden="1" customWidth="1"/>
    <col min="6660" max="6660" width="22.33203125" style="1" customWidth="1"/>
    <col min="6661" max="6661" width="5.33203125" style="1" customWidth="1"/>
    <col min="6662" max="6662" width="36.33203125" style="1" customWidth="1"/>
    <col min="6663" max="6663" width="5.6640625" style="1" customWidth="1"/>
    <col min="6664" max="6664" width="0" style="1" hidden="1" customWidth="1"/>
    <col min="6665" max="6665" width="20.6640625" style="1" customWidth="1"/>
    <col min="6666" max="6666" width="4.88671875" style="1" customWidth="1"/>
    <col min="6667" max="6667" width="0" style="1" hidden="1" customWidth="1"/>
    <col min="6668" max="6668" width="24.6640625" style="1" customWidth="1"/>
    <col min="6669" max="6669" width="12.33203125" style="1" customWidth="1"/>
    <col min="6670" max="6670" width="0" style="1" hidden="1" customWidth="1"/>
    <col min="6671" max="6671" width="3.44140625" style="1" customWidth="1"/>
    <col min="6672" max="6672" width="0" style="1" hidden="1" customWidth="1"/>
    <col min="6673" max="6673" width="17.6640625" style="1" customWidth="1"/>
    <col min="6674" max="6674" width="3.44140625" style="1" customWidth="1"/>
    <col min="6675" max="6675" width="0" style="1" hidden="1" customWidth="1"/>
    <col min="6676" max="6676" width="23.6640625" style="1" customWidth="1"/>
    <col min="6677" max="6677" width="10" style="1" customWidth="1"/>
    <col min="6678" max="6678" width="0" style="1" hidden="1" customWidth="1"/>
    <col min="6679" max="6680" width="14.6640625" style="1" customWidth="1"/>
    <col min="6681" max="6681" width="12.88671875" style="1" customWidth="1"/>
    <col min="6682" max="6682" width="3.33203125" style="1" customWidth="1"/>
    <col min="6683" max="6683" width="30.33203125" style="1" customWidth="1"/>
    <col min="6684" max="6684" width="5" style="1" customWidth="1"/>
    <col min="6685" max="6685" width="0" style="1" hidden="1" customWidth="1"/>
    <col min="6686" max="6686" width="14.33203125" style="1" customWidth="1"/>
    <col min="6687" max="6687" width="5.6640625" style="1" customWidth="1"/>
    <col min="6688" max="6688" width="0" style="1" hidden="1" customWidth="1"/>
    <col min="6689" max="6689" width="17.33203125" style="1" customWidth="1"/>
    <col min="6690" max="6690" width="12.6640625" style="1" customWidth="1"/>
    <col min="6691" max="6691" width="0" style="1" hidden="1" customWidth="1"/>
    <col min="6692" max="6692" width="5.33203125" style="1" customWidth="1"/>
    <col min="6693" max="6693" width="0" style="1" hidden="1" customWidth="1"/>
    <col min="6694" max="6694" width="17" style="1" customWidth="1"/>
    <col min="6695" max="6695" width="6.33203125" style="1" customWidth="1"/>
    <col min="6696" max="6696" width="0" style="1" hidden="1" customWidth="1"/>
    <col min="6697" max="6697" width="14.33203125" style="1" customWidth="1"/>
    <col min="6698" max="6698" width="7.5546875" style="1" customWidth="1"/>
    <col min="6699" max="6699" width="0" style="1" hidden="1" customWidth="1"/>
    <col min="6700" max="6701" width="14.33203125" style="1" customWidth="1"/>
    <col min="6702" max="6702" width="20.88671875" style="1" customWidth="1"/>
    <col min="6703" max="6703" width="14.44140625" style="1" customWidth="1"/>
    <col min="6704" max="6704" width="15" style="1" customWidth="1"/>
    <col min="6705" max="6705" width="2.6640625" style="1" customWidth="1"/>
    <col min="6706" max="6706" width="11.6640625" style="1" customWidth="1"/>
    <col min="6707" max="6707" width="11.5546875" style="1" customWidth="1"/>
    <col min="6708" max="6708" width="2.33203125" style="1" customWidth="1"/>
    <col min="6709" max="6709" width="41" style="1" customWidth="1"/>
    <col min="6710" max="6710" width="14.33203125" style="1" customWidth="1"/>
    <col min="6711" max="6712" width="11.5546875" style="1" customWidth="1"/>
    <col min="6713" max="6713" width="21.88671875" style="1" customWidth="1"/>
    <col min="6714" max="6905" width="11.44140625" style="1"/>
    <col min="6906" max="6906" width="21.88671875" style="1" customWidth="1"/>
    <col min="6907" max="6907" width="13.88671875" style="1" customWidth="1"/>
    <col min="6908" max="6908" width="38.6640625" style="1" customWidth="1"/>
    <col min="6909" max="6909" width="3" style="1" bestFit="1" customWidth="1"/>
    <col min="6910" max="6910" width="32.33203125" style="1" customWidth="1"/>
    <col min="6911" max="6911" width="46.33203125" style="1" customWidth="1"/>
    <col min="6912" max="6912" width="19" style="1" customWidth="1"/>
    <col min="6913" max="6913" width="0" style="1" hidden="1" customWidth="1"/>
    <col min="6914" max="6914" width="17.6640625" style="1" customWidth="1"/>
    <col min="6915" max="6915" width="0" style="1" hidden="1" customWidth="1"/>
    <col min="6916" max="6916" width="22.33203125" style="1" customWidth="1"/>
    <col min="6917" max="6917" width="5.33203125" style="1" customWidth="1"/>
    <col min="6918" max="6918" width="36.33203125" style="1" customWidth="1"/>
    <col min="6919" max="6919" width="5.6640625" style="1" customWidth="1"/>
    <col min="6920" max="6920" width="0" style="1" hidden="1" customWidth="1"/>
    <col min="6921" max="6921" width="20.6640625" style="1" customWidth="1"/>
    <col min="6922" max="6922" width="4.88671875" style="1" customWidth="1"/>
    <col min="6923" max="6923" width="0" style="1" hidden="1" customWidth="1"/>
    <col min="6924" max="6924" width="24.6640625" style="1" customWidth="1"/>
    <col min="6925" max="6925" width="12.33203125" style="1" customWidth="1"/>
    <col min="6926" max="6926" width="0" style="1" hidden="1" customWidth="1"/>
    <col min="6927" max="6927" width="3.44140625" style="1" customWidth="1"/>
    <col min="6928" max="6928" width="0" style="1" hidden="1" customWidth="1"/>
    <col min="6929" max="6929" width="17.6640625" style="1" customWidth="1"/>
    <col min="6930" max="6930" width="3.44140625" style="1" customWidth="1"/>
    <col min="6931" max="6931" width="0" style="1" hidden="1" customWidth="1"/>
    <col min="6932" max="6932" width="23.6640625" style="1" customWidth="1"/>
    <col min="6933" max="6933" width="10" style="1" customWidth="1"/>
    <col min="6934" max="6934" width="0" style="1" hidden="1" customWidth="1"/>
    <col min="6935" max="6936" width="14.6640625" style="1" customWidth="1"/>
    <col min="6937" max="6937" width="12.88671875" style="1" customWidth="1"/>
    <col min="6938" max="6938" width="3.33203125" style="1" customWidth="1"/>
    <col min="6939" max="6939" width="30.33203125" style="1" customWidth="1"/>
    <col min="6940" max="6940" width="5" style="1" customWidth="1"/>
    <col min="6941" max="6941" width="0" style="1" hidden="1" customWidth="1"/>
    <col min="6942" max="6942" width="14.33203125" style="1" customWidth="1"/>
    <col min="6943" max="6943" width="5.6640625" style="1" customWidth="1"/>
    <col min="6944" max="6944" width="0" style="1" hidden="1" customWidth="1"/>
    <col min="6945" max="6945" width="17.33203125" style="1" customWidth="1"/>
    <col min="6946" max="6946" width="12.6640625" style="1" customWidth="1"/>
    <col min="6947" max="6947" width="0" style="1" hidden="1" customWidth="1"/>
    <col min="6948" max="6948" width="5.33203125" style="1" customWidth="1"/>
    <col min="6949" max="6949" width="0" style="1" hidden="1" customWidth="1"/>
    <col min="6950" max="6950" width="17" style="1" customWidth="1"/>
    <col min="6951" max="6951" width="6.33203125" style="1" customWidth="1"/>
    <col min="6952" max="6952" width="0" style="1" hidden="1" customWidth="1"/>
    <col min="6953" max="6953" width="14.33203125" style="1" customWidth="1"/>
    <col min="6954" max="6954" width="7.5546875" style="1" customWidth="1"/>
    <col min="6955" max="6955" width="0" style="1" hidden="1" customWidth="1"/>
    <col min="6956" max="6957" width="14.33203125" style="1" customWidth="1"/>
    <col min="6958" max="6958" width="20.88671875" style="1" customWidth="1"/>
    <col min="6959" max="6959" width="14.44140625" style="1" customWidth="1"/>
    <col min="6960" max="6960" width="15" style="1" customWidth="1"/>
    <col min="6961" max="6961" width="2.6640625" style="1" customWidth="1"/>
    <col min="6962" max="6962" width="11.6640625" style="1" customWidth="1"/>
    <col min="6963" max="6963" width="11.5546875" style="1" customWidth="1"/>
    <col min="6964" max="6964" width="2.33203125" style="1" customWidth="1"/>
    <col min="6965" max="6965" width="41" style="1" customWidth="1"/>
    <col min="6966" max="6966" width="14.33203125" style="1" customWidth="1"/>
    <col min="6967" max="6968" width="11.5546875" style="1" customWidth="1"/>
    <col min="6969" max="6969" width="21.88671875" style="1" customWidth="1"/>
    <col min="6970" max="7161" width="11.44140625" style="1"/>
    <col min="7162" max="7162" width="21.88671875" style="1" customWidth="1"/>
    <col min="7163" max="7163" width="13.88671875" style="1" customWidth="1"/>
    <col min="7164" max="7164" width="38.6640625" style="1" customWidth="1"/>
    <col min="7165" max="7165" width="3" style="1" bestFit="1" customWidth="1"/>
    <col min="7166" max="7166" width="32.33203125" style="1" customWidth="1"/>
    <col min="7167" max="7167" width="46.33203125" style="1" customWidth="1"/>
    <col min="7168" max="7168" width="19" style="1" customWidth="1"/>
    <col min="7169" max="7169" width="0" style="1" hidden="1" customWidth="1"/>
    <col min="7170" max="7170" width="17.6640625" style="1" customWidth="1"/>
    <col min="7171" max="7171" width="0" style="1" hidden="1" customWidth="1"/>
    <col min="7172" max="7172" width="22.33203125" style="1" customWidth="1"/>
    <col min="7173" max="7173" width="5.33203125" style="1" customWidth="1"/>
    <col min="7174" max="7174" width="36.33203125" style="1" customWidth="1"/>
    <col min="7175" max="7175" width="5.6640625" style="1" customWidth="1"/>
    <col min="7176" max="7176" width="0" style="1" hidden="1" customWidth="1"/>
    <col min="7177" max="7177" width="20.6640625" style="1" customWidth="1"/>
    <col min="7178" max="7178" width="4.88671875" style="1" customWidth="1"/>
    <col min="7179" max="7179" width="0" style="1" hidden="1" customWidth="1"/>
    <col min="7180" max="7180" width="24.6640625" style="1" customWidth="1"/>
    <col min="7181" max="7181" width="12.33203125" style="1" customWidth="1"/>
    <col min="7182" max="7182" width="0" style="1" hidden="1" customWidth="1"/>
    <col min="7183" max="7183" width="3.44140625" style="1" customWidth="1"/>
    <col min="7184" max="7184" width="0" style="1" hidden="1" customWidth="1"/>
    <col min="7185" max="7185" width="17.6640625" style="1" customWidth="1"/>
    <col min="7186" max="7186" width="3.44140625" style="1" customWidth="1"/>
    <col min="7187" max="7187" width="0" style="1" hidden="1" customWidth="1"/>
    <col min="7188" max="7188" width="23.6640625" style="1" customWidth="1"/>
    <col min="7189" max="7189" width="10" style="1" customWidth="1"/>
    <col min="7190" max="7190" width="0" style="1" hidden="1" customWidth="1"/>
    <col min="7191" max="7192" width="14.6640625" style="1" customWidth="1"/>
    <col min="7193" max="7193" width="12.88671875" style="1" customWidth="1"/>
    <col min="7194" max="7194" width="3.33203125" style="1" customWidth="1"/>
    <col min="7195" max="7195" width="30.33203125" style="1" customWidth="1"/>
    <col min="7196" max="7196" width="5" style="1" customWidth="1"/>
    <col min="7197" max="7197" width="0" style="1" hidden="1" customWidth="1"/>
    <col min="7198" max="7198" width="14.33203125" style="1" customWidth="1"/>
    <col min="7199" max="7199" width="5.6640625" style="1" customWidth="1"/>
    <col min="7200" max="7200" width="0" style="1" hidden="1" customWidth="1"/>
    <col min="7201" max="7201" width="17.33203125" style="1" customWidth="1"/>
    <col min="7202" max="7202" width="12.6640625" style="1" customWidth="1"/>
    <col min="7203" max="7203" width="0" style="1" hidden="1" customWidth="1"/>
    <col min="7204" max="7204" width="5.33203125" style="1" customWidth="1"/>
    <col min="7205" max="7205" width="0" style="1" hidden="1" customWidth="1"/>
    <col min="7206" max="7206" width="17" style="1" customWidth="1"/>
    <col min="7207" max="7207" width="6.33203125" style="1" customWidth="1"/>
    <col min="7208" max="7208" width="0" style="1" hidden="1" customWidth="1"/>
    <col min="7209" max="7209" width="14.33203125" style="1" customWidth="1"/>
    <col min="7210" max="7210" width="7.5546875" style="1" customWidth="1"/>
    <col min="7211" max="7211" width="0" style="1" hidden="1" customWidth="1"/>
    <col min="7212" max="7213" width="14.33203125" style="1" customWidth="1"/>
    <col min="7214" max="7214" width="20.88671875" style="1" customWidth="1"/>
    <col min="7215" max="7215" width="14.44140625" style="1" customWidth="1"/>
    <col min="7216" max="7216" width="15" style="1" customWidth="1"/>
    <col min="7217" max="7217" width="2.6640625" style="1" customWidth="1"/>
    <col min="7218" max="7218" width="11.6640625" style="1" customWidth="1"/>
    <col min="7219" max="7219" width="11.5546875" style="1" customWidth="1"/>
    <col min="7220" max="7220" width="2.33203125" style="1" customWidth="1"/>
    <col min="7221" max="7221" width="41" style="1" customWidth="1"/>
    <col min="7222" max="7222" width="14.33203125" style="1" customWidth="1"/>
    <col min="7223" max="7224" width="11.5546875" style="1" customWidth="1"/>
    <col min="7225" max="7225" width="21.88671875" style="1" customWidth="1"/>
    <col min="7226" max="7417" width="11.44140625" style="1"/>
    <col min="7418" max="7418" width="21.88671875" style="1" customWidth="1"/>
    <col min="7419" max="7419" width="13.88671875" style="1" customWidth="1"/>
    <col min="7420" max="7420" width="38.6640625" style="1" customWidth="1"/>
    <col min="7421" max="7421" width="3" style="1" bestFit="1" customWidth="1"/>
    <col min="7422" max="7422" width="32.33203125" style="1" customWidth="1"/>
    <col min="7423" max="7423" width="46.33203125" style="1" customWidth="1"/>
    <col min="7424" max="7424" width="19" style="1" customWidth="1"/>
    <col min="7425" max="7425" width="0" style="1" hidden="1" customWidth="1"/>
    <col min="7426" max="7426" width="17.6640625" style="1" customWidth="1"/>
    <col min="7427" max="7427" width="0" style="1" hidden="1" customWidth="1"/>
    <col min="7428" max="7428" width="22.33203125" style="1" customWidth="1"/>
    <col min="7429" max="7429" width="5.33203125" style="1" customWidth="1"/>
    <col min="7430" max="7430" width="36.33203125" style="1" customWidth="1"/>
    <col min="7431" max="7431" width="5.6640625" style="1" customWidth="1"/>
    <col min="7432" max="7432" width="0" style="1" hidden="1" customWidth="1"/>
    <col min="7433" max="7433" width="20.6640625" style="1" customWidth="1"/>
    <col min="7434" max="7434" width="4.88671875" style="1" customWidth="1"/>
    <col min="7435" max="7435" width="0" style="1" hidden="1" customWidth="1"/>
    <col min="7436" max="7436" width="24.6640625" style="1" customWidth="1"/>
    <col min="7437" max="7437" width="12.33203125" style="1" customWidth="1"/>
    <col min="7438" max="7438" width="0" style="1" hidden="1" customWidth="1"/>
    <col min="7439" max="7439" width="3.44140625" style="1" customWidth="1"/>
    <col min="7440" max="7440" width="0" style="1" hidden="1" customWidth="1"/>
    <col min="7441" max="7441" width="17.6640625" style="1" customWidth="1"/>
    <col min="7442" max="7442" width="3.44140625" style="1" customWidth="1"/>
    <col min="7443" max="7443" width="0" style="1" hidden="1" customWidth="1"/>
    <col min="7444" max="7444" width="23.6640625" style="1" customWidth="1"/>
    <col min="7445" max="7445" width="10" style="1" customWidth="1"/>
    <col min="7446" max="7446" width="0" style="1" hidden="1" customWidth="1"/>
    <col min="7447" max="7448" width="14.6640625" style="1" customWidth="1"/>
    <col min="7449" max="7449" width="12.88671875" style="1" customWidth="1"/>
    <col min="7450" max="7450" width="3.33203125" style="1" customWidth="1"/>
    <col min="7451" max="7451" width="30.33203125" style="1" customWidth="1"/>
    <col min="7452" max="7452" width="5" style="1" customWidth="1"/>
    <col min="7453" max="7453" width="0" style="1" hidden="1" customWidth="1"/>
    <col min="7454" max="7454" width="14.33203125" style="1" customWidth="1"/>
    <col min="7455" max="7455" width="5.6640625" style="1" customWidth="1"/>
    <col min="7456" max="7456" width="0" style="1" hidden="1" customWidth="1"/>
    <col min="7457" max="7457" width="17.33203125" style="1" customWidth="1"/>
    <col min="7458" max="7458" width="12.6640625" style="1" customWidth="1"/>
    <col min="7459" max="7459" width="0" style="1" hidden="1" customWidth="1"/>
    <col min="7460" max="7460" width="5.33203125" style="1" customWidth="1"/>
    <col min="7461" max="7461" width="0" style="1" hidden="1" customWidth="1"/>
    <col min="7462" max="7462" width="17" style="1" customWidth="1"/>
    <col min="7463" max="7463" width="6.33203125" style="1" customWidth="1"/>
    <col min="7464" max="7464" width="0" style="1" hidden="1" customWidth="1"/>
    <col min="7465" max="7465" width="14.33203125" style="1" customWidth="1"/>
    <col min="7466" max="7466" width="7.5546875" style="1" customWidth="1"/>
    <col min="7467" max="7467" width="0" style="1" hidden="1" customWidth="1"/>
    <col min="7468" max="7469" width="14.33203125" style="1" customWidth="1"/>
    <col min="7470" max="7470" width="20.88671875" style="1" customWidth="1"/>
    <col min="7471" max="7471" width="14.44140625" style="1" customWidth="1"/>
    <col min="7472" max="7472" width="15" style="1" customWidth="1"/>
    <col min="7473" max="7473" width="2.6640625" style="1" customWidth="1"/>
    <col min="7474" max="7474" width="11.6640625" style="1" customWidth="1"/>
    <col min="7475" max="7475" width="11.5546875" style="1" customWidth="1"/>
    <col min="7476" max="7476" width="2.33203125" style="1" customWidth="1"/>
    <col min="7477" max="7477" width="41" style="1" customWidth="1"/>
    <col min="7478" max="7478" width="14.33203125" style="1" customWidth="1"/>
    <col min="7479" max="7480" width="11.5546875" style="1" customWidth="1"/>
    <col min="7481" max="7481" width="21.88671875" style="1" customWidth="1"/>
    <col min="7482" max="7673" width="11.44140625" style="1"/>
    <col min="7674" max="7674" width="21.88671875" style="1" customWidth="1"/>
    <col min="7675" max="7675" width="13.88671875" style="1" customWidth="1"/>
    <col min="7676" max="7676" width="38.6640625" style="1" customWidth="1"/>
    <col min="7677" max="7677" width="3" style="1" bestFit="1" customWidth="1"/>
    <col min="7678" max="7678" width="32.33203125" style="1" customWidth="1"/>
    <col min="7679" max="7679" width="46.33203125" style="1" customWidth="1"/>
    <col min="7680" max="7680" width="19" style="1" customWidth="1"/>
    <col min="7681" max="7681" width="0" style="1" hidden="1" customWidth="1"/>
    <col min="7682" max="7682" width="17.6640625" style="1" customWidth="1"/>
    <col min="7683" max="7683" width="0" style="1" hidden="1" customWidth="1"/>
    <col min="7684" max="7684" width="22.33203125" style="1" customWidth="1"/>
    <col min="7685" max="7685" width="5.33203125" style="1" customWidth="1"/>
    <col min="7686" max="7686" width="36.33203125" style="1" customWidth="1"/>
    <col min="7687" max="7687" width="5.6640625" style="1" customWidth="1"/>
    <col min="7688" max="7688" width="0" style="1" hidden="1" customWidth="1"/>
    <col min="7689" max="7689" width="20.6640625" style="1" customWidth="1"/>
    <col min="7690" max="7690" width="4.88671875" style="1" customWidth="1"/>
    <col min="7691" max="7691" width="0" style="1" hidden="1" customWidth="1"/>
    <col min="7692" max="7692" width="24.6640625" style="1" customWidth="1"/>
    <col min="7693" max="7693" width="12.33203125" style="1" customWidth="1"/>
    <col min="7694" max="7694" width="0" style="1" hidden="1" customWidth="1"/>
    <col min="7695" max="7695" width="3.44140625" style="1" customWidth="1"/>
    <col min="7696" max="7696" width="0" style="1" hidden="1" customWidth="1"/>
    <col min="7697" max="7697" width="17.6640625" style="1" customWidth="1"/>
    <col min="7698" max="7698" width="3.44140625" style="1" customWidth="1"/>
    <col min="7699" max="7699" width="0" style="1" hidden="1" customWidth="1"/>
    <col min="7700" max="7700" width="23.6640625" style="1" customWidth="1"/>
    <col min="7701" max="7701" width="10" style="1" customWidth="1"/>
    <col min="7702" max="7702" width="0" style="1" hidden="1" customWidth="1"/>
    <col min="7703" max="7704" width="14.6640625" style="1" customWidth="1"/>
    <col min="7705" max="7705" width="12.88671875" style="1" customWidth="1"/>
    <col min="7706" max="7706" width="3.33203125" style="1" customWidth="1"/>
    <col min="7707" max="7707" width="30.33203125" style="1" customWidth="1"/>
    <col min="7708" max="7708" width="5" style="1" customWidth="1"/>
    <col min="7709" max="7709" width="0" style="1" hidden="1" customWidth="1"/>
    <col min="7710" max="7710" width="14.33203125" style="1" customWidth="1"/>
    <col min="7711" max="7711" width="5.6640625" style="1" customWidth="1"/>
    <col min="7712" max="7712" width="0" style="1" hidden="1" customWidth="1"/>
    <col min="7713" max="7713" width="17.33203125" style="1" customWidth="1"/>
    <col min="7714" max="7714" width="12.6640625" style="1" customWidth="1"/>
    <col min="7715" max="7715" width="0" style="1" hidden="1" customWidth="1"/>
    <col min="7716" max="7716" width="5.33203125" style="1" customWidth="1"/>
    <col min="7717" max="7717" width="0" style="1" hidden="1" customWidth="1"/>
    <col min="7718" max="7718" width="17" style="1" customWidth="1"/>
    <col min="7719" max="7719" width="6.33203125" style="1" customWidth="1"/>
    <col min="7720" max="7720" width="0" style="1" hidden="1" customWidth="1"/>
    <col min="7721" max="7721" width="14.33203125" style="1" customWidth="1"/>
    <col min="7722" max="7722" width="7.5546875" style="1" customWidth="1"/>
    <col min="7723" max="7723" width="0" style="1" hidden="1" customWidth="1"/>
    <col min="7724" max="7725" width="14.33203125" style="1" customWidth="1"/>
    <col min="7726" max="7726" width="20.88671875" style="1" customWidth="1"/>
    <col min="7727" max="7727" width="14.44140625" style="1" customWidth="1"/>
    <col min="7728" max="7728" width="15" style="1" customWidth="1"/>
    <col min="7729" max="7729" width="2.6640625" style="1" customWidth="1"/>
    <col min="7730" max="7730" width="11.6640625" style="1" customWidth="1"/>
    <col min="7731" max="7731" width="11.5546875" style="1" customWidth="1"/>
    <col min="7732" max="7732" width="2.33203125" style="1" customWidth="1"/>
    <col min="7733" max="7733" width="41" style="1" customWidth="1"/>
    <col min="7734" max="7734" width="14.33203125" style="1" customWidth="1"/>
    <col min="7735" max="7736" width="11.5546875" style="1" customWidth="1"/>
    <col min="7737" max="7737" width="21.88671875" style="1" customWidth="1"/>
    <col min="7738" max="7929" width="11.44140625" style="1"/>
    <col min="7930" max="7930" width="21.88671875" style="1" customWidth="1"/>
    <col min="7931" max="7931" width="13.88671875" style="1" customWidth="1"/>
    <col min="7932" max="7932" width="38.6640625" style="1" customWidth="1"/>
    <col min="7933" max="7933" width="3" style="1" bestFit="1" customWidth="1"/>
    <col min="7934" max="7934" width="32.33203125" style="1" customWidth="1"/>
    <col min="7935" max="7935" width="46.33203125" style="1" customWidth="1"/>
    <col min="7936" max="7936" width="19" style="1" customWidth="1"/>
    <col min="7937" max="7937" width="0" style="1" hidden="1" customWidth="1"/>
    <col min="7938" max="7938" width="17.6640625" style="1" customWidth="1"/>
    <col min="7939" max="7939" width="0" style="1" hidden="1" customWidth="1"/>
    <col min="7940" max="7940" width="22.33203125" style="1" customWidth="1"/>
    <col min="7941" max="7941" width="5.33203125" style="1" customWidth="1"/>
    <col min="7942" max="7942" width="36.33203125" style="1" customWidth="1"/>
    <col min="7943" max="7943" width="5.6640625" style="1" customWidth="1"/>
    <col min="7944" max="7944" width="0" style="1" hidden="1" customWidth="1"/>
    <col min="7945" max="7945" width="20.6640625" style="1" customWidth="1"/>
    <col min="7946" max="7946" width="4.88671875" style="1" customWidth="1"/>
    <col min="7947" max="7947" width="0" style="1" hidden="1" customWidth="1"/>
    <col min="7948" max="7948" width="24.6640625" style="1" customWidth="1"/>
    <col min="7949" max="7949" width="12.33203125" style="1" customWidth="1"/>
    <col min="7950" max="7950" width="0" style="1" hidden="1" customWidth="1"/>
    <col min="7951" max="7951" width="3.44140625" style="1" customWidth="1"/>
    <col min="7952" max="7952" width="0" style="1" hidden="1" customWidth="1"/>
    <col min="7953" max="7953" width="17.6640625" style="1" customWidth="1"/>
    <col min="7954" max="7954" width="3.44140625" style="1" customWidth="1"/>
    <col min="7955" max="7955" width="0" style="1" hidden="1" customWidth="1"/>
    <col min="7956" max="7956" width="23.6640625" style="1" customWidth="1"/>
    <col min="7957" max="7957" width="10" style="1" customWidth="1"/>
    <col min="7958" max="7958" width="0" style="1" hidden="1" customWidth="1"/>
    <col min="7959" max="7960" width="14.6640625" style="1" customWidth="1"/>
    <col min="7961" max="7961" width="12.88671875" style="1" customWidth="1"/>
    <col min="7962" max="7962" width="3.33203125" style="1" customWidth="1"/>
    <col min="7963" max="7963" width="30.33203125" style="1" customWidth="1"/>
    <col min="7964" max="7964" width="5" style="1" customWidth="1"/>
    <col min="7965" max="7965" width="0" style="1" hidden="1" customWidth="1"/>
    <col min="7966" max="7966" width="14.33203125" style="1" customWidth="1"/>
    <col min="7967" max="7967" width="5.6640625" style="1" customWidth="1"/>
    <col min="7968" max="7968" width="0" style="1" hidden="1" customWidth="1"/>
    <col min="7969" max="7969" width="17.33203125" style="1" customWidth="1"/>
    <col min="7970" max="7970" width="12.6640625" style="1" customWidth="1"/>
    <col min="7971" max="7971" width="0" style="1" hidden="1" customWidth="1"/>
    <col min="7972" max="7972" width="5.33203125" style="1" customWidth="1"/>
    <col min="7973" max="7973" width="0" style="1" hidden="1" customWidth="1"/>
    <col min="7974" max="7974" width="17" style="1" customWidth="1"/>
    <col min="7975" max="7975" width="6.33203125" style="1" customWidth="1"/>
    <col min="7976" max="7976" width="0" style="1" hidden="1" customWidth="1"/>
    <col min="7977" max="7977" width="14.33203125" style="1" customWidth="1"/>
    <col min="7978" max="7978" width="7.5546875" style="1" customWidth="1"/>
    <col min="7979" max="7979" width="0" style="1" hidden="1" customWidth="1"/>
    <col min="7980" max="7981" width="14.33203125" style="1" customWidth="1"/>
    <col min="7982" max="7982" width="20.88671875" style="1" customWidth="1"/>
    <col min="7983" max="7983" width="14.44140625" style="1" customWidth="1"/>
    <col min="7984" max="7984" width="15" style="1" customWidth="1"/>
    <col min="7985" max="7985" width="2.6640625" style="1" customWidth="1"/>
    <col min="7986" max="7986" width="11.6640625" style="1" customWidth="1"/>
    <col min="7987" max="7987" width="11.5546875" style="1" customWidth="1"/>
    <col min="7988" max="7988" width="2.33203125" style="1" customWidth="1"/>
    <col min="7989" max="7989" width="41" style="1" customWidth="1"/>
    <col min="7990" max="7990" width="14.33203125" style="1" customWidth="1"/>
    <col min="7991" max="7992" width="11.5546875" style="1" customWidth="1"/>
    <col min="7993" max="7993" width="21.88671875" style="1" customWidth="1"/>
    <col min="7994" max="8185" width="11.44140625" style="1"/>
    <col min="8186" max="8186" width="21.88671875" style="1" customWidth="1"/>
    <col min="8187" max="8187" width="13.88671875" style="1" customWidth="1"/>
    <col min="8188" max="8188" width="38.6640625" style="1" customWidth="1"/>
    <col min="8189" max="8189" width="3" style="1" bestFit="1" customWidth="1"/>
    <col min="8190" max="8190" width="32.33203125" style="1" customWidth="1"/>
    <col min="8191" max="8191" width="46.33203125" style="1" customWidth="1"/>
    <col min="8192" max="8192" width="19" style="1" customWidth="1"/>
    <col min="8193" max="8193" width="0" style="1" hidden="1" customWidth="1"/>
    <col min="8194" max="8194" width="17.6640625" style="1" customWidth="1"/>
    <col min="8195" max="8195" width="0" style="1" hidden="1" customWidth="1"/>
    <col min="8196" max="8196" width="22.33203125" style="1" customWidth="1"/>
    <col min="8197" max="8197" width="5.33203125" style="1" customWidth="1"/>
    <col min="8198" max="8198" width="36.33203125" style="1" customWidth="1"/>
    <col min="8199" max="8199" width="5.6640625" style="1" customWidth="1"/>
    <col min="8200" max="8200" width="0" style="1" hidden="1" customWidth="1"/>
    <col min="8201" max="8201" width="20.6640625" style="1" customWidth="1"/>
    <col min="8202" max="8202" width="4.88671875" style="1" customWidth="1"/>
    <col min="8203" max="8203" width="0" style="1" hidden="1" customWidth="1"/>
    <col min="8204" max="8204" width="24.6640625" style="1" customWidth="1"/>
    <col min="8205" max="8205" width="12.33203125" style="1" customWidth="1"/>
    <col min="8206" max="8206" width="0" style="1" hidden="1" customWidth="1"/>
    <col min="8207" max="8207" width="3.44140625" style="1" customWidth="1"/>
    <col min="8208" max="8208" width="0" style="1" hidden="1" customWidth="1"/>
    <col min="8209" max="8209" width="17.6640625" style="1" customWidth="1"/>
    <col min="8210" max="8210" width="3.44140625" style="1" customWidth="1"/>
    <col min="8211" max="8211" width="0" style="1" hidden="1" customWidth="1"/>
    <col min="8212" max="8212" width="23.6640625" style="1" customWidth="1"/>
    <col min="8213" max="8213" width="10" style="1" customWidth="1"/>
    <col min="8214" max="8214" width="0" style="1" hidden="1" customWidth="1"/>
    <col min="8215" max="8216" width="14.6640625" style="1" customWidth="1"/>
    <col min="8217" max="8217" width="12.88671875" style="1" customWidth="1"/>
    <col min="8218" max="8218" width="3.33203125" style="1" customWidth="1"/>
    <col min="8219" max="8219" width="30.33203125" style="1" customWidth="1"/>
    <col min="8220" max="8220" width="5" style="1" customWidth="1"/>
    <col min="8221" max="8221" width="0" style="1" hidden="1" customWidth="1"/>
    <col min="8222" max="8222" width="14.33203125" style="1" customWidth="1"/>
    <col min="8223" max="8223" width="5.6640625" style="1" customWidth="1"/>
    <col min="8224" max="8224" width="0" style="1" hidden="1" customWidth="1"/>
    <col min="8225" max="8225" width="17.33203125" style="1" customWidth="1"/>
    <col min="8226" max="8226" width="12.6640625" style="1" customWidth="1"/>
    <col min="8227" max="8227" width="0" style="1" hidden="1" customWidth="1"/>
    <col min="8228" max="8228" width="5.33203125" style="1" customWidth="1"/>
    <col min="8229" max="8229" width="0" style="1" hidden="1" customWidth="1"/>
    <col min="8230" max="8230" width="17" style="1" customWidth="1"/>
    <col min="8231" max="8231" width="6.33203125" style="1" customWidth="1"/>
    <col min="8232" max="8232" width="0" style="1" hidden="1" customWidth="1"/>
    <col min="8233" max="8233" width="14.33203125" style="1" customWidth="1"/>
    <col min="8234" max="8234" width="7.5546875" style="1" customWidth="1"/>
    <col min="8235" max="8235" width="0" style="1" hidden="1" customWidth="1"/>
    <col min="8236" max="8237" width="14.33203125" style="1" customWidth="1"/>
    <col min="8238" max="8238" width="20.88671875" style="1" customWidth="1"/>
    <col min="8239" max="8239" width="14.44140625" style="1" customWidth="1"/>
    <col min="8240" max="8240" width="15" style="1" customWidth="1"/>
    <col min="8241" max="8241" width="2.6640625" style="1" customWidth="1"/>
    <col min="8242" max="8242" width="11.6640625" style="1" customWidth="1"/>
    <col min="8243" max="8243" width="11.5546875" style="1" customWidth="1"/>
    <col min="8244" max="8244" width="2.33203125" style="1" customWidth="1"/>
    <col min="8245" max="8245" width="41" style="1" customWidth="1"/>
    <col min="8246" max="8246" width="14.33203125" style="1" customWidth="1"/>
    <col min="8247" max="8248" width="11.5546875" style="1" customWidth="1"/>
    <col min="8249" max="8249" width="21.88671875" style="1" customWidth="1"/>
    <col min="8250" max="8441" width="11.44140625" style="1"/>
    <col min="8442" max="8442" width="21.88671875" style="1" customWidth="1"/>
    <col min="8443" max="8443" width="13.88671875" style="1" customWidth="1"/>
    <col min="8444" max="8444" width="38.6640625" style="1" customWidth="1"/>
    <col min="8445" max="8445" width="3" style="1" bestFit="1" customWidth="1"/>
    <col min="8446" max="8446" width="32.33203125" style="1" customWidth="1"/>
    <col min="8447" max="8447" width="46.33203125" style="1" customWidth="1"/>
    <col min="8448" max="8448" width="19" style="1" customWidth="1"/>
    <col min="8449" max="8449" width="0" style="1" hidden="1" customWidth="1"/>
    <col min="8450" max="8450" width="17.6640625" style="1" customWidth="1"/>
    <col min="8451" max="8451" width="0" style="1" hidden="1" customWidth="1"/>
    <col min="8452" max="8452" width="22.33203125" style="1" customWidth="1"/>
    <col min="8453" max="8453" width="5.33203125" style="1" customWidth="1"/>
    <col min="8454" max="8454" width="36.33203125" style="1" customWidth="1"/>
    <col min="8455" max="8455" width="5.6640625" style="1" customWidth="1"/>
    <col min="8456" max="8456" width="0" style="1" hidden="1" customWidth="1"/>
    <col min="8457" max="8457" width="20.6640625" style="1" customWidth="1"/>
    <col min="8458" max="8458" width="4.88671875" style="1" customWidth="1"/>
    <col min="8459" max="8459" width="0" style="1" hidden="1" customWidth="1"/>
    <col min="8460" max="8460" width="24.6640625" style="1" customWidth="1"/>
    <col min="8461" max="8461" width="12.33203125" style="1" customWidth="1"/>
    <col min="8462" max="8462" width="0" style="1" hidden="1" customWidth="1"/>
    <col min="8463" max="8463" width="3.44140625" style="1" customWidth="1"/>
    <col min="8464" max="8464" width="0" style="1" hidden="1" customWidth="1"/>
    <col min="8465" max="8465" width="17.6640625" style="1" customWidth="1"/>
    <col min="8466" max="8466" width="3.44140625" style="1" customWidth="1"/>
    <col min="8467" max="8467" width="0" style="1" hidden="1" customWidth="1"/>
    <col min="8468" max="8468" width="23.6640625" style="1" customWidth="1"/>
    <col min="8469" max="8469" width="10" style="1" customWidth="1"/>
    <col min="8470" max="8470" width="0" style="1" hidden="1" customWidth="1"/>
    <col min="8471" max="8472" width="14.6640625" style="1" customWidth="1"/>
    <col min="8473" max="8473" width="12.88671875" style="1" customWidth="1"/>
    <col min="8474" max="8474" width="3.33203125" style="1" customWidth="1"/>
    <col min="8475" max="8475" width="30.33203125" style="1" customWidth="1"/>
    <col min="8476" max="8476" width="5" style="1" customWidth="1"/>
    <col min="8477" max="8477" width="0" style="1" hidden="1" customWidth="1"/>
    <col min="8478" max="8478" width="14.33203125" style="1" customWidth="1"/>
    <col min="8479" max="8479" width="5.6640625" style="1" customWidth="1"/>
    <col min="8480" max="8480" width="0" style="1" hidden="1" customWidth="1"/>
    <col min="8481" max="8481" width="17.33203125" style="1" customWidth="1"/>
    <col min="8482" max="8482" width="12.6640625" style="1" customWidth="1"/>
    <col min="8483" max="8483" width="0" style="1" hidden="1" customWidth="1"/>
    <col min="8484" max="8484" width="5.33203125" style="1" customWidth="1"/>
    <col min="8485" max="8485" width="0" style="1" hidden="1" customWidth="1"/>
    <col min="8486" max="8486" width="17" style="1" customWidth="1"/>
    <col min="8487" max="8487" width="6.33203125" style="1" customWidth="1"/>
    <col min="8488" max="8488" width="0" style="1" hidden="1" customWidth="1"/>
    <col min="8489" max="8489" width="14.33203125" style="1" customWidth="1"/>
    <col min="8490" max="8490" width="7.5546875" style="1" customWidth="1"/>
    <col min="8491" max="8491" width="0" style="1" hidden="1" customWidth="1"/>
    <col min="8492" max="8493" width="14.33203125" style="1" customWidth="1"/>
    <col min="8494" max="8494" width="20.88671875" style="1" customWidth="1"/>
    <col min="8495" max="8495" width="14.44140625" style="1" customWidth="1"/>
    <col min="8496" max="8496" width="15" style="1" customWidth="1"/>
    <col min="8497" max="8497" width="2.6640625" style="1" customWidth="1"/>
    <col min="8498" max="8498" width="11.6640625" style="1" customWidth="1"/>
    <col min="8499" max="8499" width="11.5546875" style="1" customWidth="1"/>
    <col min="8500" max="8500" width="2.33203125" style="1" customWidth="1"/>
    <col min="8501" max="8501" width="41" style="1" customWidth="1"/>
    <col min="8502" max="8502" width="14.33203125" style="1" customWidth="1"/>
    <col min="8503" max="8504" width="11.5546875" style="1" customWidth="1"/>
    <col min="8505" max="8505" width="21.88671875" style="1" customWidth="1"/>
    <col min="8506" max="8697" width="11.44140625" style="1"/>
    <col min="8698" max="8698" width="21.88671875" style="1" customWidth="1"/>
    <col min="8699" max="8699" width="13.88671875" style="1" customWidth="1"/>
    <col min="8700" max="8700" width="38.6640625" style="1" customWidth="1"/>
    <col min="8701" max="8701" width="3" style="1" bestFit="1" customWidth="1"/>
    <col min="8702" max="8702" width="32.33203125" style="1" customWidth="1"/>
    <col min="8703" max="8703" width="46.33203125" style="1" customWidth="1"/>
    <col min="8704" max="8704" width="19" style="1" customWidth="1"/>
    <col min="8705" max="8705" width="0" style="1" hidden="1" customWidth="1"/>
    <col min="8706" max="8706" width="17.6640625" style="1" customWidth="1"/>
    <col min="8707" max="8707" width="0" style="1" hidden="1" customWidth="1"/>
    <col min="8708" max="8708" width="22.33203125" style="1" customWidth="1"/>
    <col min="8709" max="8709" width="5.33203125" style="1" customWidth="1"/>
    <col min="8710" max="8710" width="36.33203125" style="1" customWidth="1"/>
    <col min="8711" max="8711" width="5.6640625" style="1" customWidth="1"/>
    <col min="8712" max="8712" width="0" style="1" hidden="1" customWidth="1"/>
    <col min="8713" max="8713" width="20.6640625" style="1" customWidth="1"/>
    <col min="8714" max="8714" width="4.88671875" style="1" customWidth="1"/>
    <col min="8715" max="8715" width="0" style="1" hidden="1" customWidth="1"/>
    <col min="8716" max="8716" width="24.6640625" style="1" customWidth="1"/>
    <col min="8717" max="8717" width="12.33203125" style="1" customWidth="1"/>
    <col min="8718" max="8718" width="0" style="1" hidden="1" customWidth="1"/>
    <col min="8719" max="8719" width="3.44140625" style="1" customWidth="1"/>
    <col min="8720" max="8720" width="0" style="1" hidden="1" customWidth="1"/>
    <col min="8721" max="8721" width="17.6640625" style="1" customWidth="1"/>
    <col min="8722" max="8722" width="3.44140625" style="1" customWidth="1"/>
    <col min="8723" max="8723" width="0" style="1" hidden="1" customWidth="1"/>
    <col min="8724" max="8724" width="23.6640625" style="1" customWidth="1"/>
    <col min="8725" max="8725" width="10" style="1" customWidth="1"/>
    <col min="8726" max="8726" width="0" style="1" hidden="1" customWidth="1"/>
    <col min="8727" max="8728" width="14.6640625" style="1" customWidth="1"/>
    <col min="8729" max="8729" width="12.88671875" style="1" customWidth="1"/>
    <col min="8730" max="8730" width="3.33203125" style="1" customWidth="1"/>
    <col min="8731" max="8731" width="30.33203125" style="1" customWidth="1"/>
    <col min="8732" max="8732" width="5" style="1" customWidth="1"/>
    <col min="8733" max="8733" width="0" style="1" hidden="1" customWidth="1"/>
    <col min="8734" max="8734" width="14.33203125" style="1" customWidth="1"/>
    <col min="8735" max="8735" width="5.6640625" style="1" customWidth="1"/>
    <col min="8736" max="8736" width="0" style="1" hidden="1" customWidth="1"/>
    <col min="8737" max="8737" width="17.33203125" style="1" customWidth="1"/>
    <col min="8738" max="8738" width="12.6640625" style="1" customWidth="1"/>
    <col min="8739" max="8739" width="0" style="1" hidden="1" customWidth="1"/>
    <col min="8740" max="8740" width="5.33203125" style="1" customWidth="1"/>
    <col min="8741" max="8741" width="0" style="1" hidden="1" customWidth="1"/>
    <col min="8742" max="8742" width="17" style="1" customWidth="1"/>
    <col min="8743" max="8743" width="6.33203125" style="1" customWidth="1"/>
    <col min="8744" max="8744" width="0" style="1" hidden="1" customWidth="1"/>
    <col min="8745" max="8745" width="14.33203125" style="1" customWidth="1"/>
    <col min="8746" max="8746" width="7.5546875" style="1" customWidth="1"/>
    <col min="8747" max="8747" width="0" style="1" hidden="1" customWidth="1"/>
    <col min="8748" max="8749" width="14.33203125" style="1" customWidth="1"/>
    <col min="8750" max="8750" width="20.88671875" style="1" customWidth="1"/>
    <col min="8751" max="8751" width="14.44140625" style="1" customWidth="1"/>
    <col min="8752" max="8752" width="15" style="1" customWidth="1"/>
    <col min="8753" max="8753" width="2.6640625" style="1" customWidth="1"/>
    <col min="8754" max="8754" width="11.6640625" style="1" customWidth="1"/>
    <col min="8755" max="8755" width="11.5546875" style="1" customWidth="1"/>
    <col min="8756" max="8756" width="2.33203125" style="1" customWidth="1"/>
    <col min="8757" max="8757" width="41" style="1" customWidth="1"/>
    <col min="8758" max="8758" width="14.33203125" style="1" customWidth="1"/>
    <col min="8759" max="8760" width="11.5546875" style="1" customWidth="1"/>
    <col min="8761" max="8761" width="21.88671875" style="1" customWidth="1"/>
    <col min="8762" max="8953" width="11.44140625" style="1"/>
    <col min="8954" max="8954" width="21.88671875" style="1" customWidth="1"/>
    <col min="8955" max="8955" width="13.88671875" style="1" customWidth="1"/>
    <col min="8956" max="8956" width="38.6640625" style="1" customWidth="1"/>
    <col min="8957" max="8957" width="3" style="1" bestFit="1" customWidth="1"/>
    <col min="8958" max="8958" width="32.33203125" style="1" customWidth="1"/>
    <col min="8959" max="8959" width="46.33203125" style="1" customWidth="1"/>
    <col min="8960" max="8960" width="19" style="1" customWidth="1"/>
    <col min="8961" max="8961" width="0" style="1" hidden="1" customWidth="1"/>
    <col min="8962" max="8962" width="17.6640625" style="1" customWidth="1"/>
    <col min="8963" max="8963" width="0" style="1" hidden="1" customWidth="1"/>
    <col min="8964" max="8964" width="22.33203125" style="1" customWidth="1"/>
    <col min="8965" max="8965" width="5.33203125" style="1" customWidth="1"/>
    <col min="8966" max="8966" width="36.33203125" style="1" customWidth="1"/>
    <col min="8967" max="8967" width="5.6640625" style="1" customWidth="1"/>
    <col min="8968" max="8968" width="0" style="1" hidden="1" customWidth="1"/>
    <col min="8969" max="8969" width="20.6640625" style="1" customWidth="1"/>
    <col min="8970" max="8970" width="4.88671875" style="1" customWidth="1"/>
    <col min="8971" max="8971" width="0" style="1" hidden="1" customWidth="1"/>
    <col min="8972" max="8972" width="24.6640625" style="1" customWidth="1"/>
    <col min="8973" max="8973" width="12.33203125" style="1" customWidth="1"/>
    <col min="8974" max="8974" width="0" style="1" hidden="1" customWidth="1"/>
    <col min="8975" max="8975" width="3.44140625" style="1" customWidth="1"/>
    <col min="8976" max="8976" width="0" style="1" hidden="1" customWidth="1"/>
    <col min="8977" max="8977" width="17.6640625" style="1" customWidth="1"/>
    <col min="8978" max="8978" width="3.44140625" style="1" customWidth="1"/>
    <col min="8979" max="8979" width="0" style="1" hidden="1" customWidth="1"/>
    <col min="8980" max="8980" width="23.6640625" style="1" customWidth="1"/>
    <col min="8981" max="8981" width="10" style="1" customWidth="1"/>
    <col min="8982" max="8982" width="0" style="1" hidden="1" customWidth="1"/>
    <col min="8983" max="8984" width="14.6640625" style="1" customWidth="1"/>
    <col min="8985" max="8985" width="12.88671875" style="1" customWidth="1"/>
    <col min="8986" max="8986" width="3.33203125" style="1" customWidth="1"/>
    <col min="8987" max="8987" width="30.33203125" style="1" customWidth="1"/>
    <col min="8988" max="8988" width="5" style="1" customWidth="1"/>
    <col min="8989" max="8989" width="0" style="1" hidden="1" customWidth="1"/>
    <col min="8990" max="8990" width="14.33203125" style="1" customWidth="1"/>
    <col min="8991" max="8991" width="5.6640625" style="1" customWidth="1"/>
    <col min="8992" max="8992" width="0" style="1" hidden="1" customWidth="1"/>
    <col min="8993" max="8993" width="17.33203125" style="1" customWidth="1"/>
    <col min="8994" max="8994" width="12.6640625" style="1" customWidth="1"/>
    <col min="8995" max="8995" width="0" style="1" hidden="1" customWidth="1"/>
    <col min="8996" max="8996" width="5.33203125" style="1" customWidth="1"/>
    <col min="8997" max="8997" width="0" style="1" hidden="1" customWidth="1"/>
    <col min="8998" max="8998" width="17" style="1" customWidth="1"/>
    <col min="8999" max="8999" width="6.33203125" style="1" customWidth="1"/>
    <col min="9000" max="9000" width="0" style="1" hidden="1" customWidth="1"/>
    <col min="9001" max="9001" width="14.33203125" style="1" customWidth="1"/>
    <col min="9002" max="9002" width="7.5546875" style="1" customWidth="1"/>
    <col min="9003" max="9003" width="0" style="1" hidden="1" customWidth="1"/>
    <col min="9004" max="9005" width="14.33203125" style="1" customWidth="1"/>
    <col min="9006" max="9006" width="20.88671875" style="1" customWidth="1"/>
    <col min="9007" max="9007" width="14.44140625" style="1" customWidth="1"/>
    <col min="9008" max="9008" width="15" style="1" customWidth="1"/>
    <col min="9009" max="9009" width="2.6640625" style="1" customWidth="1"/>
    <col min="9010" max="9010" width="11.6640625" style="1" customWidth="1"/>
    <col min="9011" max="9011" width="11.5546875" style="1" customWidth="1"/>
    <col min="9012" max="9012" width="2.33203125" style="1" customWidth="1"/>
    <col min="9013" max="9013" width="41" style="1" customWidth="1"/>
    <col min="9014" max="9014" width="14.33203125" style="1" customWidth="1"/>
    <col min="9015" max="9016" width="11.5546875" style="1" customWidth="1"/>
    <col min="9017" max="9017" width="21.88671875" style="1" customWidth="1"/>
    <col min="9018" max="9209" width="11.44140625" style="1"/>
    <col min="9210" max="9210" width="21.88671875" style="1" customWidth="1"/>
    <col min="9211" max="9211" width="13.88671875" style="1" customWidth="1"/>
    <col min="9212" max="9212" width="38.6640625" style="1" customWidth="1"/>
    <col min="9213" max="9213" width="3" style="1" bestFit="1" customWidth="1"/>
    <col min="9214" max="9214" width="32.33203125" style="1" customWidth="1"/>
    <col min="9215" max="9215" width="46.33203125" style="1" customWidth="1"/>
    <col min="9216" max="9216" width="19" style="1" customWidth="1"/>
    <col min="9217" max="9217" width="0" style="1" hidden="1" customWidth="1"/>
    <col min="9218" max="9218" width="17.6640625" style="1" customWidth="1"/>
    <col min="9219" max="9219" width="0" style="1" hidden="1" customWidth="1"/>
    <col min="9220" max="9220" width="22.33203125" style="1" customWidth="1"/>
    <col min="9221" max="9221" width="5.33203125" style="1" customWidth="1"/>
    <col min="9222" max="9222" width="36.33203125" style="1" customWidth="1"/>
    <col min="9223" max="9223" width="5.6640625" style="1" customWidth="1"/>
    <col min="9224" max="9224" width="0" style="1" hidden="1" customWidth="1"/>
    <col min="9225" max="9225" width="20.6640625" style="1" customWidth="1"/>
    <col min="9226" max="9226" width="4.88671875" style="1" customWidth="1"/>
    <col min="9227" max="9227" width="0" style="1" hidden="1" customWidth="1"/>
    <col min="9228" max="9228" width="24.6640625" style="1" customWidth="1"/>
    <col min="9229" max="9229" width="12.33203125" style="1" customWidth="1"/>
    <col min="9230" max="9230" width="0" style="1" hidden="1" customWidth="1"/>
    <col min="9231" max="9231" width="3.44140625" style="1" customWidth="1"/>
    <col min="9232" max="9232" width="0" style="1" hidden="1" customWidth="1"/>
    <col min="9233" max="9233" width="17.6640625" style="1" customWidth="1"/>
    <col min="9234" max="9234" width="3.44140625" style="1" customWidth="1"/>
    <col min="9235" max="9235" width="0" style="1" hidden="1" customWidth="1"/>
    <col min="9236" max="9236" width="23.6640625" style="1" customWidth="1"/>
    <col min="9237" max="9237" width="10" style="1" customWidth="1"/>
    <col min="9238" max="9238" width="0" style="1" hidden="1" customWidth="1"/>
    <col min="9239" max="9240" width="14.6640625" style="1" customWidth="1"/>
    <col min="9241" max="9241" width="12.88671875" style="1" customWidth="1"/>
    <col min="9242" max="9242" width="3.33203125" style="1" customWidth="1"/>
    <col min="9243" max="9243" width="30.33203125" style="1" customWidth="1"/>
    <col min="9244" max="9244" width="5" style="1" customWidth="1"/>
    <col min="9245" max="9245" width="0" style="1" hidden="1" customWidth="1"/>
    <col min="9246" max="9246" width="14.33203125" style="1" customWidth="1"/>
    <col min="9247" max="9247" width="5.6640625" style="1" customWidth="1"/>
    <col min="9248" max="9248" width="0" style="1" hidden="1" customWidth="1"/>
    <col min="9249" max="9249" width="17.33203125" style="1" customWidth="1"/>
    <col min="9250" max="9250" width="12.6640625" style="1" customWidth="1"/>
    <col min="9251" max="9251" width="0" style="1" hidden="1" customWidth="1"/>
    <col min="9252" max="9252" width="5.33203125" style="1" customWidth="1"/>
    <col min="9253" max="9253" width="0" style="1" hidden="1" customWidth="1"/>
    <col min="9254" max="9254" width="17" style="1" customWidth="1"/>
    <col min="9255" max="9255" width="6.33203125" style="1" customWidth="1"/>
    <col min="9256" max="9256" width="0" style="1" hidden="1" customWidth="1"/>
    <col min="9257" max="9257" width="14.33203125" style="1" customWidth="1"/>
    <col min="9258" max="9258" width="7.5546875" style="1" customWidth="1"/>
    <col min="9259" max="9259" width="0" style="1" hidden="1" customWidth="1"/>
    <col min="9260" max="9261" width="14.33203125" style="1" customWidth="1"/>
    <col min="9262" max="9262" width="20.88671875" style="1" customWidth="1"/>
    <col min="9263" max="9263" width="14.44140625" style="1" customWidth="1"/>
    <col min="9264" max="9264" width="15" style="1" customWidth="1"/>
    <col min="9265" max="9265" width="2.6640625" style="1" customWidth="1"/>
    <col min="9266" max="9266" width="11.6640625" style="1" customWidth="1"/>
    <col min="9267" max="9267" width="11.5546875" style="1" customWidth="1"/>
    <col min="9268" max="9268" width="2.33203125" style="1" customWidth="1"/>
    <col min="9269" max="9269" width="41" style="1" customWidth="1"/>
    <col min="9270" max="9270" width="14.33203125" style="1" customWidth="1"/>
    <col min="9271" max="9272" width="11.5546875" style="1" customWidth="1"/>
    <col min="9273" max="9273" width="21.88671875" style="1" customWidth="1"/>
    <col min="9274" max="9465" width="11.44140625" style="1"/>
    <col min="9466" max="9466" width="21.88671875" style="1" customWidth="1"/>
    <col min="9467" max="9467" width="13.88671875" style="1" customWidth="1"/>
    <col min="9468" max="9468" width="38.6640625" style="1" customWidth="1"/>
    <col min="9469" max="9469" width="3" style="1" bestFit="1" customWidth="1"/>
    <col min="9470" max="9470" width="32.33203125" style="1" customWidth="1"/>
    <col min="9471" max="9471" width="46.33203125" style="1" customWidth="1"/>
    <col min="9472" max="9472" width="19" style="1" customWidth="1"/>
    <col min="9473" max="9473" width="0" style="1" hidden="1" customWidth="1"/>
    <col min="9474" max="9474" width="17.6640625" style="1" customWidth="1"/>
    <col min="9475" max="9475" width="0" style="1" hidden="1" customWidth="1"/>
    <col min="9476" max="9476" width="22.33203125" style="1" customWidth="1"/>
    <col min="9477" max="9477" width="5.33203125" style="1" customWidth="1"/>
    <col min="9478" max="9478" width="36.33203125" style="1" customWidth="1"/>
    <col min="9479" max="9479" width="5.6640625" style="1" customWidth="1"/>
    <col min="9480" max="9480" width="0" style="1" hidden="1" customWidth="1"/>
    <col min="9481" max="9481" width="20.6640625" style="1" customWidth="1"/>
    <col min="9482" max="9482" width="4.88671875" style="1" customWidth="1"/>
    <col min="9483" max="9483" width="0" style="1" hidden="1" customWidth="1"/>
    <col min="9484" max="9484" width="24.6640625" style="1" customWidth="1"/>
    <col min="9485" max="9485" width="12.33203125" style="1" customWidth="1"/>
    <col min="9486" max="9486" width="0" style="1" hidden="1" customWidth="1"/>
    <col min="9487" max="9487" width="3.44140625" style="1" customWidth="1"/>
    <col min="9488" max="9488" width="0" style="1" hidden="1" customWidth="1"/>
    <col min="9489" max="9489" width="17.6640625" style="1" customWidth="1"/>
    <col min="9490" max="9490" width="3.44140625" style="1" customWidth="1"/>
    <col min="9491" max="9491" width="0" style="1" hidden="1" customWidth="1"/>
    <col min="9492" max="9492" width="23.6640625" style="1" customWidth="1"/>
    <col min="9493" max="9493" width="10" style="1" customWidth="1"/>
    <col min="9494" max="9494" width="0" style="1" hidden="1" customWidth="1"/>
    <col min="9495" max="9496" width="14.6640625" style="1" customWidth="1"/>
    <col min="9497" max="9497" width="12.88671875" style="1" customWidth="1"/>
    <col min="9498" max="9498" width="3.33203125" style="1" customWidth="1"/>
    <col min="9499" max="9499" width="30.33203125" style="1" customWidth="1"/>
    <col min="9500" max="9500" width="5" style="1" customWidth="1"/>
    <col min="9501" max="9501" width="0" style="1" hidden="1" customWidth="1"/>
    <col min="9502" max="9502" width="14.33203125" style="1" customWidth="1"/>
    <col min="9503" max="9503" width="5.6640625" style="1" customWidth="1"/>
    <col min="9504" max="9504" width="0" style="1" hidden="1" customWidth="1"/>
    <col min="9505" max="9505" width="17.33203125" style="1" customWidth="1"/>
    <col min="9506" max="9506" width="12.6640625" style="1" customWidth="1"/>
    <col min="9507" max="9507" width="0" style="1" hidden="1" customWidth="1"/>
    <col min="9508" max="9508" width="5.33203125" style="1" customWidth="1"/>
    <col min="9509" max="9509" width="0" style="1" hidden="1" customWidth="1"/>
    <col min="9510" max="9510" width="17" style="1" customWidth="1"/>
    <col min="9511" max="9511" width="6.33203125" style="1" customWidth="1"/>
    <col min="9512" max="9512" width="0" style="1" hidden="1" customWidth="1"/>
    <col min="9513" max="9513" width="14.33203125" style="1" customWidth="1"/>
    <col min="9514" max="9514" width="7.5546875" style="1" customWidth="1"/>
    <col min="9515" max="9515" width="0" style="1" hidden="1" customWidth="1"/>
    <col min="9516" max="9517" width="14.33203125" style="1" customWidth="1"/>
    <col min="9518" max="9518" width="20.88671875" style="1" customWidth="1"/>
    <col min="9519" max="9519" width="14.44140625" style="1" customWidth="1"/>
    <col min="9520" max="9520" width="15" style="1" customWidth="1"/>
    <col min="9521" max="9521" width="2.6640625" style="1" customWidth="1"/>
    <col min="9522" max="9522" width="11.6640625" style="1" customWidth="1"/>
    <col min="9523" max="9523" width="11.5546875" style="1" customWidth="1"/>
    <col min="9524" max="9524" width="2.33203125" style="1" customWidth="1"/>
    <col min="9525" max="9525" width="41" style="1" customWidth="1"/>
    <col min="9526" max="9526" width="14.33203125" style="1" customWidth="1"/>
    <col min="9527" max="9528" width="11.5546875" style="1" customWidth="1"/>
    <col min="9529" max="9529" width="21.88671875" style="1" customWidth="1"/>
    <col min="9530" max="9721" width="11.44140625" style="1"/>
    <col min="9722" max="9722" width="21.88671875" style="1" customWidth="1"/>
    <col min="9723" max="9723" width="13.88671875" style="1" customWidth="1"/>
    <col min="9724" max="9724" width="38.6640625" style="1" customWidth="1"/>
    <col min="9725" max="9725" width="3" style="1" bestFit="1" customWidth="1"/>
    <col min="9726" max="9726" width="32.33203125" style="1" customWidth="1"/>
    <col min="9727" max="9727" width="46.33203125" style="1" customWidth="1"/>
    <col min="9728" max="9728" width="19" style="1" customWidth="1"/>
    <col min="9729" max="9729" width="0" style="1" hidden="1" customWidth="1"/>
    <col min="9730" max="9730" width="17.6640625" style="1" customWidth="1"/>
    <col min="9731" max="9731" width="0" style="1" hidden="1" customWidth="1"/>
    <col min="9732" max="9732" width="22.33203125" style="1" customWidth="1"/>
    <col min="9733" max="9733" width="5.33203125" style="1" customWidth="1"/>
    <col min="9734" max="9734" width="36.33203125" style="1" customWidth="1"/>
    <col min="9735" max="9735" width="5.6640625" style="1" customWidth="1"/>
    <col min="9736" max="9736" width="0" style="1" hidden="1" customWidth="1"/>
    <col min="9737" max="9737" width="20.6640625" style="1" customWidth="1"/>
    <col min="9738" max="9738" width="4.88671875" style="1" customWidth="1"/>
    <col min="9739" max="9739" width="0" style="1" hidden="1" customWidth="1"/>
    <col min="9740" max="9740" width="24.6640625" style="1" customWidth="1"/>
    <col min="9741" max="9741" width="12.33203125" style="1" customWidth="1"/>
    <col min="9742" max="9742" width="0" style="1" hidden="1" customWidth="1"/>
    <col min="9743" max="9743" width="3.44140625" style="1" customWidth="1"/>
    <col min="9744" max="9744" width="0" style="1" hidden="1" customWidth="1"/>
    <col min="9745" max="9745" width="17.6640625" style="1" customWidth="1"/>
    <col min="9746" max="9746" width="3.44140625" style="1" customWidth="1"/>
    <col min="9747" max="9747" width="0" style="1" hidden="1" customWidth="1"/>
    <col min="9748" max="9748" width="23.6640625" style="1" customWidth="1"/>
    <col min="9749" max="9749" width="10" style="1" customWidth="1"/>
    <col min="9750" max="9750" width="0" style="1" hidden="1" customWidth="1"/>
    <col min="9751" max="9752" width="14.6640625" style="1" customWidth="1"/>
    <col min="9753" max="9753" width="12.88671875" style="1" customWidth="1"/>
    <col min="9754" max="9754" width="3.33203125" style="1" customWidth="1"/>
    <col min="9755" max="9755" width="30.33203125" style="1" customWidth="1"/>
    <col min="9756" max="9756" width="5" style="1" customWidth="1"/>
    <col min="9757" max="9757" width="0" style="1" hidden="1" customWidth="1"/>
    <col min="9758" max="9758" width="14.33203125" style="1" customWidth="1"/>
    <col min="9759" max="9759" width="5.6640625" style="1" customWidth="1"/>
    <col min="9760" max="9760" width="0" style="1" hidden="1" customWidth="1"/>
    <col min="9761" max="9761" width="17.33203125" style="1" customWidth="1"/>
    <col min="9762" max="9762" width="12.6640625" style="1" customWidth="1"/>
    <col min="9763" max="9763" width="0" style="1" hidden="1" customWidth="1"/>
    <col min="9764" max="9764" width="5.33203125" style="1" customWidth="1"/>
    <col min="9765" max="9765" width="0" style="1" hidden="1" customWidth="1"/>
    <col min="9766" max="9766" width="17" style="1" customWidth="1"/>
    <col min="9767" max="9767" width="6.33203125" style="1" customWidth="1"/>
    <col min="9768" max="9768" width="0" style="1" hidden="1" customWidth="1"/>
    <col min="9769" max="9769" width="14.33203125" style="1" customWidth="1"/>
    <col min="9770" max="9770" width="7.5546875" style="1" customWidth="1"/>
    <col min="9771" max="9771" width="0" style="1" hidden="1" customWidth="1"/>
    <col min="9772" max="9773" width="14.33203125" style="1" customWidth="1"/>
    <col min="9774" max="9774" width="20.88671875" style="1" customWidth="1"/>
    <col min="9775" max="9775" width="14.44140625" style="1" customWidth="1"/>
    <col min="9776" max="9776" width="15" style="1" customWidth="1"/>
    <col min="9777" max="9777" width="2.6640625" style="1" customWidth="1"/>
    <col min="9778" max="9778" width="11.6640625" style="1" customWidth="1"/>
    <col min="9779" max="9779" width="11.5546875" style="1" customWidth="1"/>
    <col min="9780" max="9780" width="2.33203125" style="1" customWidth="1"/>
    <col min="9781" max="9781" width="41" style="1" customWidth="1"/>
    <col min="9782" max="9782" width="14.33203125" style="1" customWidth="1"/>
    <col min="9783" max="9784" width="11.5546875" style="1" customWidth="1"/>
    <col min="9785" max="9785" width="21.88671875" style="1" customWidth="1"/>
    <col min="9786" max="9977" width="11.44140625" style="1"/>
    <col min="9978" max="9978" width="21.88671875" style="1" customWidth="1"/>
    <col min="9979" max="9979" width="13.88671875" style="1" customWidth="1"/>
    <col min="9980" max="9980" width="38.6640625" style="1" customWidth="1"/>
    <col min="9981" max="9981" width="3" style="1" bestFit="1" customWidth="1"/>
    <col min="9982" max="9982" width="32.33203125" style="1" customWidth="1"/>
    <col min="9983" max="9983" width="46.33203125" style="1" customWidth="1"/>
    <col min="9984" max="9984" width="19" style="1" customWidth="1"/>
    <col min="9985" max="9985" width="0" style="1" hidden="1" customWidth="1"/>
    <col min="9986" max="9986" width="17.6640625" style="1" customWidth="1"/>
    <col min="9987" max="9987" width="0" style="1" hidden="1" customWidth="1"/>
    <col min="9988" max="9988" width="22.33203125" style="1" customWidth="1"/>
    <col min="9989" max="9989" width="5.33203125" style="1" customWidth="1"/>
    <col min="9990" max="9990" width="36.33203125" style="1" customWidth="1"/>
    <col min="9991" max="9991" width="5.6640625" style="1" customWidth="1"/>
    <col min="9992" max="9992" width="0" style="1" hidden="1" customWidth="1"/>
    <col min="9993" max="9993" width="20.6640625" style="1" customWidth="1"/>
    <col min="9994" max="9994" width="4.88671875" style="1" customWidth="1"/>
    <col min="9995" max="9995" width="0" style="1" hidden="1" customWidth="1"/>
    <col min="9996" max="9996" width="24.6640625" style="1" customWidth="1"/>
    <col min="9997" max="9997" width="12.33203125" style="1" customWidth="1"/>
    <col min="9998" max="9998" width="0" style="1" hidden="1" customWidth="1"/>
    <col min="9999" max="9999" width="3.44140625" style="1" customWidth="1"/>
    <col min="10000" max="10000" width="0" style="1" hidden="1" customWidth="1"/>
    <col min="10001" max="10001" width="17.6640625" style="1" customWidth="1"/>
    <col min="10002" max="10002" width="3.44140625" style="1" customWidth="1"/>
    <col min="10003" max="10003" width="0" style="1" hidden="1" customWidth="1"/>
    <col min="10004" max="10004" width="23.6640625" style="1" customWidth="1"/>
    <col min="10005" max="10005" width="10" style="1" customWidth="1"/>
    <col min="10006" max="10006" width="0" style="1" hidden="1" customWidth="1"/>
    <col min="10007" max="10008" width="14.6640625" style="1" customWidth="1"/>
    <col min="10009" max="10009" width="12.88671875" style="1" customWidth="1"/>
    <col min="10010" max="10010" width="3.33203125" style="1" customWidth="1"/>
    <col min="10011" max="10011" width="30.33203125" style="1" customWidth="1"/>
    <col min="10012" max="10012" width="5" style="1" customWidth="1"/>
    <col min="10013" max="10013" width="0" style="1" hidden="1" customWidth="1"/>
    <col min="10014" max="10014" width="14.33203125" style="1" customWidth="1"/>
    <col min="10015" max="10015" width="5.6640625" style="1" customWidth="1"/>
    <col min="10016" max="10016" width="0" style="1" hidden="1" customWidth="1"/>
    <col min="10017" max="10017" width="17.33203125" style="1" customWidth="1"/>
    <col min="10018" max="10018" width="12.6640625" style="1" customWidth="1"/>
    <col min="10019" max="10019" width="0" style="1" hidden="1" customWidth="1"/>
    <col min="10020" max="10020" width="5.33203125" style="1" customWidth="1"/>
    <col min="10021" max="10021" width="0" style="1" hidden="1" customWidth="1"/>
    <col min="10022" max="10022" width="17" style="1" customWidth="1"/>
    <col min="10023" max="10023" width="6.33203125" style="1" customWidth="1"/>
    <col min="10024" max="10024" width="0" style="1" hidden="1" customWidth="1"/>
    <col min="10025" max="10025" width="14.33203125" style="1" customWidth="1"/>
    <col min="10026" max="10026" width="7.5546875" style="1" customWidth="1"/>
    <col min="10027" max="10027" width="0" style="1" hidden="1" customWidth="1"/>
    <col min="10028" max="10029" width="14.33203125" style="1" customWidth="1"/>
    <col min="10030" max="10030" width="20.88671875" style="1" customWidth="1"/>
    <col min="10031" max="10031" width="14.44140625" style="1" customWidth="1"/>
    <col min="10032" max="10032" width="15" style="1" customWidth="1"/>
    <col min="10033" max="10033" width="2.6640625" style="1" customWidth="1"/>
    <col min="10034" max="10034" width="11.6640625" style="1" customWidth="1"/>
    <col min="10035" max="10035" width="11.5546875" style="1" customWidth="1"/>
    <col min="10036" max="10036" width="2.33203125" style="1" customWidth="1"/>
    <col min="10037" max="10037" width="41" style="1" customWidth="1"/>
    <col min="10038" max="10038" width="14.33203125" style="1" customWidth="1"/>
    <col min="10039" max="10040" width="11.5546875" style="1" customWidth="1"/>
    <col min="10041" max="10041" width="21.88671875" style="1" customWidth="1"/>
    <col min="10042" max="10233" width="11.44140625" style="1"/>
    <col min="10234" max="10234" width="21.88671875" style="1" customWidth="1"/>
    <col min="10235" max="10235" width="13.88671875" style="1" customWidth="1"/>
    <col min="10236" max="10236" width="38.6640625" style="1" customWidth="1"/>
    <col min="10237" max="10237" width="3" style="1" bestFit="1" customWidth="1"/>
    <col min="10238" max="10238" width="32.33203125" style="1" customWidth="1"/>
    <col min="10239" max="10239" width="46.33203125" style="1" customWidth="1"/>
    <col min="10240" max="10240" width="19" style="1" customWidth="1"/>
    <col min="10241" max="10241" width="0" style="1" hidden="1" customWidth="1"/>
    <col min="10242" max="10242" width="17.6640625" style="1" customWidth="1"/>
    <col min="10243" max="10243" width="0" style="1" hidden="1" customWidth="1"/>
    <col min="10244" max="10244" width="22.33203125" style="1" customWidth="1"/>
    <col min="10245" max="10245" width="5.33203125" style="1" customWidth="1"/>
    <col min="10246" max="10246" width="36.33203125" style="1" customWidth="1"/>
    <col min="10247" max="10247" width="5.6640625" style="1" customWidth="1"/>
    <col min="10248" max="10248" width="0" style="1" hidden="1" customWidth="1"/>
    <col min="10249" max="10249" width="20.6640625" style="1" customWidth="1"/>
    <col min="10250" max="10250" width="4.88671875" style="1" customWidth="1"/>
    <col min="10251" max="10251" width="0" style="1" hidden="1" customWidth="1"/>
    <col min="10252" max="10252" width="24.6640625" style="1" customWidth="1"/>
    <col min="10253" max="10253" width="12.33203125" style="1" customWidth="1"/>
    <col min="10254" max="10254" width="0" style="1" hidden="1" customWidth="1"/>
    <col min="10255" max="10255" width="3.44140625" style="1" customWidth="1"/>
    <col min="10256" max="10256" width="0" style="1" hidden="1" customWidth="1"/>
    <col min="10257" max="10257" width="17.6640625" style="1" customWidth="1"/>
    <col min="10258" max="10258" width="3.44140625" style="1" customWidth="1"/>
    <col min="10259" max="10259" width="0" style="1" hidden="1" customWidth="1"/>
    <col min="10260" max="10260" width="23.6640625" style="1" customWidth="1"/>
    <col min="10261" max="10261" width="10" style="1" customWidth="1"/>
    <col min="10262" max="10262" width="0" style="1" hidden="1" customWidth="1"/>
    <col min="10263" max="10264" width="14.6640625" style="1" customWidth="1"/>
    <col min="10265" max="10265" width="12.88671875" style="1" customWidth="1"/>
    <col min="10266" max="10266" width="3.33203125" style="1" customWidth="1"/>
    <col min="10267" max="10267" width="30.33203125" style="1" customWidth="1"/>
    <col min="10268" max="10268" width="5" style="1" customWidth="1"/>
    <col min="10269" max="10269" width="0" style="1" hidden="1" customWidth="1"/>
    <col min="10270" max="10270" width="14.33203125" style="1" customWidth="1"/>
    <col min="10271" max="10271" width="5.6640625" style="1" customWidth="1"/>
    <col min="10272" max="10272" width="0" style="1" hidden="1" customWidth="1"/>
    <col min="10273" max="10273" width="17.33203125" style="1" customWidth="1"/>
    <col min="10274" max="10274" width="12.6640625" style="1" customWidth="1"/>
    <col min="10275" max="10275" width="0" style="1" hidden="1" customWidth="1"/>
    <col min="10276" max="10276" width="5.33203125" style="1" customWidth="1"/>
    <col min="10277" max="10277" width="0" style="1" hidden="1" customWidth="1"/>
    <col min="10278" max="10278" width="17" style="1" customWidth="1"/>
    <col min="10279" max="10279" width="6.33203125" style="1" customWidth="1"/>
    <col min="10280" max="10280" width="0" style="1" hidden="1" customWidth="1"/>
    <col min="10281" max="10281" width="14.33203125" style="1" customWidth="1"/>
    <col min="10282" max="10282" width="7.5546875" style="1" customWidth="1"/>
    <col min="10283" max="10283" width="0" style="1" hidden="1" customWidth="1"/>
    <col min="10284" max="10285" width="14.33203125" style="1" customWidth="1"/>
    <col min="10286" max="10286" width="20.88671875" style="1" customWidth="1"/>
    <col min="10287" max="10287" width="14.44140625" style="1" customWidth="1"/>
    <col min="10288" max="10288" width="15" style="1" customWidth="1"/>
    <col min="10289" max="10289" width="2.6640625" style="1" customWidth="1"/>
    <col min="10290" max="10290" width="11.6640625" style="1" customWidth="1"/>
    <col min="10291" max="10291" width="11.5546875" style="1" customWidth="1"/>
    <col min="10292" max="10292" width="2.33203125" style="1" customWidth="1"/>
    <col min="10293" max="10293" width="41" style="1" customWidth="1"/>
    <col min="10294" max="10294" width="14.33203125" style="1" customWidth="1"/>
    <col min="10295" max="10296" width="11.5546875" style="1" customWidth="1"/>
    <col min="10297" max="10297" width="21.88671875" style="1" customWidth="1"/>
    <col min="10298" max="10489" width="11.44140625" style="1"/>
    <col min="10490" max="10490" width="21.88671875" style="1" customWidth="1"/>
    <col min="10491" max="10491" width="13.88671875" style="1" customWidth="1"/>
    <col min="10492" max="10492" width="38.6640625" style="1" customWidth="1"/>
    <col min="10493" max="10493" width="3" style="1" bestFit="1" customWidth="1"/>
    <col min="10494" max="10494" width="32.33203125" style="1" customWidth="1"/>
    <col min="10495" max="10495" width="46.33203125" style="1" customWidth="1"/>
    <col min="10496" max="10496" width="19" style="1" customWidth="1"/>
    <col min="10497" max="10497" width="0" style="1" hidden="1" customWidth="1"/>
    <col min="10498" max="10498" width="17.6640625" style="1" customWidth="1"/>
    <col min="10499" max="10499" width="0" style="1" hidden="1" customWidth="1"/>
    <col min="10500" max="10500" width="22.33203125" style="1" customWidth="1"/>
    <col min="10501" max="10501" width="5.33203125" style="1" customWidth="1"/>
    <col min="10502" max="10502" width="36.33203125" style="1" customWidth="1"/>
    <col min="10503" max="10503" width="5.6640625" style="1" customWidth="1"/>
    <col min="10504" max="10504" width="0" style="1" hidden="1" customWidth="1"/>
    <col min="10505" max="10505" width="20.6640625" style="1" customWidth="1"/>
    <col min="10506" max="10506" width="4.88671875" style="1" customWidth="1"/>
    <col min="10507" max="10507" width="0" style="1" hidden="1" customWidth="1"/>
    <col min="10508" max="10508" width="24.6640625" style="1" customWidth="1"/>
    <col min="10509" max="10509" width="12.33203125" style="1" customWidth="1"/>
    <col min="10510" max="10510" width="0" style="1" hidden="1" customWidth="1"/>
    <col min="10511" max="10511" width="3.44140625" style="1" customWidth="1"/>
    <col min="10512" max="10512" width="0" style="1" hidden="1" customWidth="1"/>
    <col min="10513" max="10513" width="17.6640625" style="1" customWidth="1"/>
    <col min="10514" max="10514" width="3.44140625" style="1" customWidth="1"/>
    <col min="10515" max="10515" width="0" style="1" hidden="1" customWidth="1"/>
    <col min="10516" max="10516" width="23.6640625" style="1" customWidth="1"/>
    <col min="10517" max="10517" width="10" style="1" customWidth="1"/>
    <col min="10518" max="10518" width="0" style="1" hidden="1" customWidth="1"/>
    <col min="10519" max="10520" width="14.6640625" style="1" customWidth="1"/>
    <col min="10521" max="10521" width="12.88671875" style="1" customWidth="1"/>
    <col min="10522" max="10522" width="3.33203125" style="1" customWidth="1"/>
    <col min="10523" max="10523" width="30.33203125" style="1" customWidth="1"/>
    <col min="10524" max="10524" width="5" style="1" customWidth="1"/>
    <col min="10525" max="10525" width="0" style="1" hidden="1" customWidth="1"/>
    <col min="10526" max="10526" width="14.33203125" style="1" customWidth="1"/>
    <col min="10527" max="10527" width="5.6640625" style="1" customWidth="1"/>
    <col min="10528" max="10528" width="0" style="1" hidden="1" customWidth="1"/>
    <col min="10529" max="10529" width="17.33203125" style="1" customWidth="1"/>
    <col min="10530" max="10530" width="12.6640625" style="1" customWidth="1"/>
    <col min="10531" max="10531" width="0" style="1" hidden="1" customWidth="1"/>
    <col min="10532" max="10532" width="5.33203125" style="1" customWidth="1"/>
    <col min="10533" max="10533" width="0" style="1" hidden="1" customWidth="1"/>
    <col min="10534" max="10534" width="17" style="1" customWidth="1"/>
    <col min="10535" max="10535" width="6.33203125" style="1" customWidth="1"/>
    <col min="10536" max="10536" width="0" style="1" hidden="1" customWidth="1"/>
    <col min="10537" max="10537" width="14.33203125" style="1" customWidth="1"/>
    <col min="10538" max="10538" width="7.5546875" style="1" customWidth="1"/>
    <col min="10539" max="10539" width="0" style="1" hidden="1" customWidth="1"/>
    <col min="10540" max="10541" width="14.33203125" style="1" customWidth="1"/>
    <col min="10542" max="10542" width="20.88671875" style="1" customWidth="1"/>
    <col min="10543" max="10543" width="14.44140625" style="1" customWidth="1"/>
    <col min="10544" max="10544" width="15" style="1" customWidth="1"/>
    <col min="10545" max="10545" width="2.6640625" style="1" customWidth="1"/>
    <col min="10546" max="10546" width="11.6640625" style="1" customWidth="1"/>
    <col min="10547" max="10547" width="11.5546875" style="1" customWidth="1"/>
    <col min="10548" max="10548" width="2.33203125" style="1" customWidth="1"/>
    <col min="10549" max="10549" width="41" style="1" customWidth="1"/>
    <col min="10550" max="10550" width="14.33203125" style="1" customWidth="1"/>
    <col min="10551" max="10552" width="11.5546875" style="1" customWidth="1"/>
    <col min="10553" max="10553" width="21.88671875" style="1" customWidth="1"/>
    <col min="10554" max="10745" width="11.44140625" style="1"/>
    <col min="10746" max="10746" width="21.88671875" style="1" customWidth="1"/>
    <col min="10747" max="10747" width="13.88671875" style="1" customWidth="1"/>
    <col min="10748" max="10748" width="38.6640625" style="1" customWidth="1"/>
    <col min="10749" max="10749" width="3" style="1" bestFit="1" customWidth="1"/>
    <col min="10750" max="10750" width="32.33203125" style="1" customWidth="1"/>
    <col min="10751" max="10751" width="46.33203125" style="1" customWidth="1"/>
    <col min="10752" max="10752" width="19" style="1" customWidth="1"/>
    <col min="10753" max="10753" width="0" style="1" hidden="1" customWidth="1"/>
    <col min="10754" max="10754" width="17.6640625" style="1" customWidth="1"/>
    <col min="10755" max="10755" width="0" style="1" hidden="1" customWidth="1"/>
    <col min="10756" max="10756" width="22.33203125" style="1" customWidth="1"/>
    <col min="10757" max="10757" width="5.33203125" style="1" customWidth="1"/>
    <col min="10758" max="10758" width="36.33203125" style="1" customWidth="1"/>
    <col min="10759" max="10759" width="5.6640625" style="1" customWidth="1"/>
    <col min="10760" max="10760" width="0" style="1" hidden="1" customWidth="1"/>
    <col min="10761" max="10761" width="20.6640625" style="1" customWidth="1"/>
    <col min="10762" max="10762" width="4.88671875" style="1" customWidth="1"/>
    <col min="10763" max="10763" width="0" style="1" hidden="1" customWidth="1"/>
    <col min="10764" max="10764" width="24.6640625" style="1" customWidth="1"/>
    <col min="10765" max="10765" width="12.33203125" style="1" customWidth="1"/>
    <col min="10766" max="10766" width="0" style="1" hidden="1" customWidth="1"/>
    <col min="10767" max="10767" width="3.44140625" style="1" customWidth="1"/>
    <col min="10768" max="10768" width="0" style="1" hidden="1" customWidth="1"/>
    <col min="10769" max="10769" width="17.6640625" style="1" customWidth="1"/>
    <col min="10770" max="10770" width="3.44140625" style="1" customWidth="1"/>
    <col min="10771" max="10771" width="0" style="1" hidden="1" customWidth="1"/>
    <col min="10772" max="10772" width="23.6640625" style="1" customWidth="1"/>
    <col min="10773" max="10773" width="10" style="1" customWidth="1"/>
    <col min="10774" max="10774" width="0" style="1" hidden="1" customWidth="1"/>
    <col min="10775" max="10776" width="14.6640625" style="1" customWidth="1"/>
    <col min="10777" max="10777" width="12.88671875" style="1" customWidth="1"/>
    <col min="10778" max="10778" width="3.33203125" style="1" customWidth="1"/>
    <col min="10779" max="10779" width="30.33203125" style="1" customWidth="1"/>
    <col min="10780" max="10780" width="5" style="1" customWidth="1"/>
    <col min="10781" max="10781" width="0" style="1" hidden="1" customWidth="1"/>
    <col min="10782" max="10782" width="14.33203125" style="1" customWidth="1"/>
    <col min="10783" max="10783" width="5.6640625" style="1" customWidth="1"/>
    <col min="10784" max="10784" width="0" style="1" hidden="1" customWidth="1"/>
    <col min="10785" max="10785" width="17.33203125" style="1" customWidth="1"/>
    <col min="10786" max="10786" width="12.6640625" style="1" customWidth="1"/>
    <col min="10787" max="10787" width="0" style="1" hidden="1" customWidth="1"/>
    <col min="10788" max="10788" width="5.33203125" style="1" customWidth="1"/>
    <col min="10789" max="10789" width="0" style="1" hidden="1" customWidth="1"/>
    <col min="10790" max="10790" width="17" style="1" customWidth="1"/>
    <col min="10791" max="10791" width="6.33203125" style="1" customWidth="1"/>
    <col min="10792" max="10792" width="0" style="1" hidden="1" customWidth="1"/>
    <col min="10793" max="10793" width="14.33203125" style="1" customWidth="1"/>
    <col min="10794" max="10794" width="7.5546875" style="1" customWidth="1"/>
    <col min="10795" max="10795" width="0" style="1" hidden="1" customWidth="1"/>
    <col min="10796" max="10797" width="14.33203125" style="1" customWidth="1"/>
    <col min="10798" max="10798" width="20.88671875" style="1" customWidth="1"/>
    <col min="10799" max="10799" width="14.44140625" style="1" customWidth="1"/>
    <col min="10800" max="10800" width="15" style="1" customWidth="1"/>
    <col min="10801" max="10801" width="2.6640625" style="1" customWidth="1"/>
    <col min="10802" max="10802" width="11.6640625" style="1" customWidth="1"/>
    <col min="10803" max="10803" width="11.5546875" style="1" customWidth="1"/>
    <col min="10804" max="10804" width="2.33203125" style="1" customWidth="1"/>
    <col min="10805" max="10805" width="41" style="1" customWidth="1"/>
    <col min="10806" max="10806" width="14.33203125" style="1" customWidth="1"/>
    <col min="10807" max="10808" width="11.5546875" style="1" customWidth="1"/>
    <col min="10809" max="10809" width="21.88671875" style="1" customWidth="1"/>
    <col min="10810" max="11001" width="11.44140625" style="1"/>
    <col min="11002" max="11002" width="21.88671875" style="1" customWidth="1"/>
    <col min="11003" max="11003" width="13.88671875" style="1" customWidth="1"/>
    <col min="11004" max="11004" width="38.6640625" style="1" customWidth="1"/>
    <col min="11005" max="11005" width="3" style="1" bestFit="1" customWidth="1"/>
    <col min="11006" max="11006" width="32.33203125" style="1" customWidth="1"/>
    <col min="11007" max="11007" width="46.33203125" style="1" customWidth="1"/>
    <col min="11008" max="11008" width="19" style="1" customWidth="1"/>
    <col min="11009" max="11009" width="0" style="1" hidden="1" customWidth="1"/>
    <col min="11010" max="11010" width="17.6640625" style="1" customWidth="1"/>
    <col min="11011" max="11011" width="0" style="1" hidden="1" customWidth="1"/>
    <col min="11012" max="11012" width="22.33203125" style="1" customWidth="1"/>
    <col min="11013" max="11013" width="5.33203125" style="1" customWidth="1"/>
    <col min="11014" max="11014" width="36.33203125" style="1" customWidth="1"/>
    <col min="11015" max="11015" width="5.6640625" style="1" customWidth="1"/>
    <col min="11016" max="11016" width="0" style="1" hidden="1" customWidth="1"/>
    <col min="11017" max="11017" width="20.6640625" style="1" customWidth="1"/>
    <col min="11018" max="11018" width="4.88671875" style="1" customWidth="1"/>
    <col min="11019" max="11019" width="0" style="1" hidden="1" customWidth="1"/>
    <col min="11020" max="11020" width="24.6640625" style="1" customWidth="1"/>
    <col min="11021" max="11021" width="12.33203125" style="1" customWidth="1"/>
    <col min="11022" max="11022" width="0" style="1" hidden="1" customWidth="1"/>
    <col min="11023" max="11023" width="3.44140625" style="1" customWidth="1"/>
    <col min="11024" max="11024" width="0" style="1" hidden="1" customWidth="1"/>
    <col min="11025" max="11025" width="17.6640625" style="1" customWidth="1"/>
    <col min="11026" max="11026" width="3.44140625" style="1" customWidth="1"/>
    <col min="11027" max="11027" width="0" style="1" hidden="1" customWidth="1"/>
    <col min="11028" max="11028" width="23.6640625" style="1" customWidth="1"/>
    <col min="11029" max="11029" width="10" style="1" customWidth="1"/>
    <col min="11030" max="11030" width="0" style="1" hidden="1" customWidth="1"/>
    <col min="11031" max="11032" width="14.6640625" style="1" customWidth="1"/>
    <col min="11033" max="11033" width="12.88671875" style="1" customWidth="1"/>
    <col min="11034" max="11034" width="3.33203125" style="1" customWidth="1"/>
    <col min="11035" max="11035" width="30.33203125" style="1" customWidth="1"/>
    <col min="11036" max="11036" width="5" style="1" customWidth="1"/>
    <col min="11037" max="11037" width="0" style="1" hidden="1" customWidth="1"/>
    <col min="11038" max="11038" width="14.33203125" style="1" customWidth="1"/>
    <col min="11039" max="11039" width="5.6640625" style="1" customWidth="1"/>
    <col min="11040" max="11040" width="0" style="1" hidden="1" customWidth="1"/>
    <col min="11041" max="11041" width="17.33203125" style="1" customWidth="1"/>
    <col min="11042" max="11042" width="12.6640625" style="1" customWidth="1"/>
    <col min="11043" max="11043" width="0" style="1" hidden="1" customWidth="1"/>
    <col min="11044" max="11044" width="5.33203125" style="1" customWidth="1"/>
    <col min="11045" max="11045" width="0" style="1" hidden="1" customWidth="1"/>
    <col min="11046" max="11046" width="17" style="1" customWidth="1"/>
    <col min="11047" max="11047" width="6.33203125" style="1" customWidth="1"/>
    <col min="11048" max="11048" width="0" style="1" hidden="1" customWidth="1"/>
    <col min="11049" max="11049" width="14.33203125" style="1" customWidth="1"/>
    <col min="11050" max="11050" width="7.5546875" style="1" customWidth="1"/>
    <col min="11051" max="11051" width="0" style="1" hidden="1" customWidth="1"/>
    <col min="11052" max="11053" width="14.33203125" style="1" customWidth="1"/>
    <col min="11054" max="11054" width="20.88671875" style="1" customWidth="1"/>
    <col min="11055" max="11055" width="14.44140625" style="1" customWidth="1"/>
    <col min="11056" max="11056" width="15" style="1" customWidth="1"/>
    <col min="11057" max="11057" width="2.6640625" style="1" customWidth="1"/>
    <col min="11058" max="11058" width="11.6640625" style="1" customWidth="1"/>
    <col min="11059" max="11059" width="11.5546875" style="1" customWidth="1"/>
    <col min="11060" max="11060" width="2.33203125" style="1" customWidth="1"/>
    <col min="11061" max="11061" width="41" style="1" customWidth="1"/>
    <col min="11062" max="11062" width="14.33203125" style="1" customWidth="1"/>
    <col min="11063" max="11064" width="11.5546875" style="1" customWidth="1"/>
    <col min="11065" max="11065" width="21.88671875" style="1" customWidth="1"/>
    <col min="11066" max="11257" width="11.44140625" style="1"/>
    <col min="11258" max="11258" width="21.88671875" style="1" customWidth="1"/>
    <col min="11259" max="11259" width="13.88671875" style="1" customWidth="1"/>
    <col min="11260" max="11260" width="38.6640625" style="1" customWidth="1"/>
    <col min="11261" max="11261" width="3" style="1" bestFit="1" customWidth="1"/>
    <col min="11262" max="11262" width="32.33203125" style="1" customWidth="1"/>
    <col min="11263" max="11263" width="46.33203125" style="1" customWidth="1"/>
    <col min="11264" max="11264" width="19" style="1" customWidth="1"/>
    <col min="11265" max="11265" width="0" style="1" hidden="1" customWidth="1"/>
    <col min="11266" max="11266" width="17.6640625" style="1" customWidth="1"/>
    <col min="11267" max="11267" width="0" style="1" hidden="1" customWidth="1"/>
    <col min="11268" max="11268" width="22.33203125" style="1" customWidth="1"/>
    <col min="11269" max="11269" width="5.33203125" style="1" customWidth="1"/>
    <col min="11270" max="11270" width="36.33203125" style="1" customWidth="1"/>
    <col min="11271" max="11271" width="5.6640625" style="1" customWidth="1"/>
    <col min="11272" max="11272" width="0" style="1" hidden="1" customWidth="1"/>
    <col min="11273" max="11273" width="20.6640625" style="1" customWidth="1"/>
    <col min="11274" max="11274" width="4.88671875" style="1" customWidth="1"/>
    <col min="11275" max="11275" width="0" style="1" hidden="1" customWidth="1"/>
    <col min="11276" max="11276" width="24.6640625" style="1" customWidth="1"/>
    <col min="11277" max="11277" width="12.33203125" style="1" customWidth="1"/>
    <col min="11278" max="11278" width="0" style="1" hidden="1" customWidth="1"/>
    <col min="11279" max="11279" width="3.44140625" style="1" customWidth="1"/>
    <col min="11280" max="11280" width="0" style="1" hidden="1" customWidth="1"/>
    <col min="11281" max="11281" width="17.6640625" style="1" customWidth="1"/>
    <col min="11282" max="11282" width="3.44140625" style="1" customWidth="1"/>
    <col min="11283" max="11283" width="0" style="1" hidden="1" customWidth="1"/>
    <col min="11284" max="11284" width="23.6640625" style="1" customWidth="1"/>
    <col min="11285" max="11285" width="10" style="1" customWidth="1"/>
    <col min="11286" max="11286" width="0" style="1" hidden="1" customWidth="1"/>
    <col min="11287" max="11288" width="14.6640625" style="1" customWidth="1"/>
    <col min="11289" max="11289" width="12.88671875" style="1" customWidth="1"/>
    <col min="11290" max="11290" width="3.33203125" style="1" customWidth="1"/>
    <col min="11291" max="11291" width="30.33203125" style="1" customWidth="1"/>
    <col min="11292" max="11292" width="5" style="1" customWidth="1"/>
    <col min="11293" max="11293" width="0" style="1" hidden="1" customWidth="1"/>
    <col min="11294" max="11294" width="14.33203125" style="1" customWidth="1"/>
    <col min="11295" max="11295" width="5.6640625" style="1" customWidth="1"/>
    <col min="11296" max="11296" width="0" style="1" hidden="1" customWidth="1"/>
    <col min="11297" max="11297" width="17.33203125" style="1" customWidth="1"/>
    <col min="11298" max="11298" width="12.6640625" style="1" customWidth="1"/>
    <col min="11299" max="11299" width="0" style="1" hidden="1" customWidth="1"/>
    <col min="11300" max="11300" width="5.33203125" style="1" customWidth="1"/>
    <col min="11301" max="11301" width="0" style="1" hidden="1" customWidth="1"/>
    <col min="11302" max="11302" width="17" style="1" customWidth="1"/>
    <col min="11303" max="11303" width="6.33203125" style="1" customWidth="1"/>
    <col min="11304" max="11304" width="0" style="1" hidden="1" customWidth="1"/>
    <col min="11305" max="11305" width="14.33203125" style="1" customWidth="1"/>
    <col min="11306" max="11306" width="7.5546875" style="1" customWidth="1"/>
    <col min="11307" max="11307" width="0" style="1" hidden="1" customWidth="1"/>
    <col min="11308" max="11309" width="14.33203125" style="1" customWidth="1"/>
    <col min="11310" max="11310" width="20.88671875" style="1" customWidth="1"/>
    <col min="11311" max="11311" width="14.44140625" style="1" customWidth="1"/>
    <col min="11312" max="11312" width="15" style="1" customWidth="1"/>
    <col min="11313" max="11313" width="2.6640625" style="1" customWidth="1"/>
    <col min="11314" max="11314" width="11.6640625" style="1" customWidth="1"/>
    <col min="11315" max="11315" width="11.5546875" style="1" customWidth="1"/>
    <col min="11316" max="11316" width="2.33203125" style="1" customWidth="1"/>
    <col min="11317" max="11317" width="41" style="1" customWidth="1"/>
    <col min="11318" max="11318" width="14.33203125" style="1" customWidth="1"/>
    <col min="11319" max="11320" width="11.5546875" style="1" customWidth="1"/>
    <col min="11321" max="11321" width="21.88671875" style="1" customWidth="1"/>
    <col min="11322" max="11513" width="11.44140625" style="1"/>
    <col min="11514" max="11514" width="21.88671875" style="1" customWidth="1"/>
    <col min="11515" max="11515" width="13.88671875" style="1" customWidth="1"/>
    <col min="11516" max="11516" width="38.6640625" style="1" customWidth="1"/>
    <col min="11517" max="11517" width="3" style="1" bestFit="1" customWidth="1"/>
    <col min="11518" max="11518" width="32.33203125" style="1" customWidth="1"/>
    <col min="11519" max="11519" width="46.33203125" style="1" customWidth="1"/>
    <col min="11520" max="11520" width="19" style="1" customWidth="1"/>
    <col min="11521" max="11521" width="0" style="1" hidden="1" customWidth="1"/>
    <col min="11522" max="11522" width="17.6640625" style="1" customWidth="1"/>
    <col min="11523" max="11523" width="0" style="1" hidden="1" customWidth="1"/>
    <col min="11524" max="11524" width="22.33203125" style="1" customWidth="1"/>
    <col min="11525" max="11525" width="5.33203125" style="1" customWidth="1"/>
    <col min="11526" max="11526" width="36.33203125" style="1" customWidth="1"/>
    <col min="11527" max="11527" width="5.6640625" style="1" customWidth="1"/>
    <col min="11528" max="11528" width="0" style="1" hidden="1" customWidth="1"/>
    <col min="11529" max="11529" width="20.6640625" style="1" customWidth="1"/>
    <col min="11530" max="11530" width="4.88671875" style="1" customWidth="1"/>
    <col min="11531" max="11531" width="0" style="1" hidden="1" customWidth="1"/>
    <col min="11532" max="11532" width="24.6640625" style="1" customWidth="1"/>
    <col min="11533" max="11533" width="12.33203125" style="1" customWidth="1"/>
    <col min="11534" max="11534" width="0" style="1" hidden="1" customWidth="1"/>
    <col min="11535" max="11535" width="3.44140625" style="1" customWidth="1"/>
    <col min="11536" max="11536" width="0" style="1" hidden="1" customWidth="1"/>
    <col min="11537" max="11537" width="17.6640625" style="1" customWidth="1"/>
    <col min="11538" max="11538" width="3.44140625" style="1" customWidth="1"/>
    <col min="11539" max="11539" width="0" style="1" hidden="1" customWidth="1"/>
    <col min="11540" max="11540" width="23.6640625" style="1" customWidth="1"/>
    <col min="11541" max="11541" width="10" style="1" customWidth="1"/>
    <col min="11542" max="11542" width="0" style="1" hidden="1" customWidth="1"/>
    <col min="11543" max="11544" width="14.6640625" style="1" customWidth="1"/>
    <col min="11545" max="11545" width="12.88671875" style="1" customWidth="1"/>
    <col min="11546" max="11546" width="3.33203125" style="1" customWidth="1"/>
    <col min="11547" max="11547" width="30.33203125" style="1" customWidth="1"/>
    <col min="11548" max="11548" width="5" style="1" customWidth="1"/>
    <col min="11549" max="11549" width="0" style="1" hidden="1" customWidth="1"/>
    <col min="11550" max="11550" width="14.33203125" style="1" customWidth="1"/>
    <col min="11551" max="11551" width="5.6640625" style="1" customWidth="1"/>
    <col min="11552" max="11552" width="0" style="1" hidden="1" customWidth="1"/>
    <col min="11553" max="11553" width="17.33203125" style="1" customWidth="1"/>
    <col min="11554" max="11554" width="12.6640625" style="1" customWidth="1"/>
    <col min="11555" max="11555" width="0" style="1" hidden="1" customWidth="1"/>
    <col min="11556" max="11556" width="5.33203125" style="1" customWidth="1"/>
    <col min="11557" max="11557" width="0" style="1" hidden="1" customWidth="1"/>
    <col min="11558" max="11558" width="17" style="1" customWidth="1"/>
    <col min="11559" max="11559" width="6.33203125" style="1" customWidth="1"/>
    <col min="11560" max="11560" width="0" style="1" hidden="1" customWidth="1"/>
    <col min="11561" max="11561" width="14.33203125" style="1" customWidth="1"/>
    <col min="11562" max="11562" width="7.5546875" style="1" customWidth="1"/>
    <col min="11563" max="11563" width="0" style="1" hidden="1" customWidth="1"/>
    <col min="11564" max="11565" width="14.33203125" style="1" customWidth="1"/>
    <col min="11566" max="11566" width="20.88671875" style="1" customWidth="1"/>
    <col min="11567" max="11567" width="14.44140625" style="1" customWidth="1"/>
    <col min="11568" max="11568" width="15" style="1" customWidth="1"/>
    <col min="11569" max="11569" width="2.6640625" style="1" customWidth="1"/>
    <col min="11570" max="11570" width="11.6640625" style="1" customWidth="1"/>
    <col min="11571" max="11571" width="11.5546875" style="1" customWidth="1"/>
    <col min="11572" max="11572" width="2.33203125" style="1" customWidth="1"/>
    <col min="11573" max="11573" width="41" style="1" customWidth="1"/>
    <col min="11574" max="11574" width="14.33203125" style="1" customWidth="1"/>
    <col min="11575" max="11576" width="11.5546875" style="1" customWidth="1"/>
    <col min="11577" max="11577" width="21.88671875" style="1" customWidth="1"/>
    <col min="11578" max="11769" width="11.44140625" style="1"/>
    <col min="11770" max="11770" width="21.88671875" style="1" customWidth="1"/>
    <col min="11771" max="11771" width="13.88671875" style="1" customWidth="1"/>
    <col min="11772" max="11772" width="38.6640625" style="1" customWidth="1"/>
    <col min="11773" max="11773" width="3" style="1" bestFit="1" customWidth="1"/>
    <col min="11774" max="11774" width="32.33203125" style="1" customWidth="1"/>
    <col min="11775" max="11775" width="46.33203125" style="1" customWidth="1"/>
    <col min="11776" max="11776" width="19" style="1" customWidth="1"/>
    <col min="11777" max="11777" width="0" style="1" hidden="1" customWidth="1"/>
    <col min="11778" max="11778" width="17.6640625" style="1" customWidth="1"/>
    <col min="11779" max="11779" width="0" style="1" hidden="1" customWidth="1"/>
    <col min="11780" max="11780" width="22.33203125" style="1" customWidth="1"/>
    <col min="11781" max="11781" width="5.33203125" style="1" customWidth="1"/>
    <col min="11782" max="11782" width="36.33203125" style="1" customWidth="1"/>
    <col min="11783" max="11783" width="5.6640625" style="1" customWidth="1"/>
    <col min="11784" max="11784" width="0" style="1" hidden="1" customWidth="1"/>
    <col min="11785" max="11785" width="20.6640625" style="1" customWidth="1"/>
    <col min="11786" max="11786" width="4.88671875" style="1" customWidth="1"/>
    <col min="11787" max="11787" width="0" style="1" hidden="1" customWidth="1"/>
    <col min="11788" max="11788" width="24.6640625" style="1" customWidth="1"/>
    <col min="11789" max="11789" width="12.33203125" style="1" customWidth="1"/>
    <col min="11790" max="11790" width="0" style="1" hidden="1" customWidth="1"/>
    <col min="11791" max="11791" width="3.44140625" style="1" customWidth="1"/>
    <col min="11792" max="11792" width="0" style="1" hidden="1" customWidth="1"/>
    <col min="11793" max="11793" width="17.6640625" style="1" customWidth="1"/>
    <col min="11794" max="11794" width="3.44140625" style="1" customWidth="1"/>
    <col min="11795" max="11795" width="0" style="1" hidden="1" customWidth="1"/>
    <col min="11796" max="11796" width="23.6640625" style="1" customWidth="1"/>
    <col min="11797" max="11797" width="10" style="1" customWidth="1"/>
    <col min="11798" max="11798" width="0" style="1" hidden="1" customWidth="1"/>
    <col min="11799" max="11800" width="14.6640625" style="1" customWidth="1"/>
    <col min="11801" max="11801" width="12.88671875" style="1" customWidth="1"/>
    <col min="11802" max="11802" width="3.33203125" style="1" customWidth="1"/>
    <col min="11803" max="11803" width="30.33203125" style="1" customWidth="1"/>
    <col min="11804" max="11804" width="5" style="1" customWidth="1"/>
    <col min="11805" max="11805" width="0" style="1" hidden="1" customWidth="1"/>
    <col min="11806" max="11806" width="14.33203125" style="1" customWidth="1"/>
    <col min="11807" max="11807" width="5.6640625" style="1" customWidth="1"/>
    <col min="11808" max="11808" width="0" style="1" hidden="1" customWidth="1"/>
    <col min="11809" max="11809" width="17.33203125" style="1" customWidth="1"/>
    <col min="11810" max="11810" width="12.6640625" style="1" customWidth="1"/>
    <col min="11811" max="11811" width="0" style="1" hidden="1" customWidth="1"/>
    <col min="11812" max="11812" width="5.33203125" style="1" customWidth="1"/>
    <col min="11813" max="11813" width="0" style="1" hidden="1" customWidth="1"/>
    <col min="11814" max="11814" width="17" style="1" customWidth="1"/>
    <col min="11815" max="11815" width="6.33203125" style="1" customWidth="1"/>
    <col min="11816" max="11816" width="0" style="1" hidden="1" customWidth="1"/>
    <col min="11817" max="11817" width="14.33203125" style="1" customWidth="1"/>
    <col min="11818" max="11818" width="7.5546875" style="1" customWidth="1"/>
    <col min="11819" max="11819" width="0" style="1" hidden="1" customWidth="1"/>
    <col min="11820" max="11821" width="14.33203125" style="1" customWidth="1"/>
    <col min="11822" max="11822" width="20.88671875" style="1" customWidth="1"/>
    <col min="11823" max="11823" width="14.44140625" style="1" customWidth="1"/>
    <col min="11824" max="11824" width="15" style="1" customWidth="1"/>
    <col min="11825" max="11825" width="2.6640625" style="1" customWidth="1"/>
    <col min="11826" max="11826" width="11.6640625" style="1" customWidth="1"/>
    <col min="11827" max="11827" width="11.5546875" style="1" customWidth="1"/>
    <col min="11828" max="11828" width="2.33203125" style="1" customWidth="1"/>
    <col min="11829" max="11829" width="41" style="1" customWidth="1"/>
    <col min="11830" max="11830" width="14.33203125" style="1" customWidth="1"/>
    <col min="11831" max="11832" width="11.5546875" style="1" customWidth="1"/>
    <col min="11833" max="11833" width="21.88671875" style="1" customWidth="1"/>
    <col min="11834" max="12025" width="11.44140625" style="1"/>
    <col min="12026" max="12026" width="21.88671875" style="1" customWidth="1"/>
    <col min="12027" max="12027" width="13.88671875" style="1" customWidth="1"/>
    <col min="12028" max="12028" width="38.6640625" style="1" customWidth="1"/>
    <col min="12029" max="12029" width="3" style="1" bestFit="1" customWidth="1"/>
    <col min="12030" max="12030" width="32.33203125" style="1" customWidth="1"/>
    <col min="12031" max="12031" width="46.33203125" style="1" customWidth="1"/>
    <col min="12032" max="12032" width="19" style="1" customWidth="1"/>
    <col min="12033" max="12033" width="0" style="1" hidden="1" customWidth="1"/>
    <col min="12034" max="12034" width="17.6640625" style="1" customWidth="1"/>
    <col min="12035" max="12035" width="0" style="1" hidden="1" customWidth="1"/>
    <col min="12036" max="12036" width="22.33203125" style="1" customWidth="1"/>
    <col min="12037" max="12037" width="5.33203125" style="1" customWidth="1"/>
    <col min="12038" max="12038" width="36.33203125" style="1" customWidth="1"/>
    <col min="12039" max="12039" width="5.6640625" style="1" customWidth="1"/>
    <col min="12040" max="12040" width="0" style="1" hidden="1" customWidth="1"/>
    <col min="12041" max="12041" width="20.6640625" style="1" customWidth="1"/>
    <col min="12042" max="12042" width="4.88671875" style="1" customWidth="1"/>
    <col min="12043" max="12043" width="0" style="1" hidden="1" customWidth="1"/>
    <col min="12044" max="12044" width="24.6640625" style="1" customWidth="1"/>
    <col min="12045" max="12045" width="12.33203125" style="1" customWidth="1"/>
    <col min="12046" max="12046" width="0" style="1" hidden="1" customWidth="1"/>
    <col min="12047" max="12047" width="3.44140625" style="1" customWidth="1"/>
    <col min="12048" max="12048" width="0" style="1" hidden="1" customWidth="1"/>
    <col min="12049" max="12049" width="17.6640625" style="1" customWidth="1"/>
    <col min="12050" max="12050" width="3.44140625" style="1" customWidth="1"/>
    <col min="12051" max="12051" width="0" style="1" hidden="1" customWidth="1"/>
    <col min="12052" max="12052" width="23.6640625" style="1" customWidth="1"/>
    <col min="12053" max="12053" width="10" style="1" customWidth="1"/>
    <col min="12054" max="12054" width="0" style="1" hidden="1" customWidth="1"/>
    <col min="12055" max="12056" width="14.6640625" style="1" customWidth="1"/>
    <col min="12057" max="12057" width="12.88671875" style="1" customWidth="1"/>
    <col min="12058" max="12058" width="3.33203125" style="1" customWidth="1"/>
    <col min="12059" max="12059" width="30.33203125" style="1" customWidth="1"/>
    <col min="12060" max="12060" width="5" style="1" customWidth="1"/>
    <col min="12061" max="12061" width="0" style="1" hidden="1" customWidth="1"/>
    <col min="12062" max="12062" width="14.33203125" style="1" customWidth="1"/>
    <col min="12063" max="12063" width="5.6640625" style="1" customWidth="1"/>
    <col min="12064" max="12064" width="0" style="1" hidden="1" customWidth="1"/>
    <col min="12065" max="12065" width="17.33203125" style="1" customWidth="1"/>
    <col min="12066" max="12066" width="12.6640625" style="1" customWidth="1"/>
    <col min="12067" max="12067" width="0" style="1" hidden="1" customWidth="1"/>
    <col min="12068" max="12068" width="5.33203125" style="1" customWidth="1"/>
    <col min="12069" max="12069" width="0" style="1" hidden="1" customWidth="1"/>
    <col min="12070" max="12070" width="17" style="1" customWidth="1"/>
    <col min="12071" max="12071" width="6.33203125" style="1" customWidth="1"/>
    <col min="12072" max="12072" width="0" style="1" hidden="1" customWidth="1"/>
    <col min="12073" max="12073" width="14.33203125" style="1" customWidth="1"/>
    <col min="12074" max="12074" width="7.5546875" style="1" customWidth="1"/>
    <col min="12075" max="12075" width="0" style="1" hidden="1" customWidth="1"/>
    <col min="12076" max="12077" width="14.33203125" style="1" customWidth="1"/>
    <col min="12078" max="12078" width="20.88671875" style="1" customWidth="1"/>
    <col min="12079" max="12079" width="14.44140625" style="1" customWidth="1"/>
    <col min="12080" max="12080" width="15" style="1" customWidth="1"/>
    <col min="12081" max="12081" width="2.6640625" style="1" customWidth="1"/>
    <col min="12082" max="12082" width="11.6640625" style="1" customWidth="1"/>
    <col min="12083" max="12083" width="11.5546875" style="1" customWidth="1"/>
    <col min="12084" max="12084" width="2.33203125" style="1" customWidth="1"/>
    <col min="12085" max="12085" width="41" style="1" customWidth="1"/>
    <col min="12086" max="12086" width="14.33203125" style="1" customWidth="1"/>
    <col min="12087" max="12088" width="11.5546875" style="1" customWidth="1"/>
    <col min="12089" max="12089" width="21.88671875" style="1" customWidth="1"/>
    <col min="12090" max="12281" width="11.44140625" style="1"/>
    <col min="12282" max="12282" width="21.88671875" style="1" customWidth="1"/>
    <col min="12283" max="12283" width="13.88671875" style="1" customWidth="1"/>
    <col min="12284" max="12284" width="38.6640625" style="1" customWidth="1"/>
    <col min="12285" max="12285" width="3" style="1" bestFit="1" customWidth="1"/>
    <col min="12286" max="12286" width="32.33203125" style="1" customWidth="1"/>
    <col min="12287" max="12287" width="46.33203125" style="1" customWidth="1"/>
    <col min="12288" max="12288" width="19" style="1" customWidth="1"/>
    <col min="12289" max="12289" width="0" style="1" hidden="1" customWidth="1"/>
    <col min="12290" max="12290" width="17.6640625" style="1" customWidth="1"/>
    <col min="12291" max="12291" width="0" style="1" hidden="1" customWidth="1"/>
    <col min="12292" max="12292" width="22.33203125" style="1" customWidth="1"/>
    <col min="12293" max="12293" width="5.33203125" style="1" customWidth="1"/>
    <col min="12294" max="12294" width="36.33203125" style="1" customWidth="1"/>
    <col min="12295" max="12295" width="5.6640625" style="1" customWidth="1"/>
    <col min="12296" max="12296" width="0" style="1" hidden="1" customWidth="1"/>
    <col min="12297" max="12297" width="20.6640625" style="1" customWidth="1"/>
    <col min="12298" max="12298" width="4.88671875" style="1" customWidth="1"/>
    <col min="12299" max="12299" width="0" style="1" hidden="1" customWidth="1"/>
    <col min="12300" max="12300" width="24.6640625" style="1" customWidth="1"/>
    <col min="12301" max="12301" width="12.33203125" style="1" customWidth="1"/>
    <col min="12302" max="12302" width="0" style="1" hidden="1" customWidth="1"/>
    <col min="12303" max="12303" width="3.44140625" style="1" customWidth="1"/>
    <col min="12304" max="12304" width="0" style="1" hidden="1" customWidth="1"/>
    <col min="12305" max="12305" width="17.6640625" style="1" customWidth="1"/>
    <col min="12306" max="12306" width="3.44140625" style="1" customWidth="1"/>
    <col min="12307" max="12307" width="0" style="1" hidden="1" customWidth="1"/>
    <col min="12308" max="12308" width="23.6640625" style="1" customWidth="1"/>
    <col min="12309" max="12309" width="10" style="1" customWidth="1"/>
    <col min="12310" max="12310" width="0" style="1" hidden="1" customWidth="1"/>
    <col min="12311" max="12312" width="14.6640625" style="1" customWidth="1"/>
    <col min="12313" max="12313" width="12.88671875" style="1" customWidth="1"/>
    <col min="12314" max="12314" width="3.33203125" style="1" customWidth="1"/>
    <col min="12315" max="12315" width="30.33203125" style="1" customWidth="1"/>
    <col min="12316" max="12316" width="5" style="1" customWidth="1"/>
    <col min="12317" max="12317" width="0" style="1" hidden="1" customWidth="1"/>
    <col min="12318" max="12318" width="14.33203125" style="1" customWidth="1"/>
    <col min="12319" max="12319" width="5.6640625" style="1" customWidth="1"/>
    <col min="12320" max="12320" width="0" style="1" hidden="1" customWidth="1"/>
    <col min="12321" max="12321" width="17.33203125" style="1" customWidth="1"/>
    <col min="12322" max="12322" width="12.6640625" style="1" customWidth="1"/>
    <col min="12323" max="12323" width="0" style="1" hidden="1" customWidth="1"/>
    <col min="12324" max="12324" width="5.33203125" style="1" customWidth="1"/>
    <col min="12325" max="12325" width="0" style="1" hidden="1" customWidth="1"/>
    <col min="12326" max="12326" width="17" style="1" customWidth="1"/>
    <col min="12327" max="12327" width="6.33203125" style="1" customWidth="1"/>
    <col min="12328" max="12328" width="0" style="1" hidden="1" customWidth="1"/>
    <col min="12329" max="12329" width="14.33203125" style="1" customWidth="1"/>
    <col min="12330" max="12330" width="7.5546875" style="1" customWidth="1"/>
    <col min="12331" max="12331" width="0" style="1" hidden="1" customWidth="1"/>
    <col min="12332" max="12333" width="14.33203125" style="1" customWidth="1"/>
    <col min="12334" max="12334" width="20.88671875" style="1" customWidth="1"/>
    <col min="12335" max="12335" width="14.44140625" style="1" customWidth="1"/>
    <col min="12336" max="12336" width="15" style="1" customWidth="1"/>
    <col min="12337" max="12337" width="2.6640625" style="1" customWidth="1"/>
    <col min="12338" max="12338" width="11.6640625" style="1" customWidth="1"/>
    <col min="12339" max="12339" width="11.5546875" style="1" customWidth="1"/>
    <col min="12340" max="12340" width="2.33203125" style="1" customWidth="1"/>
    <col min="12341" max="12341" width="41" style="1" customWidth="1"/>
    <col min="12342" max="12342" width="14.33203125" style="1" customWidth="1"/>
    <col min="12343" max="12344" width="11.5546875" style="1" customWidth="1"/>
    <col min="12345" max="12345" width="21.88671875" style="1" customWidth="1"/>
    <col min="12346" max="12537" width="11.44140625" style="1"/>
    <col min="12538" max="12538" width="21.88671875" style="1" customWidth="1"/>
    <col min="12539" max="12539" width="13.88671875" style="1" customWidth="1"/>
    <col min="12540" max="12540" width="38.6640625" style="1" customWidth="1"/>
    <col min="12541" max="12541" width="3" style="1" bestFit="1" customWidth="1"/>
    <col min="12542" max="12542" width="32.33203125" style="1" customWidth="1"/>
    <col min="12543" max="12543" width="46.33203125" style="1" customWidth="1"/>
    <col min="12544" max="12544" width="19" style="1" customWidth="1"/>
    <col min="12545" max="12545" width="0" style="1" hidden="1" customWidth="1"/>
    <col min="12546" max="12546" width="17.6640625" style="1" customWidth="1"/>
    <col min="12547" max="12547" width="0" style="1" hidden="1" customWidth="1"/>
    <col min="12548" max="12548" width="22.33203125" style="1" customWidth="1"/>
    <col min="12549" max="12549" width="5.33203125" style="1" customWidth="1"/>
    <col min="12550" max="12550" width="36.33203125" style="1" customWidth="1"/>
    <col min="12551" max="12551" width="5.6640625" style="1" customWidth="1"/>
    <col min="12552" max="12552" width="0" style="1" hidden="1" customWidth="1"/>
    <col min="12553" max="12553" width="20.6640625" style="1" customWidth="1"/>
    <col min="12554" max="12554" width="4.88671875" style="1" customWidth="1"/>
    <col min="12555" max="12555" width="0" style="1" hidden="1" customWidth="1"/>
    <col min="12556" max="12556" width="24.6640625" style="1" customWidth="1"/>
    <col min="12557" max="12557" width="12.33203125" style="1" customWidth="1"/>
    <col min="12558" max="12558" width="0" style="1" hidden="1" customWidth="1"/>
    <col min="12559" max="12559" width="3.44140625" style="1" customWidth="1"/>
    <col min="12560" max="12560" width="0" style="1" hidden="1" customWidth="1"/>
    <col min="12561" max="12561" width="17.6640625" style="1" customWidth="1"/>
    <col min="12562" max="12562" width="3.44140625" style="1" customWidth="1"/>
    <col min="12563" max="12563" width="0" style="1" hidden="1" customWidth="1"/>
    <col min="12564" max="12564" width="23.6640625" style="1" customWidth="1"/>
    <col min="12565" max="12565" width="10" style="1" customWidth="1"/>
    <col min="12566" max="12566" width="0" style="1" hidden="1" customWidth="1"/>
    <col min="12567" max="12568" width="14.6640625" style="1" customWidth="1"/>
    <col min="12569" max="12569" width="12.88671875" style="1" customWidth="1"/>
    <col min="12570" max="12570" width="3.33203125" style="1" customWidth="1"/>
    <col min="12571" max="12571" width="30.33203125" style="1" customWidth="1"/>
    <col min="12572" max="12572" width="5" style="1" customWidth="1"/>
    <col min="12573" max="12573" width="0" style="1" hidden="1" customWidth="1"/>
    <col min="12574" max="12574" width="14.33203125" style="1" customWidth="1"/>
    <col min="12575" max="12575" width="5.6640625" style="1" customWidth="1"/>
    <col min="12576" max="12576" width="0" style="1" hidden="1" customWidth="1"/>
    <col min="12577" max="12577" width="17.33203125" style="1" customWidth="1"/>
    <col min="12578" max="12578" width="12.6640625" style="1" customWidth="1"/>
    <col min="12579" max="12579" width="0" style="1" hidden="1" customWidth="1"/>
    <col min="12580" max="12580" width="5.33203125" style="1" customWidth="1"/>
    <col min="12581" max="12581" width="0" style="1" hidden="1" customWidth="1"/>
    <col min="12582" max="12582" width="17" style="1" customWidth="1"/>
    <col min="12583" max="12583" width="6.33203125" style="1" customWidth="1"/>
    <col min="12584" max="12584" width="0" style="1" hidden="1" customWidth="1"/>
    <col min="12585" max="12585" width="14.33203125" style="1" customWidth="1"/>
    <col min="12586" max="12586" width="7.5546875" style="1" customWidth="1"/>
    <col min="12587" max="12587" width="0" style="1" hidden="1" customWidth="1"/>
    <col min="12588" max="12589" width="14.33203125" style="1" customWidth="1"/>
    <col min="12590" max="12590" width="20.88671875" style="1" customWidth="1"/>
    <col min="12591" max="12591" width="14.44140625" style="1" customWidth="1"/>
    <col min="12592" max="12592" width="15" style="1" customWidth="1"/>
    <col min="12593" max="12593" width="2.6640625" style="1" customWidth="1"/>
    <col min="12594" max="12594" width="11.6640625" style="1" customWidth="1"/>
    <col min="12595" max="12595" width="11.5546875" style="1" customWidth="1"/>
    <col min="12596" max="12596" width="2.33203125" style="1" customWidth="1"/>
    <col min="12597" max="12597" width="41" style="1" customWidth="1"/>
    <col min="12598" max="12598" width="14.33203125" style="1" customWidth="1"/>
    <col min="12599" max="12600" width="11.5546875" style="1" customWidth="1"/>
    <col min="12601" max="12601" width="21.88671875" style="1" customWidth="1"/>
    <col min="12602" max="12793" width="11.44140625" style="1"/>
    <col min="12794" max="12794" width="21.88671875" style="1" customWidth="1"/>
    <col min="12795" max="12795" width="13.88671875" style="1" customWidth="1"/>
    <col min="12796" max="12796" width="38.6640625" style="1" customWidth="1"/>
    <col min="12797" max="12797" width="3" style="1" bestFit="1" customWidth="1"/>
    <col min="12798" max="12798" width="32.33203125" style="1" customWidth="1"/>
    <col min="12799" max="12799" width="46.33203125" style="1" customWidth="1"/>
    <col min="12800" max="12800" width="19" style="1" customWidth="1"/>
    <col min="12801" max="12801" width="0" style="1" hidden="1" customWidth="1"/>
    <col min="12802" max="12802" width="17.6640625" style="1" customWidth="1"/>
    <col min="12803" max="12803" width="0" style="1" hidden="1" customWidth="1"/>
    <col min="12804" max="12804" width="22.33203125" style="1" customWidth="1"/>
    <col min="12805" max="12805" width="5.33203125" style="1" customWidth="1"/>
    <col min="12806" max="12806" width="36.33203125" style="1" customWidth="1"/>
    <col min="12807" max="12807" width="5.6640625" style="1" customWidth="1"/>
    <col min="12808" max="12808" width="0" style="1" hidden="1" customWidth="1"/>
    <col min="12809" max="12809" width="20.6640625" style="1" customWidth="1"/>
    <col min="12810" max="12810" width="4.88671875" style="1" customWidth="1"/>
    <col min="12811" max="12811" width="0" style="1" hidden="1" customWidth="1"/>
    <col min="12812" max="12812" width="24.6640625" style="1" customWidth="1"/>
    <col min="12813" max="12813" width="12.33203125" style="1" customWidth="1"/>
    <col min="12814" max="12814" width="0" style="1" hidden="1" customWidth="1"/>
    <col min="12815" max="12815" width="3.44140625" style="1" customWidth="1"/>
    <col min="12816" max="12816" width="0" style="1" hidden="1" customWidth="1"/>
    <col min="12817" max="12817" width="17.6640625" style="1" customWidth="1"/>
    <col min="12818" max="12818" width="3.44140625" style="1" customWidth="1"/>
    <col min="12819" max="12819" width="0" style="1" hidden="1" customWidth="1"/>
    <col min="12820" max="12820" width="23.6640625" style="1" customWidth="1"/>
    <col min="12821" max="12821" width="10" style="1" customWidth="1"/>
    <col min="12822" max="12822" width="0" style="1" hidden="1" customWidth="1"/>
    <col min="12823" max="12824" width="14.6640625" style="1" customWidth="1"/>
    <col min="12825" max="12825" width="12.88671875" style="1" customWidth="1"/>
    <col min="12826" max="12826" width="3.33203125" style="1" customWidth="1"/>
    <col min="12827" max="12827" width="30.33203125" style="1" customWidth="1"/>
    <col min="12828" max="12828" width="5" style="1" customWidth="1"/>
    <col min="12829" max="12829" width="0" style="1" hidden="1" customWidth="1"/>
    <col min="12830" max="12830" width="14.33203125" style="1" customWidth="1"/>
    <col min="12831" max="12831" width="5.6640625" style="1" customWidth="1"/>
    <col min="12832" max="12832" width="0" style="1" hidden="1" customWidth="1"/>
    <col min="12833" max="12833" width="17.33203125" style="1" customWidth="1"/>
    <col min="12834" max="12834" width="12.6640625" style="1" customWidth="1"/>
    <col min="12835" max="12835" width="0" style="1" hidden="1" customWidth="1"/>
    <col min="12836" max="12836" width="5.33203125" style="1" customWidth="1"/>
    <col min="12837" max="12837" width="0" style="1" hidden="1" customWidth="1"/>
    <col min="12838" max="12838" width="17" style="1" customWidth="1"/>
    <col min="12839" max="12839" width="6.33203125" style="1" customWidth="1"/>
    <col min="12840" max="12840" width="0" style="1" hidden="1" customWidth="1"/>
    <col min="12841" max="12841" width="14.33203125" style="1" customWidth="1"/>
    <col min="12842" max="12842" width="7.5546875" style="1" customWidth="1"/>
    <col min="12843" max="12843" width="0" style="1" hidden="1" customWidth="1"/>
    <col min="12844" max="12845" width="14.33203125" style="1" customWidth="1"/>
    <col min="12846" max="12846" width="20.88671875" style="1" customWidth="1"/>
    <col min="12847" max="12847" width="14.44140625" style="1" customWidth="1"/>
    <col min="12848" max="12848" width="15" style="1" customWidth="1"/>
    <col min="12849" max="12849" width="2.6640625" style="1" customWidth="1"/>
    <col min="12850" max="12850" width="11.6640625" style="1" customWidth="1"/>
    <col min="12851" max="12851" width="11.5546875" style="1" customWidth="1"/>
    <col min="12852" max="12852" width="2.33203125" style="1" customWidth="1"/>
    <col min="12853" max="12853" width="41" style="1" customWidth="1"/>
    <col min="12854" max="12854" width="14.33203125" style="1" customWidth="1"/>
    <col min="12855" max="12856" width="11.5546875" style="1" customWidth="1"/>
    <col min="12857" max="12857" width="21.88671875" style="1" customWidth="1"/>
    <col min="12858" max="13049" width="11.44140625" style="1"/>
    <col min="13050" max="13050" width="21.88671875" style="1" customWidth="1"/>
    <col min="13051" max="13051" width="13.88671875" style="1" customWidth="1"/>
    <col min="13052" max="13052" width="38.6640625" style="1" customWidth="1"/>
    <col min="13053" max="13053" width="3" style="1" bestFit="1" customWidth="1"/>
    <col min="13054" max="13054" width="32.33203125" style="1" customWidth="1"/>
    <col min="13055" max="13055" width="46.33203125" style="1" customWidth="1"/>
    <col min="13056" max="13056" width="19" style="1" customWidth="1"/>
    <col min="13057" max="13057" width="0" style="1" hidden="1" customWidth="1"/>
    <col min="13058" max="13058" width="17.6640625" style="1" customWidth="1"/>
    <col min="13059" max="13059" width="0" style="1" hidden="1" customWidth="1"/>
    <col min="13060" max="13060" width="22.33203125" style="1" customWidth="1"/>
    <col min="13061" max="13061" width="5.33203125" style="1" customWidth="1"/>
    <col min="13062" max="13062" width="36.33203125" style="1" customWidth="1"/>
    <col min="13063" max="13063" width="5.6640625" style="1" customWidth="1"/>
    <col min="13064" max="13064" width="0" style="1" hidden="1" customWidth="1"/>
    <col min="13065" max="13065" width="20.6640625" style="1" customWidth="1"/>
    <col min="13066" max="13066" width="4.88671875" style="1" customWidth="1"/>
    <col min="13067" max="13067" width="0" style="1" hidden="1" customWidth="1"/>
    <col min="13068" max="13068" width="24.6640625" style="1" customWidth="1"/>
    <col min="13069" max="13069" width="12.33203125" style="1" customWidth="1"/>
    <col min="13070" max="13070" width="0" style="1" hidden="1" customWidth="1"/>
    <col min="13071" max="13071" width="3.44140625" style="1" customWidth="1"/>
    <col min="13072" max="13072" width="0" style="1" hidden="1" customWidth="1"/>
    <col min="13073" max="13073" width="17.6640625" style="1" customWidth="1"/>
    <col min="13074" max="13074" width="3.44140625" style="1" customWidth="1"/>
    <col min="13075" max="13075" width="0" style="1" hidden="1" customWidth="1"/>
    <col min="13076" max="13076" width="23.6640625" style="1" customWidth="1"/>
    <col min="13077" max="13077" width="10" style="1" customWidth="1"/>
    <col min="13078" max="13078" width="0" style="1" hidden="1" customWidth="1"/>
    <col min="13079" max="13080" width="14.6640625" style="1" customWidth="1"/>
    <col min="13081" max="13081" width="12.88671875" style="1" customWidth="1"/>
    <col min="13082" max="13082" width="3.33203125" style="1" customWidth="1"/>
    <col min="13083" max="13083" width="30.33203125" style="1" customWidth="1"/>
    <col min="13084" max="13084" width="5" style="1" customWidth="1"/>
    <col min="13085" max="13085" width="0" style="1" hidden="1" customWidth="1"/>
    <col min="13086" max="13086" width="14.33203125" style="1" customWidth="1"/>
    <col min="13087" max="13087" width="5.6640625" style="1" customWidth="1"/>
    <col min="13088" max="13088" width="0" style="1" hidden="1" customWidth="1"/>
    <col min="13089" max="13089" width="17.33203125" style="1" customWidth="1"/>
    <col min="13090" max="13090" width="12.6640625" style="1" customWidth="1"/>
    <col min="13091" max="13091" width="0" style="1" hidden="1" customWidth="1"/>
    <col min="13092" max="13092" width="5.33203125" style="1" customWidth="1"/>
    <col min="13093" max="13093" width="0" style="1" hidden="1" customWidth="1"/>
    <col min="13094" max="13094" width="17" style="1" customWidth="1"/>
    <col min="13095" max="13095" width="6.33203125" style="1" customWidth="1"/>
    <col min="13096" max="13096" width="0" style="1" hidden="1" customWidth="1"/>
    <col min="13097" max="13097" width="14.33203125" style="1" customWidth="1"/>
    <col min="13098" max="13098" width="7.5546875" style="1" customWidth="1"/>
    <col min="13099" max="13099" width="0" style="1" hidden="1" customWidth="1"/>
    <col min="13100" max="13101" width="14.33203125" style="1" customWidth="1"/>
    <col min="13102" max="13102" width="20.88671875" style="1" customWidth="1"/>
    <col min="13103" max="13103" width="14.44140625" style="1" customWidth="1"/>
    <col min="13104" max="13104" width="15" style="1" customWidth="1"/>
    <col min="13105" max="13105" width="2.6640625" style="1" customWidth="1"/>
    <col min="13106" max="13106" width="11.6640625" style="1" customWidth="1"/>
    <col min="13107" max="13107" width="11.5546875" style="1" customWidth="1"/>
    <col min="13108" max="13108" width="2.33203125" style="1" customWidth="1"/>
    <col min="13109" max="13109" width="41" style="1" customWidth="1"/>
    <col min="13110" max="13110" width="14.33203125" style="1" customWidth="1"/>
    <col min="13111" max="13112" width="11.5546875" style="1" customWidth="1"/>
    <col min="13113" max="13113" width="21.88671875" style="1" customWidth="1"/>
    <col min="13114" max="13305" width="11.44140625" style="1"/>
    <col min="13306" max="13306" width="21.88671875" style="1" customWidth="1"/>
    <col min="13307" max="13307" width="13.88671875" style="1" customWidth="1"/>
    <col min="13308" max="13308" width="38.6640625" style="1" customWidth="1"/>
    <col min="13309" max="13309" width="3" style="1" bestFit="1" customWidth="1"/>
    <col min="13310" max="13310" width="32.33203125" style="1" customWidth="1"/>
    <col min="13311" max="13311" width="46.33203125" style="1" customWidth="1"/>
    <col min="13312" max="13312" width="19" style="1" customWidth="1"/>
    <col min="13313" max="13313" width="0" style="1" hidden="1" customWidth="1"/>
    <col min="13314" max="13314" width="17.6640625" style="1" customWidth="1"/>
    <col min="13315" max="13315" width="0" style="1" hidden="1" customWidth="1"/>
    <col min="13316" max="13316" width="22.33203125" style="1" customWidth="1"/>
    <col min="13317" max="13317" width="5.33203125" style="1" customWidth="1"/>
    <col min="13318" max="13318" width="36.33203125" style="1" customWidth="1"/>
    <col min="13319" max="13319" width="5.6640625" style="1" customWidth="1"/>
    <col min="13320" max="13320" width="0" style="1" hidden="1" customWidth="1"/>
    <col min="13321" max="13321" width="20.6640625" style="1" customWidth="1"/>
    <col min="13322" max="13322" width="4.88671875" style="1" customWidth="1"/>
    <col min="13323" max="13323" width="0" style="1" hidden="1" customWidth="1"/>
    <col min="13324" max="13324" width="24.6640625" style="1" customWidth="1"/>
    <col min="13325" max="13325" width="12.33203125" style="1" customWidth="1"/>
    <col min="13326" max="13326" width="0" style="1" hidden="1" customWidth="1"/>
    <col min="13327" max="13327" width="3.44140625" style="1" customWidth="1"/>
    <col min="13328" max="13328" width="0" style="1" hidden="1" customWidth="1"/>
    <col min="13329" max="13329" width="17.6640625" style="1" customWidth="1"/>
    <col min="13330" max="13330" width="3.44140625" style="1" customWidth="1"/>
    <col min="13331" max="13331" width="0" style="1" hidden="1" customWidth="1"/>
    <col min="13332" max="13332" width="23.6640625" style="1" customWidth="1"/>
    <col min="13333" max="13333" width="10" style="1" customWidth="1"/>
    <col min="13334" max="13334" width="0" style="1" hidden="1" customWidth="1"/>
    <col min="13335" max="13336" width="14.6640625" style="1" customWidth="1"/>
    <col min="13337" max="13337" width="12.88671875" style="1" customWidth="1"/>
    <col min="13338" max="13338" width="3.33203125" style="1" customWidth="1"/>
    <col min="13339" max="13339" width="30.33203125" style="1" customWidth="1"/>
    <col min="13340" max="13340" width="5" style="1" customWidth="1"/>
    <col min="13341" max="13341" width="0" style="1" hidden="1" customWidth="1"/>
    <col min="13342" max="13342" width="14.33203125" style="1" customWidth="1"/>
    <col min="13343" max="13343" width="5.6640625" style="1" customWidth="1"/>
    <col min="13344" max="13344" width="0" style="1" hidden="1" customWidth="1"/>
    <col min="13345" max="13345" width="17.33203125" style="1" customWidth="1"/>
    <col min="13346" max="13346" width="12.6640625" style="1" customWidth="1"/>
    <col min="13347" max="13347" width="0" style="1" hidden="1" customWidth="1"/>
    <col min="13348" max="13348" width="5.33203125" style="1" customWidth="1"/>
    <col min="13349" max="13349" width="0" style="1" hidden="1" customWidth="1"/>
    <col min="13350" max="13350" width="17" style="1" customWidth="1"/>
    <col min="13351" max="13351" width="6.33203125" style="1" customWidth="1"/>
    <col min="13352" max="13352" width="0" style="1" hidden="1" customWidth="1"/>
    <col min="13353" max="13353" width="14.33203125" style="1" customWidth="1"/>
    <col min="13354" max="13354" width="7.5546875" style="1" customWidth="1"/>
    <col min="13355" max="13355" width="0" style="1" hidden="1" customWidth="1"/>
    <col min="13356" max="13357" width="14.33203125" style="1" customWidth="1"/>
    <col min="13358" max="13358" width="20.88671875" style="1" customWidth="1"/>
    <col min="13359" max="13359" width="14.44140625" style="1" customWidth="1"/>
    <col min="13360" max="13360" width="15" style="1" customWidth="1"/>
    <col min="13361" max="13361" width="2.6640625" style="1" customWidth="1"/>
    <col min="13362" max="13362" width="11.6640625" style="1" customWidth="1"/>
    <col min="13363" max="13363" width="11.5546875" style="1" customWidth="1"/>
    <col min="13364" max="13364" width="2.33203125" style="1" customWidth="1"/>
    <col min="13365" max="13365" width="41" style="1" customWidth="1"/>
    <col min="13366" max="13366" width="14.33203125" style="1" customWidth="1"/>
    <col min="13367" max="13368" width="11.5546875" style="1" customWidth="1"/>
    <col min="13369" max="13369" width="21.88671875" style="1" customWidth="1"/>
    <col min="13370" max="13561" width="11.44140625" style="1"/>
    <col min="13562" max="13562" width="21.88671875" style="1" customWidth="1"/>
    <col min="13563" max="13563" width="13.88671875" style="1" customWidth="1"/>
    <col min="13564" max="13564" width="38.6640625" style="1" customWidth="1"/>
    <col min="13565" max="13565" width="3" style="1" bestFit="1" customWidth="1"/>
    <col min="13566" max="13566" width="32.33203125" style="1" customWidth="1"/>
    <col min="13567" max="13567" width="46.33203125" style="1" customWidth="1"/>
    <col min="13568" max="13568" width="19" style="1" customWidth="1"/>
    <col min="13569" max="13569" width="0" style="1" hidden="1" customWidth="1"/>
    <col min="13570" max="13570" width="17.6640625" style="1" customWidth="1"/>
    <col min="13571" max="13571" width="0" style="1" hidden="1" customWidth="1"/>
    <col min="13572" max="13572" width="22.33203125" style="1" customWidth="1"/>
    <col min="13573" max="13573" width="5.33203125" style="1" customWidth="1"/>
    <col min="13574" max="13574" width="36.33203125" style="1" customWidth="1"/>
    <col min="13575" max="13575" width="5.6640625" style="1" customWidth="1"/>
    <col min="13576" max="13576" width="0" style="1" hidden="1" customWidth="1"/>
    <col min="13577" max="13577" width="20.6640625" style="1" customWidth="1"/>
    <col min="13578" max="13578" width="4.88671875" style="1" customWidth="1"/>
    <col min="13579" max="13579" width="0" style="1" hidden="1" customWidth="1"/>
    <col min="13580" max="13580" width="24.6640625" style="1" customWidth="1"/>
    <col min="13581" max="13581" width="12.33203125" style="1" customWidth="1"/>
    <col min="13582" max="13582" width="0" style="1" hidden="1" customWidth="1"/>
    <col min="13583" max="13583" width="3.44140625" style="1" customWidth="1"/>
    <col min="13584" max="13584" width="0" style="1" hidden="1" customWidth="1"/>
    <col min="13585" max="13585" width="17.6640625" style="1" customWidth="1"/>
    <col min="13586" max="13586" width="3.44140625" style="1" customWidth="1"/>
    <col min="13587" max="13587" width="0" style="1" hidden="1" customWidth="1"/>
    <col min="13588" max="13588" width="23.6640625" style="1" customWidth="1"/>
    <col min="13589" max="13589" width="10" style="1" customWidth="1"/>
    <col min="13590" max="13590" width="0" style="1" hidden="1" customWidth="1"/>
    <col min="13591" max="13592" width="14.6640625" style="1" customWidth="1"/>
    <col min="13593" max="13593" width="12.88671875" style="1" customWidth="1"/>
    <col min="13594" max="13594" width="3.33203125" style="1" customWidth="1"/>
    <col min="13595" max="13595" width="30.33203125" style="1" customWidth="1"/>
    <col min="13596" max="13596" width="5" style="1" customWidth="1"/>
    <col min="13597" max="13597" width="0" style="1" hidden="1" customWidth="1"/>
    <col min="13598" max="13598" width="14.33203125" style="1" customWidth="1"/>
    <col min="13599" max="13599" width="5.6640625" style="1" customWidth="1"/>
    <col min="13600" max="13600" width="0" style="1" hidden="1" customWidth="1"/>
    <col min="13601" max="13601" width="17.33203125" style="1" customWidth="1"/>
    <col min="13602" max="13602" width="12.6640625" style="1" customWidth="1"/>
    <col min="13603" max="13603" width="0" style="1" hidden="1" customWidth="1"/>
    <col min="13604" max="13604" width="5.33203125" style="1" customWidth="1"/>
    <col min="13605" max="13605" width="0" style="1" hidden="1" customWidth="1"/>
    <col min="13606" max="13606" width="17" style="1" customWidth="1"/>
    <col min="13607" max="13607" width="6.33203125" style="1" customWidth="1"/>
    <col min="13608" max="13608" width="0" style="1" hidden="1" customWidth="1"/>
    <col min="13609" max="13609" width="14.33203125" style="1" customWidth="1"/>
    <col min="13610" max="13610" width="7.5546875" style="1" customWidth="1"/>
    <col min="13611" max="13611" width="0" style="1" hidden="1" customWidth="1"/>
    <col min="13612" max="13613" width="14.33203125" style="1" customWidth="1"/>
    <col min="13614" max="13614" width="20.88671875" style="1" customWidth="1"/>
    <col min="13615" max="13615" width="14.44140625" style="1" customWidth="1"/>
    <col min="13616" max="13616" width="15" style="1" customWidth="1"/>
    <col min="13617" max="13617" width="2.6640625" style="1" customWidth="1"/>
    <col min="13618" max="13618" width="11.6640625" style="1" customWidth="1"/>
    <col min="13619" max="13619" width="11.5546875" style="1" customWidth="1"/>
    <col min="13620" max="13620" width="2.33203125" style="1" customWidth="1"/>
    <col min="13621" max="13621" width="41" style="1" customWidth="1"/>
    <col min="13622" max="13622" width="14.33203125" style="1" customWidth="1"/>
    <col min="13623" max="13624" width="11.5546875" style="1" customWidth="1"/>
    <col min="13625" max="13625" width="21.88671875" style="1" customWidth="1"/>
    <col min="13626" max="13817" width="11.44140625" style="1"/>
    <col min="13818" max="13818" width="21.88671875" style="1" customWidth="1"/>
    <col min="13819" max="13819" width="13.88671875" style="1" customWidth="1"/>
    <col min="13820" max="13820" width="38.6640625" style="1" customWidth="1"/>
    <col min="13821" max="13821" width="3" style="1" bestFit="1" customWidth="1"/>
    <col min="13822" max="13822" width="32.33203125" style="1" customWidth="1"/>
    <col min="13823" max="13823" width="46.33203125" style="1" customWidth="1"/>
    <col min="13824" max="13824" width="19" style="1" customWidth="1"/>
    <col min="13825" max="13825" width="0" style="1" hidden="1" customWidth="1"/>
    <col min="13826" max="13826" width="17.6640625" style="1" customWidth="1"/>
    <col min="13827" max="13827" width="0" style="1" hidden="1" customWidth="1"/>
    <col min="13828" max="13828" width="22.33203125" style="1" customWidth="1"/>
    <col min="13829" max="13829" width="5.33203125" style="1" customWidth="1"/>
    <col min="13830" max="13830" width="36.33203125" style="1" customWidth="1"/>
    <col min="13831" max="13831" width="5.6640625" style="1" customWidth="1"/>
    <col min="13832" max="13832" width="0" style="1" hidden="1" customWidth="1"/>
    <col min="13833" max="13833" width="20.6640625" style="1" customWidth="1"/>
    <col min="13834" max="13834" width="4.88671875" style="1" customWidth="1"/>
    <col min="13835" max="13835" width="0" style="1" hidden="1" customWidth="1"/>
    <col min="13836" max="13836" width="24.6640625" style="1" customWidth="1"/>
    <col min="13837" max="13837" width="12.33203125" style="1" customWidth="1"/>
    <col min="13838" max="13838" width="0" style="1" hidden="1" customWidth="1"/>
    <col min="13839" max="13839" width="3.44140625" style="1" customWidth="1"/>
    <col min="13840" max="13840" width="0" style="1" hidden="1" customWidth="1"/>
    <col min="13841" max="13841" width="17.6640625" style="1" customWidth="1"/>
    <col min="13842" max="13842" width="3.44140625" style="1" customWidth="1"/>
    <col min="13843" max="13843" width="0" style="1" hidden="1" customWidth="1"/>
    <col min="13844" max="13844" width="23.6640625" style="1" customWidth="1"/>
    <col min="13845" max="13845" width="10" style="1" customWidth="1"/>
    <col min="13846" max="13846" width="0" style="1" hidden="1" customWidth="1"/>
    <col min="13847" max="13848" width="14.6640625" style="1" customWidth="1"/>
    <col min="13849" max="13849" width="12.88671875" style="1" customWidth="1"/>
    <col min="13850" max="13850" width="3.33203125" style="1" customWidth="1"/>
    <col min="13851" max="13851" width="30.33203125" style="1" customWidth="1"/>
    <col min="13852" max="13852" width="5" style="1" customWidth="1"/>
    <col min="13853" max="13853" width="0" style="1" hidden="1" customWidth="1"/>
    <col min="13854" max="13854" width="14.33203125" style="1" customWidth="1"/>
    <col min="13855" max="13855" width="5.6640625" style="1" customWidth="1"/>
    <col min="13856" max="13856" width="0" style="1" hidden="1" customWidth="1"/>
    <col min="13857" max="13857" width="17.33203125" style="1" customWidth="1"/>
    <col min="13858" max="13858" width="12.6640625" style="1" customWidth="1"/>
    <col min="13859" max="13859" width="0" style="1" hidden="1" customWidth="1"/>
    <col min="13860" max="13860" width="5.33203125" style="1" customWidth="1"/>
    <col min="13861" max="13861" width="0" style="1" hidden="1" customWidth="1"/>
    <col min="13862" max="13862" width="17" style="1" customWidth="1"/>
    <col min="13863" max="13863" width="6.33203125" style="1" customWidth="1"/>
    <col min="13864" max="13864" width="0" style="1" hidden="1" customWidth="1"/>
    <col min="13865" max="13865" width="14.33203125" style="1" customWidth="1"/>
    <col min="13866" max="13866" width="7.5546875" style="1" customWidth="1"/>
    <col min="13867" max="13867" width="0" style="1" hidden="1" customWidth="1"/>
    <col min="13868" max="13869" width="14.33203125" style="1" customWidth="1"/>
    <col min="13870" max="13870" width="20.88671875" style="1" customWidth="1"/>
    <col min="13871" max="13871" width="14.44140625" style="1" customWidth="1"/>
    <col min="13872" max="13872" width="15" style="1" customWidth="1"/>
    <col min="13873" max="13873" width="2.6640625" style="1" customWidth="1"/>
    <col min="13874" max="13874" width="11.6640625" style="1" customWidth="1"/>
    <col min="13875" max="13875" width="11.5546875" style="1" customWidth="1"/>
    <col min="13876" max="13876" width="2.33203125" style="1" customWidth="1"/>
    <col min="13877" max="13877" width="41" style="1" customWidth="1"/>
    <col min="13878" max="13878" width="14.33203125" style="1" customWidth="1"/>
    <col min="13879" max="13880" width="11.5546875" style="1" customWidth="1"/>
    <col min="13881" max="13881" width="21.88671875" style="1" customWidth="1"/>
    <col min="13882" max="14073" width="11.44140625" style="1"/>
    <col min="14074" max="14074" width="21.88671875" style="1" customWidth="1"/>
    <col min="14075" max="14075" width="13.88671875" style="1" customWidth="1"/>
    <col min="14076" max="14076" width="38.6640625" style="1" customWidth="1"/>
    <col min="14077" max="14077" width="3" style="1" bestFit="1" customWidth="1"/>
    <col min="14078" max="14078" width="32.33203125" style="1" customWidth="1"/>
    <col min="14079" max="14079" width="46.33203125" style="1" customWidth="1"/>
    <col min="14080" max="14080" width="19" style="1" customWidth="1"/>
    <col min="14081" max="14081" width="0" style="1" hidden="1" customWidth="1"/>
    <col min="14082" max="14082" width="17.6640625" style="1" customWidth="1"/>
    <col min="14083" max="14083" width="0" style="1" hidden="1" customWidth="1"/>
    <col min="14084" max="14084" width="22.33203125" style="1" customWidth="1"/>
    <col min="14085" max="14085" width="5.33203125" style="1" customWidth="1"/>
    <col min="14086" max="14086" width="36.33203125" style="1" customWidth="1"/>
    <col min="14087" max="14087" width="5.6640625" style="1" customWidth="1"/>
    <col min="14088" max="14088" width="0" style="1" hidden="1" customWidth="1"/>
    <col min="14089" max="14089" width="20.6640625" style="1" customWidth="1"/>
    <col min="14090" max="14090" width="4.88671875" style="1" customWidth="1"/>
    <col min="14091" max="14091" width="0" style="1" hidden="1" customWidth="1"/>
    <col min="14092" max="14092" width="24.6640625" style="1" customWidth="1"/>
    <col min="14093" max="14093" width="12.33203125" style="1" customWidth="1"/>
    <col min="14094" max="14094" width="0" style="1" hidden="1" customWidth="1"/>
    <col min="14095" max="14095" width="3.44140625" style="1" customWidth="1"/>
    <col min="14096" max="14096" width="0" style="1" hidden="1" customWidth="1"/>
    <col min="14097" max="14097" width="17.6640625" style="1" customWidth="1"/>
    <col min="14098" max="14098" width="3.44140625" style="1" customWidth="1"/>
    <col min="14099" max="14099" width="0" style="1" hidden="1" customWidth="1"/>
    <col min="14100" max="14100" width="23.6640625" style="1" customWidth="1"/>
    <col min="14101" max="14101" width="10" style="1" customWidth="1"/>
    <col min="14102" max="14102" width="0" style="1" hidden="1" customWidth="1"/>
    <col min="14103" max="14104" width="14.6640625" style="1" customWidth="1"/>
    <col min="14105" max="14105" width="12.88671875" style="1" customWidth="1"/>
    <col min="14106" max="14106" width="3.33203125" style="1" customWidth="1"/>
    <col min="14107" max="14107" width="30.33203125" style="1" customWidth="1"/>
    <col min="14108" max="14108" width="5" style="1" customWidth="1"/>
    <col min="14109" max="14109" width="0" style="1" hidden="1" customWidth="1"/>
    <col min="14110" max="14110" width="14.33203125" style="1" customWidth="1"/>
    <col min="14111" max="14111" width="5.6640625" style="1" customWidth="1"/>
    <col min="14112" max="14112" width="0" style="1" hidden="1" customWidth="1"/>
    <col min="14113" max="14113" width="17.33203125" style="1" customWidth="1"/>
    <col min="14114" max="14114" width="12.6640625" style="1" customWidth="1"/>
    <col min="14115" max="14115" width="0" style="1" hidden="1" customWidth="1"/>
    <col min="14116" max="14116" width="5.33203125" style="1" customWidth="1"/>
    <col min="14117" max="14117" width="0" style="1" hidden="1" customWidth="1"/>
    <col min="14118" max="14118" width="17" style="1" customWidth="1"/>
    <col min="14119" max="14119" width="6.33203125" style="1" customWidth="1"/>
    <col min="14120" max="14120" width="0" style="1" hidden="1" customWidth="1"/>
    <col min="14121" max="14121" width="14.33203125" style="1" customWidth="1"/>
    <col min="14122" max="14122" width="7.5546875" style="1" customWidth="1"/>
    <col min="14123" max="14123" width="0" style="1" hidden="1" customWidth="1"/>
    <col min="14124" max="14125" width="14.33203125" style="1" customWidth="1"/>
    <col min="14126" max="14126" width="20.88671875" style="1" customWidth="1"/>
    <col min="14127" max="14127" width="14.44140625" style="1" customWidth="1"/>
    <col min="14128" max="14128" width="15" style="1" customWidth="1"/>
    <col min="14129" max="14129" width="2.6640625" style="1" customWidth="1"/>
    <col min="14130" max="14130" width="11.6640625" style="1" customWidth="1"/>
    <col min="14131" max="14131" width="11.5546875" style="1" customWidth="1"/>
    <col min="14132" max="14132" width="2.33203125" style="1" customWidth="1"/>
    <col min="14133" max="14133" width="41" style="1" customWidth="1"/>
    <col min="14134" max="14134" width="14.33203125" style="1" customWidth="1"/>
    <col min="14135" max="14136" width="11.5546875" style="1" customWidth="1"/>
    <col min="14137" max="14137" width="21.88671875" style="1" customWidth="1"/>
    <col min="14138" max="14329" width="11.44140625" style="1"/>
    <col min="14330" max="14330" width="21.88671875" style="1" customWidth="1"/>
    <col min="14331" max="14331" width="13.88671875" style="1" customWidth="1"/>
    <col min="14332" max="14332" width="38.6640625" style="1" customWidth="1"/>
    <col min="14333" max="14333" width="3" style="1" bestFit="1" customWidth="1"/>
    <col min="14334" max="14334" width="32.33203125" style="1" customWidth="1"/>
    <col min="14335" max="14335" width="46.33203125" style="1" customWidth="1"/>
    <col min="14336" max="14336" width="19" style="1" customWidth="1"/>
    <col min="14337" max="14337" width="0" style="1" hidden="1" customWidth="1"/>
    <col min="14338" max="14338" width="17.6640625" style="1" customWidth="1"/>
    <col min="14339" max="14339" width="0" style="1" hidden="1" customWidth="1"/>
    <col min="14340" max="14340" width="22.33203125" style="1" customWidth="1"/>
    <col min="14341" max="14341" width="5.33203125" style="1" customWidth="1"/>
    <col min="14342" max="14342" width="36.33203125" style="1" customWidth="1"/>
    <col min="14343" max="14343" width="5.6640625" style="1" customWidth="1"/>
    <col min="14344" max="14344" width="0" style="1" hidden="1" customWidth="1"/>
    <col min="14345" max="14345" width="20.6640625" style="1" customWidth="1"/>
    <col min="14346" max="14346" width="4.88671875" style="1" customWidth="1"/>
    <col min="14347" max="14347" width="0" style="1" hidden="1" customWidth="1"/>
    <col min="14348" max="14348" width="24.6640625" style="1" customWidth="1"/>
    <col min="14349" max="14349" width="12.33203125" style="1" customWidth="1"/>
    <col min="14350" max="14350" width="0" style="1" hidden="1" customWidth="1"/>
    <col min="14351" max="14351" width="3.44140625" style="1" customWidth="1"/>
    <col min="14352" max="14352" width="0" style="1" hidden="1" customWidth="1"/>
    <col min="14353" max="14353" width="17.6640625" style="1" customWidth="1"/>
    <col min="14354" max="14354" width="3.44140625" style="1" customWidth="1"/>
    <col min="14355" max="14355" width="0" style="1" hidden="1" customWidth="1"/>
    <col min="14356" max="14356" width="23.6640625" style="1" customWidth="1"/>
    <col min="14357" max="14357" width="10" style="1" customWidth="1"/>
    <col min="14358" max="14358" width="0" style="1" hidden="1" customWidth="1"/>
    <col min="14359" max="14360" width="14.6640625" style="1" customWidth="1"/>
    <col min="14361" max="14361" width="12.88671875" style="1" customWidth="1"/>
    <col min="14362" max="14362" width="3.33203125" style="1" customWidth="1"/>
    <col min="14363" max="14363" width="30.33203125" style="1" customWidth="1"/>
    <col min="14364" max="14364" width="5" style="1" customWidth="1"/>
    <col min="14365" max="14365" width="0" style="1" hidden="1" customWidth="1"/>
    <col min="14366" max="14366" width="14.33203125" style="1" customWidth="1"/>
    <col min="14367" max="14367" width="5.6640625" style="1" customWidth="1"/>
    <col min="14368" max="14368" width="0" style="1" hidden="1" customWidth="1"/>
    <col min="14369" max="14369" width="17.33203125" style="1" customWidth="1"/>
    <col min="14370" max="14370" width="12.6640625" style="1" customWidth="1"/>
    <col min="14371" max="14371" width="0" style="1" hidden="1" customWidth="1"/>
    <col min="14372" max="14372" width="5.33203125" style="1" customWidth="1"/>
    <col min="14373" max="14373" width="0" style="1" hidden="1" customWidth="1"/>
    <col min="14374" max="14374" width="17" style="1" customWidth="1"/>
    <col min="14375" max="14375" width="6.33203125" style="1" customWidth="1"/>
    <col min="14376" max="14376" width="0" style="1" hidden="1" customWidth="1"/>
    <col min="14377" max="14377" width="14.33203125" style="1" customWidth="1"/>
    <col min="14378" max="14378" width="7.5546875" style="1" customWidth="1"/>
    <col min="14379" max="14379" width="0" style="1" hidden="1" customWidth="1"/>
    <col min="14380" max="14381" width="14.33203125" style="1" customWidth="1"/>
    <col min="14382" max="14382" width="20.88671875" style="1" customWidth="1"/>
    <col min="14383" max="14383" width="14.44140625" style="1" customWidth="1"/>
    <col min="14384" max="14384" width="15" style="1" customWidth="1"/>
    <col min="14385" max="14385" width="2.6640625" style="1" customWidth="1"/>
    <col min="14386" max="14386" width="11.6640625" style="1" customWidth="1"/>
    <col min="14387" max="14387" width="11.5546875" style="1" customWidth="1"/>
    <col min="14388" max="14388" width="2.33203125" style="1" customWidth="1"/>
    <col min="14389" max="14389" width="41" style="1" customWidth="1"/>
    <col min="14390" max="14390" width="14.33203125" style="1" customWidth="1"/>
    <col min="14391" max="14392" width="11.5546875" style="1" customWidth="1"/>
    <col min="14393" max="14393" width="21.88671875" style="1" customWidth="1"/>
    <col min="14394" max="14585" width="11.44140625" style="1"/>
    <col min="14586" max="14586" width="21.88671875" style="1" customWidth="1"/>
    <col min="14587" max="14587" width="13.88671875" style="1" customWidth="1"/>
    <col min="14588" max="14588" width="38.6640625" style="1" customWidth="1"/>
    <col min="14589" max="14589" width="3" style="1" bestFit="1" customWidth="1"/>
    <col min="14590" max="14590" width="32.33203125" style="1" customWidth="1"/>
    <col min="14591" max="14591" width="46.33203125" style="1" customWidth="1"/>
    <col min="14592" max="14592" width="19" style="1" customWidth="1"/>
    <col min="14593" max="14593" width="0" style="1" hidden="1" customWidth="1"/>
    <col min="14594" max="14594" width="17.6640625" style="1" customWidth="1"/>
    <col min="14595" max="14595" width="0" style="1" hidden="1" customWidth="1"/>
    <col min="14596" max="14596" width="22.33203125" style="1" customWidth="1"/>
    <col min="14597" max="14597" width="5.33203125" style="1" customWidth="1"/>
    <col min="14598" max="14598" width="36.33203125" style="1" customWidth="1"/>
    <col min="14599" max="14599" width="5.6640625" style="1" customWidth="1"/>
    <col min="14600" max="14600" width="0" style="1" hidden="1" customWidth="1"/>
    <col min="14601" max="14601" width="20.6640625" style="1" customWidth="1"/>
    <col min="14602" max="14602" width="4.88671875" style="1" customWidth="1"/>
    <col min="14603" max="14603" width="0" style="1" hidden="1" customWidth="1"/>
    <col min="14604" max="14604" width="24.6640625" style="1" customWidth="1"/>
    <col min="14605" max="14605" width="12.33203125" style="1" customWidth="1"/>
    <col min="14606" max="14606" width="0" style="1" hidden="1" customWidth="1"/>
    <col min="14607" max="14607" width="3.44140625" style="1" customWidth="1"/>
    <col min="14608" max="14608" width="0" style="1" hidden="1" customWidth="1"/>
    <col min="14609" max="14609" width="17.6640625" style="1" customWidth="1"/>
    <col min="14610" max="14610" width="3.44140625" style="1" customWidth="1"/>
    <col min="14611" max="14611" width="0" style="1" hidden="1" customWidth="1"/>
    <col min="14612" max="14612" width="23.6640625" style="1" customWidth="1"/>
    <col min="14613" max="14613" width="10" style="1" customWidth="1"/>
    <col min="14614" max="14614" width="0" style="1" hidden="1" customWidth="1"/>
    <col min="14615" max="14616" width="14.6640625" style="1" customWidth="1"/>
    <col min="14617" max="14617" width="12.88671875" style="1" customWidth="1"/>
    <col min="14618" max="14618" width="3.33203125" style="1" customWidth="1"/>
    <col min="14619" max="14619" width="30.33203125" style="1" customWidth="1"/>
    <col min="14620" max="14620" width="5" style="1" customWidth="1"/>
    <col min="14621" max="14621" width="0" style="1" hidden="1" customWidth="1"/>
    <col min="14622" max="14622" width="14.33203125" style="1" customWidth="1"/>
    <col min="14623" max="14623" width="5.6640625" style="1" customWidth="1"/>
    <col min="14624" max="14624" width="0" style="1" hidden="1" customWidth="1"/>
    <col min="14625" max="14625" width="17.33203125" style="1" customWidth="1"/>
    <col min="14626" max="14626" width="12.6640625" style="1" customWidth="1"/>
    <col min="14627" max="14627" width="0" style="1" hidden="1" customWidth="1"/>
    <col min="14628" max="14628" width="5.33203125" style="1" customWidth="1"/>
    <col min="14629" max="14629" width="0" style="1" hidden="1" customWidth="1"/>
    <col min="14630" max="14630" width="17" style="1" customWidth="1"/>
    <col min="14631" max="14631" width="6.33203125" style="1" customWidth="1"/>
    <col min="14632" max="14632" width="0" style="1" hidden="1" customWidth="1"/>
    <col min="14633" max="14633" width="14.33203125" style="1" customWidth="1"/>
    <col min="14634" max="14634" width="7.5546875" style="1" customWidth="1"/>
    <col min="14635" max="14635" width="0" style="1" hidden="1" customWidth="1"/>
    <col min="14636" max="14637" width="14.33203125" style="1" customWidth="1"/>
    <col min="14638" max="14638" width="20.88671875" style="1" customWidth="1"/>
    <col min="14639" max="14639" width="14.44140625" style="1" customWidth="1"/>
    <col min="14640" max="14640" width="15" style="1" customWidth="1"/>
    <col min="14641" max="14641" width="2.6640625" style="1" customWidth="1"/>
    <col min="14642" max="14642" width="11.6640625" style="1" customWidth="1"/>
    <col min="14643" max="14643" width="11.5546875" style="1" customWidth="1"/>
    <col min="14644" max="14644" width="2.33203125" style="1" customWidth="1"/>
    <col min="14645" max="14645" width="41" style="1" customWidth="1"/>
    <col min="14646" max="14646" width="14.33203125" style="1" customWidth="1"/>
    <col min="14647" max="14648" width="11.5546875" style="1" customWidth="1"/>
    <col min="14649" max="14649" width="21.88671875" style="1" customWidth="1"/>
    <col min="14650" max="14841" width="11.44140625" style="1"/>
    <col min="14842" max="14842" width="21.88671875" style="1" customWidth="1"/>
    <col min="14843" max="14843" width="13.88671875" style="1" customWidth="1"/>
    <col min="14844" max="14844" width="38.6640625" style="1" customWidth="1"/>
    <col min="14845" max="14845" width="3" style="1" bestFit="1" customWidth="1"/>
    <col min="14846" max="14846" width="32.33203125" style="1" customWidth="1"/>
    <col min="14847" max="14847" width="46.33203125" style="1" customWidth="1"/>
    <col min="14848" max="14848" width="19" style="1" customWidth="1"/>
    <col min="14849" max="14849" width="0" style="1" hidden="1" customWidth="1"/>
    <col min="14850" max="14850" width="17.6640625" style="1" customWidth="1"/>
    <col min="14851" max="14851" width="0" style="1" hidden="1" customWidth="1"/>
    <col min="14852" max="14852" width="22.33203125" style="1" customWidth="1"/>
    <col min="14853" max="14853" width="5.33203125" style="1" customWidth="1"/>
    <col min="14854" max="14854" width="36.33203125" style="1" customWidth="1"/>
    <col min="14855" max="14855" width="5.6640625" style="1" customWidth="1"/>
    <col min="14856" max="14856" width="0" style="1" hidden="1" customWidth="1"/>
    <col min="14857" max="14857" width="20.6640625" style="1" customWidth="1"/>
    <col min="14858" max="14858" width="4.88671875" style="1" customWidth="1"/>
    <col min="14859" max="14859" width="0" style="1" hidden="1" customWidth="1"/>
    <col min="14860" max="14860" width="24.6640625" style="1" customWidth="1"/>
    <col min="14861" max="14861" width="12.33203125" style="1" customWidth="1"/>
    <col min="14862" max="14862" width="0" style="1" hidden="1" customWidth="1"/>
    <col min="14863" max="14863" width="3.44140625" style="1" customWidth="1"/>
    <col min="14864" max="14864" width="0" style="1" hidden="1" customWidth="1"/>
    <col min="14865" max="14865" width="17.6640625" style="1" customWidth="1"/>
    <col min="14866" max="14866" width="3.44140625" style="1" customWidth="1"/>
    <col min="14867" max="14867" width="0" style="1" hidden="1" customWidth="1"/>
    <col min="14868" max="14868" width="23.6640625" style="1" customWidth="1"/>
    <col min="14869" max="14869" width="10" style="1" customWidth="1"/>
    <col min="14870" max="14870" width="0" style="1" hidden="1" customWidth="1"/>
    <col min="14871" max="14872" width="14.6640625" style="1" customWidth="1"/>
    <col min="14873" max="14873" width="12.88671875" style="1" customWidth="1"/>
    <col min="14874" max="14874" width="3.33203125" style="1" customWidth="1"/>
    <col min="14875" max="14875" width="30.33203125" style="1" customWidth="1"/>
    <col min="14876" max="14876" width="5" style="1" customWidth="1"/>
    <col min="14877" max="14877" width="0" style="1" hidden="1" customWidth="1"/>
    <col min="14878" max="14878" width="14.33203125" style="1" customWidth="1"/>
    <col min="14879" max="14879" width="5.6640625" style="1" customWidth="1"/>
    <col min="14880" max="14880" width="0" style="1" hidden="1" customWidth="1"/>
    <col min="14881" max="14881" width="17.33203125" style="1" customWidth="1"/>
    <col min="14882" max="14882" width="12.6640625" style="1" customWidth="1"/>
    <col min="14883" max="14883" width="0" style="1" hidden="1" customWidth="1"/>
    <col min="14884" max="14884" width="5.33203125" style="1" customWidth="1"/>
    <col min="14885" max="14885" width="0" style="1" hidden="1" customWidth="1"/>
    <col min="14886" max="14886" width="17" style="1" customWidth="1"/>
    <col min="14887" max="14887" width="6.33203125" style="1" customWidth="1"/>
    <col min="14888" max="14888" width="0" style="1" hidden="1" customWidth="1"/>
    <col min="14889" max="14889" width="14.33203125" style="1" customWidth="1"/>
    <col min="14890" max="14890" width="7.5546875" style="1" customWidth="1"/>
    <col min="14891" max="14891" width="0" style="1" hidden="1" customWidth="1"/>
    <col min="14892" max="14893" width="14.33203125" style="1" customWidth="1"/>
    <col min="14894" max="14894" width="20.88671875" style="1" customWidth="1"/>
    <col min="14895" max="14895" width="14.44140625" style="1" customWidth="1"/>
    <col min="14896" max="14896" width="15" style="1" customWidth="1"/>
    <col min="14897" max="14897" width="2.6640625" style="1" customWidth="1"/>
    <col min="14898" max="14898" width="11.6640625" style="1" customWidth="1"/>
    <col min="14899" max="14899" width="11.5546875" style="1" customWidth="1"/>
    <col min="14900" max="14900" width="2.33203125" style="1" customWidth="1"/>
    <col min="14901" max="14901" width="41" style="1" customWidth="1"/>
    <col min="14902" max="14902" width="14.33203125" style="1" customWidth="1"/>
    <col min="14903" max="14904" width="11.5546875" style="1" customWidth="1"/>
    <col min="14905" max="14905" width="21.88671875" style="1" customWidth="1"/>
    <col min="14906" max="15097" width="11.44140625" style="1"/>
    <col min="15098" max="15098" width="21.88671875" style="1" customWidth="1"/>
    <col min="15099" max="15099" width="13.88671875" style="1" customWidth="1"/>
    <col min="15100" max="15100" width="38.6640625" style="1" customWidth="1"/>
    <col min="15101" max="15101" width="3" style="1" bestFit="1" customWidth="1"/>
    <col min="15102" max="15102" width="32.33203125" style="1" customWidth="1"/>
    <col min="15103" max="15103" width="46.33203125" style="1" customWidth="1"/>
    <col min="15104" max="15104" width="19" style="1" customWidth="1"/>
    <col min="15105" max="15105" width="0" style="1" hidden="1" customWidth="1"/>
    <col min="15106" max="15106" width="17.6640625" style="1" customWidth="1"/>
    <col min="15107" max="15107" width="0" style="1" hidden="1" customWidth="1"/>
    <col min="15108" max="15108" width="22.33203125" style="1" customWidth="1"/>
    <col min="15109" max="15109" width="5.33203125" style="1" customWidth="1"/>
    <col min="15110" max="15110" width="36.33203125" style="1" customWidth="1"/>
    <col min="15111" max="15111" width="5.6640625" style="1" customWidth="1"/>
    <col min="15112" max="15112" width="0" style="1" hidden="1" customWidth="1"/>
    <col min="15113" max="15113" width="20.6640625" style="1" customWidth="1"/>
    <col min="15114" max="15114" width="4.88671875" style="1" customWidth="1"/>
    <col min="15115" max="15115" width="0" style="1" hidden="1" customWidth="1"/>
    <col min="15116" max="15116" width="24.6640625" style="1" customWidth="1"/>
    <col min="15117" max="15117" width="12.33203125" style="1" customWidth="1"/>
    <col min="15118" max="15118" width="0" style="1" hidden="1" customWidth="1"/>
    <col min="15119" max="15119" width="3.44140625" style="1" customWidth="1"/>
    <col min="15120" max="15120" width="0" style="1" hidden="1" customWidth="1"/>
    <col min="15121" max="15121" width="17.6640625" style="1" customWidth="1"/>
    <col min="15122" max="15122" width="3.44140625" style="1" customWidth="1"/>
    <col min="15123" max="15123" width="0" style="1" hidden="1" customWidth="1"/>
    <col min="15124" max="15124" width="23.6640625" style="1" customWidth="1"/>
    <col min="15125" max="15125" width="10" style="1" customWidth="1"/>
    <col min="15126" max="15126" width="0" style="1" hidden="1" customWidth="1"/>
    <col min="15127" max="15128" width="14.6640625" style="1" customWidth="1"/>
    <col min="15129" max="15129" width="12.88671875" style="1" customWidth="1"/>
    <col min="15130" max="15130" width="3.33203125" style="1" customWidth="1"/>
    <col min="15131" max="15131" width="30.33203125" style="1" customWidth="1"/>
    <col min="15132" max="15132" width="5" style="1" customWidth="1"/>
    <col min="15133" max="15133" width="0" style="1" hidden="1" customWidth="1"/>
    <col min="15134" max="15134" width="14.33203125" style="1" customWidth="1"/>
    <col min="15135" max="15135" width="5.6640625" style="1" customWidth="1"/>
    <col min="15136" max="15136" width="0" style="1" hidden="1" customWidth="1"/>
    <col min="15137" max="15137" width="17.33203125" style="1" customWidth="1"/>
    <col min="15138" max="15138" width="12.6640625" style="1" customWidth="1"/>
    <col min="15139" max="15139" width="0" style="1" hidden="1" customWidth="1"/>
    <col min="15140" max="15140" width="5.33203125" style="1" customWidth="1"/>
    <col min="15141" max="15141" width="0" style="1" hidden="1" customWidth="1"/>
    <col min="15142" max="15142" width="17" style="1" customWidth="1"/>
    <col min="15143" max="15143" width="6.33203125" style="1" customWidth="1"/>
    <col min="15144" max="15144" width="0" style="1" hidden="1" customWidth="1"/>
    <col min="15145" max="15145" width="14.33203125" style="1" customWidth="1"/>
    <col min="15146" max="15146" width="7.5546875" style="1" customWidth="1"/>
    <col min="15147" max="15147" width="0" style="1" hidden="1" customWidth="1"/>
    <col min="15148" max="15149" width="14.33203125" style="1" customWidth="1"/>
    <col min="15150" max="15150" width="20.88671875" style="1" customWidth="1"/>
    <col min="15151" max="15151" width="14.44140625" style="1" customWidth="1"/>
    <col min="15152" max="15152" width="15" style="1" customWidth="1"/>
    <col min="15153" max="15153" width="2.6640625" style="1" customWidth="1"/>
    <col min="15154" max="15154" width="11.6640625" style="1" customWidth="1"/>
    <col min="15155" max="15155" width="11.5546875" style="1" customWidth="1"/>
    <col min="15156" max="15156" width="2.33203125" style="1" customWidth="1"/>
    <col min="15157" max="15157" width="41" style="1" customWidth="1"/>
    <col min="15158" max="15158" width="14.33203125" style="1" customWidth="1"/>
    <col min="15159" max="15160" width="11.5546875" style="1" customWidth="1"/>
    <col min="15161" max="15161" width="21.88671875" style="1" customWidth="1"/>
    <col min="15162" max="15353" width="11.44140625" style="1"/>
    <col min="15354" max="15354" width="21.88671875" style="1" customWidth="1"/>
    <col min="15355" max="15355" width="13.88671875" style="1" customWidth="1"/>
    <col min="15356" max="15356" width="38.6640625" style="1" customWidth="1"/>
    <col min="15357" max="15357" width="3" style="1" bestFit="1" customWidth="1"/>
    <col min="15358" max="15358" width="32.33203125" style="1" customWidth="1"/>
    <col min="15359" max="15359" width="46.33203125" style="1" customWidth="1"/>
    <col min="15360" max="15360" width="19" style="1" customWidth="1"/>
    <col min="15361" max="15361" width="0" style="1" hidden="1" customWidth="1"/>
    <col min="15362" max="15362" width="17.6640625" style="1" customWidth="1"/>
    <col min="15363" max="15363" width="0" style="1" hidden="1" customWidth="1"/>
    <col min="15364" max="15364" width="22.33203125" style="1" customWidth="1"/>
    <col min="15365" max="15365" width="5.33203125" style="1" customWidth="1"/>
    <col min="15366" max="15366" width="36.33203125" style="1" customWidth="1"/>
    <col min="15367" max="15367" width="5.6640625" style="1" customWidth="1"/>
    <col min="15368" max="15368" width="0" style="1" hidden="1" customWidth="1"/>
    <col min="15369" max="15369" width="20.6640625" style="1" customWidth="1"/>
    <col min="15370" max="15370" width="4.88671875" style="1" customWidth="1"/>
    <col min="15371" max="15371" width="0" style="1" hidden="1" customWidth="1"/>
    <col min="15372" max="15372" width="24.6640625" style="1" customWidth="1"/>
    <col min="15373" max="15373" width="12.33203125" style="1" customWidth="1"/>
    <col min="15374" max="15374" width="0" style="1" hidden="1" customWidth="1"/>
    <col min="15375" max="15375" width="3.44140625" style="1" customWidth="1"/>
    <col min="15376" max="15376" width="0" style="1" hidden="1" customWidth="1"/>
    <col min="15377" max="15377" width="17.6640625" style="1" customWidth="1"/>
    <col min="15378" max="15378" width="3.44140625" style="1" customWidth="1"/>
    <col min="15379" max="15379" width="0" style="1" hidden="1" customWidth="1"/>
    <col min="15380" max="15380" width="23.6640625" style="1" customWidth="1"/>
    <col min="15381" max="15381" width="10" style="1" customWidth="1"/>
    <col min="15382" max="15382" width="0" style="1" hidden="1" customWidth="1"/>
    <col min="15383" max="15384" width="14.6640625" style="1" customWidth="1"/>
    <col min="15385" max="15385" width="12.88671875" style="1" customWidth="1"/>
    <col min="15386" max="15386" width="3.33203125" style="1" customWidth="1"/>
    <col min="15387" max="15387" width="30.33203125" style="1" customWidth="1"/>
    <col min="15388" max="15388" width="5" style="1" customWidth="1"/>
    <col min="15389" max="15389" width="0" style="1" hidden="1" customWidth="1"/>
    <col min="15390" max="15390" width="14.33203125" style="1" customWidth="1"/>
    <col min="15391" max="15391" width="5.6640625" style="1" customWidth="1"/>
    <col min="15392" max="15392" width="0" style="1" hidden="1" customWidth="1"/>
    <col min="15393" max="15393" width="17.33203125" style="1" customWidth="1"/>
    <col min="15394" max="15394" width="12.6640625" style="1" customWidth="1"/>
    <col min="15395" max="15395" width="0" style="1" hidden="1" customWidth="1"/>
    <col min="15396" max="15396" width="5.33203125" style="1" customWidth="1"/>
    <col min="15397" max="15397" width="0" style="1" hidden="1" customWidth="1"/>
    <col min="15398" max="15398" width="17" style="1" customWidth="1"/>
    <col min="15399" max="15399" width="6.33203125" style="1" customWidth="1"/>
    <col min="15400" max="15400" width="0" style="1" hidden="1" customWidth="1"/>
    <col min="15401" max="15401" width="14.33203125" style="1" customWidth="1"/>
    <col min="15402" max="15402" width="7.5546875" style="1" customWidth="1"/>
    <col min="15403" max="15403" width="0" style="1" hidden="1" customWidth="1"/>
    <col min="15404" max="15405" width="14.33203125" style="1" customWidth="1"/>
    <col min="15406" max="15406" width="20.88671875" style="1" customWidth="1"/>
    <col min="15407" max="15407" width="14.44140625" style="1" customWidth="1"/>
    <col min="15408" max="15408" width="15" style="1" customWidth="1"/>
    <col min="15409" max="15409" width="2.6640625" style="1" customWidth="1"/>
    <col min="15410" max="15410" width="11.6640625" style="1" customWidth="1"/>
    <col min="15411" max="15411" width="11.5546875" style="1" customWidth="1"/>
    <col min="15412" max="15412" width="2.33203125" style="1" customWidth="1"/>
    <col min="15413" max="15413" width="41" style="1" customWidth="1"/>
    <col min="15414" max="15414" width="14.33203125" style="1" customWidth="1"/>
    <col min="15415" max="15416" width="11.5546875" style="1" customWidth="1"/>
    <col min="15417" max="15417" width="21.88671875" style="1" customWidth="1"/>
    <col min="15418" max="15609" width="11.44140625" style="1"/>
    <col min="15610" max="15610" width="21.88671875" style="1" customWidth="1"/>
    <col min="15611" max="15611" width="13.88671875" style="1" customWidth="1"/>
    <col min="15612" max="15612" width="38.6640625" style="1" customWidth="1"/>
    <col min="15613" max="15613" width="3" style="1" bestFit="1" customWidth="1"/>
    <col min="15614" max="15614" width="32.33203125" style="1" customWidth="1"/>
    <col min="15615" max="15615" width="46.33203125" style="1" customWidth="1"/>
    <col min="15616" max="15616" width="19" style="1" customWidth="1"/>
    <col min="15617" max="15617" width="0" style="1" hidden="1" customWidth="1"/>
    <col min="15618" max="15618" width="17.6640625" style="1" customWidth="1"/>
    <col min="15619" max="15619" width="0" style="1" hidden="1" customWidth="1"/>
    <col min="15620" max="15620" width="22.33203125" style="1" customWidth="1"/>
    <col min="15621" max="15621" width="5.33203125" style="1" customWidth="1"/>
    <col min="15622" max="15622" width="36.33203125" style="1" customWidth="1"/>
    <col min="15623" max="15623" width="5.6640625" style="1" customWidth="1"/>
    <col min="15624" max="15624" width="0" style="1" hidden="1" customWidth="1"/>
    <col min="15625" max="15625" width="20.6640625" style="1" customWidth="1"/>
    <col min="15626" max="15626" width="4.88671875" style="1" customWidth="1"/>
    <col min="15627" max="15627" width="0" style="1" hidden="1" customWidth="1"/>
    <col min="15628" max="15628" width="24.6640625" style="1" customWidth="1"/>
    <col min="15629" max="15629" width="12.33203125" style="1" customWidth="1"/>
    <col min="15630" max="15630" width="0" style="1" hidden="1" customWidth="1"/>
    <col min="15631" max="15631" width="3.44140625" style="1" customWidth="1"/>
    <col min="15632" max="15632" width="0" style="1" hidden="1" customWidth="1"/>
    <col min="15633" max="15633" width="17.6640625" style="1" customWidth="1"/>
    <col min="15634" max="15634" width="3.44140625" style="1" customWidth="1"/>
    <col min="15635" max="15635" width="0" style="1" hidden="1" customWidth="1"/>
    <col min="15636" max="15636" width="23.6640625" style="1" customWidth="1"/>
    <col min="15637" max="15637" width="10" style="1" customWidth="1"/>
    <col min="15638" max="15638" width="0" style="1" hidden="1" customWidth="1"/>
    <col min="15639" max="15640" width="14.6640625" style="1" customWidth="1"/>
    <col min="15641" max="15641" width="12.88671875" style="1" customWidth="1"/>
    <col min="15642" max="15642" width="3.33203125" style="1" customWidth="1"/>
    <col min="15643" max="15643" width="30.33203125" style="1" customWidth="1"/>
    <col min="15644" max="15644" width="5" style="1" customWidth="1"/>
    <col min="15645" max="15645" width="0" style="1" hidden="1" customWidth="1"/>
    <col min="15646" max="15646" width="14.33203125" style="1" customWidth="1"/>
    <col min="15647" max="15647" width="5.6640625" style="1" customWidth="1"/>
    <col min="15648" max="15648" width="0" style="1" hidden="1" customWidth="1"/>
    <col min="15649" max="15649" width="17.33203125" style="1" customWidth="1"/>
    <col min="15650" max="15650" width="12.6640625" style="1" customWidth="1"/>
    <col min="15651" max="15651" width="0" style="1" hidden="1" customWidth="1"/>
    <col min="15652" max="15652" width="5.33203125" style="1" customWidth="1"/>
    <col min="15653" max="15653" width="0" style="1" hidden="1" customWidth="1"/>
    <col min="15654" max="15654" width="17" style="1" customWidth="1"/>
    <col min="15655" max="15655" width="6.33203125" style="1" customWidth="1"/>
    <col min="15656" max="15656" width="0" style="1" hidden="1" customWidth="1"/>
    <col min="15657" max="15657" width="14.33203125" style="1" customWidth="1"/>
    <col min="15658" max="15658" width="7.5546875" style="1" customWidth="1"/>
    <col min="15659" max="15659" width="0" style="1" hidden="1" customWidth="1"/>
    <col min="15660" max="15661" width="14.33203125" style="1" customWidth="1"/>
    <col min="15662" max="15662" width="20.88671875" style="1" customWidth="1"/>
    <col min="15663" max="15663" width="14.44140625" style="1" customWidth="1"/>
    <col min="15664" max="15664" width="15" style="1" customWidth="1"/>
    <col min="15665" max="15665" width="2.6640625" style="1" customWidth="1"/>
    <col min="15666" max="15666" width="11.6640625" style="1" customWidth="1"/>
    <col min="15667" max="15667" width="11.5546875" style="1" customWidth="1"/>
    <col min="15668" max="15668" width="2.33203125" style="1" customWidth="1"/>
    <col min="15669" max="15669" width="41" style="1" customWidth="1"/>
    <col min="15670" max="15670" width="14.33203125" style="1" customWidth="1"/>
    <col min="15671" max="15672" width="11.5546875" style="1" customWidth="1"/>
    <col min="15673" max="15673" width="21.88671875" style="1" customWidth="1"/>
    <col min="15674" max="15865" width="11.44140625" style="1"/>
    <col min="15866" max="15866" width="21.88671875" style="1" customWidth="1"/>
    <col min="15867" max="15867" width="13.88671875" style="1" customWidth="1"/>
    <col min="15868" max="15868" width="38.6640625" style="1" customWidth="1"/>
    <col min="15869" max="15869" width="3" style="1" bestFit="1" customWidth="1"/>
    <col min="15870" max="15870" width="32.33203125" style="1" customWidth="1"/>
    <col min="15871" max="15871" width="46.33203125" style="1" customWidth="1"/>
    <col min="15872" max="15872" width="19" style="1" customWidth="1"/>
    <col min="15873" max="15873" width="0" style="1" hidden="1" customWidth="1"/>
    <col min="15874" max="15874" width="17.6640625" style="1" customWidth="1"/>
    <col min="15875" max="15875" width="0" style="1" hidden="1" customWidth="1"/>
    <col min="15876" max="15876" width="22.33203125" style="1" customWidth="1"/>
    <col min="15877" max="15877" width="5.33203125" style="1" customWidth="1"/>
    <col min="15878" max="15878" width="36.33203125" style="1" customWidth="1"/>
    <col min="15879" max="15879" width="5.6640625" style="1" customWidth="1"/>
    <col min="15880" max="15880" width="0" style="1" hidden="1" customWidth="1"/>
    <col min="15881" max="15881" width="20.6640625" style="1" customWidth="1"/>
    <col min="15882" max="15882" width="4.88671875" style="1" customWidth="1"/>
    <col min="15883" max="15883" width="0" style="1" hidden="1" customWidth="1"/>
    <col min="15884" max="15884" width="24.6640625" style="1" customWidth="1"/>
    <col min="15885" max="15885" width="12.33203125" style="1" customWidth="1"/>
    <col min="15886" max="15886" width="0" style="1" hidden="1" customWidth="1"/>
    <col min="15887" max="15887" width="3.44140625" style="1" customWidth="1"/>
    <col min="15888" max="15888" width="0" style="1" hidden="1" customWidth="1"/>
    <col min="15889" max="15889" width="17.6640625" style="1" customWidth="1"/>
    <col min="15890" max="15890" width="3.44140625" style="1" customWidth="1"/>
    <col min="15891" max="15891" width="0" style="1" hidden="1" customWidth="1"/>
    <col min="15892" max="15892" width="23.6640625" style="1" customWidth="1"/>
    <col min="15893" max="15893" width="10" style="1" customWidth="1"/>
    <col min="15894" max="15894" width="0" style="1" hidden="1" customWidth="1"/>
    <col min="15895" max="15896" width="14.6640625" style="1" customWidth="1"/>
    <col min="15897" max="15897" width="12.88671875" style="1" customWidth="1"/>
    <col min="15898" max="15898" width="3.33203125" style="1" customWidth="1"/>
    <col min="15899" max="15899" width="30.33203125" style="1" customWidth="1"/>
    <col min="15900" max="15900" width="5" style="1" customWidth="1"/>
    <col min="15901" max="15901" width="0" style="1" hidden="1" customWidth="1"/>
    <col min="15902" max="15902" width="14.33203125" style="1" customWidth="1"/>
    <col min="15903" max="15903" width="5.6640625" style="1" customWidth="1"/>
    <col min="15904" max="15904" width="0" style="1" hidden="1" customWidth="1"/>
    <col min="15905" max="15905" width="17.33203125" style="1" customWidth="1"/>
    <col min="15906" max="15906" width="12.6640625" style="1" customWidth="1"/>
    <col min="15907" max="15907" width="0" style="1" hidden="1" customWidth="1"/>
    <col min="15908" max="15908" width="5.33203125" style="1" customWidth="1"/>
    <col min="15909" max="15909" width="0" style="1" hidden="1" customWidth="1"/>
    <col min="15910" max="15910" width="17" style="1" customWidth="1"/>
    <col min="15911" max="15911" width="6.33203125" style="1" customWidth="1"/>
    <col min="15912" max="15912" width="0" style="1" hidden="1" customWidth="1"/>
    <col min="15913" max="15913" width="14.33203125" style="1" customWidth="1"/>
    <col min="15914" max="15914" width="7.5546875" style="1" customWidth="1"/>
    <col min="15915" max="15915" width="0" style="1" hidden="1" customWidth="1"/>
    <col min="15916" max="15917" width="14.33203125" style="1" customWidth="1"/>
    <col min="15918" max="15918" width="20.88671875" style="1" customWidth="1"/>
    <col min="15919" max="15919" width="14.44140625" style="1" customWidth="1"/>
    <col min="15920" max="15920" width="15" style="1" customWidth="1"/>
    <col min="15921" max="15921" width="2.6640625" style="1" customWidth="1"/>
    <col min="15922" max="15922" width="11.6640625" style="1" customWidth="1"/>
    <col min="15923" max="15923" width="11.5546875" style="1" customWidth="1"/>
    <col min="15924" max="15924" width="2.33203125" style="1" customWidth="1"/>
    <col min="15925" max="15925" width="41" style="1" customWidth="1"/>
    <col min="15926" max="15926" width="14.33203125" style="1" customWidth="1"/>
    <col min="15927" max="15928" width="11.5546875" style="1" customWidth="1"/>
    <col min="15929" max="15929" width="21.88671875" style="1" customWidth="1"/>
    <col min="15930" max="16121" width="11.44140625" style="1"/>
    <col min="16122" max="16122" width="21.88671875" style="1" customWidth="1"/>
    <col min="16123" max="16123" width="13.88671875" style="1" customWidth="1"/>
    <col min="16124" max="16124" width="38.6640625" style="1" customWidth="1"/>
    <col min="16125" max="16125" width="3" style="1" bestFit="1" customWidth="1"/>
    <col min="16126" max="16126" width="32.33203125" style="1" customWidth="1"/>
    <col min="16127" max="16127" width="46.33203125" style="1" customWidth="1"/>
    <col min="16128" max="16128" width="19" style="1" customWidth="1"/>
    <col min="16129" max="16129" width="0" style="1" hidden="1" customWidth="1"/>
    <col min="16130" max="16130" width="17.6640625" style="1" customWidth="1"/>
    <col min="16131" max="16131" width="0" style="1" hidden="1" customWidth="1"/>
    <col min="16132" max="16132" width="22.33203125" style="1" customWidth="1"/>
    <col min="16133" max="16133" width="5.33203125" style="1" customWidth="1"/>
    <col min="16134" max="16134" width="36.33203125" style="1" customWidth="1"/>
    <col min="16135" max="16135" width="5.6640625" style="1" customWidth="1"/>
    <col min="16136" max="16136" width="0" style="1" hidden="1" customWidth="1"/>
    <col min="16137" max="16137" width="20.6640625" style="1" customWidth="1"/>
    <col min="16138" max="16138" width="4.88671875" style="1" customWidth="1"/>
    <col min="16139" max="16139" width="0" style="1" hidden="1" customWidth="1"/>
    <col min="16140" max="16140" width="24.6640625" style="1" customWidth="1"/>
    <col min="16141" max="16141" width="12.33203125" style="1" customWidth="1"/>
    <col min="16142" max="16142" width="0" style="1" hidden="1" customWidth="1"/>
    <col min="16143" max="16143" width="3.44140625" style="1" customWidth="1"/>
    <col min="16144" max="16144" width="0" style="1" hidden="1" customWidth="1"/>
    <col min="16145" max="16145" width="17.6640625" style="1" customWidth="1"/>
    <col min="16146" max="16146" width="3.44140625" style="1" customWidth="1"/>
    <col min="16147" max="16147" width="0" style="1" hidden="1" customWidth="1"/>
    <col min="16148" max="16148" width="23.6640625" style="1" customWidth="1"/>
    <col min="16149" max="16149" width="10" style="1" customWidth="1"/>
    <col min="16150" max="16150" width="0" style="1" hidden="1" customWidth="1"/>
    <col min="16151" max="16152" width="14.6640625" style="1" customWidth="1"/>
    <col min="16153" max="16153" width="12.88671875" style="1" customWidth="1"/>
    <col min="16154" max="16154" width="3.33203125" style="1" customWidth="1"/>
    <col min="16155" max="16155" width="30.33203125" style="1" customWidth="1"/>
    <col min="16156" max="16156" width="5" style="1" customWidth="1"/>
    <col min="16157" max="16157" width="0" style="1" hidden="1" customWidth="1"/>
    <col min="16158" max="16158" width="14.33203125" style="1" customWidth="1"/>
    <col min="16159" max="16159" width="5.6640625" style="1" customWidth="1"/>
    <col min="16160" max="16160" width="0" style="1" hidden="1" customWidth="1"/>
    <col min="16161" max="16161" width="17.33203125" style="1" customWidth="1"/>
    <col min="16162" max="16162" width="12.6640625" style="1" customWidth="1"/>
    <col min="16163" max="16163" width="0" style="1" hidden="1" customWidth="1"/>
    <col min="16164" max="16164" width="5.33203125" style="1" customWidth="1"/>
    <col min="16165" max="16165" width="0" style="1" hidden="1" customWidth="1"/>
    <col min="16166" max="16166" width="17" style="1" customWidth="1"/>
    <col min="16167" max="16167" width="6.33203125" style="1" customWidth="1"/>
    <col min="16168" max="16168" width="0" style="1" hidden="1" customWidth="1"/>
    <col min="16169" max="16169" width="14.33203125" style="1" customWidth="1"/>
    <col min="16170" max="16170" width="7.5546875" style="1" customWidth="1"/>
    <col min="16171" max="16171" width="0" style="1" hidden="1" customWidth="1"/>
    <col min="16172" max="16173" width="14.33203125" style="1" customWidth="1"/>
    <col min="16174" max="16174" width="20.88671875" style="1" customWidth="1"/>
    <col min="16175" max="16175" width="14.44140625" style="1" customWidth="1"/>
    <col min="16176" max="16176" width="15" style="1" customWidth="1"/>
    <col min="16177" max="16177" width="2.6640625" style="1" customWidth="1"/>
    <col min="16178" max="16178" width="11.6640625" style="1" customWidth="1"/>
    <col min="16179" max="16179" width="11.5546875" style="1" customWidth="1"/>
    <col min="16180" max="16180" width="2.33203125" style="1" customWidth="1"/>
    <col min="16181" max="16181" width="41" style="1" customWidth="1"/>
    <col min="16182" max="16182" width="14.33203125" style="1" customWidth="1"/>
    <col min="16183" max="16184" width="11.5546875" style="1" customWidth="1"/>
    <col min="16185" max="16185" width="21.88671875" style="1" customWidth="1"/>
    <col min="16186" max="16379" width="11.44140625" style="1"/>
    <col min="16380" max="16384" width="11.5546875" style="1" customWidth="1"/>
  </cols>
  <sheetData>
    <row r="1" spans="1:69" ht="20.25" customHeight="1" x14ac:dyDescent="0.3">
      <c r="A1" s="394" t="s">
        <v>154</v>
      </c>
      <c r="B1" s="395"/>
      <c r="C1" s="395"/>
      <c r="D1" s="395"/>
      <c r="E1" s="395"/>
      <c r="F1" s="395"/>
      <c r="G1" s="395"/>
      <c r="H1" s="395"/>
      <c r="I1" s="395"/>
      <c r="J1" s="395"/>
      <c r="K1" s="395"/>
      <c r="L1" s="395"/>
      <c r="M1" s="395"/>
      <c r="N1" s="395"/>
      <c r="O1" s="395"/>
      <c r="P1" s="395"/>
      <c r="Q1" s="395"/>
      <c r="R1" s="395"/>
      <c r="S1" s="395"/>
      <c r="T1" s="395"/>
      <c r="U1" s="398" t="s">
        <v>155</v>
      </c>
      <c r="V1" s="398"/>
      <c r="W1" s="398"/>
      <c r="X1" s="398"/>
      <c r="Y1" s="398"/>
      <c r="Z1" s="398"/>
      <c r="AA1" s="398"/>
      <c r="AB1" s="398"/>
      <c r="AC1" s="406" t="s">
        <v>156</v>
      </c>
      <c r="AD1" s="406"/>
      <c r="AE1" s="406"/>
      <c r="AF1" s="406"/>
      <c r="AG1" s="406"/>
      <c r="AH1" s="406"/>
      <c r="AI1" s="406"/>
      <c r="AJ1" s="406"/>
      <c r="AK1" s="406"/>
      <c r="AL1" s="406"/>
      <c r="AM1" s="406"/>
      <c r="AN1" s="406"/>
      <c r="AO1" s="406"/>
      <c r="AP1" s="406"/>
      <c r="AQ1" s="406"/>
      <c r="AR1" s="406"/>
      <c r="AS1" s="406"/>
      <c r="AT1" s="406"/>
      <c r="AU1" s="333"/>
      <c r="AV1" s="407" t="s">
        <v>157</v>
      </c>
      <c r="AW1" s="407"/>
      <c r="AX1" s="407"/>
      <c r="AY1" s="431"/>
      <c r="AZ1" s="432"/>
      <c r="BA1" s="432"/>
      <c r="BB1" s="432"/>
      <c r="BC1" s="432"/>
      <c r="BD1" s="432"/>
      <c r="BE1" s="432"/>
      <c r="BF1" s="432"/>
      <c r="BG1" s="432"/>
      <c r="BH1" s="432"/>
      <c r="BI1" s="432"/>
      <c r="BJ1" s="432"/>
      <c r="BK1" s="432"/>
      <c r="BL1" s="432"/>
      <c r="BM1" s="432"/>
      <c r="BN1" s="432"/>
      <c r="BO1" s="432"/>
      <c r="BP1" s="432"/>
      <c r="BQ1" s="432"/>
    </row>
    <row r="2" spans="1:69" ht="18" customHeight="1" x14ac:dyDescent="0.3">
      <c r="A2" s="396"/>
      <c r="B2" s="397"/>
      <c r="C2" s="397"/>
      <c r="D2" s="397"/>
      <c r="E2" s="397"/>
      <c r="F2" s="397"/>
      <c r="G2" s="397"/>
      <c r="H2" s="397"/>
      <c r="I2" s="397"/>
      <c r="J2" s="397"/>
      <c r="K2" s="397"/>
      <c r="L2" s="397"/>
      <c r="M2" s="397"/>
      <c r="N2" s="397"/>
      <c r="O2" s="397"/>
      <c r="P2" s="397"/>
      <c r="Q2" s="397"/>
      <c r="R2" s="397"/>
      <c r="S2" s="397"/>
      <c r="T2" s="397"/>
      <c r="U2" s="399"/>
      <c r="V2" s="399"/>
      <c r="W2" s="399"/>
      <c r="X2" s="399"/>
      <c r="Y2" s="399"/>
      <c r="Z2" s="399"/>
      <c r="AA2" s="399"/>
      <c r="AB2" s="399"/>
      <c r="AC2" s="393" t="s">
        <v>159</v>
      </c>
      <c r="AD2" s="393" t="s">
        <v>160</v>
      </c>
      <c r="AE2" s="393" t="s">
        <v>161</v>
      </c>
      <c r="AF2" s="393"/>
      <c r="AG2" s="393"/>
      <c r="AH2" s="393"/>
      <c r="AI2" s="393" t="s">
        <v>162</v>
      </c>
      <c r="AJ2" s="393" t="s">
        <v>163</v>
      </c>
      <c r="AK2" s="393"/>
      <c r="AL2" s="393"/>
      <c r="AM2" s="393"/>
      <c r="AN2" s="393"/>
      <c r="AO2" s="393"/>
      <c r="AP2" s="393"/>
      <c r="AQ2" s="393"/>
      <c r="AR2" s="393"/>
      <c r="AS2" s="393"/>
      <c r="AT2" s="393"/>
      <c r="AU2" s="393" t="s">
        <v>164</v>
      </c>
      <c r="AV2" s="393"/>
      <c r="AW2" s="393"/>
      <c r="AX2" s="393" t="s">
        <v>9</v>
      </c>
      <c r="AY2" s="404" t="s">
        <v>165</v>
      </c>
      <c r="AZ2" s="404"/>
      <c r="BA2" s="404" t="s">
        <v>127</v>
      </c>
      <c r="BB2" s="404" t="s">
        <v>166</v>
      </c>
      <c r="BC2" s="404" t="s">
        <v>167</v>
      </c>
      <c r="BD2" s="404" t="s">
        <v>168</v>
      </c>
      <c r="BE2" s="404" t="s">
        <v>169</v>
      </c>
      <c r="BF2" s="404"/>
      <c r="BG2" s="404"/>
      <c r="BH2" s="404"/>
      <c r="BI2" s="404"/>
      <c r="BJ2" s="404"/>
      <c r="BK2" s="404"/>
      <c r="BL2" s="404"/>
      <c r="BM2" s="404"/>
      <c r="BN2" s="404"/>
      <c r="BO2" s="404"/>
      <c r="BP2" s="404"/>
      <c r="BQ2" s="404"/>
    </row>
    <row r="3" spans="1:69" s="19" customFormat="1" ht="27" customHeight="1" x14ac:dyDescent="0.3">
      <c r="A3" s="110" t="s">
        <v>170</v>
      </c>
      <c r="B3" s="339" t="s">
        <v>125</v>
      </c>
      <c r="C3" s="339" t="s">
        <v>6</v>
      </c>
      <c r="D3" s="339" t="s">
        <v>1</v>
      </c>
      <c r="E3" s="339" t="s">
        <v>2</v>
      </c>
      <c r="F3" s="339" t="s">
        <v>171</v>
      </c>
      <c r="G3" s="414" t="s">
        <v>172</v>
      </c>
      <c r="H3" s="414"/>
      <c r="I3" s="339" t="s">
        <v>173</v>
      </c>
      <c r="J3" s="339" t="s">
        <v>16</v>
      </c>
      <c r="K3" s="339" t="s">
        <v>174</v>
      </c>
      <c r="L3" s="339" t="s">
        <v>175</v>
      </c>
      <c r="M3" s="339" t="s">
        <v>13</v>
      </c>
      <c r="N3" s="339" t="s">
        <v>150</v>
      </c>
      <c r="O3" s="339" t="s">
        <v>14</v>
      </c>
      <c r="P3" s="339" t="s">
        <v>150</v>
      </c>
      <c r="Q3" s="339" t="s">
        <v>15</v>
      </c>
      <c r="R3" s="339" t="s">
        <v>150</v>
      </c>
      <c r="S3" s="339" t="s">
        <v>176</v>
      </c>
      <c r="T3" s="339" t="s">
        <v>11</v>
      </c>
      <c r="U3" s="105" t="s">
        <v>177</v>
      </c>
      <c r="V3" s="106" t="s">
        <v>178</v>
      </c>
      <c r="W3" s="105" t="s">
        <v>150</v>
      </c>
      <c r="X3" s="106" t="s">
        <v>179</v>
      </c>
      <c r="Y3" s="105" t="s">
        <v>150</v>
      </c>
      <c r="Z3" s="106" t="s">
        <v>180</v>
      </c>
      <c r="AA3" s="106" t="s">
        <v>150</v>
      </c>
      <c r="AB3" s="106" t="s">
        <v>181</v>
      </c>
      <c r="AC3" s="393"/>
      <c r="AD3" s="393"/>
      <c r="AE3" s="334" t="s">
        <v>5</v>
      </c>
      <c r="AF3" s="107" t="s">
        <v>182</v>
      </c>
      <c r="AG3" s="334" t="s">
        <v>183</v>
      </c>
      <c r="AH3" s="334" t="s">
        <v>182</v>
      </c>
      <c r="AI3" s="393"/>
      <c r="AJ3" s="334" t="s">
        <v>184</v>
      </c>
      <c r="AK3" s="393" t="s">
        <v>185</v>
      </c>
      <c r="AL3" s="393"/>
      <c r="AM3" s="393" t="s">
        <v>7</v>
      </c>
      <c r="AN3" s="393"/>
      <c r="AO3" s="393" t="s">
        <v>8</v>
      </c>
      <c r="AP3" s="393"/>
      <c r="AQ3" s="334" t="s">
        <v>186</v>
      </c>
      <c r="AR3" s="393" t="s">
        <v>127</v>
      </c>
      <c r="AS3" s="393"/>
      <c r="AT3" s="334" t="s">
        <v>187</v>
      </c>
      <c r="AU3" s="393"/>
      <c r="AV3" s="393"/>
      <c r="AW3" s="393"/>
      <c r="AX3" s="393"/>
      <c r="AY3" s="404"/>
      <c r="AZ3" s="404"/>
      <c r="BA3" s="404"/>
      <c r="BB3" s="404"/>
      <c r="BC3" s="404"/>
      <c r="BD3" s="404"/>
      <c r="BE3" s="332" t="s">
        <v>188</v>
      </c>
      <c r="BF3" s="332" t="s">
        <v>189</v>
      </c>
      <c r="BG3" s="332" t="s">
        <v>188</v>
      </c>
      <c r="BH3" s="332" t="s">
        <v>189</v>
      </c>
      <c r="BI3" s="332" t="s">
        <v>190</v>
      </c>
      <c r="BJ3" s="332" t="s">
        <v>188</v>
      </c>
      <c r="BK3" s="332" t="s">
        <v>189</v>
      </c>
      <c r="BL3" s="332" t="s">
        <v>188</v>
      </c>
      <c r="BM3" s="332" t="s">
        <v>189</v>
      </c>
      <c r="BN3" s="332" t="s">
        <v>188</v>
      </c>
      <c r="BO3" s="332" t="s">
        <v>189</v>
      </c>
      <c r="BP3" s="332" t="s">
        <v>188</v>
      </c>
      <c r="BQ3" s="332" t="s">
        <v>189</v>
      </c>
    </row>
    <row r="4" spans="1:69" ht="156" customHeight="1" x14ac:dyDescent="0.3">
      <c r="A4" s="410" t="s">
        <v>239</v>
      </c>
      <c r="B4" s="388" t="s">
        <v>71</v>
      </c>
      <c r="C4" s="388" t="s">
        <v>55</v>
      </c>
      <c r="D4" s="388" t="s">
        <v>76</v>
      </c>
      <c r="E4" s="388" t="s">
        <v>77</v>
      </c>
      <c r="F4" s="403" t="s">
        <v>428</v>
      </c>
      <c r="G4" s="388" t="s">
        <v>429</v>
      </c>
      <c r="H4" s="388" t="s">
        <v>430</v>
      </c>
      <c r="I4" s="388" t="s">
        <v>431</v>
      </c>
      <c r="J4" s="388" t="s">
        <v>96</v>
      </c>
      <c r="K4" s="388">
        <v>1</v>
      </c>
      <c r="L4" s="390">
        <f>IF(J4="Diaria",+(K4/360),IF(J4="Mensual",+(K4/12),IF(J4="Bimestral",+(K4/6),IF(J4="Trimestral",+(K4/4),IF(J4="Semestral",+(K4/2),IF(J4="Anual",+(K4/1),""))))))</f>
        <v>1</v>
      </c>
      <c r="M4" s="388" t="s">
        <v>83</v>
      </c>
      <c r="N4" s="388">
        <f>IF(M4="Menor al 1% del patrimonio de la Lotería de Bogotá",20%,IF(M4="Entre el 1% y el 3% del patrimonio de la Lotería de Bogotá",40%,IF(M4="Entre el 3% y el 6% del patrimonio de la Lotería de Bogotá",60%,IF(M4="Entre el 6% y el 10% del patrimonio de la Lotería de Bogotá",80%,IF(M4="Mayor al 10% del patrimonio de la Lotería de Bogotá",100%,IF(M4="NA",0%,""))))))</f>
        <v>1</v>
      </c>
      <c r="O4" s="388" t="s">
        <v>432</v>
      </c>
      <c r="P4" s="388">
        <f>IF(O4="El riesgo afecta la imagen de algún área de la organización",20%,IF(O4="El riesgo afecta la imagen de la entidad internamente, de conocimiento general nivel interno, de junta directiva y accionistas y/o de proveedores",40%,IF(O4="El riesgo afecta la imagen de la entidad con algunos usuarios de relevancia frente al logro de los objetivos",60%,IF(O4="El riesgo afecta la imagen de la entidad con efecto publicitario sistenido a nivel de sector administrativo, nivel departamental o municipal",80%,IF(O4="El riesgo afecta la imagen de la entidad a nivel nacional, con efecto publicitario sistenido a nivel país",100%,IF(O4="NA",0%,""))))))</f>
        <v>1</v>
      </c>
      <c r="Q4" s="388" t="s">
        <v>85</v>
      </c>
      <c r="R4" s="388">
        <f>IF(Q4="Interrupción de la operación por menos de un día",20%,IF(Q4="Interrupción de la operación por un día completo",40%,IF(Q4="Interrupción de la operación mayor a 1 día y menor a 2 días",60%,IF(Q4="Interrupción de la operación por dos días completos",80%,IF(Q4="Interrupción de la operación por más de dos días",100%,IF(Q4="NA",0%,""))))))</f>
        <v>1</v>
      </c>
      <c r="S4" s="389" t="s">
        <v>57</v>
      </c>
      <c r="T4" s="389" t="s">
        <v>58</v>
      </c>
      <c r="U4" s="389">
        <f>+MAX(N4,P4,R4)</f>
        <v>1</v>
      </c>
      <c r="V4" s="402" t="str">
        <f>IF(L4&lt;=20%,"Muy baja",IF(L4&lt;=40%,"Baja",IF(L4&lt;=60%,"Media",IF(L4&lt;=80%,"Alta",IF(L4&lt;=100%,"Muy alta",IF(L4&gt;=100%,"Muy alta",""))))))</f>
        <v>Muy alta</v>
      </c>
      <c r="W4" s="400">
        <f>+IFERROR(VLOOKUP(V4,Fórmula!$F$1:$G$6,2,FALSE),"")</f>
        <v>1</v>
      </c>
      <c r="X4" s="402" t="str">
        <f>IF(U4=20%,"Leve",IF(U4=40%,"Menor",IF(U4=60%,"Moderado",IF(U4=80%,"Mayor",IF(U4=100%,"Catastrófico","")))))</f>
        <v>Catastrófico</v>
      </c>
      <c r="Y4" s="400">
        <f>+IFERROR(VLOOKUP(X4,Fórmula!$H$1:$I$6,2,FALSE),"")</f>
        <v>1</v>
      </c>
      <c r="Z4" s="389" t="str">
        <f>+IFERROR(VLOOKUP(V4&amp;X4,Fórmula!$C$2:$D$26,2,FALSE),"")</f>
        <v>Extremo</v>
      </c>
      <c r="AA4" s="400">
        <f>IF(Z4="Bajo",25%,IF(Z4="Moderado",50%,IF(Z4="Alto",75%,IF(Z4="Extremo",100%,""))))</f>
        <v>1</v>
      </c>
      <c r="AB4" s="445" t="s">
        <v>433</v>
      </c>
      <c r="AC4" s="66" t="s">
        <v>434</v>
      </c>
      <c r="AD4" s="66" t="s">
        <v>435</v>
      </c>
      <c r="AE4" s="66" t="s">
        <v>54</v>
      </c>
      <c r="AF4" s="38">
        <f>IF(AE4="Preventivo",25%,IF(AE4="Detectivo",15%,IF(AE4="Correctivo",10%,"")))</f>
        <v>0.25</v>
      </c>
      <c r="AG4" s="331" t="s">
        <v>199</v>
      </c>
      <c r="AH4" s="38">
        <f t="shared" ref="AH4:AH7" si="0">IF(AG4="Manual",15%,IF(AG4="Automático",25%,""))</f>
        <v>0.15</v>
      </c>
      <c r="AI4" s="38">
        <f t="shared" ref="AI4:AI9" si="1">+AH4+AF4</f>
        <v>0.4</v>
      </c>
      <c r="AJ4" s="331" t="s">
        <v>200</v>
      </c>
      <c r="AK4" s="330" t="s">
        <v>191</v>
      </c>
      <c r="AL4" s="66" t="s">
        <v>436</v>
      </c>
      <c r="AM4" s="330" t="s">
        <v>23</v>
      </c>
      <c r="AN4" s="331" t="s">
        <v>437</v>
      </c>
      <c r="AO4" s="331" t="s">
        <v>24</v>
      </c>
      <c r="AP4" s="331" t="s">
        <v>438</v>
      </c>
      <c r="AQ4" s="331" t="s">
        <v>439</v>
      </c>
      <c r="AR4" s="331" t="s">
        <v>204</v>
      </c>
      <c r="AS4" s="331" t="s">
        <v>440</v>
      </c>
      <c r="AT4" s="331" t="s">
        <v>206</v>
      </c>
      <c r="AU4" s="331">
        <f>+AI4*AA4</f>
        <v>0.4</v>
      </c>
      <c r="AV4" s="39">
        <f>+AA4-AU4</f>
        <v>0.6</v>
      </c>
      <c r="AW4" s="389" t="str">
        <f>+IF(C4="Corrupción","Moderado",IF(AV8&lt;=25%,"Bajo",IF(AV8&lt;=50%,"Moderado",IF(AV8&lt;=75%,"Alto",IF(AV8&gt;75%,"Extremo","")))))</f>
        <v>Moderado</v>
      </c>
      <c r="AX4" s="389" t="s">
        <v>41</v>
      </c>
      <c r="AY4" s="108">
        <v>1</v>
      </c>
      <c r="AZ4" s="550" t="s">
        <v>441</v>
      </c>
      <c r="BA4" s="355" t="str">
        <f t="shared" ref="BA4:BA8" si="2">+AS4</f>
        <v>Líder del área dueña de la necesidad</v>
      </c>
      <c r="BB4" s="37">
        <v>44562</v>
      </c>
      <c r="BC4" s="37">
        <v>44926</v>
      </c>
      <c r="BD4" s="355" t="str">
        <f t="shared" ref="BD4:BD9" si="3">+AQ4</f>
        <v>Acta del CIGD donde se presentaron estudios previos y pliegos de condiciones</v>
      </c>
      <c r="BE4" s="196">
        <v>44620</v>
      </c>
      <c r="BF4" s="331" t="s">
        <v>442</v>
      </c>
      <c r="BG4" s="41">
        <v>44681</v>
      </c>
      <c r="BH4" s="318" t="s">
        <v>443</v>
      </c>
      <c r="BI4" s="199"/>
      <c r="BJ4" s="41">
        <v>44742</v>
      </c>
      <c r="BK4" s="199"/>
      <c r="BL4" s="41">
        <v>44804</v>
      </c>
      <c r="BM4" s="199"/>
      <c r="BN4" s="41">
        <v>44865</v>
      </c>
      <c r="BO4" s="199"/>
      <c r="BP4" s="41">
        <v>44926</v>
      </c>
      <c r="BQ4" s="199"/>
    </row>
    <row r="5" spans="1:69" ht="47.4" customHeight="1" x14ac:dyDescent="0.3">
      <c r="A5" s="410"/>
      <c r="B5" s="388"/>
      <c r="C5" s="388"/>
      <c r="D5" s="388"/>
      <c r="E5" s="388"/>
      <c r="F5" s="403"/>
      <c r="G5" s="388"/>
      <c r="H5" s="388"/>
      <c r="I5" s="388"/>
      <c r="J5" s="388"/>
      <c r="K5" s="388"/>
      <c r="L5" s="390"/>
      <c r="M5" s="388"/>
      <c r="N5" s="388"/>
      <c r="O5" s="388"/>
      <c r="P5" s="388"/>
      <c r="Q5" s="388"/>
      <c r="R5" s="388"/>
      <c r="S5" s="389"/>
      <c r="T5" s="389"/>
      <c r="U5" s="389"/>
      <c r="V5" s="402"/>
      <c r="W5" s="400"/>
      <c r="X5" s="402"/>
      <c r="Y5" s="400"/>
      <c r="Z5" s="389"/>
      <c r="AA5" s="400"/>
      <c r="AB5" s="445"/>
      <c r="AC5" s="66" t="s">
        <v>444</v>
      </c>
      <c r="AD5" s="66" t="s">
        <v>445</v>
      </c>
      <c r="AE5" s="66" t="s">
        <v>54</v>
      </c>
      <c r="AF5" s="38">
        <f t="shared" ref="AF5:AF7" si="4">IF(AE5="Preventivo",25%,IF(AE5="Detectivo",15%,IF(AE5="Correctivo",10%,"")))</f>
        <v>0.25</v>
      </c>
      <c r="AG5" s="331" t="s">
        <v>199</v>
      </c>
      <c r="AH5" s="38">
        <f t="shared" si="0"/>
        <v>0.15</v>
      </c>
      <c r="AI5" s="38">
        <f t="shared" si="1"/>
        <v>0.4</v>
      </c>
      <c r="AJ5" s="331" t="s">
        <v>200</v>
      </c>
      <c r="AK5" s="330" t="s">
        <v>191</v>
      </c>
      <c r="AL5" s="66" t="s">
        <v>446</v>
      </c>
      <c r="AM5" s="330" t="s">
        <v>23</v>
      </c>
      <c r="AN5" s="331" t="s">
        <v>437</v>
      </c>
      <c r="AO5" s="331" t="s">
        <v>40</v>
      </c>
      <c r="AP5" s="331" t="s">
        <v>438</v>
      </c>
      <c r="AQ5" s="331" t="s">
        <v>447</v>
      </c>
      <c r="AR5" s="331" t="s">
        <v>204</v>
      </c>
      <c r="AS5" s="331" t="s">
        <v>147</v>
      </c>
      <c r="AT5" s="331" t="s">
        <v>206</v>
      </c>
      <c r="AU5" s="331">
        <f>+AV4*AI5</f>
        <v>0.24</v>
      </c>
      <c r="AV5" s="39">
        <f>+AV4-AU5</f>
        <v>0.36</v>
      </c>
      <c r="AW5" s="389"/>
      <c r="AX5" s="389"/>
      <c r="AY5" s="343">
        <v>2</v>
      </c>
      <c r="AZ5" s="550" t="s">
        <v>448</v>
      </c>
      <c r="BA5" s="355" t="str">
        <f t="shared" si="2"/>
        <v>Secretaria General</v>
      </c>
      <c r="BB5" s="37">
        <v>44562</v>
      </c>
      <c r="BC5" s="37">
        <v>44926</v>
      </c>
      <c r="BD5" s="355" t="str">
        <f t="shared" si="3"/>
        <v>Correo electrónico sobre observaciones realizadas por las áreas</v>
      </c>
      <c r="BE5" s="196">
        <v>44620</v>
      </c>
      <c r="BF5" s="331" t="s">
        <v>442</v>
      </c>
      <c r="BG5" s="41">
        <v>44681</v>
      </c>
      <c r="BH5" s="83" t="s">
        <v>443</v>
      </c>
      <c r="BI5" s="198"/>
      <c r="BJ5" s="41">
        <v>44742</v>
      </c>
      <c r="BK5" s="198"/>
      <c r="BL5" s="41">
        <v>44804</v>
      </c>
      <c r="BM5" s="198"/>
      <c r="BN5" s="41">
        <v>44865</v>
      </c>
      <c r="BO5" s="198"/>
      <c r="BP5" s="41">
        <v>44926</v>
      </c>
      <c r="BQ5" s="198"/>
    </row>
    <row r="6" spans="1:69" ht="317.39999999999998" x14ac:dyDescent="0.3">
      <c r="A6" s="410"/>
      <c r="B6" s="388"/>
      <c r="C6" s="388"/>
      <c r="D6" s="388"/>
      <c r="E6" s="388"/>
      <c r="F6" s="403"/>
      <c r="G6" s="388"/>
      <c r="H6" s="388"/>
      <c r="I6" s="388"/>
      <c r="J6" s="388"/>
      <c r="K6" s="388"/>
      <c r="L6" s="390"/>
      <c r="M6" s="388"/>
      <c r="N6" s="388"/>
      <c r="O6" s="388"/>
      <c r="P6" s="388"/>
      <c r="Q6" s="388"/>
      <c r="R6" s="388"/>
      <c r="S6" s="389"/>
      <c r="T6" s="389"/>
      <c r="U6" s="389"/>
      <c r="V6" s="402"/>
      <c r="W6" s="400"/>
      <c r="X6" s="402"/>
      <c r="Y6" s="400"/>
      <c r="Z6" s="389"/>
      <c r="AA6" s="400"/>
      <c r="AB6" s="445"/>
      <c r="AC6" s="66" t="s">
        <v>449</v>
      </c>
      <c r="AD6" s="66" t="s">
        <v>450</v>
      </c>
      <c r="AE6" s="66" t="s">
        <v>54</v>
      </c>
      <c r="AF6" s="38">
        <f t="shared" si="4"/>
        <v>0.25</v>
      </c>
      <c r="AG6" s="331" t="s">
        <v>199</v>
      </c>
      <c r="AH6" s="38">
        <f t="shared" si="0"/>
        <v>0.15</v>
      </c>
      <c r="AI6" s="38">
        <f t="shared" si="1"/>
        <v>0.4</v>
      </c>
      <c r="AJ6" s="331" t="s">
        <v>200</v>
      </c>
      <c r="AK6" s="330" t="s">
        <v>191</v>
      </c>
      <c r="AL6" s="66" t="s">
        <v>451</v>
      </c>
      <c r="AM6" s="330" t="s">
        <v>23</v>
      </c>
      <c r="AN6" s="331" t="s">
        <v>437</v>
      </c>
      <c r="AO6" s="331" t="s">
        <v>40</v>
      </c>
      <c r="AP6" s="331" t="s">
        <v>452</v>
      </c>
      <c r="AQ6" s="331" t="s">
        <v>453</v>
      </c>
      <c r="AR6" s="331" t="s">
        <v>204</v>
      </c>
      <c r="AS6" s="331" t="s">
        <v>454</v>
      </c>
      <c r="AT6" s="331" t="s">
        <v>206</v>
      </c>
      <c r="AU6" s="331">
        <f>+AV5*AI6</f>
        <v>0.14399999999999999</v>
      </c>
      <c r="AV6" s="39">
        <f>+AV5-AU6</f>
        <v>0.216</v>
      </c>
      <c r="AW6" s="389"/>
      <c r="AX6" s="389"/>
      <c r="AY6" s="343">
        <v>3</v>
      </c>
      <c r="AZ6" s="550" t="s">
        <v>455</v>
      </c>
      <c r="BA6" s="355" t="str">
        <f t="shared" si="2"/>
        <v>Comité evaluador</v>
      </c>
      <c r="BB6" s="37">
        <v>44562</v>
      </c>
      <c r="BC6" s="37">
        <v>44926</v>
      </c>
      <c r="BD6" s="355" t="str">
        <f t="shared" si="3"/>
        <v>Informe de las evaluaciones y calificaciones
Actas del Comité de Contratación</v>
      </c>
      <c r="BE6" s="196">
        <v>44620</v>
      </c>
      <c r="BF6" s="331" t="s">
        <v>442</v>
      </c>
      <c r="BG6" s="41">
        <v>44681</v>
      </c>
      <c r="BH6" s="83" t="s">
        <v>443</v>
      </c>
      <c r="BI6" s="209"/>
      <c r="BJ6" s="41">
        <v>44742</v>
      </c>
      <c r="BK6" s="209"/>
      <c r="BL6" s="41">
        <v>44804</v>
      </c>
      <c r="BM6" s="209"/>
      <c r="BN6" s="41">
        <v>44865</v>
      </c>
      <c r="BO6" s="209"/>
      <c r="BP6" s="41">
        <v>44926</v>
      </c>
      <c r="BQ6" s="209"/>
    </row>
    <row r="7" spans="1:69" ht="86.25" customHeight="1" x14ac:dyDescent="0.3">
      <c r="A7" s="410"/>
      <c r="B7" s="388"/>
      <c r="C7" s="388"/>
      <c r="D7" s="388"/>
      <c r="E7" s="388"/>
      <c r="F7" s="403"/>
      <c r="G7" s="388"/>
      <c r="H7" s="388"/>
      <c r="I7" s="388"/>
      <c r="J7" s="388"/>
      <c r="K7" s="388"/>
      <c r="L7" s="390"/>
      <c r="M7" s="388"/>
      <c r="N7" s="388"/>
      <c r="O7" s="388"/>
      <c r="P7" s="388"/>
      <c r="Q7" s="388"/>
      <c r="R7" s="388"/>
      <c r="S7" s="389"/>
      <c r="T7" s="389"/>
      <c r="U7" s="389"/>
      <c r="V7" s="402"/>
      <c r="W7" s="400"/>
      <c r="X7" s="402"/>
      <c r="Y7" s="400"/>
      <c r="Z7" s="389"/>
      <c r="AA7" s="400"/>
      <c r="AB7" s="445"/>
      <c r="AC7" s="66" t="s">
        <v>456</v>
      </c>
      <c r="AD7" s="66" t="s">
        <v>457</v>
      </c>
      <c r="AE7" s="66" t="s">
        <v>54</v>
      </c>
      <c r="AF7" s="38">
        <f t="shared" si="4"/>
        <v>0.25</v>
      </c>
      <c r="AG7" s="331" t="s">
        <v>199</v>
      </c>
      <c r="AH7" s="38">
        <f t="shared" si="0"/>
        <v>0.15</v>
      </c>
      <c r="AI7" s="38">
        <f t="shared" si="1"/>
        <v>0.4</v>
      </c>
      <c r="AJ7" s="331" t="s">
        <v>200</v>
      </c>
      <c r="AK7" s="330" t="s">
        <v>191</v>
      </c>
      <c r="AL7" s="66" t="s">
        <v>458</v>
      </c>
      <c r="AM7" s="330" t="s">
        <v>23</v>
      </c>
      <c r="AN7" s="331" t="s">
        <v>437</v>
      </c>
      <c r="AO7" s="331" t="s">
        <v>40</v>
      </c>
      <c r="AP7" s="331" t="s">
        <v>459</v>
      </c>
      <c r="AQ7" s="331" t="s">
        <v>460</v>
      </c>
      <c r="AR7" s="331" t="s">
        <v>204</v>
      </c>
      <c r="AS7" s="331" t="s">
        <v>147</v>
      </c>
      <c r="AT7" s="331" t="s">
        <v>206</v>
      </c>
      <c r="AU7" s="331">
        <f>+AV6*AI7</f>
        <v>8.6400000000000005E-2</v>
      </c>
      <c r="AV7" s="39">
        <f>+AV6-AU7</f>
        <v>0.12959999999999999</v>
      </c>
      <c r="AW7" s="389"/>
      <c r="AX7" s="389"/>
      <c r="AY7" s="343">
        <v>4</v>
      </c>
      <c r="AZ7" s="551" t="s">
        <v>461</v>
      </c>
      <c r="BA7" s="355" t="str">
        <f t="shared" si="2"/>
        <v>Secretaria General</v>
      </c>
      <c r="BB7" s="37">
        <v>44562</v>
      </c>
      <c r="BC7" s="37">
        <v>44926</v>
      </c>
      <c r="BD7" s="355" t="str">
        <f t="shared" si="3"/>
        <v>Minuta del contrato</v>
      </c>
      <c r="BE7" s="196">
        <v>44620</v>
      </c>
      <c r="BF7" s="331" t="s">
        <v>442</v>
      </c>
      <c r="BG7" s="41">
        <v>44681</v>
      </c>
      <c r="BH7" s="83" t="s">
        <v>443</v>
      </c>
      <c r="BI7" s="198"/>
      <c r="BJ7" s="41">
        <v>44742</v>
      </c>
      <c r="BK7" s="41"/>
      <c r="BL7" s="41">
        <v>44804</v>
      </c>
      <c r="BM7" s="41"/>
      <c r="BN7" s="41">
        <v>44865</v>
      </c>
      <c r="BO7" s="41"/>
      <c r="BP7" s="41">
        <v>44926</v>
      </c>
      <c r="BQ7" s="41"/>
    </row>
    <row r="8" spans="1:69" ht="82.8" x14ac:dyDescent="0.3">
      <c r="A8" s="410"/>
      <c r="B8" s="388"/>
      <c r="C8" s="388"/>
      <c r="D8" s="388"/>
      <c r="E8" s="388"/>
      <c r="F8" s="403"/>
      <c r="G8" s="388"/>
      <c r="H8" s="388"/>
      <c r="I8" s="388"/>
      <c r="J8" s="388"/>
      <c r="K8" s="388"/>
      <c r="L8" s="390"/>
      <c r="M8" s="388"/>
      <c r="N8" s="388"/>
      <c r="O8" s="388"/>
      <c r="P8" s="388"/>
      <c r="Q8" s="388"/>
      <c r="R8" s="388"/>
      <c r="S8" s="389"/>
      <c r="T8" s="389"/>
      <c r="U8" s="389"/>
      <c r="V8" s="402"/>
      <c r="W8" s="400"/>
      <c r="X8" s="402"/>
      <c r="Y8" s="400"/>
      <c r="Z8" s="389"/>
      <c r="AA8" s="400"/>
      <c r="AB8" s="445"/>
      <c r="AC8" s="66" t="s">
        <v>462</v>
      </c>
      <c r="AD8" s="66" t="s">
        <v>463</v>
      </c>
      <c r="AE8" s="66" t="s">
        <v>54</v>
      </c>
      <c r="AF8" s="38">
        <f>IF(AE8="Preventivo",25%,IF(AE8="Detectivo",15%,IF(AE8="Correctivo",10%,"")))</f>
        <v>0.25</v>
      </c>
      <c r="AG8" s="331" t="s">
        <v>199</v>
      </c>
      <c r="AH8" s="38">
        <f>IF(AG8="Manual",15%,IF(AG8="Automático",25%,""))</f>
        <v>0.15</v>
      </c>
      <c r="AI8" s="38">
        <f t="shared" si="1"/>
        <v>0.4</v>
      </c>
      <c r="AJ8" s="331" t="s">
        <v>200</v>
      </c>
      <c r="AK8" s="330" t="s">
        <v>191</v>
      </c>
      <c r="AL8" s="66" t="s">
        <v>464</v>
      </c>
      <c r="AM8" s="330" t="s">
        <v>23</v>
      </c>
      <c r="AN8" s="331" t="s">
        <v>465</v>
      </c>
      <c r="AO8" s="331" t="s">
        <v>40</v>
      </c>
      <c r="AP8" s="331" t="s">
        <v>466</v>
      </c>
      <c r="AQ8" s="331" t="s">
        <v>467</v>
      </c>
      <c r="AR8" s="331" t="s">
        <v>204</v>
      </c>
      <c r="AS8" s="331" t="s">
        <v>147</v>
      </c>
      <c r="AT8" s="331" t="s">
        <v>206</v>
      </c>
      <c r="AU8" s="331">
        <f>+AV7*AI8</f>
        <v>5.1839999999999997E-2</v>
      </c>
      <c r="AV8" s="39">
        <f>+AV7-AU8</f>
        <v>7.7759999999999996E-2</v>
      </c>
      <c r="AW8" s="389"/>
      <c r="AX8" s="389"/>
      <c r="AY8" s="343">
        <v>5</v>
      </c>
      <c r="AZ8" s="551" t="s">
        <v>468</v>
      </c>
      <c r="BA8" s="355" t="str">
        <f t="shared" si="2"/>
        <v>Secretaria General</v>
      </c>
      <c r="BB8" s="37">
        <v>44562</v>
      </c>
      <c r="BC8" s="37">
        <v>44926</v>
      </c>
      <c r="BD8" s="355" t="str">
        <f t="shared" si="3"/>
        <v>Póliza de contrato</v>
      </c>
      <c r="BE8" s="196">
        <v>44620</v>
      </c>
      <c r="BF8" s="331" t="s">
        <v>442</v>
      </c>
      <c r="BG8" s="41">
        <v>44681</v>
      </c>
      <c r="BH8" s="83" t="s">
        <v>443</v>
      </c>
      <c r="BI8" s="198"/>
      <c r="BJ8" s="41">
        <v>44742</v>
      </c>
      <c r="BK8" s="41"/>
      <c r="BL8" s="41">
        <v>44804</v>
      </c>
      <c r="BM8" s="41"/>
      <c r="BN8" s="41">
        <v>44865</v>
      </c>
      <c r="BO8" s="41"/>
      <c r="BP8" s="41">
        <v>44926</v>
      </c>
      <c r="BQ8" s="41"/>
    </row>
    <row r="9" spans="1:69" s="289" customFormat="1" ht="139.94999999999999" customHeight="1" x14ac:dyDescent="0.3">
      <c r="A9" s="267" t="s">
        <v>239</v>
      </c>
      <c r="B9" s="268" t="s">
        <v>71</v>
      </c>
      <c r="C9" s="268" t="s">
        <v>55</v>
      </c>
      <c r="D9" s="268" t="s">
        <v>76</v>
      </c>
      <c r="E9" s="268" t="s">
        <v>77</v>
      </c>
      <c r="F9" s="269" t="s">
        <v>469</v>
      </c>
      <c r="G9" s="270" t="s">
        <v>470</v>
      </c>
      <c r="H9" s="268" t="s">
        <v>471</v>
      </c>
      <c r="I9" s="269" t="s">
        <v>472</v>
      </c>
      <c r="J9" s="268" t="s">
        <v>48</v>
      </c>
      <c r="K9" s="268">
        <v>0</v>
      </c>
      <c r="L9" s="271">
        <f>IF(J9="Diaria",+(K9/360),IF(J9="Semanal",+(K9/52),IF(J9="Mensual",+(K9/12),IF(J9="Bimestral",+(K9/6),IF(J9="Trimestral",+(K9/4),IF(J9="Semestral",+(K9/2),IF(J9="Anual",+(K9/1),"")))))))</f>
        <v>0</v>
      </c>
      <c r="M9" s="268" t="s">
        <v>29</v>
      </c>
      <c r="N9" s="272">
        <f>IF(M9="Menor al 1% del patrimonio de la Lotería de Bogotá",20%,IF(M9="Entre el 1% y el 3% del patrimonio de la Lotería de Bogotá",40%,IF(M9="Entre el 3% y el 6% del patrimonio de la Lotería de Bogotá",60%,IF(M9="Entre el 6% y el 10% del patrimonio de la Lotería de Bogotá",80%,IF(M9="Mayor al 10% del patrimonio de la Lotería de Bogotá",100%,IF(M9="NA",0%,""))))))</f>
        <v>0.2</v>
      </c>
      <c r="O9" s="268" t="s">
        <v>46</v>
      </c>
      <c r="P9" s="272">
        <f>IF(O9="El riesgo afecta la imagen de algún área de la organización",20%,IF(O9="El riesgo afecta la imagen de la entidad internamente, de conocimiento general nivel interno, de junta directiva y accionistas y/o de proveedores",40%,IF(O9="El riesgo afecta la imagen de la entidad con algunos usuarios de relevancia frente al logro de los objetivos",60%,IF(O9="El riesgo afecta la imagen de la entidad con efecto publicitario sistenido a nivel de sector administrativo, nivel departamental o municipal",80%,IF(O9="El riesgo afecta la imagen de la entidad a nivel nacional, con efecto publicitario sistenido a nivel país",100%,IF(O9="NA",0%,""))))))</f>
        <v>0.4</v>
      </c>
      <c r="Q9" s="268" t="s">
        <v>70</v>
      </c>
      <c r="R9" s="272">
        <f>IF(Q9="Interrupción de la operación por menos de un día",20%,IF(Q9="Interrupción de la operación por un día completo",40%,IF(Q9="Interrupción de la operación mayor a 1 día y menor a 2 días",60%,IF(Q9="Interrupción de la operación por dos días completos",80%,IF(Q9="Interrupción de la operación por más de dos días",100%,IF(Q9="NA",0%,""))))))</f>
        <v>0</v>
      </c>
      <c r="S9" s="273" t="s">
        <v>57</v>
      </c>
      <c r="T9" s="273" t="s">
        <v>58</v>
      </c>
      <c r="U9" s="274">
        <f>+MAX(N9,P9,R9)</f>
        <v>0.4</v>
      </c>
      <c r="V9" s="275" t="str">
        <f>IF(L9&lt;=20%,"Muy baja",IF(L9&lt;=40%,"Baja",IF(L9&lt;=60%,"Media",IF(L9&lt;=80%,"Alta",IF(L9&lt;=100%,"Muy alta",IF(L9&gt;=100%,"Muy alta",""))))))</f>
        <v>Muy baja</v>
      </c>
      <c r="W9" s="276">
        <f>+IFERROR(VLOOKUP(V9,Fórmula!$F$1:$G$6,2,FALSE),"")</f>
        <v>0.2</v>
      </c>
      <c r="X9" s="275" t="s">
        <v>53</v>
      </c>
      <c r="Y9" s="276">
        <f>+IFERROR(VLOOKUP(X9,Fórmula!$H$1:$I$6,2,FALSE),"")</f>
        <v>0.6</v>
      </c>
      <c r="Z9" s="273" t="s">
        <v>473</v>
      </c>
      <c r="AA9" s="276">
        <f>IF(Z9="Bajo",25%,IF(Z9="Moderado",50%,IF(Z9="Alto",75%,IF(Z9="Extremo",100%,""))))</f>
        <v>0.5</v>
      </c>
      <c r="AB9" s="277" t="s">
        <v>474</v>
      </c>
      <c r="AC9" s="278" t="s">
        <v>475</v>
      </c>
      <c r="AD9" s="278" t="s">
        <v>476</v>
      </c>
      <c r="AE9" s="278" t="s">
        <v>54</v>
      </c>
      <c r="AF9" s="279">
        <f>IF(AE9="Preventivo",25%,IF(AE9="Detectivo",15%,IF(AE9="Correctivo",10%,"")))</f>
        <v>0.25</v>
      </c>
      <c r="AG9" s="269" t="s">
        <v>199</v>
      </c>
      <c r="AH9" s="279">
        <f>IF(AG9="Manual",15%,IF(AG9="Automático",25%,""))</f>
        <v>0.15</v>
      </c>
      <c r="AI9" s="279">
        <f t="shared" si="1"/>
        <v>0.4</v>
      </c>
      <c r="AJ9" s="269" t="s">
        <v>200</v>
      </c>
      <c r="AK9" s="268" t="s">
        <v>191</v>
      </c>
      <c r="AL9" s="278" t="s">
        <v>477</v>
      </c>
      <c r="AM9" s="268" t="s">
        <v>23</v>
      </c>
      <c r="AN9" s="269" t="s">
        <v>478</v>
      </c>
      <c r="AO9" s="269" t="s">
        <v>40</v>
      </c>
      <c r="AP9" s="269" t="s">
        <v>479</v>
      </c>
      <c r="AQ9" s="280" t="s">
        <v>480</v>
      </c>
      <c r="AR9" s="269" t="s">
        <v>204</v>
      </c>
      <c r="AS9" s="269" t="s">
        <v>481</v>
      </c>
      <c r="AT9" s="269" t="s">
        <v>206</v>
      </c>
      <c r="AU9" s="269">
        <f>+AA9*AI9</f>
        <v>0.2</v>
      </c>
      <c r="AV9" s="281">
        <f>+AA9-AU9</f>
        <v>0.3</v>
      </c>
      <c r="AW9" s="273" t="str">
        <f>+IF(C9="Corrupción","Moderado",IF(#REF!&lt;=25%,"Bajo",IF(#REF!&lt;=50%,"Moderado",IF(#REF!&lt;=75%,"Alto",IF(#REF!&gt;75%,"Extremo","")))))</f>
        <v>Moderado</v>
      </c>
      <c r="AX9" s="273" t="s">
        <v>41</v>
      </c>
      <c r="AY9" s="282">
        <v>1</v>
      </c>
      <c r="AZ9" s="552" t="s">
        <v>482</v>
      </c>
      <c r="BA9" s="284" t="str">
        <f>+AS9</f>
        <v>Profesional III de apuestas</v>
      </c>
      <c r="BB9" s="285">
        <v>44562</v>
      </c>
      <c r="BC9" s="285">
        <v>44742</v>
      </c>
      <c r="BD9" s="269" t="str">
        <f t="shared" si="3"/>
        <v>Plataforma de Juegos Promocionales y Rifas</v>
      </c>
      <c r="BE9" s="286">
        <v>44620</v>
      </c>
      <c r="BF9" s="331" t="s">
        <v>483</v>
      </c>
      <c r="BG9" s="288">
        <v>44681</v>
      </c>
      <c r="BH9" s="331" t="s">
        <v>484</v>
      </c>
      <c r="BI9" s="287"/>
      <c r="BJ9" s="288">
        <v>44742</v>
      </c>
      <c r="BK9" s="287"/>
      <c r="BL9" s="288">
        <v>44804</v>
      </c>
      <c r="BM9" s="287"/>
      <c r="BN9" s="288">
        <v>44865</v>
      </c>
      <c r="BO9" s="287"/>
      <c r="BP9" s="288">
        <v>44926</v>
      </c>
      <c r="BQ9" s="287"/>
    </row>
    <row r="10" spans="1:69" ht="156.75" customHeight="1" x14ac:dyDescent="0.3">
      <c r="A10" s="410" t="s">
        <v>191</v>
      </c>
      <c r="B10" s="388" t="s">
        <v>71</v>
      </c>
      <c r="C10" s="388" t="s">
        <v>55</v>
      </c>
      <c r="D10" s="388" t="s">
        <v>17</v>
      </c>
      <c r="E10" s="388" t="s">
        <v>64</v>
      </c>
      <c r="F10" s="388" t="s">
        <v>527</v>
      </c>
      <c r="G10" s="412" t="s">
        <v>528</v>
      </c>
      <c r="H10" s="388" t="s">
        <v>529</v>
      </c>
      <c r="I10" s="388" t="s">
        <v>530</v>
      </c>
      <c r="J10" s="388" t="s">
        <v>32</v>
      </c>
      <c r="K10" s="388">
        <v>1</v>
      </c>
      <c r="L10" s="390">
        <f>IF(J10="Diaria",+(K10/360),IF(J10="Mensual",+(K10/12),IF(J10="Bimestral",+(K10/6),IF(J10="Trimestral",+(K10/4),IF(J10="Semestral",+(K10/2),IF(J10="Anual",+(K10/1),""))))))</f>
        <v>2.7777777777777779E-3</v>
      </c>
      <c r="M10" s="388" t="s">
        <v>72</v>
      </c>
      <c r="N10" s="388">
        <f>IF(M10="Menor al 1% del patrimonio de la Lotería de Bogotá",20%,IF(M10="Entre el 1% y el 3% del patrimonio de la Lotería de Bogotá",40%,IF(M10="Entre el 3% y el 6% del patrimonio de la Lotería de Bogotá",60%,IF(M10="Entre el 6% y el 10% del patrimonio de la Lotería de Bogotá",80%,IF(M10="Mayor al 10% del patrimonio de la Lotería de Bogotá",100%,IF(M10="NA",0%,""))))))</f>
        <v>0.8</v>
      </c>
      <c r="O10" s="388" t="s">
        <v>61</v>
      </c>
      <c r="P10" s="388">
        <f>IF(O10="El riesgo afecta la imagen de algún área de la organización",20%,IF(O10="El riesgo afecta la imagen de la entidad internamente, de conocimiento general nivel interno, de junta directiva y accionistas y/o de proveedores",40%,IF(O10="El riesgo afecta la imagen de la entidad con algunos usuarios de relevancia frente al logro de los objetivos",60%,IF(O10="El riesgo afecta la imagen de la entidad con efecto publicitario sistenido a nivel de sector administrativo, nivel departamental o municipal",80%,IF(O10="El riesgo afecta la imagen de la entidad a nivel nacional, con efecto publicitario sistenido a nivel país",100%,IF(O10="NA",0%,""))))))</f>
        <v>0.6</v>
      </c>
      <c r="Q10" s="388" t="s">
        <v>70</v>
      </c>
      <c r="R10" s="388">
        <f>IF(Q10="Interrupción de la operación por menos de un día",20%,IF(Q10="Interrupción de la operación por un día completo",40%,IF(Q10="Interrupción de la operación mayor a 1 día y menor a 2 días",60%,IF(Q10="Interrupción de la operación por dos días completos",80%,IF(Q10="Interrupción de la operación por más de dos días",100%,IF(Q10="NA",0%,""))))))</f>
        <v>0</v>
      </c>
      <c r="S10" s="389" t="s">
        <v>57</v>
      </c>
      <c r="T10" s="389" t="s">
        <v>58</v>
      </c>
      <c r="U10" s="389">
        <f>+MAX(N10,P10,R10)</f>
        <v>0.8</v>
      </c>
      <c r="V10" s="402" t="str">
        <f>IF(L10&lt;=20%,"Muy baja",IF(L10&lt;=40%,"Baja",IF(L10&lt;=60%,"Media",IF(L10&lt;=80%,"Alta",IF(L10&lt;=100%,"Muy alta",IF(L10&gt;=100%,"Muy alta",""))))))</f>
        <v>Muy baja</v>
      </c>
      <c r="W10" s="400">
        <f>+IFERROR(VLOOKUP(V10,Fórmula!$F$1:$G$6,2,FALSE),"")</f>
        <v>0.2</v>
      </c>
      <c r="X10" s="402" t="str">
        <f>IF(U10=20%,"Leve",IF(U10=40%,"Menor",IF(U10=60%,"Moderado",IF(U10=80%,"Mayor",IF(U10=100%,"Catastrófico","")))))</f>
        <v>Mayor</v>
      </c>
      <c r="Y10" s="400">
        <f>+IFERROR(VLOOKUP(X10,Fórmula!$H$1:$I$6,2,FALSE),"")</f>
        <v>0.8</v>
      </c>
      <c r="Z10" s="389" t="str">
        <f>+IFERROR(VLOOKUP(V10&amp;X10,Fórmula!$C$2:$D$26,2,FALSE),"")</f>
        <v>Alto</v>
      </c>
      <c r="AA10" s="400">
        <f>IF(Z10="Bajo",25%,IF(Z10="Moderado",50%,IF(Z10="Alto",75%,IF(Z10="Extremo",100%,""))))</f>
        <v>0.75</v>
      </c>
      <c r="AB10" s="443" t="s">
        <v>531</v>
      </c>
      <c r="AC10" s="66" t="s">
        <v>532</v>
      </c>
      <c r="AD10" s="66" t="s">
        <v>533</v>
      </c>
      <c r="AE10" s="66" t="s">
        <v>54</v>
      </c>
      <c r="AF10" s="38">
        <f>IF(AE10="Preventivo",25%,IF(AE10="Detectivo",15%,IF(AE10="Correctivo",10%,"")))</f>
        <v>0.25</v>
      </c>
      <c r="AG10" s="331" t="s">
        <v>199</v>
      </c>
      <c r="AH10" s="38">
        <f t="shared" ref="AH10:AH12" si="5">IF(AG10="Manual",15%,IF(AG10="Automático",25%,""))</f>
        <v>0.15</v>
      </c>
      <c r="AI10" s="38">
        <f>+AH10+AF10</f>
        <v>0.4</v>
      </c>
      <c r="AJ10" s="331" t="s">
        <v>200</v>
      </c>
      <c r="AK10" s="330" t="s">
        <v>191</v>
      </c>
      <c r="AL10" s="66" t="s">
        <v>534</v>
      </c>
      <c r="AM10" s="330" t="s">
        <v>23</v>
      </c>
      <c r="AN10" s="331" t="s">
        <v>535</v>
      </c>
      <c r="AO10" s="331" t="s">
        <v>24</v>
      </c>
      <c r="AP10" s="331" t="s">
        <v>86</v>
      </c>
      <c r="AQ10" s="331" t="s">
        <v>535</v>
      </c>
      <c r="AR10" s="331" t="s">
        <v>204</v>
      </c>
      <c r="AS10" s="331" t="s">
        <v>536</v>
      </c>
      <c r="AT10" s="331" t="s">
        <v>206</v>
      </c>
      <c r="AU10" s="388">
        <f>+AA10*AI10</f>
        <v>0.30000000000000004</v>
      </c>
      <c r="AV10" s="390">
        <f>+AA10-AU10</f>
        <v>0.44999999999999996</v>
      </c>
      <c r="AW10" s="389" t="str">
        <f>IF(AV10&lt;=25%,"Bajo",IF(AV10&lt;=50%,"Moderado",IF(AV10&lt;=75%,"Alto",IF(AV10&gt;75%,"Extremo",""))))</f>
        <v>Moderado</v>
      </c>
      <c r="AX10" s="389" t="s">
        <v>41</v>
      </c>
      <c r="AY10" s="335">
        <v>1</v>
      </c>
      <c r="AZ10" s="551" t="s">
        <v>537</v>
      </c>
      <c r="BA10" s="290" t="s">
        <v>413</v>
      </c>
      <c r="BB10" s="236">
        <v>44896</v>
      </c>
      <c r="BC10" s="236">
        <v>44926</v>
      </c>
      <c r="BD10" s="237" t="s">
        <v>538</v>
      </c>
      <c r="BE10" s="196">
        <v>44620</v>
      </c>
      <c r="BF10" s="331" t="s">
        <v>539</v>
      </c>
      <c r="BG10" s="41">
        <v>44681</v>
      </c>
      <c r="BH10" s="198" t="s">
        <v>540</v>
      </c>
      <c r="BI10" s="198"/>
      <c r="BJ10" s="41">
        <v>44742</v>
      </c>
      <c r="BK10" s="198"/>
      <c r="BL10" s="41">
        <v>44804</v>
      </c>
      <c r="BM10" s="198"/>
      <c r="BN10" s="41">
        <v>44865</v>
      </c>
      <c r="BO10" s="198"/>
      <c r="BP10" s="41">
        <v>44926</v>
      </c>
      <c r="BQ10" s="198"/>
    </row>
    <row r="11" spans="1:69" ht="100.5" customHeight="1" x14ac:dyDescent="0.3">
      <c r="A11" s="410"/>
      <c r="B11" s="388"/>
      <c r="C11" s="388"/>
      <c r="D11" s="388"/>
      <c r="E11" s="388"/>
      <c r="F11" s="388"/>
      <c r="G11" s="412"/>
      <c r="H11" s="388"/>
      <c r="I11" s="388"/>
      <c r="J11" s="388"/>
      <c r="K11" s="388"/>
      <c r="L11" s="390"/>
      <c r="M11" s="388"/>
      <c r="N11" s="388"/>
      <c r="O11" s="388"/>
      <c r="P11" s="388"/>
      <c r="Q11" s="388"/>
      <c r="R11" s="388"/>
      <c r="S11" s="389"/>
      <c r="T11" s="389"/>
      <c r="U11" s="389"/>
      <c r="V11" s="402"/>
      <c r="W11" s="400"/>
      <c r="X11" s="402"/>
      <c r="Y11" s="400"/>
      <c r="Z11" s="389"/>
      <c r="AA11" s="400"/>
      <c r="AB11" s="443"/>
      <c r="AC11" s="66" t="s">
        <v>541</v>
      </c>
      <c r="AD11" s="66" t="s">
        <v>542</v>
      </c>
      <c r="AE11" s="66" t="s">
        <v>54</v>
      </c>
      <c r="AF11" s="38">
        <f>IF(AE11="Preventivo",25%,IF(AE11="Detectivo",15%,IF(AE11="Correctivo",10%,"")))</f>
        <v>0.25</v>
      </c>
      <c r="AG11" s="331" t="s">
        <v>199</v>
      </c>
      <c r="AH11" s="38">
        <f t="shared" si="5"/>
        <v>0.15</v>
      </c>
      <c r="AI11" s="38">
        <f>+AH11+AF11</f>
        <v>0.4</v>
      </c>
      <c r="AJ11" s="331" t="s">
        <v>200</v>
      </c>
      <c r="AK11" s="330" t="s">
        <v>191</v>
      </c>
      <c r="AL11" s="66" t="s">
        <v>543</v>
      </c>
      <c r="AM11" s="330" t="s">
        <v>23</v>
      </c>
      <c r="AN11" s="331" t="s">
        <v>544</v>
      </c>
      <c r="AO11" s="331" t="s">
        <v>24</v>
      </c>
      <c r="AP11" s="331" t="s">
        <v>545</v>
      </c>
      <c r="AQ11" s="331" t="s">
        <v>544</v>
      </c>
      <c r="AR11" s="331" t="s">
        <v>204</v>
      </c>
      <c r="AS11" s="331" t="s">
        <v>536</v>
      </c>
      <c r="AT11" s="331" t="s">
        <v>206</v>
      </c>
      <c r="AU11" s="388"/>
      <c r="AV11" s="390"/>
      <c r="AW11" s="389"/>
      <c r="AX11" s="389"/>
      <c r="AY11" s="238">
        <v>2</v>
      </c>
      <c r="AZ11" s="551" t="s">
        <v>546</v>
      </c>
      <c r="BA11" s="239" t="s">
        <v>413</v>
      </c>
      <c r="BB11" s="240">
        <v>44896</v>
      </c>
      <c r="BC11" s="240">
        <v>44926</v>
      </c>
      <c r="BD11" s="241" t="s">
        <v>538</v>
      </c>
      <c r="BE11" s="196">
        <v>44620</v>
      </c>
      <c r="BF11" s="331" t="s">
        <v>547</v>
      </c>
      <c r="BG11" s="41">
        <v>44681</v>
      </c>
      <c r="BH11" s="198" t="s">
        <v>548</v>
      </c>
      <c r="BI11" s="198"/>
      <c r="BJ11" s="41">
        <v>44742</v>
      </c>
      <c r="BK11" s="198"/>
      <c r="BL11" s="41">
        <v>44804</v>
      </c>
      <c r="BM11" s="198"/>
      <c r="BN11" s="41">
        <v>44865</v>
      </c>
      <c r="BO11" s="198"/>
      <c r="BP11" s="41">
        <v>44926</v>
      </c>
      <c r="BQ11" s="198"/>
    </row>
    <row r="12" spans="1:69" ht="88.5" customHeight="1" x14ac:dyDescent="0.3">
      <c r="A12" s="410"/>
      <c r="B12" s="388"/>
      <c r="C12" s="388"/>
      <c r="D12" s="388"/>
      <c r="E12" s="388"/>
      <c r="F12" s="388"/>
      <c r="G12" s="412"/>
      <c r="H12" s="388"/>
      <c r="I12" s="388"/>
      <c r="J12" s="388"/>
      <c r="K12" s="388"/>
      <c r="L12" s="390"/>
      <c r="M12" s="388"/>
      <c r="N12" s="388"/>
      <c r="O12" s="388"/>
      <c r="P12" s="388"/>
      <c r="Q12" s="388"/>
      <c r="R12" s="388"/>
      <c r="S12" s="389"/>
      <c r="T12" s="389"/>
      <c r="U12" s="389"/>
      <c r="V12" s="402"/>
      <c r="W12" s="400"/>
      <c r="X12" s="402"/>
      <c r="Y12" s="400"/>
      <c r="Z12" s="389"/>
      <c r="AA12" s="400"/>
      <c r="AB12" s="443"/>
      <c r="AC12" s="66" t="s">
        <v>549</v>
      </c>
      <c r="AD12" s="335" t="s">
        <v>550</v>
      </c>
      <c r="AE12" s="66" t="s">
        <v>54</v>
      </c>
      <c r="AF12" s="38">
        <f>IF(AE12="Preventivo",25%,IF(AE12="Detectivo",15%,IF(AE12="Correctivo",10%,"")))</f>
        <v>0.25</v>
      </c>
      <c r="AG12" s="331" t="s">
        <v>199</v>
      </c>
      <c r="AH12" s="38">
        <f t="shared" si="5"/>
        <v>0.15</v>
      </c>
      <c r="AI12" s="38">
        <f>+AH12+AF12</f>
        <v>0.4</v>
      </c>
      <c r="AJ12" s="331" t="s">
        <v>200</v>
      </c>
      <c r="AK12" s="330" t="s">
        <v>191</v>
      </c>
      <c r="AL12" s="66" t="s">
        <v>534</v>
      </c>
      <c r="AM12" s="330" t="s">
        <v>23</v>
      </c>
      <c r="AN12" s="331" t="s">
        <v>535</v>
      </c>
      <c r="AO12" s="331" t="s">
        <v>24</v>
      </c>
      <c r="AP12" s="331" t="s">
        <v>86</v>
      </c>
      <c r="AQ12" s="331" t="s">
        <v>535</v>
      </c>
      <c r="AR12" s="331" t="s">
        <v>204</v>
      </c>
      <c r="AS12" s="331" t="s">
        <v>536</v>
      </c>
      <c r="AT12" s="331" t="s">
        <v>206</v>
      </c>
      <c r="AU12" s="388"/>
      <c r="AV12" s="390"/>
      <c r="AW12" s="389"/>
      <c r="AX12" s="389"/>
      <c r="AY12" s="238">
        <v>3</v>
      </c>
      <c r="AZ12" s="551" t="s">
        <v>551</v>
      </c>
      <c r="BA12" s="239" t="s">
        <v>413</v>
      </c>
      <c r="BB12" s="240">
        <v>44896</v>
      </c>
      <c r="BC12" s="240">
        <v>44926</v>
      </c>
      <c r="BD12" s="241" t="s">
        <v>538</v>
      </c>
      <c r="BE12" s="196">
        <v>44620</v>
      </c>
      <c r="BF12" s="331" t="s">
        <v>552</v>
      </c>
      <c r="BG12" s="41">
        <v>44681</v>
      </c>
      <c r="BH12" s="198" t="s">
        <v>553</v>
      </c>
      <c r="BI12" s="198"/>
      <c r="BJ12" s="41">
        <v>44742</v>
      </c>
      <c r="BK12" s="198"/>
      <c r="BL12" s="41">
        <v>44804</v>
      </c>
      <c r="BM12" s="198"/>
      <c r="BN12" s="41">
        <v>44865</v>
      </c>
      <c r="BO12" s="198"/>
      <c r="BP12" s="41">
        <v>44926</v>
      </c>
      <c r="BQ12" s="198"/>
    </row>
    <row r="13" spans="1:69" ht="110.4" x14ac:dyDescent="0.3">
      <c r="A13" s="410" t="s">
        <v>191</v>
      </c>
      <c r="B13" s="388" t="s">
        <v>71</v>
      </c>
      <c r="C13" s="388" t="s">
        <v>55</v>
      </c>
      <c r="D13" s="388" t="s">
        <v>76</v>
      </c>
      <c r="E13" s="388" t="s">
        <v>77</v>
      </c>
      <c r="F13" s="403" t="s">
        <v>571</v>
      </c>
      <c r="G13" s="412" t="s">
        <v>572</v>
      </c>
      <c r="H13" s="450" t="s">
        <v>573</v>
      </c>
      <c r="I13" s="403" t="s">
        <v>574</v>
      </c>
      <c r="J13" s="388" t="s">
        <v>48</v>
      </c>
      <c r="K13" s="388">
        <v>1</v>
      </c>
      <c r="L13" s="390">
        <f>IF(J13="Diaria",+(K13/360),IF(J13="Mensual",+(K13/12),IF(J13="Semanal",+(K13/52),IF(J13="Bimestral",+(K13/6),IF(J13="Trimestral",+(K13/4),IF(J13="Semestral",+(K13/2),IF(J13="Anual",+(K13/1),"")))))))</f>
        <v>1.9230769230769232E-2</v>
      </c>
      <c r="M13" s="388" t="s">
        <v>29</v>
      </c>
      <c r="N13" s="388">
        <f>IF(M13="Menor al 1% del patrimonio de la Lotería de Bogotá",20%,IF(M13="Entre el 1% y el 3% del patrimonio de la Lotería de Bogotá",40%,IF(M13="Entre el 3% y el 6% del patrimonio de la Lotería de Bogotá",60%,IF(M13="Entre el 6% y el 10% del patrimonio de la Lotería de Bogotá",80%,IF(M13="Mayor al 10% del patrimonio de la Lotería de Bogotá",100%,IF(M13="NA",0%,""))))))</f>
        <v>0.2</v>
      </c>
      <c r="O13" s="388" t="s">
        <v>46</v>
      </c>
      <c r="P13" s="388">
        <f>IF(O13="El riesgo afecta la imagen de algún área de la organización",20%,IF(O13="El riesgo afecta la imagen de la entidad internamente, de conocimiento general nivel interno, de junta directiva y accionistas y/o de proveedores",40%,IF(O13="El riesgo afecta la imagen de la entidad con algunos usuarios de relevancia frente al logro de los objetivos",60%,IF(O13="El riesgo afecta la imagen de la entidad con efecto publicitario sistenido a nivel de sector administrativo, nivel departamental o municipal",80%,IF(O13="El riesgo afecta la imagen de la entidad a nivel nacional, con efecto publicitario sistenido a nivel país",100%,IF(O13="NA",0%,""))))))</f>
        <v>0.4</v>
      </c>
      <c r="Q13" s="388" t="s">
        <v>70</v>
      </c>
      <c r="R13" s="388">
        <f>IF(Q13="Interrupción de la operación por menos de un día",20%,IF(Q13="Interrupción de la operación por un día completo",40%,IF(Q13="Interrupción de la operación mayor a 1 día y menor a 2 días",60%,IF(Q13="Interrupción de la operación por dos días completos",80%,IF(Q13="Interrupción de la operación por más de dos días",100%,IF(Q13="NA",0%,""))))))</f>
        <v>0</v>
      </c>
      <c r="S13" s="389" t="s">
        <v>57</v>
      </c>
      <c r="T13" s="389" t="s">
        <v>58</v>
      </c>
      <c r="U13" s="389">
        <f>+MAX(N13,P13,R13)</f>
        <v>0.4</v>
      </c>
      <c r="V13" s="402" t="str">
        <f>IF(L13&lt;=20%,"Muy baja",IF(L13&lt;=40%,"Baja",IF(L13&lt;=60%,"Media",IF(L13&lt;=80%,"Alta",IF(L13&lt;=100%,"Muy alta",IF(L13&gt;=100%,"Muy alta",""))))))</f>
        <v>Muy baja</v>
      </c>
      <c r="W13" s="400">
        <f>+IFERROR(VLOOKUP(V13,Fórmula!$F$1:$G$6,2,FALSE),"")</f>
        <v>0.2</v>
      </c>
      <c r="X13" s="402" t="s">
        <v>53</v>
      </c>
      <c r="Y13" s="400">
        <f>+IFERROR(VLOOKUP(X13,Fórmula!$H$1:$I$6,2,FALSE),"")</f>
        <v>0.6</v>
      </c>
      <c r="Z13" s="389" t="s">
        <v>53</v>
      </c>
      <c r="AA13" s="400">
        <f>IF(Z13="Bajo",25%,IF(Z13="Moderado",50%,IF(Z13="Alto",75%,IF(Z13="Extremo",100%,""))))</f>
        <v>0.5</v>
      </c>
      <c r="AB13" s="401" t="s">
        <v>575</v>
      </c>
      <c r="AC13" s="66" t="s">
        <v>576</v>
      </c>
      <c r="AD13" s="66" t="s">
        <v>577</v>
      </c>
      <c r="AE13" s="66" t="s">
        <v>54</v>
      </c>
      <c r="AF13" s="38">
        <f>IF(AE13="Preventivo",25%,IF(AE13="Detectivo",15%,IF(AE13="Correctivo",10%,"")))</f>
        <v>0.25</v>
      </c>
      <c r="AG13" s="331" t="s">
        <v>199</v>
      </c>
      <c r="AH13" s="38">
        <f>IF(AG13="Manual",15%,IF(AG13="Automático",25%,""))</f>
        <v>0.15</v>
      </c>
      <c r="AI13" s="38">
        <f>+AH13+AF13</f>
        <v>0.4</v>
      </c>
      <c r="AJ13" s="331" t="s">
        <v>200</v>
      </c>
      <c r="AK13" s="330" t="s">
        <v>191</v>
      </c>
      <c r="AL13" s="66" t="s">
        <v>578</v>
      </c>
      <c r="AM13" s="330" t="s">
        <v>23</v>
      </c>
      <c r="AN13" s="331" t="s">
        <v>579</v>
      </c>
      <c r="AO13" s="331" t="s">
        <v>24</v>
      </c>
      <c r="AP13" s="331" t="s">
        <v>48</v>
      </c>
      <c r="AQ13" s="331" t="s">
        <v>580</v>
      </c>
      <c r="AR13" s="331" t="s">
        <v>204</v>
      </c>
      <c r="AS13" s="331" t="s">
        <v>581</v>
      </c>
      <c r="AT13" s="331" t="s">
        <v>206</v>
      </c>
      <c r="AU13" s="331">
        <f>+AA13*AI13</f>
        <v>0.2</v>
      </c>
      <c r="AV13" s="39">
        <f>+AA13-AU13</f>
        <v>0.3</v>
      </c>
      <c r="AW13" s="389" t="str">
        <f>+IF(C13="Corrupción","Moderado",IF(AV14&lt;=25%,"Bajo",IF(AV14&lt;=50%,"Moderado",IF(AV14&lt;=75%,"Alto",IF(AV14&gt;75%,"Extremo","")))))</f>
        <v>Moderado</v>
      </c>
      <c r="AX13" s="389" t="s">
        <v>41</v>
      </c>
      <c r="AY13" s="108">
        <v>1</v>
      </c>
      <c r="AZ13" s="553" t="s">
        <v>582</v>
      </c>
      <c r="BA13" s="330" t="s">
        <v>583</v>
      </c>
      <c r="BB13" s="46">
        <v>44766</v>
      </c>
      <c r="BC13" s="43">
        <v>44865</v>
      </c>
      <c r="BD13" s="42" t="s">
        <v>584</v>
      </c>
      <c r="BE13" s="196">
        <v>44620</v>
      </c>
      <c r="BF13" s="198"/>
      <c r="BG13" s="41"/>
      <c r="BH13" s="198"/>
      <c r="BI13" s="198"/>
      <c r="BJ13" s="41">
        <v>44742</v>
      </c>
      <c r="BK13" s="246"/>
      <c r="BL13" s="41">
        <v>44804</v>
      </c>
      <c r="BM13" s="246"/>
      <c r="BN13" s="41">
        <v>44865</v>
      </c>
      <c r="BO13" s="246"/>
      <c r="BP13" s="41">
        <v>44926</v>
      </c>
      <c r="BQ13" s="246"/>
    </row>
    <row r="14" spans="1:69" ht="220.8" x14ac:dyDescent="0.3">
      <c r="A14" s="410"/>
      <c r="B14" s="388"/>
      <c r="C14" s="388"/>
      <c r="D14" s="388"/>
      <c r="E14" s="388"/>
      <c r="F14" s="403"/>
      <c r="G14" s="412"/>
      <c r="H14" s="450"/>
      <c r="I14" s="403"/>
      <c r="J14" s="388"/>
      <c r="K14" s="388"/>
      <c r="L14" s="390"/>
      <c r="M14" s="388"/>
      <c r="N14" s="388"/>
      <c r="O14" s="388"/>
      <c r="P14" s="388"/>
      <c r="Q14" s="388"/>
      <c r="R14" s="388"/>
      <c r="S14" s="389"/>
      <c r="T14" s="389"/>
      <c r="U14" s="389"/>
      <c r="V14" s="402"/>
      <c r="W14" s="400"/>
      <c r="X14" s="402"/>
      <c r="Y14" s="400"/>
      <c r="Z14" s="389"/>
      <c r="AA14" s="400"/>
      <c r="AB14" s="401"/>
      <c r="AC14" s="66" t="s">
        <v>585</v>
      </c>
      <c r="AD14" s="66" t="s">
        <v>586</v>
      </c>
      <c r="AE14" s="66" t="s">
        <v>54</v>
      </c>
      <c r="AF14" s="38">
        <f>IF(AE14="Preventivo",25%,IF(AE14="Detectivo",15%,IF(AE14="Correctivo",10%,"")))</f>
        <v>0.25</v>
      </c>
      <c r="AG14" s="331" t="s">
        <v>199</v>
      </c>
      <c r="AH14" s="38">
        <f t="shared" ref="AH14" si="6">IF(AG14="Manual",15%,IF(AG14="Automático",25%,""))</f>
        <v>0.15</v>
      </c>
      <c r="AI14" s="38">
        <f t="shared" ref="AI14" si="7">+AH14+AF14</f>
        <v>0.4</v>
      </c>
      <c r="AJ14" s="331" t="s">
        <v>200</v>
      </c>
      <c r="AK14" s="330" t="s">
        <v>191</v>
      </c>
      <c r="AL14" s="66" t="s">
        <v>578</v>
      </c>
      <c r="AM14" s="330" t="s">
        <v>23</v>
      </c>
      <c r="AN14" s="331" t="s">
        <v>579</v>
      </c>
      <c r="AO14" s="331" t="s">
        <v>24</v>
      </c>
      <c r="AP14" s="331" t="s">
        <v>48</v>
      </c>
      <c r="AQ14" s="331" t="s">
        <v>587</v>
      </c>
      <c r="AR14" s="331" t="s">
        <v>204</v>
      </c>
      <c r="AS14" s="331" t="s">
        <v>588</v>
      </c>
      <c r="AT14" s="331" t="s">
        <v>206</v>
      </c>
      <c r="AU14" s="331">
        <f>+AV13*AI14</f>
        <v>0.12</v>
      </c>
      <c r="AV14" s="39">
        <f>+AV13-AU14</f>
        <v>0.18</v>
      </c>
      <c r="AW14" s="389"/>
      <c r="AX14" s="389"/>
      <c r="AY14" s="343">
        <v>2</v>
      </c>
      <c r="AZ14" s="554" t="s">
        <v>589</v>
      </c>
      <c r="BA14" s="330" t="s">
        <v>147</v>
      </c>
      <c r="BB14" s="46">
        <v>44774</v>
      </c>
      <c r="BC14" s="46">
        <v>44864</v>
      </c>
      <c r="BD14" s="355" t="s">
        <v>590</v>
      </c>
      <c r="BE14" s="196">
        <v>44620</v>
      </c>
      <c r="BF14" s="198" t="s">
        <v>591</v>
      </c>
      <c r="BG14" s="41">
        <v>44681</v>
      </c>
      <c r="BH14" s="198" t="s">
        <v>592</v>
      </c>
      <c r="BI14" s="198"/>
      <c r="BJ14" s="41">
        <v>44742</v>
      </c>
      <c r="BK14" s="246"/>
      <c r="BL14" s="41">
        <v>44804</v>
      </c>
      <c r="BM14" s="246"/>
      <c r="BN14" s="41">
        <v>44865</v>
      </c>
      <c r="BO14" s="246"/>
      <c r="BP14" s="41">
        <v>44926</v>
      </c>
      <c r="BQ14" s="246"/>
    </row>
    <row r="15" spans="1:69" ht="216.6" thickBot="1" x14ac:dyDescent="0.35">
      <c r="A15" s="327" t="s">
        <v>191</v>
      </c>
      <c r="B15" s="325" t="s">
        <v>107</v>
      </c>
      <c r="C15" s="325" t="s">
        <v>55</v>
      </c>
      <c r="D15" s="325" t="s">
        <v>76</v>
      </c>
      <c r="E15" s="325" t="s">
        <v>77</v>
      </c>
      <c r="F15" s="329" t="s">
        <v>874</v>
      </c>
      <c r="G15" s="325" t="s">
        <v>875</v>
      </c>
      <c r="H15" s="325" t="s">
        <v>876</v>
      </c>
      <c r="I15" s="329" t="s">
        <v>877</v>
      </c>
      <c r="J15" s="325" t="s">
        <v>32</v>
      </c>
      <c r="K15" s="325">
        <v>0</v>
      </c>
      <c r="L15" s="326">
        <f>IF(J15="Diaria",+(K15/360),IF(J15="Mensual",+(K15/12),IF(J15="Bimestral",+(K15/6),IF(J15="Trimestral",+(K15/4),IF(J15="Semestral",+(K15/2),IF(J15="Anual",+(K15/1),""))))))</f>
        <v>0</v>
      </c>
      <c r="M15" s="325" t="s">
        <v>29</v>
      </c>
      <c r="N15" s="325">
        <f>IF(M15="Menor al 1% del patrimonio de la Lotería de Bogotá",20%,IF(M15="Entre el 1% y el 3% del patrimonio de la Lotería de Bogotá",40%,IF(M15="Entre el 3% y el 6% del patrimonio de la Lotería de Bogotá",60%,IF(M15="Entre el 6% y el 10% del patrimonio de la Lotería de Bogotá",80%,IF(M15="Mayor al 10% del patrimonio de la Lotería de Bogotá",100%,IF(M15="NA",0%,""))))))</f>
        <v>0.2</v>
      </c>
      <c r="O15" s="325" t="s">
        <v>46</v>
      </c>
      <c r="P15" s="325">
        <f>IF(O15="El riesgo afecta la imagen de algún área de la organización",20%,IF(O15="El riesgo afecta la imagen de la entidad internamente, de conocimiento general nivel interno, de junta directiva y accionistas y/o de proveedores",40%,IF(O15="El riesgo afecta la imagen de la entidad con algunos usuarios de relevancia frente al logro de los objetivos",60%,IF(O15="El riesgo afecta la imagen de la entidad con efecto publicitario sistenido a nivel de sector administrativo, nivel departamental o municipal",80%,IF(O15="El riesgo afecta la imagen de la entidad a nivel nacional, con efecto publicitario sistenido a nivel país",100%,IF(O15="NA",0%,""))))))</f>
        <v>0.4</v>
      </c>
      <c r="Q15" s="325" t="s">
        <v>70</v>
      </c>
      <c r="R15" s="325">
        <f>IF(Q15="Interrupción de la operación por menos de un día",20%,IF(Q15="Interrupción de la operación por un día completo",40%,IF(Q15="Interrupción de la operación mayor a 1 día y menor a 2 días",60%,IF(Q15="Interrupción de la operación por dos días completos",80%,IF(Q15="Interrupción de la operación por más de dos días",100%,IF(Q15="NA",0%,""))))))</f>
        <v>0</v>
      </c>
      <c r="S15" s="321" t="s">
        <v>69</v>
      </c>
      <c r="T15" s="321" t="s">
        <v>58</v>
      </c>
      <c r="U15" s="321">
        <f>+MAX(N15,P15,R15)</f>
        <v>0.4</v>
      </c>
      <c r="V15" s="322" t="str">
        <f>IF(L15&lt;=20%,"Muy baja",IF(L15&lt;=40%,"Baja",IF(L15&lt;=60%,"Media",IF(L15&lt;=80%,"Alta",IF(L15&lt;=100%,"Muy alta",IF(L15&gt;=100%,"Muy alta",""))))))</f>
        <v>Muy baja</v>
      </c>
      <c r="W15" s="323">
        <f>+IFERROR(VLOOKUP(V15,Fórmula!$F$1:$G$6,2,FALSE),"")</f>
        <v>0.2</v>
      </c>
      <c r="X15" s="322" t="s">
        <v>53</v>
      </c>
      <c r="Y15" s="323">
        <f>+IFERROR(VLOOKUP(X15,Fórmula!$H$1:$I$6,2,FALSE),"")</f>
        <v>0.6</v>
      </c>
      <c r="Z15" s="321" t="s">
        <v>53</v>
      </c>
      <c r="AA15" s="323">
        <f>IF(Z15="Bajo",25%,IF(Z15="Moderado",50%,IF(Z15="Alto",75%,IF(Z15="Extremo",100%,""))))</f>
        <v>0.5</v>
      </c>
      <c r="AB15" s="320" t="s">
        <v>878</v>
      </c>
      <c r="AC15" s="35" t="s">
        <v>879</v>
      </c>
      <c r="AD15" s="35" t="s">
        <v>880</v>
      </c>
      <c r="AE15" s="35" t="s">
        <v>54</v>
      </c>
      <c r="AF15" s="44">
        <f>IF(AE15="Preventivo",25%,IF(AE15="Detectivo",15%,IF(AE15="Correctivo",10%,"")))</f>
        <v>0.25</v>
      </c>
      <c r="AG15" s="329" t="s">
        <v>199</v>
      </c>
      <c r="AH15" s="44">
        <f>IF(AG15="Manual",15%,IF(AG15="Automático",25%,""))</f>
        <v>0.15</v>
      </c>
      <c r="AI15" s="44">
        <f>+AH15+AF15</f>
        <v>0.4</v>
      </c>
      <c r="AJ15" s="329" t="s">
        <v>200</v>
      </c>
      <c r="AK15" s="325" t="s">
        <v>191</v>
      </c>
      <c r="AL15" s="54" t="s">
        <v>881</v>
      </c>
      <c r="AM15" s="325" t="s">
        <v>39</v>
      </c>
      <c r="AN15" s="329"/>
      <c r="AO15" s="329" t="s">
        <v>24</v>
      </c>
      <c r="AP15" s="329" t="s">
        <v>63</v>
      </c>
      <c r="AQ15" s="329" t="s">
        <v>819</v>
      </c>
      <c r="AR15" s="329" t="s">
        <v>204</v>
      </c>
      <c r="AS15" s="329" t="s">
        <v>882</v>
      </c>
      <c r="AT15" s="329" t="s">
        <v>206</v>
      </c>
      <c r="AU15" s="329">
        <f>+AA15*AI15</f>
        <v>0.2</v>
      </c>
      <c r="AV15" s="349">
        <f>+AA15-AU15</f>
        <v>0.3</v>
      </c>
      <c r="AW15" s="321" t="str">
        <f>+IF(C15="Corrupción","Moderado",IF(AV15&lt;=25%,"Bajo",IF(AV15&lt;=50%,"Moderado",IF(AV15&lt;=75%,"Alto",IF(AV15&gt;75%,"Extremo","")))))</f>
        <v>Moderado</v>
      </c>
      <c r="AX15" s="321" t="s">
        <v>41</v>
      </c>
      <c r="AY15" s="86">
        <v>1</v>
      </c>
      <c r="AZ15" s="555" t="s">
        <v>883</v>
      </c>
      <c r="BA15" s="261" t="s">
        <v>583</v>
      </c>
      <c r="BB15" s="17">
        <v>44876</v>
      </c>
      <c r="BC15" s="17">
        <v>44926</v>
      </c>
      <c r="BD15" s="329" t="s">
        <v>884</v>
      </c>
      <c r="BE15" s="196">
        <v>44620</v>
      </c>
      <c r="BF15" s="198" t="s">
        <v>885</v>
      </c>
      <c r="BG15" s="41">
        <v>44681</v>
      </c>
      <c r="BH15" s="198" t="s">
        <v>886</v>
      </c>
      <c r="BI15" s="302" t="s">
        <v>887</v>
      </c>
      <c r="BJ15" s="41">
        <v>44742</v>
      </c>
      <c r="BK15" s="198"/>
      <c r="BL15" s="41">
        <v>44804</v>
      </c>
      <c r="BM15" s="198"/>
      <c r="BN15" s="41">
        <v>44865</v>
      </c>
      <c r="BO15" s="198"/>
      <c r="BP15" s="41">
        <v>44926</v>
      </c>
      <c r="BQ15" s="198"/>
    </row>
    <row r="16" spans="1:69" ht="96.6" x14ac:dyDescent="0.3">
      <c r="A16" s="410" t="s">
        <v>239</v>
      </c>
      <c r="B16" s="388" t="s">
        <v>101</v>
      </c>
      <c r="C16" s="388" t="s">
        <v>55</v>
      </c>
      <c r="D16" s="388" t="s">
        <v>76</v>
      </c>
      <c r="E16" s="388" t="s">
        <v>77</v>
      </c>
      <c r="F16" s="403" t="s">
        <v>1147</v>
      </c>
      <c r="G16" s="412" t="s">
        <v>1148</v>
      </c>
      <c r="H16" s="388" t="s">
        <v>1149</v>
      </c>
      <c r="I16" s="403" t="s">
        <v>1150</v>
      </c>
      <c r="J16" s="388" t="s">
        <v>48</v>
      </c>
      <c r="K16" s="388">
        <v>0</v>
      </c>
      <c r="L16" s="390">
        <f>IF(J16="Diaria",+(K16/360),IF(J16="Semanal",+(K16/52),IF(J16="Mensual",+(K16/12),IF(J16="Bimestral",+(K16/6),IF(J16="Trimestral",+(K16/4),IF(J16="Semestral",+(K16/2),IF(J16="Anual",+(K16/1),"")))))))</f>
        <v>0</v>
      </c>
      <c r="M16" s="388" t="s">
        <v>45</v>
      </c>
      <c r="N16" s="388">
        <f>IF(M16="Menor al 1% del patrimonio de la Lotería de Bogotá",20%,IF(M16="Entre el 1% y el 3% del patrimonio de la Lotería de Bogotá",40%,IF(M16="Entre el 3% y el 6% del patrimonio de la Lotería de Bogotá",60%,IF(M16="Entre el 6% y el 10% del patrimonio de la Lotería de Bogotá",80%,IF(M16="Mayor al 10% del patrimonio de la Lotería de Bogotá",100%,IF(M16="NA",0%,""))))))</f>
        <v>0.4</v>
      </c>
      <c r="O16" s="388" t="s">
        <v>46</v>
      </c>
      <c r="P16" s="388">
        <f>IF(O16="El riesgo afecta la imagen de algún área de la organización",20%,IF(O16="El riesgo afecta la imagen de la entidad internamente, de conocimiento general nivel interno, de junta directiva y accionistas y/o de proveedores",40%,IF(O16="El riesgo afecta la imagen de la entidad con algunos usuarios de relevancia frente al logro de los objetivos",60%,IF(O16="El riesgo afecta la imagen de la entidad con efecto publicitario sistenido a nivel de sector administrativo, nivel departamental o municipal",80%,IF(O16="El riesgo afecta la imagen de la entidad a nivel nacional, con efecto publicitario sistenido a nivel país",100%,IF(O16="NA",0%,""))))))</f>
        <v>0.4</v>
      </c>
      <c r="Q16" s="388" t="s">
        <v>70</v>
      </c>
      <c r="R16" s="388">
        <f>IF(Q16="Interrupción de la operación por menos de un día",20%,IF(Q16="Interrupción de la operación por un día completo",40%,IF(Q16="Interrupción de la operación mayor a 1 día y menor a 2 días",60%,IF(Q16="Interrupción de la operación por dos días completos",80%,IF(Q16="Interrupción de la operación por más de dos días",100%,IF(Q16="NA",0%,""))))))</f>
        <v>0</v>
      </c>
      <c r="S16" s="389" t="s">
        <v>57</v>
      </c>
      <c r="T16" s="389" t="s">
        <v>27</v>
      </c>
      <c r="U16" s="389">
        <f>+MAX(N16,P16,R16)</f>
        <v>0.4</v>
      </c>
      <c r="V16" s="402" t="str">
        <f>IF(L16&lt;=20%,"Muy baja",IF(L16&lt;=40%,"Baja",IF(L16&lt;=60%,"Media",IF(L16&lt;=80%,"Alta",IF(L16&lt;=100%,"Muy alta",IF(L16&gt;=100%,"Muy alta",""))))))</f>
        <v>Muy baja</v>
      </c>
      <c r="W16" s="400">
        <f>+IFERROR(VLOOKUP(V16,Fórmula!$F$1:$G$6,2,FALSE),"")</f>
        <v>0.2</v>
      </c>
      <c r="X16" s="402" t="s">
        <v>53</v>
      </c>
      <c r="Y16" s="400">
        <f>+IFERROR(VLOOKUP(X16,Fórmula!$H$1:$I$6,2,FALSE),"")</f>
        <v>0.6</v>
      </c>
      <c r="Z16" s="389" t="str">
        <f>+IFERROR(VLOOKUP(V16&amp;X16,Fórmula!$C$2:$D$26,2,FALSE),"")</f>
        <v>Moderado</v>
      </c>
      <c r="AA16" s="400">
        <f>IF(Z16="Bajo",25%,IF(Z16="Moderado",50%,IF(Z16="Alto",75%,IF(Z16="Extremo",100%,""))))</f>
        <v>0.5</v>
      </c>
      <c r="AB16" s="401" t="s">
        <v>1151</v>
      </c>
      <c r="AC16" s="66" t="s">
        <v>1152</v>
      </c>
      <c r="AD16" s="66" t="s">
        <v>1153</v>
      </c>
      <c r="AE16" s="66" t="s">
        <v>54</v>
      </c>
      <c r="AF16" s="38">
        <f>IF(AE16="Preventivo",25%,IF(AE16="Detectivo",15%,IF(AE16="Correctivo",10%,"")))</f>
        <v>0.25</v>
      </c>
      <c r="AG16" s="331" t="s">
        <v>199</v>
      </c>
      <c r="AH16" s="38">
        <f t="shared" ref="AH16" si="8">IF(AG16="Manual",15%,IF(AG16="Automático",25%,""))</f>
        <v>0.15</v>
      </c>
      <c r="AI16" s="38">
        <f t="shared" ref="AI16:AI23" si="9">+AH16+AF16</f>
        <v>0.4</v>
      </c>
      <c r="AJ16" s="331" t="s">
        <v>200</v>
      </c>
      <c r="AK16" s="330" t="s">
        <v>191</v>
      </c>
      <c r="AL16" s="66" t="s">
        <v>1154</v>
      </c>
      <c r="AM16" s="330" t="s">
        <v>23</v>
      </c>
      <c r="AN16" s="331" t="s">
        <v>1155</v>
      </c>
      <c r="AO16" s="331" t="s">
        <v>24</v>
      </c>
      <c r="AP16" s="331" t="s">
        <v>1156</v>
      </c>
      <c r="AQ16" s="331" t="s">
        <v>1157</v>
      </c>
      <c r="AR16" s="331" t="s">
        <v>204</v>
      </c>
      <c r="AS16" s="331" t="s">
        <v>1158</v>
      </c>
      <c r="AT16" s="331" t="s">
        <v>206</v>
      </c>
      <c r="AU16" s="331">
        <f>+AA16*AI16</f>
        <v>0.2</v>
      </c>
      <c r="AV16" s="39">
        <f>+AA16-AU16</f>
        <v>0.3</v>
      </c>
      <c r="AW16" s="389" t="str">
        <f>+IF(C16="Corrupción","Moderado",IF(AV18&lt;=25%,"Bajo",IF(AV18&lt;=50%,"Moderado",IF(AV18&lt;=75%,"Alto",IF(AV18&gt;75%,"Extremo","")))))</f>
        <v>Moderado</v>
      </c>
      <c r="AX16" s="389" t="s">
        <v>41</v>
      </c>
      <c r="AY16" s="108">
        <v>1</v>
      </c>
      <c r="AZ16" s="556" t="s">
        <v>1159</v>
      </c>
      <c r="BA16" s="330" t="s">
        <v>1160</v>
      </c>
      <c r="BB16" s="46">
        <v>44562</v>
      </c>
      <c r="BC16" s="46">
        <v>44926</v>
      </c>
      <c r="BD16" s="355" t="s">
        <v>1161</v>
      </c>
      <c r="BE16" s="196">
        <v>44620</v>
      </c>
      <c r="BF16" s="198" t="s">
        <v>1162</v>
      </c>
      <c r="BG16" s="41">
        <v>44681</v>
      </c>
      <c r="BH16" s="198" t="s">
        <v>1163</v>
      </c>
      <c r="BI16" s="302" t="s">
        <v>1164</v>
      </c>
      <c r="BJ16" s="41">
        <v>44742</v>
      </c>
      <c r="BK16" s="198"/>
      <c r="BL16" s="41">
        <v>44804</v>
      </c>
      <c r="BM16" s="198"/>
      <c r="BN16" s="41">
        <v>44865</v>
      </c>
      <c r="BO16" s="198"/>
      <c r="BP16" s="41">
        <v>44926</v>
      </c>
      <c r="BQ16" s="198"/>
    </row>
    <row r="17" spans="1:69" ht="138" x14ac:dyDescent="0.3">
      <c r="A17" s="410"/>
      <c r="B17" s="388"/>
      <c r="C17" s="388"/>
      <c r="D17" s="388"/>
      <c r="E17" s="388"/>
      <c r="F17" s="403"/>
      <c r="G17" s="412"/>
      <c r="H17" s="388"/>
      <c r="I17" s="403"/>
      <c r="J17" s="388"/>
      <c r="K17" s="388"/>
      <c r="L17" s="390"/>
      <c r="M17" s="388"/>
      <c r="N17" s="388"/>
      <c r="O17" s="388"/>
      <c r="P17" s="388"/>
      <c r="Q17" s="388"/>
      <c r="R17" s="388"/>
      <c r="S17" s="389"/>
      <c r="T17" s="389"/>
      <c r="U17" s="389"/>
      <c r="V17" s="402"/>
      <c r="W17" s="400"/>
      <c r="X17" s="402"/>
      <c r="Y17" s="400"/>
      <c r="Z17" s="389"/>
      <c r="AA17" s="400"/>
      <c r="AB17" s="401"/>
      <c r="AC17" s="66" t="s">
        <v>1165</v>
      </c>
      <c r="AD17" s="66" t="s">
        <v>1166</v>
      </c>
      <c r="AE17" s="66" t="s">
        <v>54</v>
      </c>
      <c r="AF17" s="38">
        <f t="shared" ref="AF17:AF18" si="10">IF(AE17="Preventivo",25%,IF(AE17="Detectivo",15%,IF(AE17="Correctivo",10%,"")))</f>
        <v>0.25</v>
      </c>
      <c r="AG17" s="331" t="s">
        <v>199</v>
      </c>
      <c r="AH17" s="38">
        <f>IF(AG17="Manual",15%,IF(AG17="Automático",25%,""))</f>
        <v>0.15</v>
      </c>
      <c r="AI17" s="38">
        <f t="shared" si="9"/>
        <v>0.4</v>
      </c>
      <c r="AJ17" s="331" t="s">
        <v>200</v>
      </c>
      <c r="AK17" s="330" t="s">
        <v>191</v>
      </c>
      <c r="AL17" s="66" t="s">
        <v>1154</v>
      </c>
      <c r="AM17" s="330" t="s">
        <v>23</v>
      </c>
      <c r="AN17" s="331" t="s">
        <v>1167</v>
      </c>
      <c r="AO17" s="331" t="s">
        <v>24</v>
      </c>
      <c r="AP17" s="331" t="s">
        <v>1156</v>
      </c>
      <c r="AQ17" s="331" t="s">
        <v>1168</v>
      </c>
      <c r="AR17" s="331" t="s">
        <v>204</v>
      </c>
      <c r="AS17" s="331" t="s">
        <v>1169</v>
      </c>
      <c r="AT17" s="331" t="s">
        <v>206</v>
      </c>
      <c r="AU17" s="331">
        <f>+AV16*AI17</f>
        <v>0.12</v>
      </c>
      <c r="AV17" s="39">
        <f>+AV16-AU17</f>
        <v>0.18</v>
      </c>
      <c r="AW17" s="389"/>
      <c r="AX17" s="389"/>
      <c r="AY17" s="343">
        <v>2</v>
      </c>
      <c r="AZ17" s="550" t="s">
        <v>1170</v>
      </c>
      <c r="BA17" s="355" t="s">
        <v>1171</v>
      </c>
      <c r="BB17" s="46">
        <v>44562</v>
      </c>
      <c r="BC17" s="46">
        <v>44772</v>
      </c>
      <c r="BD17" s="355" t="s">
        <v>1172</v>
      </c>
      <c r="BE17" s="196">
        <v>44620</v>
      </c>
      <c r="BF17" s="198" t="s">
        <v>1173</v>
      </c>
      <c r="BG17" s="41">
        <v>44681</v>
      </c>
      <c r="BH17" s="341" t="s">
        <v>1174</v>
      </c>
      <c r="BI17" s="302" t="s">
        <v>1164</v>
      </c>
      <c r="BJ17" s="41">
        <v>44742</v>
      </c>
      <c r="BK17" s="209"/>
      <c r="BL17" s="41">
        <v>44804</v>
      </c>
      <c r="BM17" s="209"/>
      <c r="BN17" s="41">
        <v>44865</v>
      </c>
      <c r="BO17" s="209"/>
      <c r="BP17" s="41">
        <v>44926</v>
      </c>
      <c r="BQ17" s="209"/>
    </row>
    <row r="18" spans="1:69" ht="72" x14ac:dyDescent="0.3">
      <c r="A18" s="410"/>
      <c r="B18" s="388"/>
      <c r="C18" s="388"/>
      <c r="D18" s="388"/>
      <c r="E18" s="388"/>
      <c r="F18" s="403"/>
      <c r="G18" s="412"/>
      <c r="H18" s="388"/>
      <c r="I18" s="403"/>
      <c r="J18" s="388"/>
      <c r="K18" s="388"/>
      <c r="L18" s="390"/>
      <c r="M18" s="388"/>
      <c r="N18" s="388"/>
      <c r="O18" s="388"/>
      <c r="P18" s="388"/>
      <c r="Q18" s="388"/>
      <c r="R18" s="388"/>
      <c r="S18" s="389"/>
      <c r="T18" s="389"/>
      <c r="U18" s="389"/>
      <c r="V18" s="402"/>
      <c r="W18" s="400"/>
      <c r="X18" s="402"/>
      <c r="Y18" s="400"/>
      <c r="Z18" s="389"/>
      <c r="AA18" s="400"/>
      <c r="AB18" s="401"/>
      <c r="AC18" s="66" t="s">
        <v>1175</v>
      </c>
      <c r="AD18" s="66" t="s">
        <v>1176</v>
      </c>
      <c r="AE18" s="66" t="s">
        <v>54</v>
      </c>
      <c r="AF18" s="38">
        <f t="shared" si="10"/>
        <v>0.25</v>
      </c>
      <c r="AG18" s="331" t="s">
        <v>199</v>
      </c>
      <c r="AH18" s="38">
        <f>IF(AG18="Manual",15%,IF(AG18="Automático",25%,""))</f>
        <v>0.15</v>
      </c>
      <c r="AI18" s="38">
        <f t="shared" si="9"/>
        <v>0.4</v>
      </c>
      <c r="AJ18" s="66" t="str">
        <f>+AJ15</f>
        <v>Confiable</v>
      </c>
      <c r="AK18" s="330" t="str">
        <f>+AK15</f>
        <v>SI</v>
      </c>
      <c r="AL18" s="66" t="s">
        <v>1177</v>
      </c>
      <c r="AM18" s="330" t="s">
        <v>23</v>
      </c>
      <c r="AN18" s="331" t="s">
        <v>1167</v>
      </c>
      <c r="AO18" s="331" t="s">
        <v>24</v>
      </c>
      <c r="AP18" s="331" t="s">
        <v>63</v>
      </c>
      <c r="AQ18" s="331" t="s">
        <v>1178</v>
      </c>
      <c r="AR18" s="66" t="str">
        <f>+AR15</f>
        <v>Asignado</v>
      </c>
      <c r="AS18" s="331" t="s">
        <v>1169</v>
      </c>
      <c r="AT18" s="66" t="str">
        <f>+AT15</f>
        <v>Adecuado</v>
      </c>
      <c r="AU18" s="331">
        <f>+AV17*AI18</f>
        <v>7.1999999999999995E-2</v>
      </c>
      <c r="AV18" s="39">
        <f>+AV17-AU18</f>
        <v>0.108</v>
      </c>
      <c r="AW18" s="389"/>
      <c r="AX18" s="389"/>
      <c r="AY18" s="343">
        <v>3</v>
      </c>
      <c r="AZ18" s="550" t="s">
        <v>1179</v>
      </c>
      <c r="BA18" s="355" t="s">
        <v>1180</v>
      </c>
      <c r="BB18" s="46">
        <v>44562</v>
      </c>
      <c r="BC18" s="46">
        <v>44926</v>
      </c>
      <c r="BD18" s="355" t="s">
        <v>1181</v>
      </c>
      <c r="BE18" s="196">
        <v>44620</v>
      </c>
      <c r="BF18" s="198" t="s">
        <v>1182</v>
      </c>
      <c r="BG18" s="41">
        <v>44681</v>
      </c>
      <c r="BH18" s="198" t="s">
        <v>1183</v>
      </c>
      <c r="BI18" s="302" t="s">
        <v>1164</v>
      </c>
      <c r="BJ18" s="41">
        <v>44742</v>
      </c>
      <c r="BK18" s="41"/>
      <c r="BL18" s="41">
        <v>44804</v>
      </c>
      <c r="BM18" s="41"/>
      <c r="BN18" s="41">
        <v>44865</v>
      </c>
      <c r="BO18" s="41"/>
      <c r="BP18" s="41">
        <v>44926</v>
      </c>
      <c r="BQ18" s="41"/>
    </row>
    <row r="19" spans="1:69" ht="82.8" x14ac:dyDescent="0.3">
      <c r="A19" s="410" t="s">
        <v>239</v>
      </c>
      <c r="B19" s="388" t="s">
        <v>82</v>
      </c>
      <c r="C19" s="388" t="s">
        <v>55</v>
      </c>
      <c r="D19" s="388" t="s">
        <v>76</v>
      </c>
      <c r="E19" s="388" t="s">
        <v>77</v>
      </c>
      <c r="F19" s="452" t="s">
        <v>1232</v>
      </c>
      <c r="G19" s="412" t="s">
        <v>1233</v>
      </c>
      <c r="H19" s="388" t="s">
        <v>1234</v>
      </c>
      <c r="I19" s="452" t="s">
        <v>1235</v>
      </c>
      <c r="J19" s="388" t="s">
        <v>86</v>
      </c>
      <c r="K19" s="388">
        <v>0</v>
      </c>
      <c r="L19" s="390">
        <f>IF(J19="Diaria",+(K19/360),IF(J19="Mensual",+(K19/12),IF(J19="Bimestral",+(K19/6),IF(J19="Trimestral",+(K19/4),IF(J19="Semestral",+(K19/2),IF(J19="Anual",+(K19/1),""))))))</f>
        <v>0</v>
      </c>
      <c r="M19" s="388" t="s">
        <v>29</v>
      </c>
      <c r="N19" s="388">
        <f>IF(M19="Menor al 1% del patrimonio de la Lotería de Bogotá",20%,IF(M19="Entre el 1% y el 3% del patrimonio de la Lotería de Bogotá",40%,IF(M19="Entre el 3% y el 6% del patrimonio de la Lotería de Bogotá",60%,IF(M19="Entre el 6% y el 10% del patrimonio de la Lotería de Bogotá",80%,IF(M19="Mayor al 10% del patrimonio de la Lotería de Bogotá",100%,IF(M19="NA",0%,""))))))</f>
        <v>0.2</v>
      </c>
      <c r="O19" s="388" t="s">
        <v>70</v>
      </c>
      <c r="P19" s="388">
        <f>IF(O19="El riesgo afecta la imagen de algún área de la organización",20%,IF(O19="El riesgo afecta la imagen de la entidad internamente, de conocimiento general nivel interno, de junta directiva y accionistas y/o de proveedores",40%,IF(O19="El riesgo afecta la imagen de la entidad con algunos usuarios de relevancia frente al logro de los objetivos",60%,IF(O19="El riesgo afecta la imagen de la entidad con efecto publicitario sistenido a nivel de sector administrativo, nivel departamental o municipal",80%,IF(O19="El riesgo afecta la imagen de la entidad a nivel nacional, con efecto publicitario sistenido a nivel país",100%,IF(O19="NA",0%,""))))))</f>
        <v>0</v>
      </c>
      <c r="Q19" s="388" t="s">
        <v>70</v>
      </c>
      <c r="R19" s="388">
        <f>IF(Q19="Interrupción de la operación por menos de un día",20%,IF(Q19="Interrupción de la operación por un día completo",40%,IF(Q19="Interrupción de la operación mayor a 1 día y menor a 2 días",60%,IF(Q19="Interrupción de la operación por dos días completos",80%,IF(Q19="Interrupción de la operación por más de dos días",100%,IF(Q19="NA",0%,""))))))</f>
        <v>0</v>
      </c>
      <c r="S19" s="389" t="s">
        <v>90</v>
      </c>
      <c r="T19" s="389" t="s">
        <v>43</v>
      </c>
      <c r="U19" s="389">
        <f>+MAX(N19,P19,R19)</f>
        <v>0.2</v>
      </c>
      <c r="V19" s="402" t="str">
        <f>IF(L19&lt;=20%,"Muy baja",IF(L19&lt;=40%,"Baja",IF(L19&lt;=60%,"Media",IF(L19&lt;=80%,"Alta",IF(L19&lt;=100%,"Muy alta",IF(L19&gt;=100%,"Muy alta",""))))))</f>
        <v>Muy baja</v>
      </c>
      <c r="W19" s="400">
        <f>+IFERROR(VLOOKUP(V19,Fórmula!$F$1:$G$6,2,FALSE),"")</f>
        <v>0.2</v>
      </c>
      <c r="X19" s="402" t="s">
        <v>53</v>
      </c>
      <c r="Y19" s="400">
        <f>+IFERROR(VLOOKUP(X19,Fórmula!$H$1:$I$6,2,FALSE),"")</f>
        <v>0.6</v>
      </c>
      <c r="Z19" s="389" t="s">
        <v>53</v>
      </c>
      <c r="AA19" s="400">
        <f>IF(Z19="Bajo",25%,IF(Z19="Moderado",50%,IF(Z19="Alto",75%,IF(Z19="Extremo",100%,""))))</f>
        <v>0.5</v>
      </c>
      <c r="AB19" s="401" t="s">
        <v>1236</v>
      </c>
      <c r="AC19" s="338" t="s">
        <v>1237</v>
      </c>
      <c r="AD19" s="48" t="s">
        <v>1238</v>
      </c>
      <c r="AE19" s="66" t="s">
        <v>54</v>
      </c>
      <c r="AF19" s="38">
        <f>IF(AE19="Preventivo",25%,IF(AE19="Detectivo",15%,IF(AE19="Correctivo",10%,"")))</f>
        <v>0.25</v>
      </c>
      <c r="AG19" s="331" t="s">
        <v>199</v>
      </c>
      <c r="AH19" s="38">
        <f t="shared" ref="AH19:AH22" si="11">IF(AG19="Manual",15%,IF(AG19="Automático",25%,""))</f>
        <v>0.15</v>
      </c>
      <c r="AI19" s="38">
        <f t="shared" si="9"/>
        <v>0.4</v>
      </c>
      <c r="AJ19" s="331" t="s">
        <v>200</v>
      </c>
      <c r="AK19" s="330" t="s">
        <v>191</v>
      </c>
      <c r="AL19" s="66" t="s">
        <v>1239</v>
      </c>
      <c r="AM19" s="330" t="s">
        <v>23</v>
      </c>
      <c r="AN19" s="331" t="s">
        <v>1240</v>
      </c>
      <c r="AO19" s="331" t="s">
        <v>24</v>
      </c>
      <c r="AP19" s="331" t="s">
        <v>86</v>
      </c>
      <c r="AQ19" s="331" t="s">
        <v>1241</v>
      </c>
      <c r="AR19" s="331" t="s">
        <v>204</v>
      </c>
      <c r="AS19" s="331" t="s">
        <v>1242</v>
      </c>
      <c r="AT19" s="331" t="s">
        <v>206</v>
      </c>
      <c r="AU19" s="331">
        <f>+AI19*AA19</f>
        <v>0.2</v>
      </c>
      <c r="AV19" s="39">
        <f>+AA19-AU19</f>
        <v>0.3</v>
      </c>
      <c r="AW19" s="389" t="str">
        <f>+IF(C19="Corrupción","Moderado",IF(AV23&lt;=25%,"Bajo",IF(AV23&lt;=50%,"Moderado",IF(AV23&lt;=75%,"Alto",IF(AV23&gt;75%,"Extremo","")))))</f>
        <v>Moderado</v>
      </c>
      <c r="AX19" s="389" t="s">
        <v>41</v>
      </c>
      <c r="AY19" s="108">
        <v>1</v>
      </c>
      <c r="AZ19" s="62"/>
      <c r="BA19" s="337" t="s">
        <v>1243</v>
      </c>
      <c r="BB19" s="353">
        <v>44562</v>
      </c>
      <c r="BC19" s="353">
        <v>44926</v>
      </c>
      <c r="BD19" s="340" t="s">
        <v>884</v>
      </c>
      <c r="BE19" s="196">
        <v>44620</v>
      </c>
      <c r="BF19" s="198"/>
      <c r="BG19" s="41">
        <v>44681</v>
      </c>
      <c r="BH19" s="198"/>
      <c r="BI19" s="198"/>
      <c r="BJ19" s="41">
        <v>44742</v>
      </c>
      <c r="BK19" s="246"/>
      <c r="BL19" s="41">
        <v>44804</v>
      </c>
      <c r="BM19" s="246"/>
      <c r="BN19" s="41">
        <v>44865</v>
      </c>
      <c r="BO19" s="246"/>
      <c r="BP19" s="41">
        <v>44926</v>
      </c>
      <c r="BQ19" s="246"/>
    </row>
    <row r="20" spans="1:69" ht="82.8" x14ac:dyDescent="0.3">
      <c r="A20" s="410"/>
      <c r="B20" s="388"/>
      <c r="C20" s="388"/>
      <c r="D20" s="388"/>
      <c r="E20" s="388"/>
      <c r="F20" s="452"/>
      <c r="G20" s="412"/>
      <c r="H20" s="388"/>
      <c r="I20" s="452"/>
      <c r="J20" s="388"/>
      <c r="K20" s="388"/>
      <c r="L20" s="390"/>
      <c r="M20" s="388"/>
      <c r="N20" s="388"/>
      <c r="O20" s="388"/>
      <c r="P20" s="388"/>
      <c r="Q20" s="388"/>
      <c r="R20" s="388"/>
      <c r="S20" s="389"/>
      <c r="T20" s="389"/>
      <c r="U20" s="389"/>
      <c r="V20" s="402"/>
      <c r="W20" s="400"/>
      <c r="X20" s="402"/>
      <c r="Y20" s="400"/>
      <c r="Z20" s="389"/>
      <c r="AA20" s="400"/>
      <c r="AB20" s="401"/>
      <c r="AC20" s="336" t="s">
        <v>1244</v>
      </c>
      <c r="AD20" s="48" t="s">
        <v>1245</v>
      </c>
      <c r="AE20" s="66" t="s">
        <v>54</v>
      </c>
      <c r="AF20" s="38">
        <f t="shared" ref="AF20:AF22" si="12">IF(AE20="Preventivo",25%,IF(AE20="Detectivo",15%,IF(AE20="Correctivo",10%,"")))</f>
        <v>0.25</v>
      </c>
      <c r="AG20" s="331" t="s">
        <v>199</v>
      </c>
      <c r="AH20" s="38">
        <f t="shared" si="11"/>
        <v>0.15</v>
      </c>
      <c r="AI20" s="38">
        <f t="shared" si="9"/>
        <v>0.4</v>
      </c>
      <c r="AJ20" s="331" t="s">
        <v>200</v>
      </c>
      <c r="AK20" s="330" t="s">
        <v>191</v>
      </c>
      <c r="AL20" s="66" t="s">
        <v>1246</v>
      </c>
      <c r="AM20" s="330" t="s">
        <v>23</v>
      </c>
      <c r="AN20" s="331" t="s">
        <v>1247</v>
      </c>
      <c r="AO20" s="331" t="s">
        <v>24</v>
      </c>
      <c r="AP20" s="331" t="s">
        <v>96</v>
      </c>
      <c r="AQ20" s="331" t="s">
        <v>1248</v>
      </c>
      <c r="AR20" s="331" t="s">
        <v>204</v>
      </c>
      <c r="AS20" s="331" t="s">
        <v>1249</v>
      </c>
      <c r="AT20" s="331" t="s">
        <v>206</v>
      </c>
      <c r="AU20" s="331">
        <f>+AV19*AI20</f>
        <v>0.12</v>
      </c>
      <c r="AV20" s="39">
        <f>+AV19-AU20</f>
        <v>0.18</v>
      </c>
      <c r="AW20" s="389"/>
      <c r="AX20" s="389"/>
      <c r="AY20" s="343">
        <v>2</v>
      </c>
      <c r="AZ20" s="62" t="s">
        <v>1250</v>
      </c>
      <c r="BA20" s="337" t="s">
        <v>686</v>
      </c>
      <c r="BB20" s="353">
        <v>44562</v>
      </c>
      <c r="BC20" s="353">
        <v>44926</v>
      </c>
      <c r="BD20" s="340" t="s">
        <v>1251</v>
      </c>
      <c r="BE20" s="196">
        <v>44620</v>
      </c>
      <c r="BF20" s="198"/>
      <c r="BG20" s="41">
        <v>44681</v>
      </c>
      <c r="BH20" s="198"/>
      <c r="BI20" s="198"/>
      <c r="BJ20" s="41">
        <v>44742</v>
      </c>
      <c r="BK20" s="246"/>
      <c r="BL20" s="41">
        <v>44804</v>
      </c>
      <c r="BM20" s="246"/>
      <c r="BN20" s="41">
        <v>44865</v>
      </c>
      <c r="BO20" s="246"/>
      <c r="BP20" s="41">
        <v>44926</v>
      </c>
      <c r="BQ20" s="246"/>
    </row>
    <row r="21" spans="1:69" ht="55.2" x14ac:dyDescent="0.3">
      <c r="A21" s="410"/>
      <c r="B21" s="388"/>
      <c r="C21" s="388"/>
      <c r="D21" s="388"/>
      <c r="E21" s="388"/>
      <c r="F21" s="452"/>
      <c r="G21" s="412"/>
      <c r="H21" s="388"/>
      <c r="I21" s="452"/>
      <c r="J21" s="388"/>
      <c r="K21" s="388"/>
      <c r="L21" s="390"/>
      <c r="M21" s="388"/>
      <c r="N21" s="388"/>
      <c r="O21" s="388"/>
      <c r="P21" s="388"/>
      <c r="Q21" s="388"/>
      <c r="R21" s="388"/>
      <c r="S21" s="389"/>
      <c r="T21" s="389"/>
      <c r="U21" s="389"/>
      <c r="V21" s="402"/>
      <c r="W21" s="400"/>
      <c r="X21" s="402"/>
      <c r="Y21" s="400"/>
      <c r="Z21" s="389"/>
      <c r="AA21" s="400"/>
      <c r="AB21" s="401"/>
      <c r="AC21" s="336" t="s">
        <v>1252</v>
      </c>
      <c r="AD21" s="48" t="s">
        <v>1253</v>
      </c>
      <c r="AE21" s="66" t="s">
        <v>54</v>
      </c>
      <c r="AF21" s="38">
        <f t="shared" si="12"/>
        <v>0.25</v>
      </c>
      <c r="AG21" s="331" t="s">
        <v>199</v>
      </c>
      <c r="AH21" s="38">
        <f t="shared" si="11"/>
        <v>0.15</v>
      </c>
      <c r="AI21" s="38">
        <f t="shared" si="9"/>
        <v>0.4</v>
      </c>
      <c r="AJ21" s="331" t="s">
        <v>200</v>
      </c>
      <c r="AK21" s="330" t="s">
        <v>191</v>
      </c>
      <c r="AL21" s="66" t="s">
        <v>1254</v>
      </c>
      <c r="AM21" s="330" t="s">
        <v>23</v>
      </c>
      <c r="AN21" s="331" t="s">
        <v>1255</v>
      </c>
      <c r="AO21" s="331" t="s">
        <v>40</v>
      </c>
      <c r="AP21" s="331" t="s">
        <v>1256</v>
      </c>
      <c r="AQ21" s="331" t="s">
        <v>1257</v>
      </c>
      <c r="AR21" s="331" t="s">
        <v>204</v>
      </c>
      <c r="AS21" s="331" t="s">
        <v>1249</v>
      </c>
      <c r="AT21" s="331" t="s">
        <v>206</v>
      </c>
      <c r="AU21" s="331">
        <f>+AV20*AI21</f>
        <v>7.1999999999999995E-2</v>
      </c>
      <c r="AV21" s="39">
        <f>+AV20-AU21</f>
        <v>0.108</v>
      </c>
      <c r="AW21" s="389"/>
      <c r="AX21" s="389"/>
      <c r="AY21" s="343">
        <v>3</v>
      </c>
      <c r="AZ21" s="40"/>
      <c r="BA21" s="331" t="s">
        <v>1249</v>
      </c>
      <c r="BB21" s="353">
        <v>44562</v>
      </c>
      <c r="BC21" s="353">
        <v>44926</v>
      </c>
      <c r="BD21" s="355"/>
      <c r="BE21" s="196">
        <v>44620</v>
      </c>
      <c r="BF21" s="198"/>
      <c r="BG21" s="41">
        <v>44681</v>
      </c>
      <c r="BH21" s="199"/>
      <c r="BI21" s="199"/>
      <c r="BJ21" s="41">
        <v>44742</v>
      </c>
      <c r="BK21" s="199"/>
      <c r="BL21" s="41">
        <v>44804</v>
      </c>
      <c r="BM21" s="199"/>
      <c r="BN21" s="41">
        <v>44865</v>
      </c>
      <c r="BO21" s="199"/>
      <c r="BP21" s="41">
        <v>44926</v>
      </c>
      <c r="BQ21" s="199"/>
    </row>
    <row r="22" spans="1:69" ht="124.2" x14ac:dyDescent="0.3">
      <c r="A22" s="410"/>
      <c r="B22" s="388"/>
      <c r="C22" s="388"/>
      <c r="D22" s="388"/>
      <c r="E22" s="388"/>
      <c r="F22" s="452"/>
      <c r="G22" s="412"/>
      <c r="H22" s="388"/>
      <c r="I22" s="452"/>
      <c r="J22" s="388"/>
      <c r="K22" s="388"/>
      <c r="L22" s="390"/>
      <c r="M22" s="388"/>
      <c r="N22" s="388"/>
      <c r="O22" s="388"/>
      <c r="P22" s="388"/>
      <c r="Q22" s="388"/>
      <c r="R22" s="388"/>
      <c r="S22" s="389"/>
      <c r="T22" s="389"/>
      <c r="U22" s="389"/>
      <c r="V22" s="402"/>
      <c r="W22" s="400"/>
      <c r="X22" s="402"/>
      <c r="Y22" s="400"/>
      <c r="Z22" s="389"/>
      <c r="AA22" s="400"/>
      <c r="AB22" s="401"/>
      <c r="AC22" s="336" t="s">
        <v>1258</v>
      </c>
      <c r="AD22" s="66" t="s">
        <v>1259</v>
      </c>
      <c r="AE22" s="66" t="s">
        <v>54</v>
      </c>
      <c r="AF22" s="38">
        <f t="shared" si="12"/>
        <v>0.25</v>
      </c>
      <c r="AG22" s="331" t="s">
        <v>199</v>
      </c>
      <c r="AH22" s="38">
        <f t="shared" si="11"/>
        <v>0.15</v>
      </c>
      <c r="AI22" s="38">
        <f t="shared" si="9"/>
        <v>0.4</v>
      </c>
      <c r="AJ22" s="331" t="s">
        <v>200</v>
      </c>
      <c r="AK22" s="330" t="s">
        <v>191</v>
      </c>
      <c r="AL22" s="66" t="s">
        <v>1260</v>
      </c>
      <c r="AM22" s="330" t="s">
        <v>23</v>
      </c>
      <c r="AN22" s="331" t="s">
        <v>1261</v>
      </c>
      <c r="AO22" s="331" t="s">
        <v>24</v>
      </c>
      <c r="AP22" s="331" t="s">
        <v>684</v>
      </c>
      <c r="AQ22" s="331" t="s">
        <v>1262</v>
      </c>
      <c r="AR22" s="331" t="s">
        <v>204</v>
      </c>
      <c r="AS22" s="331" t="s">
        <v>1263</v>
      </c>
      <c r="AT22" s="331" t="s">
        <v>206</v>
      </c>
      <c r="AU22" s="331">
        <f>+AV21*AI22</f>
        <v>4.3200000000000002E-2</v>
      </c>
      <c r="AV22" s="39">
        <f>+AV21-AU22</f>
        <v>6.4799999999999996E-2</v>
      </c>
      <c r="AW22" s="389"/>
      <c r="AX22" s="389"/>
      <c r="AY22" s="343">
        <v>4</v>
      </c>
      <c r="AZ22" s="40"/>
      <c r="BA22" s="331" t="s">
        <v>1263</v>
      </c>
      <c r="BB22" s="353">
        <v>44562</v>
      </c>
      <c r="BC22" s="353">
        <v>44926</v>
      </c>
      <c r="BD22" s="355"/>
      <c r="BE22" s="196">
        <v>44620</v>
      </c>
      <c r="BF22" s="198"/>
      <c r="BG22" s="41">
        <v>44681</v>
      </c>
      <c r="BH22" s="198"/>
      <c r="BI22" s="198"/>
      <c r="BJ22" s="41">
        <v>44742</v>
      </c>
      <c r="BK22" s="198"/>
      <c r="BL22" s="41">
        <v>44804</v>
      </c>
      <c r="BM22" s="198"/>
      <c r="BN22" s="41">
        <v>44865</v>
      </c>
      <c r="BO22" s="198"/>
      <c r="BP22" s="41">
        <v>44926</v>
      </c>
      <c r="BQ22" s="198"/>
    </row>
    <row r="23" spans="1:69" ht="69" x14ac:dyDescent="0.3">
      <c r="A23" s="410"/>
      <c r="B23" s="388"/>
      <c r="C23" s="388"/>
      <c r="D23" s="388"/>
      <c r="E23" s="388"/>
      <c r="F23" s="452"/>
      <c r="G23" s="412"/>
      <c r="H23" s="388"/>
      <c r="I23" s="452"/>
      <c r="J23" s="388"/>
      <c r="K23" s="388"/>
      <c r="L23" s="390"/>
      <c r="M23" s="388"/>
      <c r="N23" s="388"/>
      <c r="O23" s="388"/>
      <c r="P23" s="388"/>
      <c r="Q23" s="388"/>
      <c r="R23" s="388"/>
      <c r="S23" s="389"/>
      <c r="T23" s="389"/>
      <c r="U23" s="389"/>
      <c r="V23" s="402"/>
      <c r="W23" s="400"/>
      <c r="X23" s="402"/>
      <c r="Y23" s="400"/>
      <c r="Z23" s="389"/>
      <c r="AA23" s="400"/>
      <c r="AB23" s="401"/>
      <c r="AC23" s="336" t="s">
        <v>1264</v>
      </c>
      <c r="AD23" s="66" t="s">
        <v>1265</v>
      </c>
      <c r="AE23" s="66" t="s">
        <v>54</v>
      </c>
      <c r="AF23" s="38">
        <f>IF(AE23="Preventivo",25%,IF(AE23="Detectivo",15%,IF(AE23="Correctivo",10%,"")))</f>
        <v>0.25</v>
      </c>
      <c r="AG23" s="331" t="s">
        <v>199</v>
      </c>
      <c r="AH23" s="38">
        <f>IF(AG23="Manual",15%,IF(AG23="Automático",25%,""))</f>
        <v>0.15</v>
      </c>
      <c r="AI23" s="38">
        <f t="shared" si="9"/>
        <v>0.4</v>
      </c>
      <c r="AJ23" s="331" t="s">
        <v>200</v>
      </c>
      <c r="AK23" s="330" t="s">
        <v>191</v>
      </c>
      <c r="AL23" s="66" t="s">
        <v>1266</v>
      </c>
      <c r="AM23" s="330" t="s">
        <v>23</v>
      </c>
      <c r="AN23" s="331" t="s">
        <v>1240</v>
      </c>
      <c r="AO23" s="331" t="s">
        <v>24</v>
      </c>
      <c r="AP23" s="331" t="s">
        <v>96</v>
      </c>
      <c r="AQ23" s="331" t="s">
        <v>1267</v>
      </c>
      <c r="AR23" s="331" t="s">
        <v>627</v>
      </c>
      <c r="AS23" s="331" t="s">
        <v>686</v>
      </c>
      <c r="AT23" s="331" t="s">
        <v>206</v>
      </c>
      <c r="AU23" s="331">
        <f>+AV22*AI23</f>
        <v>2.5919999999999999E-2</v>
      </c>
      <c r="AV23" s="39">
        <f>+AV22-AU23</f>
        <v>3.8879999999999998E-2</v>
      </c>
      <c r="AW23" s="389"/>
      <c r="AX23" s="389"/>
      <c r="AY23" s="343">
        <v>5</v>
      </c>
      <c r="AZ23" s="40"/>
      <c r="BA23" s="331" t="s">
        <v>686</v>
      </c>
      <c r="BB23" s="353">
        <v>44562</v>
      </c>
      <c r="BC23" s="353">
        <v>44926</v>
      </c>
      <c r="BD23" s="355"/>
      <c r="BE23" s="196">
        <v>44620</v>
      </c>
      <c r="BF23" s="198"/>
      <c r="BG23" s="41">
        <v>44681</v>
      </c>
      <c r="BH23" s="209"/>
      <c r="BI23" s="209"/>
      <c r="BJ23" s="41">
        <v>44742</v>
      </c>
      <c r="BK23" s="209"/>
      <c r="BL23" s="41">
        <v>44804</v>
      </c>
      <c r="BM23" s="209"/>
      <c r="BN23" s="41">
        <v>44865</v>
      </c>
      <c r="BO23" s="209"/>
      <c r="BP23" s="41">
        <v>44926</v>
      </c>
      <c r="BQ23" s="209"/>
    </row>
    <row r="24" spans="1:69" ht="138" x14ac:dyDescent="0.3">
      <c r="A24" s="410" t="s">
        <v>239</v>
      </c>
      <c r="B24" s="388" t="s">
        <v>82</v>
      </c>
      <c r="C24" s="388" t="s">
        <v>55</v>
      </c>
      <c r="D24" s="388" t="s">
        <v>76</v>
      </c>
      <c r="E24" s="388" t="s">
        <v>77</v>
      </c>
      <c r="F24" s="452" t="s">
        <v>1293</v>
      </c>
      <c r="G24" s="412" t="s">
        <v>1294</v>
      </c>
      <c r="H24" s="388" t="s">
        <v>1295</v>
      </c>
      <c r="I24" s="452" t="s">
        <v>1296</v>
      </c>
      <c r="J24" s="388" t="s">
        <v>63</v>
      </c>
      <c r="K24" s="388">
        <v>2</v>
      </c>
      <c r="L24" s="390">
        <f>IF(J24="Diaria",+(K24/360),IF(J24="Mensual",+(K24/12),IF(J24="Bimestral",+(K24/6),IF(J24="Trimestral",+(K24/4),IF(J24="Semestral",+(K24/2),IF(J24="Anual",+(K24/1),""))))))</f>
        <v>0.16666666666666666</v>
      </c>
      <c r="M24" s="388" t="s">
        <v>29</v>
      </c>
      <c r="N24" s="388">
        <f>IF(M24="Menor al 1% del patrimonio de la Lotería de Bogotá",20%,IF(M24="Entre el 1% y el 3% del patrimonio de la Lotería de Bogotá",40%,IF(M24="Entre el 3% y el 6% del patrimonio de la Lotería de Bogotá",60%,IF(M24="Entre el 6% y el 10% del patrimonio de la Lotería de Bogotá",80%,IF(M24="Mayor al 10% del patrimonio de la Lotería de Bogotá",100%,IF(M24="NA",0%,""))))))</f>
        <v>0.2</v>
      </c>
      <c r="O24" s="388" t="s">
        <v>46</v>
      </c>
      <c r="P24" s="388">
        <f>IF(O24="El riesgo afecta la imagen de algún área de la organización",20%,IF(O24="El riesgo afecta la imagen de la entidad internamente, de conocimiento general nivel interno, de junta directiva y accionistas y/o de proveedores",40%,IF(O24="El riesgo afecta la imagen de la entidad con algunos usuarios de relevancia frente al logro de los objetivos",60%,IF(O24="El riesgo afecta la imagen de la entidad con efecto publicitario sistenido a nivel de sector administrativo, nivel departamental o municipal",80%,IF(O24="El riesgo afecta la imagen de la entidad a nivel nacional, con efecto publicitario sistenido a nivel país",100%,IF(O24="NA",0%,""))))))</f>
        <v>0.4</v>
      </c>
      <c r="Q24" s="388" t="s">
        <v>70</v>
      </c>
      <c r="R24" s="388">
        <f>IF(Q24="Interrupción de la operación por menos de un día",20%,IF(Q24="Interrupción de la operación por un día completo",40%,IF(Q24="Interrupción de la operación mayor a 1 día y menor a 2 días",60%,IF(Q24="Interrupción de la operación por dos días completos",80%,IF(Q24="Interrupción de la operación por más de dos días",100%,IF(Q24="NA",0%,""))))))</f>
        <v>0</v>
      </c>
      <c r="S24" s="389" t="s">
        <v>57</v>
      </c>
      <c r="T24" s="389" t="s">
        <v>70</v>
      </c>
      <c r="U24" s="389">
        <f>+MAX(N24,P24,R24)</f>
        <v>0.4</v>
      </c>
      <c r="V24" s="402" t="str">
        <f>IF(L24&lt;=20%,"Muy baja",IF(L24&lt;=40%,"Baja",IF(L24&lt;=60%,"Media",IF(L24&lt;=80%,"Alta",IF(L24&lt;=100%,"Muy alta",IF(L24&gt;=100%,"Muy alta",""))))))</f>
        <v>Muy baja</v>
      </c>
      <c r="W24" s="400">
        <f>+IFERROR(VLOOKUP(V24,Fórmula!$F$1:$G$6,2,FALSE),"")</f>
        <v>0.2</v>
      </c>
      <c r="X24" s="402" t="s">
        <v>53</v>
      </c>
      <c r="Y24" s="400">
        <f>+IFERROR(VLOOKUP(X24,Fórmula!$H$1:$I$6,2,FALSE),"")</f>
        <v>0.6</v>
      </c>
      <c r="Z24" s="389" t="s">
        <v>53</v>
      </c>
      <c r="AA24" s="400">
        <f>IF(Z24="Bajo",25%,IF(Z24="Moderado",50%,IF(Z24="Alto",75%,IF(Z24="Extremo",100%,""))))</f>
        <v>0.5</v>
      </c>
      <c r="AB24" s="401" t="s">
        <v>1297</v>
      </c>
      <c r="AC24" s="66" t="s">
        <v>1298</v>
      </c>
      <c r="AD24" s="66" t="s">
        <v>1299</v>
      </c>
      <c r="AE24" s="66" t="s">
        <v>54</v>
      </c>
      <c r="AF24" s="38">
        <f>IF(AE24="Preventivo",25%,IF(AE24="Detectivo",15%,IF(AE24="Correctivo",10%,"")))</f>
        <v>0.25</v>
      </c>
      <c r="AG24" s="331" t="s">
        <v>199</v>
      </c>
      <c r="AH24" s="38">
        <f t="shared" ref="AH24:AH32" si="13">IF(AG24="Manual",15%,IF(AG24="Automático",25%,""))</f>
        <v>0.15</v>
      </c>
      <c r="AI24" s="38">
        <f>+AH24+AF24</f>
        <v>0.4</v>
      </c>
      <c r="AJ24" s="331" t="s">
        <v>200</v>
      </c>
      <c r="AK24" s="330" t="s">
        <v>191</v>
      </c>
      <c r="AL24" s="66" t="s">
        <v>1300</v>
      </c>
      <c r="AM24" s="330" t="s">
        <v>23</v>
      </c>
      <c r="AN24" s="331" t="s">
        <v>1301</v>
      </c>
      <c r="AO24" s="331" t="s">
        <v>24</v>
      </c>
      <c r="AP24" s="331" t="s">
        <v>63</v>
      </c>
      <c r="AQ24" s="331" t="s">
        <v>1302</v>
      </c>
      <c r="AR24" s="331" t="s">
        <v>204</v>
      </c>
      <c r="AS24" s="331" t="s">
        <v>1303</v>
      </c>
      <c r="AT24" s="331" t="s">
        <v>206</v>
      </c>
      <c r="AU24" s="331">
        <f>+AI24*AA24</f>
        <v>0.2</v>
      </c>
      <c r="AV24" s="39">
        <f>+AA24-AU24</f>
        <v>0.3</v>
      </c>
      <c r="AW24" s="389" t="str">
        <f>+IF(C24="Corrupción","Moderado",IF(AV25&lt;=25%,"Bajo",IF(AV25&lt;=50%,"Moderado",IF(AV25&lt;=75%,"Alto",IF(AV25&gt;75%,"Extremo","")))))</f>
        <v>Moderado</v>
      </c>
      <c r="AX24" s="389" t="s">
        <v>41</v>
      </c>
      <c r="AY24" s="108">
        <v>1</v>
      </c>
      <c r="AZ24" s="331" t="s">
        <v>1304</v>
      </c>
      <c r="BA24" s="330" t="s">
        <v>1305</v>
      </c>
      <c r="BB24" s="353">
        <v>44562</v>
      </c>
      <c r="BC24" s="353">
        <v>44926</v>
      </c>
      <c r="BD24" s="331" t="s">
        <v>1306</v>
      </c>
      <c r="BE24" s="196">
        <v>44620</v>
      </c>
      <c r="BF24" s="198"/>
      <c r="BG24" s="41">
        <v>44681</v>
      </c>
      <c r="BH24" s="198"/>
      <c r="BI24" s="198"/>
      <c r="BJ24" s="41">
        <v>44742</v>
      </c>
      <c r="BK24" s="41"/>
      <c r="BL24" s="41">
        <v>44804</v>
      </c>
      <c r="BM24" s="41"/>
      <c r="BN24" s="41">
        <v>44865</v>
      </c>
      <c r="BO24" s="41"/>
      <c r="BP24" s="41">
        <v>44926</v>
      </c>
      <c r="BQ24" s="41"/>
    </row>
    <row r="25" spans="1:69" s="2" customFormat="1" ht="55.8" thickBot="1" x14ac:dyDescent="0.35">
      <c r="A25" s="410"/>
      <c r="B25" s="388"/>
      <c r="C25" s="388"/>
      <c r="D25" s="388"/>
      <c r="E25" s="388"/>
      <c r="F25" s="452"/>
      <c r="G25" s="412"/>
      <c r="H25" s="388"/>
      <c r="I25" s="452"/>
      <c r="J25" s="388"/>
      <c r="K25" s="388"/>
      <c r="L25" s="390"/>
      <c r="M25" s="388"/>
      <c r="N25" s="388"/>
      <c r="O25" s="388"/>
      <c r="P25" s="388"/>
      <c r="Q25" s="388"/>
      <c r="R25" s="388"/>
      <c r="S25" s="389"/>
      <c r="T25" s="389"/>
      <c r="U25" s="389"/>
      <c r="V25" s="402"/>
      <c r="W25" s="400"/>
      <c r="X25" s="402"/>
      <c r="Y25" s="400"/>
      <c r="Z25" s="389"/>
      <c r="AA25" s="400"/>
      <c r="AB25" s="401"/>
      <c r="AC25" s="66" t="s">
        <v>1307</v>
      </c>
      <c r="AD25" s="66" t="s">
        <v>1308</v>
      </c>
      <c r="AE25" s="66" t="s">
        <v>54</v>
      </c>
      <c r="AF25" s="38">
        <f t="shared" ref="AF25" si="14">IF(AE25="Preventivo",25%,IF(AE25="Detectivo",15%,IF(AE25="Correctivo",10%,"")))</f>
        <v>0.25</v>
      </c>
      <c r="AG25" s="331" t="s">
        <v>199</v>
      </c>
      <c r="AH25" s="38">
        <f t="shared" si="13"/>
        <v>0.15</v>
      </c>
      <c r="AI25" s="38">
        <f>+AH25+AF25</f>
        <v>0.4</v>
      </c>
      <c r="AJ25" s="331" t="s">
        <v>200</v>
      </c>
      <c r="AK25" s="330" t="s">
        <v>239</v>
      </c>
      <c r="AL25" s="66"/>
      <c r="AM25" s="330" t="s">
        <v>23</v>
      </c>
      <c r="AN25" s="331" t="s">
        <v>1309</v>
      </c>
      <c r="AO25" s="331" t="s">
        <v>24</v>
      </c>
      <c r="AP25" s="331" t="s">
        <v>96</v>
      </c>
      <c r="AQ25" s="331" t="s">
        <v>1310</v>
      </c>
      <c r="AR25" s="331" t="s">
        <v>204</v>
      </c>
      <c r="AS25" s="331" t="s">
        <v>147</v>
      </c>
      <c r="AT25" s="331" t="s">
        <v>206</v>
      </c>
      <c r="AU25" s="331">
        <f>+AV24*AI25</f>
        <v>0.12</v>
      </c>
      <c r="AV25" s="39">
        <f>+AV24-AU25</f>
        <v>0.18</v>
      </c>
      <c r="AW25" s="389"/>
      <c r="AX25" s="389"/>
      <c r="AY25" s="343">
        <v>2</v>
      </c>
      <c r="AZ25" s="66" t="s">
        <v>1311</v>
      </c>
      <c r="BA25" s="330" t="s">
        <v>147</v>
      </c>
      <c r="BB25" s="353">
        <v>44562</v>
      </c>
      <c r="BC25" s="353">
        <v>44926</v>
      </c>
      <c r="BD25" s="331" t="s">
        <v>1312</v>
      </c>
      <c r="BE25" s="196">
        <v>44620</v>
      </c>
      <c r="BF25" s="198" t="s">
        <v>1313</v>
      </c>
      <c r="BG25" s="41">
        <v>44681</v>
      </c>
      <c r="BH25" s="198" t="s">
        <v>1314</v>
      </c>
      <c r="BI25" s="198" t="s">
        <v>1315</v>
      </c>
      <c r="BJ25" s="41" t="s">
        <v>1316</v>
      </c>
      <c r="BK25" s="41"/>
      <c r="BL25" s="41">
        <v>44804</v>
      </c>
      <c r="BM25" s="41"/>
      <c r="BN25" s="41">
        <v>44865</v>
      </c>
      <c r="BO25" s="41"/>
      <c r="BP25" s="41">
        <v>44926</v>
      </c>
      <c r="BQ25" s="41"/>
    </row>
    <row r="26" spans="1:69" s="2" customFormat="1" ht="158.4" x14ac:dyDescent="0.3">
      <c r="A26" s="384" t="s">
        <v>239</v>
      </c>
      <c r="B26" s="380" t="s">
        <v>99</v>
      </c>
      <c r="C26" s="380" t="s">
        <v>55</v>
      </c>
      <c r="D26" s="380" t="s">
        <v>76</v>
      </c>
      <c r="E26" s="380" t="s">
        <v>77</v>
      </c>
      <c r="F26" s="386" t="s">
        <v>1371</v>
      </c>
      <c r="G26" s="490" t="s">
        <v>1372</v>
      </c>
      <c r="H26" s="380" t="s">
        <v>1373</v>
      </c>
      <c r="I26" s="380" t="s">
        <v>1374</v>
      </c>
      <c r="J26" s="380" t="s">
        <v>32</v>
      </c>
      <c r="K26" s="380">
        <v>72</v>
      </c>
      <c r="L26" s="382">
        <f>IF(J26="Diaria",+(K26/360),IF(J26="Mensual",+(K26/12),IF(J26="Bimestral",+(K26/6),IF(J26="Trimestral",+(K26/4),IF(J26="Semestral",+(K26/2),IF(J26="Anual",+(K26/1),""))))))</f>
        <v>0.2</v>
      </c>
      <c r="M26" s="380" t="s">
        <v>70</v>
      </c>
      <c r="N26" s="380">
        <f>IF(M26="Menor al 1% del patrimonio de la Lotería de Bogotá",20%,IF(M26="Entre el 1% y el 3% del patrimonio de la Lotería de Bogotá",40%,IF(M26="Entre el 3% y el 6% del patrimonio de la Lotería de Bogotá",60%,IF(M26="Entre el 6% y el 10% del patrimonio de la Lotería de Bogotá",80%,IF(M26="Mayor al 10% del patrimonio de la Lotería de Bogotá",100%,IF(M26="NA",0%,""))))))</f>
        <v>0</v>
      </c>
      <c r="O26" s="380" t="s">
        <v>61</v>
      </c>
      <c r="P26" s="380">
        <f>IF(O26="El riesgo afecta la imagen de algún área de la organización",20%,IF(O26="El riesgo afecta la imagen de la entidad internamente, de conocimiento general nivel interno, de junta directiva y accionistas y/o de proveedores",40%,IF(O26="El riesgo afecta la imagen de la entidad con algunos usuarios de relevancia frente al logro de los objetivos",60%,IF(O26="El riesgo afecta la imagen de la entidad con efecto publicitario sistenido a nivel de sector administrativo, nivel departamental o municipal",80%,IF(O26="El riesgo afecta la imagen de la entidad a nivel nacional, con efecto publicitario sistenido a nivel país",100%,IF(O26="NA",0%,""))))))</f>
        <v>0.6</v>
      </c>
      <c r="Q26" s="380" t="s">
        <v>70</v>
      </c>
      <c r="R26" s="380">
        <f>IF(Q26="Interrupción de la operación por menos de un día",20%,IF(Q26="Interrupción de la operación por un día completo",40%,IF(Q26="Interrupción de la operación mayor a 1 día y menor a 2 días",60%,IF(Q26="Interrupción de la operación por dos días completos",80%,IF(Q26="Interrupción de la operación por más de dos días",100%,IF(Q26="NA",0%,""))))))</f>
        <v>0</v>
      </c>
      <c r="S26" s="374" t="s">
        <v>69</v>
      </c>
      <c r="T26" s="374" t="s">
        <v>81</v>
      </c>
      <c r="U26" s="374">
        <f>+MAX(N26,P26,R26)</f>
        <v>0.6</v>
      </c>
      <c r="V26" s="376" t="str">
        <f>IF(L26&lt;=20%,"Muy baja",IF(L26&lt;=40%,"Baja",IF(L26&lt;=60%,"Media",IF(L26&lt;=80%,"Alta",IF(L26&lt;=100%,"Muy alta",IF(L26&gt;=100%,"Muy alta",""))))))</f>
        <v>Muy baja</v>
      </c>
      <c r="W26" s="378">
        <v>0.2</v>
      </c>
      <c r="X26" s="376" t="str">
        <f>IF(U26=20%,"Leve",IF(U26=40%,"Menor",IF(U26=60%,"Moderado",IF(U26=80%,"Mayor",IF(U26=100%,"Catastrófico","")))))</f>
        <v>Moderado</v>
      </c>
      <c r="Y26" s="378">
        <v>0.6</v>
      </c>
      <c r="Z26" s="374" t="s">
        <v>53</v>
      </c>
      <c r="AA26" s="378">
        <f>IF(Z26="Bajo",25%,IF(Z26="Moderado",50%,IF(Z26="Alto",75%,IF(Z26="Extremo",100%,""))))</f>
        <v>0.5</v>
      </c>
      <c r="AB26" s="495" t="s">
        <v>1375</v>
      </c>
      <c r="AC26" s="67" t="s">
        <v>1376</v>
      </c>
      <c r="AD26" s="67" t="s">
        <v>1377</v>
      </c>
      <c r="AE26" s="67" t="s">
        <v>54</v>
      </c>
      <c r="AF26" s="28">
        <f>IF(AE26="Preventivo",25%,IF(AE26="Detectivo",15%,IF(AE26="Correctivo",10%,"")))</f>
        <v>0.25</v>
      </c>
      <c r="AG26" s="328" t="s">
        <v>199</v>
      </c>
      <c r="AH26" s="28">
        <f t="shared" si="13"/>
        <v>0.15</v>
      </c>
      <c r="AI26" s="28">
        <f t="shared" ref="AI26:AI32" si="15">+AH26+AF26</f>
        <v>0.4</v>
      </c>
      <c r="AJ26" s="328" t="s">
        <v>200</v>
      </c>
      <c r="AK26" s="324" t="s">
        <v>191</v>
      </c>
      <c r="AL26" s="67" t="s">
        <v>1378</v>
      </c>
      <c r="AM26" s="324" t="s">
        <v>39</v>
      </c>
      <c r="AN26" s="328" t="s">
        <v>1379</v>
      </c>
      <c r="AO26" s="328" t="s">
        <v>40</v>
      </c>
      <c r="AP26" s="328" t="s">
        <v>1380</v>
      </c>
      <c r="AQ26" s="328" t="s">
        <v>1381</v>
      </c>
      <c r="AR26" s="328" t="s">
        <v>204</v>
      </c>
      <c r="AS26" s="328" t="s">
        <v>1382</v>
      </c>
      <c r="AT26" s="328" t="s">
        <v>206</v>
      </c>
      <c r="AU26" s="328">
        <f>+AI26*AA26</f>
        <v>0.2</v>
      </c>
      <c r="AV26" s="348">
        <f>+AA26-AU26</f>
        <v>0.3</v>
      </c>
      <c r="AW26" s="374" t="str">
        <f>+IF(C26="Corrupción","Moderado",IF(AV30&lt;=25%,"Bajo",IF(AV30&lt;=50%,"Moderado",IF(AV30&lt;=75%,"Alto",IF(AV30&gt;75%,"Extremo","")))))</f>
        <v>Moderado</v>
      </c>
      <c r="AX26" s="374" t="s">
        <v>41</v>
      </c>
      <c r="AY26" s="15">
        <v>1</v>
      </c>
      <c r="AZ26" s="16" t="s">
        <v>1383</v>
      </c>
      <c r="BA26" s="344" t="s">
        <v>147</v>
      </c>
      <c r="BB26" s="346">
        <v>44562</v>
      </c>
      <c r="BC26" s="346">
        <v>44925</v>
      </c>
      <c r="BD26" s="344" t="s">
        <v>1384</v>
      </c>
      <c r="BE26" s="196">
        <v>44620</v>
      </c>
      <c r="BF26" s="198" t="s">
        <v>1385</v>
      </c>
      <c r="BG26" s="41">
        <v>44681</v>
      </c>
      <c r="BH26" s="198"/>
      <c r="BI26" s="198"/>
      <c r="BJ26" s="41">
        <v>44742</v>
      </c>
      <c r="BK26" s="246"/>
      <c r="BL26" s="41">
        <v>44804</v>
      </c>
      <c r="BM26" s="246"/>
      <c r="BN26" s="41">
        <v>44865</v>
      </c>
      <c r="BO26" s="246"/>
      <c r="BP26" s="41">
        <v>44926</v>
      </c>
      <c r="BQ26" s="246"/>
    </row>
    <row r="27" spans="1:69" s="2" customFormat="1" ht="96.6" x14ac:dyDescent="0.3">
      <c r="A27" s="410"/>
      <c r="B27" s="388"/>
      <c r="C27" s="388"/>
      <c r="D27" s="388"/>
      <c r="E27" s="388"/>
      <c r="F27" s="403"/>
      <c r="G27" s="412"/>
      <c r="H27" s="388"/>
      <c r="I27" s="388"/>
      <c r="J27" s="388"/>
      <c r="K27" s="388"/>
      <c r="L27" s="390"/>
      <c r="M27" s="388"/>
      <c r="N27" s="388"/>
      <c r="O27" s="388"/>
      <c r="P27" s="388"/>
      <c r="Q27" s="388"/>
      <c r="R27" s="388"/>
      <c r="S27" s="389"/>
      <c r="T27" s="389"/>
      <c r="U27" s="389"/>
      <c r="V27" s="402"/>
      <c r="W27" s="400"/>
      <c r="X27" s="402"/>
      <c r="Y27" s="400"/>
      <c r="Z27" s="389"/>
      <c r="AA27" s="400"/>
      <c r="AB27" s="496"/>
      <c r="AC27" s="66" t="s">
        <v>1386</v>
      </c>
      <c r="AD27" s="66" t="s">
        <v>1387</v>
      </c>
      <c r="AE27" s="66" t="s">
        <v>37</v>
      </c>
      <c r="AF27" s="38">
        <f t="shared" ref="AF27:AF31" si="16">IF(AE27="Preventivo",25%,IF(AE27="Detectivo",15%,IF(AE27="Correctivo",10%,"")))</f>
        <v>0.15</v>
      </c>
      <c r="AG27" s="331" t="s">
        <v>199</v>
      </c>
      <c r="AH27" s="38">
        <f t="shared" si="13"/>
        <v>0.15</v>
      </c>
      <c r="AI27" s="38">
        <f t="shared" si="15"/>
        <v>0.3</v>
      </c>
      <c r="AJ27" s="331" t="s">
        <v>200</v>
      </c>
      <c r="AK27" s="330" t="s">
        <v>191</v>
      </c>
      <c r="AL27" s="66" t="s">
        <v>1388</v>
      </c>
      <c r="AM27" s="330" t="s">
        <v>39</v>
      </c>
      <c r="AN27" s="549" t="s">
        <v>1389</v>
      </c>
      <c r="AO27" s="331" t="s">
        <v>40</v>
      </c>
      <c r="AP27" s="331" t="s">
        <v>1390</v>
      </c>
      <c r="AQ27" s="331" t="s">
        <v>1381</v>
      </c>
      <c r="AR27" s="331" t="s">
        <v>204</v>
      </c>
      <c r="AS27" s="331" t="s">
        <v>1382</v>
      </c>
      <c r="AT27" s="331" t="s">
        <v>206</v>
      </c>
      <c r="AU27" s="331">
        <f>+AV26*AI27</f>
        <v>0.09</v>
      </c>
      <c r="AV27" s="39">
        <f>+AV26-AU27</f>
        <v>0.21</v>
      </c>
      <c r="AW27" s="389"/>
      <c r="AX27" s="389"/>
      <c r="AY27" s="486">
        <v>2</v>
      </c>
      <c r="AZ27" s="496" t="s">
        <v>1391</v>
      </c>
      <c r="BA27" s="498" t="s">
        <v>147</v>
      </c>
      <c r="BB27" s="494">
        <v>44562</v>
      </c>
      <c r="BC27" s="494">
        <v>44925</v>
      </c>
      <c r="BD27" s="491" t="s">
        <v>1392</v>
      </c>
      <c r="BE27" s="196">
        <v>44620</v>
      </c>
      <c r="BF27" s="198" t="s">
        <v>1393</v>
      </c>
      <c r="BG27" s="41">
        <v>44681</v>
      </c>
      <c r="BH27" s="198"/>
      <c r="BI27" s="198"/>
      <c r="BJ27" s="41">
        <v>44742</v>
      </c>
      <c r="BK27" s="246"/>
      <c r="BL27" s="41">
        <v>44804</v>
      </c>
      <c r="BM27" s="246"/>
      <c r="BN27" s="41">
        <v>44865</v>
      </c>
      <c r="BO27" s="246"/>
      <c r="BP27" s="41">
        <v>44926</v>
      </c>
      <c r="BQ27" s="246"/>
    </row>
    <row r="28" spans="1:69" s="2" customFormat="1" ht="96.6" x14ac:dyDescent="0.3">
      <c r="A28" s="410"/>
      <c r="B28" s="388"/>
      <c r="C28" s="388"/>
      <c r="D28" s="388"/>
      <c r="E28" s="388"/>
      <c r="F28" s="403"/>
      <c r="G28" s="412"/>
      <c r="H28" s="388"/>
      <c r="I28" s="388"/>
      <c r="J28" s="388"/>
      <c r="K28" s="388"/>
      <c r="L28" s="390"/>
      <c r="M28" s="388"/>
      <c r="N28" s="388"/>
      <c r="O28" s="388"/>
      <c r="P28" s="388"/>
      <c r="Q28" s="388"/>
      <c r="R28" s="388"/>
      <c r="S28" s="389"/>
      <c r="T28" s="389"/>
      <c r="U28" s="389"/>
      <c r="V28" s="402"/>
      <c r="W28" s="400"/>
      <c r="X28" s="402"/>
      <c r="Y28" s="400"/>
      <c r="Z28" s="389"/>
      <c r="AA28" s="400"/>
      <c r="AB28" s="496"/>
      <c r="AC28" s="66" t="s">
        <v>1394</v>
      </c>
      <c r="AD28" s="66" t="s">
        <v>1395</v>
      </c>
      <c r="AE28" s="66" t="s">
        <v>37</v>
      </c>
      <c r="AF28" s="38">
        <f t="shared" si="16"/>
        <v>0.15</v>
      </c>
      <c r="AG28" s="331" t="s">
        <v>199</v>
      </c>
      <c r="AH28" s="38">
        <f t="shared" si="13"/>
        <v>0.15</v>
      </c>
      <c r="AI28" s="38">
        <f t="shared" si="15"/>
        <v>0.3</v>
      </c>
      <c r="AJ28" s="331" t="s">
        <v>200</v>
      </c>
      <c r="AK28" s="330" t="s">
        <v>191</v>
      </c>
      <c r="AL28" s="548" t="s">
        <v>1396</v>
      </c>
      <c r="AM28" s="330" t="s">
        <v>39</v>
      </c>
      <c r="AN28" s="331" t="s">
        <v>1397</v>
      </c>
      <c r="AO28" s="331" t="s">
        <v>40</v>
      </c>
      <c r="AP28" s="331" t="s">
        <v>1398</v>
      </c>
      <c r="AQ28" s="331" t="s">
        <v>1381</v>
      </c>
      <c r="AR28" s="331" t="s">
        <v>204</v>
      </c>
      <c r="AS28" s="331" t="s">
        <v>1382</v>
      </c>
      <c r="AT28" s="331" t="s">
        <v>206</v>
      </c>
      <c r="AU28" s="331">
        <f>+AV27*AI28</f>
        <v>6.3E-2</v>
      </c>
      <c r="AV28" s="39">
        <f>+AV27-AU28</f>
        <v>0.14699999999999999</v>
      </c>
      <c r="AW28" s="389"/>
      <c r="AX28" s="389"/>
      <c r="AY28" s="486"/>
      <c r="AZ28" s="496"/>
      <c r="BA28" s="498"/>
      <c r="BB28" s="494"/>
      <c r="BC28" s="494"/>
      <c r="BD28" s="491"/>
      <c r="BE28" s="196">
        <v>44620</v>
      </c>
      <c r="BF28" s="198" t="s">
        <v>1399</v>
      </c>
      <c r="BG28" s="41">
        <v>44681</v>
      </c>
      <c r="BH28" s="199"/>
      <c r="BI28" s="199"/>
      <c r="BJ28" s="41">
        <v>44742</v>
      </c>
      <c r="BK28" s="199"/>
      <c r="BL28" s="41">
        <v>44804</v>
      </c>
      <c r="BM28" s="199"/>
      <c r="BN28" s="41">
        <v>44865</v>
      </c>
      <c r="BO28" s="199"/>
      <c r="BP28" s="41">
        <v>44926</v>
      </c>
      <c r="BQ28" s="199"/>
    </row>
    <row r="29" spans="1:69" s="2" customFormat="1" ht="110.4" x14ac:dyDescent="0.3">
      <c r="A29" s="410"/>
      <c r="B29" s="388"/>
      <c r="C29" s="388"/>
      <c r="D29" s="388"/>
      <c r="E29" s="388"/>
      <c r="F29" s="403"/>
      <c r="G29" s="412"/>
      <c r="H29" s="388"/>
      <c r="I29" s="388"/>
      <c r="J29" s="388"/>
      <c r="K29" s="388"/>
      <c r="L29" s="390"/>
      <c r="M29" s="388"/>
      <c r="N29" s="388"/>
      <c r="O29" s="388"/>
      <c r="P29" s="388"/>
      <c r="Q29" s="388"/>
      <c r="R29" s="388"/>
      <c r="S29" s="389"/>
      <c r="T29" s="389"/>
      <c r="U29" s="389"/>
      <c r="V29" s="402"/>
      <c r="W29" s="400"/>
      <c r="X29" s="402"/>
      <c r="Y29" s="400"/>
      <c r="Z29" s="389"/>
      <c r="AA29" s="400"/>
      <c r="AB29" s="496"/>
      <c r="AC29" s="66" t="s">
        <v>1400</v>
      </c>
      <c r="AD29" s="66" t="s">
        <v>1401</v>
      </c>
      <c r="AE29" s="66" t="s">
        <v>54</v>
      </c>
      <c r="AF29" s="38">
        <f t="shared" si="16"/>
        <v>0.25</v>
      </c>
      <c r="AG29" s="331" t="s">
        <v>199</v>
      </c>
      <c r="AH29" s="38">
        <f t="shared" si="13"/>
        <v>0.15</v>
      </c>
      <c r="AI29" s="38">
        <f t="shared" si="15"/>
        <v>0.4</v>
      </c>
      <c r="AJ29" s="331" t="s">
        <v>200</v>
      </c>
      <c r="AK29" s="330" t="s">
        <v>191</v>
      </c>
      <c r="AL29" s="66" t="s">
        <v>1402</v>
      </c>
      <c r="AM29" s="330" t="s">
        <v>39</v>
      </c>
      <c r="AN29" s="331" t="s">
        <v>1403</v>
      </c>
      <c r="AO29" s="331" t="s">
        <v>24</v>
      </c>
      <c r="AP29" s="331" t="s">
        <v>1404</v>
      </c>
      <c r="AQ29" s="331" t="s">
        <v>1405</v>
      </c>
      <c r="AR29" s="331" t="s">
        <v>204</v>
      </c>
      <c r="AS29" s="331" t="s">
        <v>1406</v>
      </c>
      <c r="AT29" s="331" t="s">
        <v>206</v>
      </c>
      <c r="AU29" s="331">
        <f>+AV28*AI29</f>
        <v>5.8799999999999998E-2</v>
      </c>
      <c r="AV29" s="39">
        <f>+AV28-AU29</f>
        <v>8.8200000000000001E-2</v>
      </c>
      <c r="AW29" s="389"/>
      <c r="AX29" s="389"/>
      <c r="AY29" s="343">
        <v>3</v>
      </c>
      <c r="AZ29" s="40" t="s">
        <v>1407</v>
      </c>
      <c r="BA29" s="355" t="s">
        <v>147</v>
      </c>
      <c r="BB29" s="353">
        <v>44562</v>
      </c>
      <c r="BC29" s="353">
        <v>44925</v>
      </c>
      <c r="BD29" s="355" t="s">
        <v>1408</v>
      </c>
      <c r="BE29" s="196">
        <v>44620</v>
      </c>
      <c r="BF29" s="198" t="s">
        <v>1409</v>
      </c>
      <c r="BG29" s="41">
        <v>44681</v>
      </c>
      <c r="BH29" s="198"/>
      <c r="BI29" s="198"/>
      <c r="BJ29" s="41">
        <v>44742</v>
      </c>
      <c r="BK29" s="198"/>
      <c r="BL29" s="41">
        <v>44804</v>
      </c>
      <c r="BM29" s="198"/>
      <c r="BN29" s="41">
        <v>44865</v>
      </c>
      <c r="BO29" s="198"/>
      <c r="BP29" s="41">
        <v>44926</v>
      </c>
      <c r="BQ29" s="198"/>
    </row>
    <row r="30" spans="1:69" s="2" customFormat="1" ht="97.2" thickBot="1" x14ac:dyDescent="0.35">
      <c r="A30" s="385"/>
      <c r="B30" s="381"/>
      <c r="C30" s="381"/>
      <c r="D30" s="381"/>
      <c r="E30" s="381"/>
      <c r="F30" s="387"/>
      <c r="G30" s="446"/>
      <c r="H30" s="381"/>
      <c r="I30" s="381"/>
      <c r="J30" s="381"/>
      <c r="K30" s="381"/>
      <c r="L30" s="383"/>
      <c r="M30" s="381"/>
      <c r="N30" s="381"/>
      <c r="O30" s="381"/>
      <c r="P30" s="381"/>
      <c r="Q30" s="381"/>
      <c r="R30" s="381"/>
      <c r="S30" s="375"/>
      <c r="T30" s="375"/>
      <c r="U30" s="375"/>
      <c r="V30" s="377"/>
      <c r="W30" s="323"/>
      <c r="X30" s="377"/>
      <c r="Y30" s="323"/>
      <c r="Z30" s="375"/>
      <c r="AA30" s="323"/>
      <c r="AB30" s="497"/>
      <c r="AC30" s="35" t="s">
        <v>1410</v>
      </c>
      <c r="AD30" s="35" t="s">
        <v>1411</v>
      </c>
      <c r="AE30" s="35" t="s">
        <v>54</v>
      </c>
      <c r="AF30" s="44">
        <f t="shared" si="16"/>
        <v>0.25</v>
      </c>
      <c r="AG30" s="329" t="s">
        <v>199</v>
      </c>
      <c r="AH30" s="44">
        <f t="shared" si="13"/>
        <v>0.15</v>
      </c>
      <c r="AI30" s="44">
        <f t="shared" si="15"/>
        <v>0.4</v>
      </c>
      <c r="AJ30" s="329" t="s">
        <v>200</v>
      </c>
      <c r="AK30" s="325" t="s">
        <v>191</v>
      </c>
      <c r="AL30" s="35" t="s">
        <v>1412</v>
      </c>
      <c r="AM30" s="325" t="s">
        <v>39</v>
      </c>
      <c r="AN30" s="329" t="s">
        <v>1413</v>
      </c>
      <c r="AO30" s="329" t="s">
        <v>24</v>
      </c>
      <c r="AP30" s="329" t="s">
        <v>545</v>
      </c>
      <c r="AQ30" s="329" t="s">
        <v>1414</v>
      </c>
      <c r="AR30" s="329" t="s">
        <v>204</v>
      </c>
      <c r="AS30" s="329" t="s">
        <v>1382</v>
      </c>
      <c r="AT30" s="329" t="s">
        <v>206</v>
      </c>
      <c r="AU30" s="329">
        <f>+AV29*AI30</f>
        <v>3.5279999999999999E-2</v>
      </c>
      <c r="AV30" s="349">
        <f>+AV29-AU30</f>
        <v>5.2920000000000002E-2</v>
      </c>
      <c r="AW30" s="375"/>
      <c r="AX30" s="375"/>
      <c r="AY30" s="352">
        <v>4</v>
      </c>
      <c r="AZ30" s="14" t="s">
        <v>1415</v>
      </c>
      <c r="BA30" s="345" t="s">
        <v>147</v>
      </c>
      <c r="BB30" s="347">
        <v>44562</v>
      </c>
      <c r="BC30" s="347">
        <v>44925</v>
      </c>
      <c r="BD30" s="345" t="s">
        <v>1416</v>
      </c>
      <c r="BE30" s="196">
        <v>44620</v>
      </c>
      <c r="BF30" s="198" t="s">
        <v>1417</v>
      </c>
      <c r="BG30" s="41">
        <v>44681</v>
      </c>
      <c r="BH30" s="209"/>
      <c r="BI30" s="209"/>
      <c r="BJ30" s="41">
        <v>44742</v>
      </c>
      <c r="BK30" s="209"/>
      <c r="BL30" s="41">
        <v>44804</v>
      </c>
      <c r="BM30" s="209"/>
      <c r="BN30" s="41">
        <v>44865</v>
      </c>
      <c r="BO30" s="209"/>
      <c r="BP30" s="41">
        <v>44926</v>
      </c>
      <c r="BQ30" s="209"/>
    </row>
    <row r="31" spans="1:69" s="2" customFormat="1" ht="124.2" x14ac:dyDescent="0.3">
      <c r="A31" s="541" t="s">
        <v>239</v>
      </c>
      <c r="B31" s="501" t="s">
        <v>103</v>
      </c>
      <c r="C31" s="501" t="s">
        <v>55</v>
      </c>
      <c r="D31" s="501" t="s">
        <v>76</v>
      </c>
      <c r="E31" s="380" t="s">
        <v>77</v>
      </c>
      <c r="F31" s="380" t="s">
        <v>1638</v>
      </c>
      <c r="G31" s="380" t="s">
        <v>1639</v>
      </c>
      <c r="H31" s="501" t="s">
        <v>1640</v>
      </c>
      <c r="I31" s="501" t="s">
        <v>1641</v>
      </c>
      <c r="J31" s="501" t="s">
        <v>96</v>
      </c>
      <c r="K31" s="501">
        <v>1</v>
      </c>
      <c r="L31" s="382">
        <f>IF(J31="Diaria",+(K31/360),IF(J31="Mensual",+(K31/12),IF(J31="Bimestral",+(K31/6),IF(J31="Trimestral",+(K31/4),IF(J31="Semestral",+(K31/2),IF(J31="Anual",+(K31/1),""))))))</f>
        <v>1</v>
      </c>
      <c r="M31" s="380" t="s">
        <v>29</v>
      </c>
      <c r="N31" s="380">
        <f>IF(M31="Menor al 1% del patrimonio de la Lotería de Bogotá",20%,IF(M31="Entre el 1% y el 3% del patrimonio de la Lotería de Bogotá",40%,IF(M31="Entre el 3% y el 6% del patrimonio de la Lotería de Bogotá",60%,IF(M31="Entre el 6% y el 10% del patrimonio de la Lotería de Bogotá",80%,IF(M31="Mayor al 10% del patrimonio de la Lotería de Bogotá",100%,IF(M31="NA",0%,""))))))</f>
        <v>0.2</v>
      </c>
      <c r="O31" s="380" t="s">
        <v>61</v>
      </c>
      <c r="P31" s="380">
        <f>IF(O31="El riesgo afecta la imagen de algún área de la organización",20%,IF(O31="El riesgo afecta la imagen de la entidad internamente, de conocimiento general nivel interno, de junta directiva y accionistas y/o de proveedores",40%,IF(O31="El riesgo afecta la imagen de la entidad con algunos usuarios de relevancia frente al logro de los objetivos",60%,IF(O31="El riesgo afecta la imagen de la entidad con efecto publicitario sistenido a nivel de sector administrativo, nivel departamental o municipal",80%,IF(O31="El riesgo afecta la imagen de la entidad a nivel nacional, con efecto publicitario sistenido a nivel país",100%,IF(O31="NA",0%,""))))))</f>
        <v>0.6</v>
      </c>
      <c r="Q31" s="501" t="s">
        <v>70</v>
      </c>
      <c r="R31" s="380">
        <f>IF(Q31="Interrupción de la operación por menos de un día",20%,IF(Q31="Interrupción de la operación por un día completo",40%,IF(Q31="Interrupción de la operación mayor a 1 día y menor a 2 días",60%,IF(Q31="Interrupción de la operación por dos días completos",80%,IF(Q31="Interrupción de la operación por más de dos días",100%,IF(Q31="NA",0%,""))))))</f>
        <v>0</v>
      </c>
      <c r="S31" s="537" t="s">
        <v>57</v>
      </c>
      <c r="T31" s="539" t="s">
        <v>27</v>
      </c>
      <c r="U31" s="374">
        <f>+MAX(N31,P31,R31)</f>
        <v>0.6</v>
      </c>
      <c r="V31" s="376" t="str">
        <f>IF(L31&lt;=20%,"Muy baja",IF(L31&lt;=40%,"Baja",IF(L31&lt;=60%,"Media",IF(L31&lt;=80%,"Alta",IF(L31&lt;=100%,"Muy alta",IF(L31&gt;=100%,"Muy alta",""))))))</f>
        <v>Muy alta</v>
      </c>
      <c r="W31" s="91"/>
      <c r="X31" s="376" t="str">
        <f>IF(U31=20%,"Leve",IF(U31=40%,"Menor",IF(U31=60%,"Moderado",IF(U31=80%,"Mayor",IF(U31=100%,"Catastrófico","")))))</f>
        <v>Moderado</v>
      </c>
      <c r="Y31" s="91"/>
      <c r="Z31" s="374" t="s">
        <v>152</v>
      </c>
      <c r="AA31" s="378">
        <f>IF(Z31="Bajo",25%,IF(Z31="Moderado",50%,IF(Z31="Alto",75%,IF(Z31="Extremo",100%,""))))</f>
        <v>0.75</v>
      </c>
      <c r="AB31" s="504"/>
      <c r="AC31" s="69" t="s">
        <v>1571</v>
      </c>
      <c r="AD31" s="67" t="s">
        <v>1585</v>
      </c>
      <c r="AE31" s="350" t="s">
        <v>54</v>
      </c>
      <c r="AF31" s="28">
        <f t="shared" si="16"/>
        <v>0.25</v>
      </c>
      <c r="AG31" s="91" t="s">
        <v>199</v>
      </c>
      <c r="AH31" s="28">
        <f t="shared" si="13"/>
        <v>0.15</v>
      </c>
      <c r="AI31" s="28">
        <f t="shared" si="15"/>
        <v>0.4</v>
      </c>
      <c r="AJ31" s="350" t="s">
        <v>200</v>
      </c>
      <c r="AK31" s="324" t="s">
        <v>191</v>
      </c>
      <c r="AL31" s="56" t="s">
        <v>1586</v>
      </c>
      <c r="AM31" s="324" t="s">
        <v>23</v>
      </c>
      <c r="AN31" s="328" t="s">
        <v>1574</v>
      </c>
      <c r="AO31" s="328" t="s">
        <v>40</v>
      </c>
      <c r="AP31" s="328" t="s">
        <v>1575</v>
      </c>
      <c r="AQ31" s="328" t="s">
        <v>1587</v>
      </c>
      <c r="AR31" s="328" t="s">
        <v>204</v>
      </c>
      <c r="AS31" s="328" t="s">
        <v>1579</v>
      </c>
      <c r="AT31" s="350" t="s">
        <v>206</v>
      </c>
      <c r="AU31" s="350">
        <f>+AI31*AA31</f>
        <v>0.30000000000000004</v>
      </c>
      <c r="AV31" s="348">
        <f>+AA31-AU31</f>
        <v>0.44999999999999996</v>
      </c>
      <c r="AW31" s="374" t="str">
        <f>+IF(C31="Corrupción","Moderado",IF(AV32&lt;=25%,"Bajo",IF(AV32&lt;=50%,"Moderado",IF(AV32&lt;=75%,"Alto",IF(AV32&gt;75%,"Extremo","")))))</f>
        <v>Moderado</v>
      </c>
      <c r="AX31" s="374" t="s">
        <v>41</v>
      </c>
      <c r="AY31" s="92">
        <v>1</v>
      </c>
      <c r="AZ31" s="309" t="s">
        <v>1608</v>
      </c>
      <c r="BA31" s="344" t="s">
        <v>1579</v>
      </c>
      <c r="BB31" s="346">
        <v>44562</v>
      </c>
      <c r="BC31" s="346">
        <v>44926</v>
      </c>
      <c r="BD31" s="354" t="s">
        <v>1609</v>
      </c>
      <c r="BE31" s="196">
        <v>44620</v>
      </c>
      <c r="BF31" s="198" t="s">
        <v>1642</v>
      </c>
      <c r="BG31" s="246">
        <v>44681</v>
      </c>
      <c r="BH31" s="198" t="s">
        <v>1643</v>
      </c>
      <c r="BI31" s="302" t="s">
        <v>1593</v>
      </c>
      <c r="BJ31" s="41">
        <v>44742</v>
      </c>
      <c r="BK31" s="41"/>
      <c r="BL31" s="41">
        <v>44804</v>
      </c>
      <c r="BM31" s="41"/>
      <c r="BN31" s="41">
        <v>44865</v>
      </c>
      <c r="BO31" s="41"/>
      <c r="BP31" s="41">
        <v>44926</v>
      </c>
      <c r="BQ31" s="41"/>
    </row>
    <row r="32" spans="1:69" s="2" customFormat="1" ht="87" thickBot="1" x14ac:dyDescent="0.35">
      <c r="A32" s="542"/>
      <c r="B32" s="485"/>
      <c r="C32" s="485"/>
      <c r="D32" s="485"/>
      <c r="E32" s="381"/>
      <c r="F32" s="381"/>
      <c r="G32" s="381"/>
      <c r="H32" s="485"/>
      <c r="I32" s="485"/>
      <c r="J32" s="485"/>
      <c r="K32" s="485"/>
      <c r="L32" s="383"/>
      <c r="M32" s="381"/>
      <c r="N32" s="381"/>
      <c r="O32" s="381"/>
      <c r="P32" s="381"/>
      <c r="Q32" s="485"/>
      <c r="R32" s="381"/>
      <c r="S32" s="538"/>
      <c r="T32" s="540"/>
      <c r="U32" s="375"/>
      <c r="V32" s="377"/>
      <c r="W32" s="93"/>
      <c r="X32" s="377"/>
      <c r="Y32" s="93"/>
      <c r="Z32" s="375"/>
      <c r="AA32" s="379"/>
      <c r="AB32" s="505"/>
      <c r="AC32" s="351"/>
      <c r="AD32" s="351"/>
      <c r="AE32" s="351" t="s">
        <v>54</v>
      </c>
      <c r="AF32" s="44">
        <f>IF(AE32="Preventivo",25%,IF(AE32="Detectivo",15%,IF(AE32="Correctivo",10%,"")))</f>
        <v>0.25</v>
      </c>
      <c r="AG32" s="93" t="s">
        <v>199</v>
      </c>
      <c r="AH32" s="44">
        <f t="shared" si="13"/>
        <v>0.15</v>
      </c>
      <c r="AI32" s="44">
        <f t="shared" si="15"/>
        <v>0.4</v>
      </c>
      <c r="AJ32" s="351" t="s">
        <v>200</v>
      </c>
      <c r="AK32" s="325" t="s">
        <v>191</v>
      </c>
      <c r="AL32" s="351" t="s">
        <v>1644</v>
      </c>
      <c r="AM32" s="325" t="s">
        <v>23</v>
      </c>
      <c r="AN32" s="351" t="s">
        <v>1645</v>
      </c>
      <c r="AO32" s="329" t="s">
        <v>40</v>
      </c>
      <c r="AP32" s="329" t="s">
        <v>1575</v>
      </c>
      <c r="AQ32" s="351" t="s">
        <v>1646</v>
      </c>
      <c r="AR32" s="329" t="s">
        <v>204</v>
      </c>
      <c r="AS32" s="351" t="s">
        <v>1647</v>
      </c>
      <c r="AT32" s="351" t="s">
        <v>206</v>
      </c>
      <c r="AU32" s="351">
        <f>+AV31*AI32</f>
        <v>0.18</v>
      </c>
      <c r="AV32" s="349">
        <f>+AV31-AU32</f>
        <v>0.26999999999999996</v>
      </c>
      <c r="AW32" s="375"/>
      <c r="AX32" s="512"/>
      <c r="AY32" s="94">
        <v>2</v>
      </c>
      <c r="AZ32" s="94" t="s">
        <v>1648</v>
      </c>
      <c r="BA32" s="342" t="s">
        <v>1649</v>
      </c>
      <c r="BB32" s="347">
        <v>44562</v>
      </c>
      <c r="BC32" s="347">
        <v>44926</v>
      </c>
      <c r="BD32" s="351"/>
      <c r="BE32" s="196">
        <v>44620</v>
      </c>
      <c r="BF32" s="198" t="s">
        <v>1650</v>
      </c>
      <c r="BG32" s="246">
        <v>44681</v>
      </c>
      <c r="BH32" s="198" t="s">
        <v>1651</v>
      </c>
      <c r="BI32" s="198" t="s">
        <v>70</v>
      </c>
      <c r="BJ32" s="41">
        <v>44742</v>
      </c>
      <c r="BK32" s="41"/>
      <c r="BL32" s="41">
        <v>44804</v>
      </c>
      <c r="BM32" s="41"/>
      <c r="BN32" s="41">
        <v>44865</v>
      </c>
      <c r="BO32" s="41"/>
      <c r="BP32" s="41">
        <v>44926</v>
      </c>
      <c r="BQ32" s="41"/>
    </row>
    <row r="33" spans="1:69" s="2" customFormat="1" x14ac:dyDescent="0.3">
      <c r="A33" s="1"/>
      <c r="B33" s="6"/>
      <c r="C33" s="6"/>
      <c r="D33" s="6"/>
      <c r="E33" s="6"/>
      <c r="W33" s="25"/>
      <c r="Y33" s="25"/>
      <c r="AF33" s="25"/>
      <c r="AG33" s="25"/>
      <c r="AH33" s="25"/>
      <c r="AI33" s="25"/>
      <c r="AM33" s="6"/>
      <c r="AV33" s="29"/>
      <c r="AY33" s="5"/>
      <c r="AZ33" s="5"/>
      <c r="BA33" s="4"/>
      <c r="BB33" s="3"/>
      <c r="BC33" s="3"/>
      <c r="BE33" s="1"/>
      <c r="BF33" s="1"/>
      <c r="BG33" s="1"/>
      <c r="BH33" s="1"/>
      <c r="BI33" s="1"/>
      <c r="BJ33" s="1"/>
      <c r="BK33" s="115"/>
      <c r="BL33" s="1"/>
      <c r="BM33" s="1"/>
      <c r="BN33" s="1"/>
      <c r="BO33" s="1"/>
      <c r="BP33" s="1"/>
      <c r="BQ33" s="1"/>
    </row>
    <row r="34" spans="1:69" s="2" customFormat="1" x14ac:dyDescent="0.3">
      <c r="A34" s="1"/>
      <c r="B34" s="6"/>
      <c r="C34" s="6"/>
      <c r="D34" s="6"/>
      <c r="E34" s="6"/>
      <c r="W34" s="25"/>
      <c r="Y34" s="25"/>
      <c r="AF34" s="25"/>
      <c r="AG34" s="25"/>
      <c r="AH34" s="25"/>
      <c r="AI34" s="25"/>
      <c r="AM34" s="6"/>
      <c r="AV34" s="29"/>
      <c r="AY34" s="5"/>
      <c r="AZ34" s="5"/>
      <c r="BA34" s="4"/>
      <c r="BB34" s="3"/>
      <c r="BC34" s="3"/>
      <c r="BE34" s="1"/>
      <c r="BF34" s="1"/>
      <c r="BG34" s="1"/>
      <c r="BH34" s="1"/>
      <c r="BI34" s="1"/>
      <c r="BJ34" s="1"/>
      <c r="BK34" s="115"/>
      <c r="BL34" s="1"/>
      <c r="BM34" s="1"/>
      <c r="BN34" s="1"/>
      <c r="BO34" s="1"/>
      <c r="BP34" s="1"/>
      <c r="BQ34" s="1"/>
    </row>
    <row r="35" spans="1:69" s="2" customFormat="1" x14ac:dyDescent="0.3">
      <c r="A35" s="1"/>
      <c r="B35" s="6"/>
      <c r="C35" s="6"/>
      <c r="D35" s="6"/>
      <c r="E35" s="6"/>
      <c r="W35" s="25"/>
      <c r="Y35" s="25"/>
      <c r="AF35" s="25"/>
      <c r="AG35" s="25"/>
      <c r="AH35" s="25"/>
      <c r="AI35" s="25"/>
      <c r="AM35" s="6"/>
      <c r="AV35" s="29"/>
      <c r="AY35" s="5"/>
      <c r="AZ35" s="5"/>
      <c r="BA35" s="4"/>
      <c r="BB35" s="3"/>
      <c r="BC35" s="3"/>
      <c r="BE35" s="1"/>
      <c r="BF35" s="1"/>
      <c r="BG35" s="1"/>
      <c r="BH35" s="1"/>
      <c r="BI35" s="1"/>
      <c r="BJ35" s="1"/>
      <c r="BK35" s="115"/>
      <c r="BL35" s="1"/>
      <c r="BM35" s="1"/>
      <c r="BN35" s="1"/>
      <c r="BO35" s="1"/>
      <c r="BP35" s="1"/>
      <c r="BQ35" s="1"/>
    </row>
    <row r="36" spans="1:69" s="2" customFormat="1" x14ac:dyDescent="0.3">
      <c r="A36" s="1"/>
      <c r="B36" s="6"/>
      <c r="C36" s="6"/>
      <c r="D36" s="6"/>
      <c r="E36" s="6"/>
      <c r="W36" s="25"/>
      <c r="Y36" s="25"/>
      <c r="AF36" s="25"/>
      <c r="AG36" s="25"/>
      <c r="AH36" s="25"/>
      <c r="AI36" s="25"/>
      <c r="AM36" s="6"/>
      <c r="AV36" s="29"/>
      <c r="AY36" s="5"/>
      <c r="AZ36" s="5"/>
      <c r="BA36" s="4"/>
      <c r="BB36" s="3"/>
      <c r="BC36" s="3"/>
      <c r="BE36" s="1"/>
      <c r="BF36" s="1"/>
      <c r="BG36" s="1"/>
      <c r="BH36" s="1"/>
      <c r="BI36" s="1"/>
      <c r="BJ36" s="1"/>
      <c r="BK36" s="115"/>
      <c r="BL36" s="1"/>
      <c r="BM36" s="1"/>
      <c r="BN36" s="1"/>
      <c r="BO36" s="1"/>
      <c r="BP36" s="1"/>
      <c r="BQ36" s="1"/>
    </row>
    <row r="37" spans="1:69" s="2" customFormat="1" x14ac:dyDescent="0.3">
      <c r="A37" s="1"/>
      <c r="B37" s="6"/>
      <c r="C37" s="6"/>
      <c r="D37" s="6"/>
      <c r="E37" s="6"/>
      <c r="W37" s="25"/>
      <c r="Y37" s="25"/>
      <c r="AF37" s="25"/>
      <c r="AG37" s="25"/>
      <c r="AH37" s="25"/>
      <c r="AI37" s="25"/>
      <c r="AM37" s="6"/>
      <c r="AV37" s="29"/>
      <c r="AY37" s="5"/>
      <c r="AZ37" s="5"/>
      <c r="BA37" s="4"/>
      <c r="BB37" s="3"/>
      <c r="BC37" s="3"/>
      <c r="BE37" s="1"/>
      <c r="BF37" s="1"/>
      <c r="BG37" s="1"/>
      <c r="BH37" s="1"/>
      <c r="BI37" s="1"/>
      <c r="BJ37" s="1"/>
      <c r="BK37" s="115"/>
      <c r="BL37" s="1"/>
      <c r="BM37" s="1"/>
      <c r="BN37" s="1"/>
      <c r="BO37" s="1"/>
      <c r="BP37" s="1"/>
      <c r="BQ37" s="1"/>
    </row>
    <row r="38" spans="1:69" s="2" customFormat="1" x14ac:dyDescent="0.3">
      <c r="A38" s="1"/>
      <c r="B38" s="6"/>
      <c r="C38" s="6"/>
      <c r="D38" s="6"/>
      <c r="E38" s="6"/>
      <c r="W38" s="25"/>
      <c r="Y38" s="25"/>
      <c r="AF38" s="25"/>
      <c r="AG38" s="25"/>
      <c r="AH38" s="25"/>
      <c r="AI38" s="25"/>
      <c r="AM38" s="6"/>
      <c r="AV38" s="29"/>
      <c r="AY38" s="5"/>
      <c r="AZ38" s="5"/>
      <c r="BA38" s="4"/>
      <c r="BB38" s="3"/>
      <c r="BC38" s="3"/>
      <c r="BE38" s="1"/>
      <c r="BF38" s="1"/>
      <c r="BG38" s="1"/>
      <c r="BH38" s="1"/>
      <c r="BI38" s="1"/>
      <c r="BJ38" s="1"/>
      <c r="BK38" s="115"/>
      <c r="BL38" s="1"/>
      <c r="BM38" s="1"/>
      <c r="BN38" s="1"/>
      <c r="BO38" s="1"/>
      <c r="BP38" s="1"/>
      <c r="BQ38" s="1"/>
    </row>
    <row r="39" spans="1:69" s="2" customFormat="1" x14ac:dyDescent="0.3">
      <c r="A39" s="1"/>
      <c r="B39" s="6"/>
      <c r="C39" s="6"/>
      <c r="D39" s="6"/>
      <c r="E39" s="6"/>
      <c r="W39" s="25"/>
      <c r="Y39" s="25"/>
      <c r="AF39" s="25"/>
      <c r="AG39" s="25"/>
      <c r="AH39" s="25"/>
      <c r="AI39" s="25"/>
      <c r="AM39" s="6"/>
      <c r="AV39" s="29"/>
      <c r="AY39" s="5"/>
      <c r="AZ39" s="5"/>
      <c r="BA39" s="4"/>
      <c r="BB39" s="3"/>
      <c r="BC39" s="3"/>
      <c r="BE39" s="1"/>
      <c r="BF39" s="1"/>
      <c r="BG39" s="1"/>
      <c r="BH39" s="1"/>
      <c r="BI39" s="1"/>
      <c r="BJ39" s="1"/>
      <c r="BK39" s="115"/>
      <c r="BL39" s="1"/>
      <c r="BM39" s="1"/>
      <c r="BN39" s="1"/>
      <c r="BO39" s="1"/>
      <c r="BP39" s="1"/>
      <c r="BQ39" s="1"/>
    </row>
    <row r="40" spans="1:69" s="2" customFormat="1" x14ac:dyDescent="0.3">
      <c r="A40" s="1"/>
      <c r="B40" s="6"/>
      <c r="C40" s="6"/>
      <c r="D40" s="6"/>
      <c r="E40" s="6"/>
      <c r="W40" s="25"/>
      <c r="Y40" s="25"/>
      <c r="AF40" s="25"/>
      <c r="AG40" s="25"/>
      <c r="AH40" s="25"/>
      <c r="AI40" s="25"/>
      <c r="AM40" s="6"/>
      <c r="AV40" s="29"/>
      <c r="AY40" s="5"/>
      <c r="AZ40" s="5"/>
      <c r="BA40" s="4"/>
      <c r="BB40" s="3"/>
      <c r="BC40" s="3"/>
      <c r="BE40" s="1"/>
      <c r="BF40" s="1"/>
      <c r="BG40" s="1"/>
      <c r="BH40" s="1"/>
      <c r="BI40" s="1"/>
      <c r="BJ40" s="1"/>
      <c r="BK40" s="115"/>
      <c r="BL40" s="1"/>
      <c r="BM40" s="1"/>
      <c r="BN40" s="1"/>
      <c r="BO40" s="1"/>
      <c r="BP40" s="1"/>
      <c r="BQ40" s="1"/>
    </row>
    <row r="41" spans="1:69" s="2" customFormat="1" x14ac:dyDescent="0.3">
      <c r="A41" s="1"/>
      <c r="B41" s="6"/>
      <c r="C41" s="6"/>
      <c r="D41" s="6"/>
      <c r="E41" s="6"/>
      <c r="W41" s="25"/>
      <c r="Y41" s="25"/>
      <c r="AF41" s="25"/>
      <c r="AG41" s="25"/>
      <c r="AH41" s="25"/>
      <c r="AI41" s="25"/>
      <c r="AM41" s="6"/>
      <c r="AV41" s="29"/>
      <c r="AY41" s="5"/>
      <c r="AZ41" s="5"/>
      <c r="BA41" s="4"/>
      <c r="BB41" s="3"/>
      <c r="BC41" s="3"/>
      <c r="BE41" s="1"/>
      <c r="BF41" s="1"/>
      <c r="BG41" s="1"/>
      <c r="BH41" s="1"/>
      <c r="BI41" s="1"/>
      <c r="BJ41" s="1"/>
      <c r="BK41" s="115"/>
      <c r="BL41" s="1"/>
      <c r="BM41" s="1"/>
      <c r="BN41" s="1"/>
      <c r="BO41" s="1"/>
      <c r="BP41" s="1"/>
      <c r="BQ41" s="1"/>
    </row>
    <row r="42" spans="1:69" s="2" customFormat="1" x14ac:dyDescent="0.3">
      <c r="A42" s="1"/>
      <c r="B42" s="6"/>
      <c r="C42" s="6"/>
      <c r="D42" s="6"/>
      <c r="E42" s="6"/>
      <c r="W42" s="25"/>
      <c r="Y42" s="25"/>
      <c r="AF42" s="25"/>
      <c r="AG42" s="25"/>
      <c r="AH42" s="25"/>
      <c r="AI42" s="25"/>
      <c r="AM42" s="6"/>
      <c r="AV42" s="29"/>
      <c r="AY42" s="5"/>
      <c r="AZ42" s="5"/>
      <c r="BA42" s="4"/>
      <c r="BB42" s="3"/>
      <c r="BC42" s="3"/>
      <c r="BE42" s="1"/>
      <c r="BF42" s="1"/>
      <c r="BG42" s="1"/>
      <c r="BH42" s="1"/>
      <c r="BI42" s="1"/>
      <c r="BJ42" s="1"/>
      <c r="BK42" s="115"/>
      <c r="BL42" s="1"/>
      <c r="BM42" s="1"/>
      <c r="BN42" s="1"/>
      <c r="BO42" s="1"/>
      <c r="BP42" s="1"/>
      <c r="BQ42" s="1"/>
    </row>
    <row r="43" spans="1:69" s="2" customFormat="1" x14ac:dyDescent="0.3">
      <c r="A43" s="1"/>
      <c r="B43" s="6"/>
      <c r="C43" s="6"/>
      <c r="D43" s="6"/>
      <c r="E43" s="6"/>
      <c r="W43" s="25"/>
      <c r="Y43" s="25"/>
      <c r="AF43" s="25"/>
      <c r="AG43" s="25"/>
      <c r="AH43" s="25"/>
      <c r="AI43" s="25"/>
      <c r="AM43" s="6"/>
      <c r="AV43" s="29"/>
      <c r="AY43" s="5"/>
      <c r="AZ43" s="5"/>
      <c r="BA43" s="4"/>
      <c r="BB43" s="3"/>
      <c r="BC43" s="3"/>
      <c r="BE43" s="1"/>
      <c r="BF43" s="1"/>
      <c r="BG43" s="1"/>
      <c r="BH43" s="1"/>
      <c r="BI43" s="1"/>
      <c r="BJ43" s="1"/>
      <c r="BK43" s="115"/>
      <c r="BL43" s="1"/>
      <c r="BM43" s="1"/>
      <c r="BN43" s="1"/>
      <c r="BO43" s="1"/>
      <c r="BP43" s="1"/>
      <c r="BQ43" s="1"/>
    </row>
    <row r="44" spans="1:69" s="2" customFormat="1" x14ac:dyDescent="0.3">
      <c r="A44" s="1"/>
      <c r="B44" s="6"/>
      <c r="C44" s="6"/>
      <c r="D44" s="6"/>
      <c r="E44" s="6"/>
      <c r="W44" s="25"/>
      <c r="Y44" s="25"/>
      <c r="AF44" s="25"/>
      <c r="AG44" s="25"/>
      <c r="AH44" s="25"/>
      <c r="AI44" s="25"/>
      <c r="AM44" s="6"/>
      <c r="AV44" s="29"/>
      <c r="AY44" s="5"/>
      <c r="AZ44" s="5"/>
      <c r="BA44" s="4"/>
      <c r="BB44" s="3"/>
      <c r="BC44" s="3"/>
      <c r="BE44" s="1"/>
      <c r="BF44" s="1"/>
      <c r="BG44" s="1"/>
      <c r="BH44" s="1"/>
      <c r="BI44" s="1"/>
      <c r="BJ44" s="1"/>
      <c r="BK44" s="115"/>
      <c r="BL44" s="1"/>
      <c r="BM44" s="1"/>
      <c r="BN44" s="1"/>
      <c r="BO44" s="1"/>
      <c r="BP44" s="1"/>
      <c r="BQ44" s="1"/>
    </row>
    <row r="45" spans="1:69" s="2" customFormat="1" x14ac:dyDescent="0.3">
      <c r="A45" s="1"/>
      <c r="B45" s="6"/>
      <c r="C45" s="6"/>
      <c r="D45" s="6"/>
      <c r="E45" s="6"/>
      <c r="W45" s="25"/>
      <c r="Y45" s="25"/>
      <c r="AF45" s="25"/>
      <c r="AG45" s="25"/>
      <c r="AH45" s="25"/>
      <c r="AI45" s="25"/>
      <c r="AM45" s="6"/>
      <c r="AV45" s="29"/>
      <c r="AY45" s="5"/>
      <c r="AZ45" s="5"/>
      <c r="BA45" s="4"/>
      <c r="BB45" s="3"/>
      <c r="BC45" s="3"/>
      <c r="BE45" s="1"/>
      <c r="BF45" s="1"/>
      <c r="BG45" s="1"/>
      <c r="BH45" s="1"/>
      <c r="BI45" s="1"/>
      <c r="BJ45" s="1"/>
      <c r="BK45" s="115"/>
      <c r="BL45" s="1"/>
      <c r="BM45" s="1"/>
      <c r="BN45" s="1"/>
      <c r="BO45" s="1"/>
      <c r="BP45" s="1"/>
      <c r="BQ45" s="1"/>
    </row>
    <row r="46" spans="1:69" s="2" customFormat="1" x14ac:dyDescent="0.3">
      <c r="A46" s="1"/>
      <c r="B46" s="6"/>
      <c r="C46" s="6"/>
      <c r="D46" s="6"/>
      <c r="E46" s="6"/>
      <c r="W46" s="25"/>
      <c r="Y46" s="25"/>
      <c r="AF46" s="25"/>
      <c r="AG46" s="25"/>
      <c r="AH46" s="25"/>
      <c r="AI46" s="25"/>
      <c r="AM46" s="6"/>
      <c r="AV46" s="29"/>
      <c r="AY46" s="5"/>
      <c r="AZ46" s="5"/>
      <c r="BA46" s="4"/>
      <c r="BB46" s="3"/>
      <c r="BC46" s="3"/>
      <c r="BE46" s="1"/>
      <c r="BF46" s="1"/>
      <c r="BG46" s="1"/>
      <c r="BH46" s="1"/>
      <c r="BI46" s="1"/>
      <c r="BJ46" s="1"/>
      <c r="BK46" s="115"/>
      <c r="BL46" s="1"/>
      <c r="BM46" s="1"/>
      <c r="BN46" s="1"/>
      <c r="BO46" s="1"/>
      <c r="BP46" s="1"/>
      <c r="BQ46" s="1"/>
    </row>
    <row r="47" spans="1:69" s="2" customFormat="1" x14ac:dyDescent="0.3">
      <c r="A47" s="1"/>
      <c r="B47" s="6"/>
      <c r="C47" s="6"/>
      <c r="D47" s="6"/>
      <c r="E47" s="6"/>
      <c r="W47" s="25"/>
      <c r="Y47" s="25"/>
      <c r="AF47" s="25"/>
      <c r="AG47" s="25"/>
      <c r="AH47" s="25"/>
      <c r="AI47" s="25"/>
      <c r="AM47" s="6"/>
      <c r="AV47" s="29"/>
      <c r="AY47" s="5"/>
      <c r="AZ47" s="5"/>
      <c r="BA47" s="4"/>
      <c r="BB47" s="3"/>
      <c r="BC47" s="3"/>
      <c r="BE47" s="1"/>
      <c r="BF47" s="1"/>
      <c r="BG47" s="1"/>
      <c r="BH47" s="1"/>
      <c r="BI47" s="1"/>
      <c r="BJ47" s="1"/>
      <c r="BK47" s="115"/>
      <c r="BL47" s="1"/>
      <c r="BM47" s="1"/>
      <c r="BN47" s="1"/>
      <c r="BO47" s="1"/>
      <c r="BP47" s="1"/>
      <c r="BQ47" s="1"/>
    </row>
    <row r="48" spans="1:69" s="2" customFormat="1" x14ac:dyDescent="0.3">
      <c r="A48" s="1"/>
      <c r="B48" s="6"/>
      <c r="C48" s="6"/>
      <c r="D48" s="6"/>
      <c r="E48" s="6"/>
      <c r="W48" s="25"/>
      <c r="Y48" s="25"/>
      <c r="AF48" s="25"/>
      <c r="AG48" s="25"/>
      <c r="AH48" s="25"/>
      <c r="AI48" s="25"/>
      <c r="AM48" s="6"/>
      <c r="AV48" s="29"/>
      <c r="AY48" s="5"/>
      <c r="AZ48" s="5"/>
      <c r="BA48" s="4"/>
      <c r="BB48" s="3"/>
      <c r="BC48" s="3"/>
      <c r="BE48" s="1"/>
      <c r="BF48" s="1"/>
      <c r="BG48" s="1"/>
      <c r="BH48" s="1"/>
      <c r="BI48" s="1"/>
      <c r="BJ48" s="1"/>
      <c r="BK48" s="115"/>
      <c r="BL48" s="1"/>
      <c r="BM48" s="1"/>
      <c r="BN48" s="1"/>
      <c r="BO48" s="1"/>
      <c r="BP48" s="1"/>
      <c r="BQ48" s="1"/>
    </row>
    <row r="49" spans="1:69" s="2" customFormat="1" x14ac:dyDescent="0.3">
      <c r="A49" s="1"/>
      <c r="B49" s="6"/>
      <c r="C49" s="6"/>
      <c r="D49" s="6"/>
      <c r="E49" s="6"/>
      <c r="W49" s="25"/>
      <c r="Y49" s="25"/>
      <c r="AF49" s="25"/>
      <c r="AG49" s="25"/>
      <c r="AH49" s="25"/>
      <c r="AI49" s="25"/>
      <c r="AM49" s="6"/>
      <c r="AV49" s="29"/>
      <c r="AY49" s="5"/>
      <c r="AZ49" s="5"/>
      <c r="BA49" s="4"/>
      <c r="BB49" s="3"/>
      <c r="BC49" s="3"/>
      <c r="BE49" s="1"/>
      <c r="BF49" s="1"/>
      <c r="BG49" s="1"/>
      <c r="BH49" s="1"/>
      <c r="BI49" s="1"/>
      <c r="BJ49" s="1"/>
      <c r="BK49" s="115"/>
      <c r="BL49" s="1"/>
      <c r="BM49" s="1"/>
      <c r="BN49" s="1"/>
      <c r="BO49" s="1"/>
      <c r="BP49" s="1"/>
      <c r="BQ49" s="1"/>
    </row>
    <row r="50" spans="1:69" s="2" customFormat="1" x14ac:dyDescent="0.3">
      <c r="A50" s="1"/>
      <c r="B50" s="6"/>
      <c r="C50" s="6"/>
      <c r="D50" s="6"/>
      <c r="E50" s="6"/>
      <c r="W50" s="25"/>
      <c r="Y50" s="25"/>
      <c r="AF50" s="25"/>
      <c r="AG50" s="25"/>
      <c r="AH50" s="25"/>
      <c r="AI50" s="25"/>
      <c r="AM50" s="6"/>
      <c r="AV50" s="29"/>
      <c r="AY50" s="5"/>
      <c r="AZ50" s="5"/>
      <c r="BA50" s="4"/>
      <c r="BB50" s="3"/>
      <c r="BC50" s="3"/>
      <c r="BE50" s="1"/>
      <c r="BF50" s="1"/>
      <c r="BG50" s="1"/>
      <c r="BH50" s="1"/>
      <c r="BI50" s="1"/>
      <c r="BJ50" s="1"/>
      <c r="BK50" s="115"/>
      <c r="BL50" s="1"/>
      <c r="BM50" s="1"/>
      <c r="BN50" s="1"/>
      <c r="BO50" s="1"/>
      <c r="BP50" s="1"/>
      <c r="BQ50" s="1"/>
    </row>
    <row r="51" spans="1:69" s="2" customFormat="1" x14ac:dyDescent="0.3">
      <c r="A51" s="1"/>
      <c r="B51" s="6"/>
      <c r="C51" s="6"/>
      <c r="D51" s="6"/>
      <c r="E51" s="6"/>
      <c r="W51" s="25"/>
      <c r="Y51" s="25"/>
      <c r="AF51" s="25"/>
      <c r="AG51" s="25"/>
      <c r="AH51" s="25"/>
      <c r="AI51" s="25"/>
      <c r="AM51" s="6"/>
      <c r="AV51" s="29"/>
      <c r="AY51" s="5"/>
      <c r="AZ51" s="5"/>
      <c r="BA51" s="4"/>
      <c r="BB51" s="3"/>
      <c r="BC51" s="3"/>
      <c r="BE51" s="1"/>
      <c r="BF51" s="1"/>
      <c r="BG51" s="1"/>
      <c r="BH51" s="1"/>
      <c r="BI51" s="1"/>
      <c r="BJ51" s="1"/>
      <c r="BK51" s="115"/>
      <c r="BL51" s="1"/>
      <c r="BM51" s="1"/>
      <c r="BN51" s="1"/>
      <c r="BO51" s="1"/>
      <c r="BP51" s="1"/>
      <c r="BQ51" s="1"/>
    </row>
    <row r="52" spans="1:69" s="2" customFormat="1" x14ac:dyDescent="0.3">
      <c r="A52" s="1"/>
      <c r="B52" s="6"/>
      <c r="C52" s="6"/>
      <c r="D52" s="6"/>
      <c r="E52" s="6"/>
      <c r="W52" s="25"/>
      <c r="Y52" s="25"/>
      <c r="AF52" s="25"/>
      <c r="AG52" s="25"/>
      <c r="AH52" s="25"/>
      <c r="AI52" s="25"/>
      <c r="AM52" s="6"/>
      <c r="AV52" s="29"/>
      <c r="AY52" s="5"/>
      <c r="AZ52" s="5"/>
      <c r="BA52" s="4"/>
      <c r="BB52" s="3"/>
      <c r="BC52" s="3"/>
      <c r="BE52" s="1"/>
      <c r="BF52" s="1"/>
      <c r="BG52" s="1"/>
      <c r="BH52" s="1"/>
      <c r="BI52" s="1"/>
      <c r="BJ52" s="1"/>
      <c r="BK52" s="115"/>
      <c r="BL52" s="1"/>
      <c r="BM52" s="1"/>
      <c r="BN52" s="1"/>
      <c r="BO52" s="1"/>
      <c r="BP52" s="1"/>
      <c r="BQ52" s="1"/>
    </row>
    <row r="53" spans="1:69" s="2" customFormat="1" x14ac:dyDescent="0.3">
      <c r="A53" s="1"/>
      <c r="B53" s="6"/>
      <c r="C53" s="6"/>
      <c r="D53" s="6"/>
      <c r="E53" s="6"/>
      <c r="W53" s="25"/>
      <c r="Y53" s="25"/>
      <c r="AF53" s="25"/>
      <c r="AG53" s="25"/>
      <c r="AH53" s="25"/>
      <c r="AI53" s="25"/>
      <c r="AM53" s="6"/>
      <c r="AV53" s="29"/>
      <c r="AY53" s="5"/>
      <c r="AZ53" s="5"/>
      <c r="BA53" s="4"/>
      <c r="BB53" s="3"/>
      <c r="BC53" s="3"/>
      <c r="BE53" s="1"/>
      <c r="BF53" s="1"/>
      <c r="BG53" s="1"/>
      <c r="BH53" s="1"/>
      <c r="BI53" s="1"/>
      <c r="BJ53" s="1"/>
      <c r="BK53" s="115"/>
      <c r="BL53" s="1"/>
      <c r="BM53" s="1"/>
      <c r="BN53" s="1"/>
      <c r="BO53" s="1"/>
      <c r="BP53" s="1"/>
      <c r="BQ53" s="1"/>
    </row>
    <row r="54" spans="1:69" s="2" customFormat="1" x14ac:dyDescent="0.3">
      <c r="A54" s="1"/>
      <c r="B54" s="6"/>
      <c r="C54" s="6"/>
      <c r="D54" s="6"/>
      <c r="E54" s="6"/>
      <c r="W54" s="25"/>
      <c r="Y54" s="25"/>
      <c r="AF54" s="25"/>
      <c r="AG54" s="25"/>
      <c r="AH54" s="25"/>
      <c r="AI54" s="25"/>
      <c r="AM54" s="6"/>
      <c r="AV54" s="29"/>
      <c r="AY54" s="5"/>
      <c r="AZ54" s="5"/>
      <c r="BA54" s="4"/>
      <c r="BB54" s="3"/>
      <c r="BC54" s="3"/>
      <c r="BE54" s="1"/>
      <c r="BF54" s="1"/>
      <c r="BG54" s="1"/>
      <c r="BH54" s="1"/>
      <c r="BI54" s="1"/>
      <c r="BJ54" s="1"/>
      <c r="BK54" s="115"/>
      <c r="BL54" s="1"/>
      <c r="BM54" s="1"/>
      <c r="BN54" s="1"/>
      <c r="BO54" s="1"/>
      <c r="BP54" s="1"/>
      <c r="BQ54" s="1"/>
    </row>
    <row r="55" spans="1:69" s="2" customFormat="1" x14ac:dyDescent="0.3">
      <c r="A55" s="1"/>
      <c r="B55" s="6"/>
      <c r="C55" s="6"/>
      <c r="D55" s="6"/>
      <c r="E55" s="6"/>
      <c r="W55" s="25"/>
      <c r="Y55" s="25"/>
      <c r="AF55" s="25"/>
      <c r="AG55" s="25"/>
      <c r="AH55" s="25"/>
      <c r="AI55" s="25"/>
      <c r="AM55" s="6"/>
      <c r="AV55" s="29"/>
      <c r="AY55" s="5"/>
      <c r="AZ55" s="5"/>
      <c r="BA55" s="4"/>
      <c r="BB55" s="3"/>
      <c r="BC55" s="3"/>
      <c r="BE55" s="1"/>
      <c r="BF55" s="1"/>
      <c r="BG55" s="1"/>
      <c r="BH55" s="1"/>
      <c r="BI55" s="1"/>
      <c r="BJ55" s="1"/>
      <c r="BK55" s="115"/>
      <c r="BL55" s="1"/>
      <c r="BM55" s="1"/>
      <c r="BN55" s="1"/>
      <c r="BO55" s="1"/>
      <c r="BP55" s="1"/>
      <c r="BQ55" s="1"/>
    </row>
    <row r="56" spans="1:69" s="2" customFormat="1" x14ac:dyDescent="0.3">
      <c r="A56" s="1"/>
      <c r="B56" s="6"/>
      <c r="C56" s="6"/>
      <c r="D56" s="6"/>
      <c r="E56" s="6"/>
      <c r="W56" s="25"/>
      <c r="Y56" s="25"/>
      <c r="AF56" s="25"/>
      <c r="AG56" s="25"/>
      <c r="AH56" s="25"/>
      <c r="AI56" s="25"/>
      <c r="AM56" s="6"/>
      <c r="AV56" s="29"/>
      <c r="AY56" s="5"/>
      <c r="AZ56" s="5"/>
      <c r="BA56" s="4"/>
      <c r="BB56" s="3"/>
      <c r="BC56" s="3"/>
      <c r="BE56" s="1"/>
      <c r="BF56" s="1"/>
      <c r="BG56" s="1"/>
      <c r="BH56" s="1"/>
      <c r="BI56" s="1"/>
      <c r="BJ56" s="1"/>
      <c r="BK56" s="115"/>
      <c r="BL56" s="1"/>
      <c r="BM56" s="1"/>
      <c r="BN56" s="1"/>
      <c r="BO56" s="1"/>
      <c r="BP56" s="1"/>
      <c r="BQ56" s="1"/>
    </row>
    <row r="57" spans="1:69" s="2" customFormat="1" x14ac:dyDescent="0.3">
      <c r="A57" s="1"/>
      <c r="B57" s="6"/>
      <c r="C57" s="6"/>
      <c r="D57" s="6"/>
      <c r="E57" s="6"/>
      <c r="W57" s="25"/>
      <c r="Y57" s="25"/>
      <c r="AF57" s="25"/>
      <c r="AG57" s="25"/>
      <c r="AH57" s="25"/>
      <c r="AI57" s="25"/>
      <c r="AM57" s="6"/>
      <c r="AV57" s="29"/>
      <c r="AY57" s="5"/>
      <c r="AZ57" s="5"/>
      <c r="BA57" s="4"/>
      <c r="BB57" s="3"/>
      <c r="BC57" s="3"/>
      <c r="BE57" s="1"/>
      <c r="BF57" s="1"/>
      <c r="BG57" s="1"/>
      <c r="BH57" s="1"/>
      <c r="BI57" s="1"/>
      <c r="BJ57" s="1"/>
      <c r="BK57" s="115"/>
      <c r="BL57" s="1"/>
      <c r="BM57" s="1"/>
      <c r="BN57" s="1"/>
      <c r="BO57" s="1"/>
      <c r="BP57" s="1"/>
      <c r="BQ57" s="1"/>
    </row>
    <row r="58" spans="1:69" s="2" customFormat="1" x14ac:dyDescent="0.3">
      <c r="A58" s="1"/>
      <c r="B58" s="6"/>
      <c r="C58" s="6"/>
      <c r="D58" s="6"/>
      <c r="E58" s="6"/>
      <c r="W58" s="25"/>
      <c r="Y58" s="25"/>
      <c r="AF58" s="25"/>
      <c r="AG58" s="25"/>
      <c r="AH58" s="25"/>
      <c r="AI58" s="25"/>
      <c r="AM58" s="6"/>
      <c r="AV58" s="29"/>
      <c r="AY58" s="5"/>
      <c r="AZ58" s="5"/>
      <c r="BA58" s="4"/>
      <c r="BB58" s="3"/>
      <c r="BC58" s="3"/>
      <c r="BE58" s="1"/>
      <c r="BF58" s="1"/>
      <c r="BG58" s="1"/>
      <c r="BH58" s="1"/>
      <c r="BI58" s="1"/>
      <c r="BJ58" s="1"/>
      <c r="BK58" s="115"/>
      <c r="BL58" s="1"/>
      <c r="BM58" s="1"/>
      <c r="BN58" s="1"/>
      <c r="BO58" s="1"/>
      <c r="BP58" s="1"/>
      <c r="BQ58" s="1"/>
    </row>
    <row r="59" spans="1:69" s="2" customFormat="1" x14ac:dyDescent="0.3">
      <c r="A59" s="1"/>
      <c r="B59" s="6"/>
      <c r="C59" s="6"/>
      <c r="D59" s="6"/>
      <c r="E59" s="6"/>
      <c r="W59" s="25"/>
      <c r="Y59" s="25"/>
      <c r="AF59" s="25"/>
      <c r="AG59" s="25"/>
      <c r="AH59" s="25"/>
      <c r="AI59" s="25"/>
      <c r="AM59" s="6"/>
      <c r="AV59" s="29"/>
      <c r="AY59" s="5"/>
      <c r="AZ59" s="5"/>
      <c r="BA59" s="4"/>
      <c r="BB59" s="3"/>
      <c r="BC59" s="3"/>
      <c r="BE59" s="1"/>
      <c r="BF59" s="1"/>
      <c r="BG59" s="1"/>
      <c r="BH59" s="1"/>
      <c r="BI59" s="1"/>
      <c r="BJ59" s="1"/>
      <c r="BK59" s="115"/>
      <c r="BL59" s="1"/>
      <c r="BM59" s="1"/>
      <c r="BN59" s="1"/>
      <c r="BO59" s="1"/>
      <c r="BP59" s="1"/>
      <c r="BQ59" s="1"/>
    </row>
    <row r="60" spans="1:69" s="2" customFormat="1" x14ac:dyDescent="0.3">
      <c r="A60" s="1"/>
      <c r="B60" s="6"/>
      <c r="C60" s="6"/>
      <c r="D60" s="6"/>
      <c r="E60" s="6"/>
      <c r="W60" s="25"/>
      <c r="Y60" s="25"/>
      <c r="AF60" s="25"/>
      <c r="AG60" s="25"/>
      <c r="AH60" s="25"/>
      <c r="AI60" s="25"/>
      <c r="AM60" s="6"/>
      <c r="AV60" s="29"/>
      <c r="AY60" s="5"/>
      <c r="AZ60" s="5"/>
      <c r="BA60" s="4"/>
      <c r="BB60" s="3"/>
      <c r="BC60" s="3"/>
      <c r="BE60" s="1"/>
      <c r="BF60" s="1"/>
      <c r="BG60" s="1"/>
      <c r="BH60" s="1"/>
      <c r="BI60" s="1"/>
      <c r="BJ60" s="1"/>
      <c r="BK60" s="115"/>
      <c r="BL60" s="1"/>
      <c r="BM60" s="1"/>
      <c r="BN60" s="1"/>
      <c r="BO60" s="1"/>
      <c r="BP60" s="1"/>
      <c r="BQ60" s="1"/>
    </row>
    <row r="61" spans="1:69" s="2" customFormat="1" x14ac:dyDescent="0.3">
      <c r="A61" s="1"/>
      <c r="B61" s="6"/>
      <c r="C61" s="6"/>
      <c r="D61" s="6"/>
      <c r="E61" s="6"/>
      <c r="W61" s="25"/>
      <c r="Y61" s="25"/>
      <c r="AF61" s="25"/>
      <c r="AG61" s="25"/>
      <c r="AH61" s="25"/>
      <c r="AI61" s="25"/>
      <c r="AM61" s="6"/>
      <c r="AV61" s="29"/>
      <c r="AY61" s="5"/>
      <c r="AZ61" s="5"/>
      <c r="BA61" s="4"/>
      <c r="BB61" s="3"/>
      <c r="BC61" s="3"/>
      <c r="BE61" s="1"/>
      <c r="BF61" s="1"/>
      <c r="BG61" s="1"/>
      <c r="BH61" s="1"/>
      <c r="BI61" s="1"/>
      <c r="BJ61" s="1"/>
      <c r="BK61" s="115"/>
      <c r="BL61" s="1"/>
      <c r="BM61" s="1"/>
      <c r="BN61" s="1"/>
      <c r="BO61" s="1"/>
      <c r="BP61" s="1"/>
      <c r="BQ61" s="1"/>
    </row>
    <row r="62" spans="1:69" s="2" customFormat="1" x14ac:dyDescent="0.3">
      <c r="A62" s="1"/>
      <c r="B62" s="6"/>
      <c r="C62" s="6"/>
      <c r="D62" s="6"/>
      <c r="E62" s="6"/>
      <c r="W62" s="25"/>
      <c r="Y62" s="25"/>
      <c r="AF62" s="25"/>
      <c r="AG62" s="25"/>
      <c r="AH62" s="25"/>
      <c r="AI62" s="25"/>
      <c r="AM62" s="6"/>
      <c r="AV62" s="29"/>
      <c r="AY62" s="5"/>
      <c r="AZ62" s="5"/>
      <c r="BA62" s="4"/>
      <c r="BB62" s="3"/>
      <c r="BC62" s="3"/>
      <c r="BE62" s="1"/>
      <c r="BF62" s="1"/>
      <c r="BG62" s="1"/>
      <c r="BH62" s="1"/>
      <c r="BI62" s="1"/>
      <c r="BJ62" s="1"/>
      <c r="BK62" s="115"/>
      <c r="BL62" s="1"/>
      <c r="BM62" s="1"/>
      <c r="BN62" s="1"/>
      <c r="BO62" s="1"/>
      <c r="BP62" s="1"/>
      <c r="BQ62" s="1"/>
    </row>
    <row r="63" spans="1:69" s="2" customFormat="1" x14ac:dyDescent="0.3">
      <c r="A63" s="1"/>
      <c r="B63" s="6"/>
      <c r="C63" s="6"/>
      <c r="D63" s="6"/>
      <c r="E63" s="6"/>
      <c r="W63" s="25"/>
      <c r="Y63" s="25"/>
      <c r="AF63" s="25"/>
      <c r="AG63" s="25"/>
      <c r="AH63" s="25"/>
      <c r="AI63" s="25"/>
      <c r="AM63" s="6"/>
      <c r="AV63" s="29"/>
      <c r="AY63" s="5"/>
      <c r="AZ63" s="5"/>
      <c r="BA63" s="4"/>
      <c r="BB63" s="3"/>
      <c r="BC63" s="3"/>
      <c r="BE63" s="1"/>
      <c r="BF63" s="1"/>
      <c r="BG63" s="1"/>
      <c r="BH63" s="1"/>
      <c r="BI63" s="1"/>
      <c r="BJ63" s="1"/>
      <c r="BK63" s="115"/>
      <c r="BL63" s="1"/>
      <c r="BM63" s="1"/>
      <c r="BN63" s="1"/>
      <c r="BO63" s="1"/>
      <c r="BP63" s="1"/>
      <c r="BQ63" s="1"/>
    </row>
    <row r="64" spans="1:69" s="2" customFormat="1" x14ac:dyDescent="0.3">
      <c r="A64" s="1"/>
      <c r="B64" s="6"/>
      <c r="C64" s="6"/>
      <c r="D64" s="6"/>
      <c r="E64" s="6"/>
      <c r="W64" s="25"/>
      <c r="Y64" s="25"/>
      <c r="AF64" s="25"/>
      <c r="AG64" s="25"/>
      <c r="AH64" s="25"/>
      <c r="AI64" s="25"/>
      <c r="AM64" s="6"/>
      <c r="AV64" s="29"/>
      <c r="AY64" s="5"/>
      <c r="AZ64" s="5"/>
      <c r="BA64" s="4"/>
      <c r="BB64" s="3"/>
      <c r="BC64" s="3"/>
      <c r="BE64" s="1"/>
      <c r="BF64" s="1"/>
      <c r="BG64" s="1"/>
      <c r="BH64" s="1"/>
      <c r="BI64" s="1"/>
      <c r="BJ64" s="1"/>
      <c r="BK64" s="115"/>
      <c r="BL64" s="1"/>
      <c r="BM64" s="1"/>
      <c r="BN64" s="1"/>
      <c r="BO64" s="1"/>
      <c r="BP64" s="1"/>
      <c r="BQ64" s="1"/>
    </row>
    <row r="65" spans="1:69" s="2" customFormat="1" x14ac:dyDescent="0.3">
      <c r="A65" s="1"/>
      <c r="B65" s="6"/>
      <c r="C65" s="6"/>
      <c r="D65" s="6"/>
      <c r="E65" s="6"/>
      <c r="W65" s="25"/>
      <c r="Y65" s="25"/>
      <c r="AF65" s="25"/>
      <c r="AG65" s="25"/>
      <c r="AH65" s="25"/>
      <c r="AI65" s="25"/>
      <c r="AM65" s="6"/>
      <c r="AV65" s="29"/>
      <c r="AY65" s="5"/>
      <c r="AZ65" s="5"/>
      <c r="BA65" s="4"/>
      <c r="BB65" s="3"/>
      <c r="BC65" s="3"/>
      <c r="BE65" s="1"/>
      <c r="BF65" s="1"/>
      <c r="BG65" s="1"/>
      <c r="BH65" s="1"/>
      <c r="BI65" s="1"/>
      <c r="BJ65" s="1"/>
      <c r="BK65" s="115"/>
      <c r="BL65" s="1"/>
      <c r="BM65" s="1"/>
      <c r="BN65" s="1"/>
      <c r="BO65" s="1"/>
      <c r="BP65" s="1"/>
      <c r="BQ65" s="1"/>
    </row>
    <row r="66" spans="1:69" s="2" customFormat="1" x14ac:dyDescent="0.3">
      <c r="A66" s="1"/>
      <c r="B66" s="6"/>
      <c r="C66" s="6"/>
      <c r="D66" s="6"/>
      <c r="E66" s="6"/>
      <c r="W66" s="25"/>
      <c r="Y66" s="25"/>
      <c r="AF66" s="25"/>
      <c r="AG66" s="25"/>
      <c r="AH66" s="25"/>
      <c r="AI66" s="25"/>
      <c r="AM66" s="6"/>
      <c r="AV66" s="29"/>
      <c r="AY66" s="5"/>
      <c r="AZ66" s="5"/>
      <c r="BA66" s="4"/>
      <c r="BB66" s="3"/>
      <c r="BC66" s="3"/>
      <c r="BE66" s="1"/>
      <c r="BF66" s="1"/>
      <c r="BG66" s="1"/>
      <c r="BH66" s="1"/>
      <c r="BI66" s="1"/>
      <c r="BJ66" s="1"/>
      <c r="BK66" s="115"/>
      <c r="BL66" s="1"/>
      <c r="BM66" s="1"/>
      <c r="BN66" s="1"/>
      <c r="BO66" s="1"/>
      <c r="BP66" s="1"/>
      <c r="BQ66" s="1"/>
    </row>
    <row r="67" spans="1:69" s="2" customFormat="1" x14ac:dyDescent="0.3">
      <c r="A67" s="1"/>
      <c r="B67" s="6"/>
      <c r="C67" s="6"/>
      <c r="D67" s="6"/>
      <c r="E67" s="6"/>
      <c r="W67" s="25"/>
      <c r="Y67" s="25"/>
      <c r="AF67" s="25"/>
      <c r="AG67" s="25"/>
      <c r="AH67" s="25"/>
      <c r="AI67" s="25"/>
      <c r="AM67" s="6"/>
      <c r="AV67" s="29"/>
      <c r="AY67" s="5"/>
      <c r="AZ67" s="5"/>
      <c r="BA67" s="4"/>
      <c r="BB67" s="3"/>
      <c r="BC67" s="3"/>
      <c r="BE67" s="1"/>
      <c r="BF67" s="1"/>
      <c r="BG67" s="1"/>
      <c r="BH67" s="1"/>
      <c r="BI67" s="1"/>
      <c r="BJ67" s="1"/>
      <c r="BK67" s="115"/>
      <c r="BL67" s="1"/>
      <c r="BM67" s="1"/>
      <c r="BN67" s="1"/>
      <c r="BO67" s="1"/>
      <c r="BP67" s="1"/>
      <c r="BQ67" s="1"/>
    </row>
    <row r="68" spans="1:69" s="2" customFormat="1" x14ac:dyDescent="0.3">
      <c r="A68" s="1"/>
      <c r="B68" s="6"/>
      <c r="C68" s="6"/>
      <c r="D68" s="6"/>
      <c r="E68" s="6"/>
      <c r="W68" s="25"/>
      <c r="Y68" s="25"/>
      <c r="AF68" s="25"/>
      <c r="AG68" s="25"/>
      <c r="AH68" s="25"/>
      <c r="AI68" s="25"/>
      <c r="AM68" s="6"/>
      <c r="AV68" s="29"/>
      <c r="AY68" s="5"/>
      <c r="AZ68" s="5"/>
      <c r="BA68" s="4"/>
      <c r="BB68" s="3"/>
      <c r="BC68" s="3"/>
      <c r="BE68" s="1"/>
      <c r="BF68" s="1"/>
      <c r="BG68" s="1"/>
      <c r="BH68" s="1"/>
      <c r="BI68" s="1"/>
      <c r="BJ68" s="1"/>
      <c r="BK68" s="115"/>
      <c r="BL68" s="1"/>
      <c r="BM68" s="1"/>
      <c r="BN68" s="1"/>
      <c r="BO68" s="1"/>
      <c r="BP68" s="1"/>
      <c r="BQ68" s="1"/>
    </row>
    <row r="69" spans="1:69" s="2" customFormat="1" x14ac:dyDescent="0.3">
      <c r="A69" s="1"/>
      <c r="B69" s="6"/>
      <c r="C69" s="6"/>
      <c r="D69" s="6"/>
      <c r="E69" s="6"/>
      <c r="W69" s="25"/>
      <c r="Y69" s="25"/>
      <c r="AF69" s="25"/>
      <c r="AG69" s="25"/>
      <c r="AH69" s="25"/>
      <c r="AI69" s="25"/>
      <c r="AM69" s="6"/>
      <c r="AV69" s="29"/>
      <c r="AY69" s="5"/>
      <c r="AZ69" s="5"/>
      <c r="BA69" s="4"/>
      <c r="BB69" s="3"/>
      <c r="BC69" s="3"/>
      <c r="BE69" s="1"/>
      <c r="BF69" s="1"/>
      <c r="BG69" s="1"/>
      <c r="BH69" s="1"/>
      <c r="BI69" s="1"/>
      <c r="BJ69" s="1"/>
      <c r="BK69" s="115"/>
      <c r="BL69" s="1"/>
      <c r="BM69" s="1"/>
      <c r="BN69" s="1"/>
      <c r="BO69" s="1"/>
      <c r="BP69" s="1"/>
      <c r="BQ69" s="1"/>
    </row>
    <row r="70" spans="1:69" s="2" customFormat="1" x14ac:dyDescent="0.3">
      <c r="A70" s="1"/>
      <c r="B70" s="6"/>
      <c r="C70" s="6"/>
      <c r="D70" s="6"/>
      <c r="E70" s="6"/>
      <c r="W70" s="25"/>
      <c r="Y70" s="25"/>
      <c r="AF70" s="25"/>
      <c r="AG70" s="25"/>
      <c r="AH70" s="25"/>
      <c r="AI70" s="25"/>
      <c r="AM70" s="6"/>
      <c r="AV70" s="29"/>
      <c r="AY70" s="5"/>
      <c r="AZ70" s="5"/>
      <c r="BA70" s="4"/>
      <c r="BB70" s="3"/>
      <c r="BC70" s="3"/>
      <c r="BE70" s="1"/>
      <c r="BF70" s="1"/>
      <c r="BG70" s="1"/>
      <c r="BH70" s="1"/>
      <c r="BI70" s="1"/>
      <c r="BJ70" s="1"/>
      <c r="BK70" s="115"/>
      <c r="BL70" s="1"/>
      <c r="BM70" s="1"/>
      <c r="BN70" s="1"/>
      <c r="BO70" s="1"/>
      <c r="BP70" s="1"/>
      <c r="BQ70" s="1"/>
    </row>
    <row r="71" spans="1:69" s="2" customFormat="1" x14ac:dyDescent="0.3">
      <c r="A71" s="1"/>
      <c r="B71" s="6"/>
      <c r="C71" s="6"/>
      <c r="D71" s="6"/>
      <c r="E71" s="6"/>
      <c r="W71" s="25"/>
      <c r="Y71" s="25"/>
      <c r="AF71" s="25"/>
      <c r="AG71" s="25"/>
      <c r="AH71" s="25"/>
      <c r="AI71" s="25"/>
      <c r="AM71" s="6"/>
      <c r="AV71" s="29"/>
      <c r="AY71" s="5"/>
      <c r="AZ71" s="5"/>
      <c r="BA71" s="4"/>
      <c r="BB71" s="3"/>
      <c r="BC71" s="3"/>
      <c r="BE71" s="1"/>
      <c r="BF71" s="1"/>
      <c r="BG71" s="1"/>
      <c r="BH71" s="1"/>
      <c r="BI71" s="1"/>
      <c r="BJ71" s="1"/>
      <c r="BK71" s="115"/>
      <c r="BL71" s="1"/>
      <c r="BM71" s="1"/>
      <c r="BN71" s="1"/>
      <c r="BO71" s="1"/>
      <c r="BP71" s="1"/>
      <c r="BQ71" s="1"/>
    </row>
    <row r="72" spans="1:69" s="2" customFormat="1" x14ac:dyDescent="0.3">
      <c r="A72" s="1"/>
      <c r="B72" s="6"/>
      <c r="C72" s="6"/>
      <c r="D72" s="6"/>
      <c r="E72" s="6"/>
      <c r="W72" s="25"/>
      <c r="Y72" s="25"/>
      <c r="AF72" s="25"/>
      <c r="AG72" s="25"/>
      <c r="AH72" s="25"/>
      <c r="AI72" s="25"/>
      <c r="AM72" s="6"/>
      <c r="AV72" s="29"/>
      <c r="AY72" s="5"/>
      <c r="AZ72" s="5"/>
      <c r="BA72" s="4"/>
      <c r="BB72" s="3"/>
      <c r="BC72" s="3"/>
      <c r="BE72" s="1"/>
      <c r="BF72" s="1"/>
      <c r="BG72" s="1"/>
      <c r="BH72" s="1"/>
      <c r="BI72" s="1"/>
      <c r="BJ72" s="1"/>
      <c r="BK72" s="115"/>
      <c r="BL72" s="1"/>
      <c r="BM72" s="1"/>
      <c r="BN72" s="1"/>
      <c r="BO72" s="1"/>
      <c r="BP72" s="1"/>
      <c r="BQ72" s="1"/>
    </row>
    <row r="73" spans="1:69" s="2" customFormat="1" x14ac:dyDescent="0.3">
      <c r="A73" s="1"/>
      <c r="B73" s="6"/>
      <c r="C73" s="6"/>
      <c r="D73" s="6"/>
      <c r="E73" s="6"/>
      <c r="W73" s="25"/>
      <c r="Y73" s="25"/>
      <c r="AF73" s="25"/>
      <c r="AG73" s="25"/>
      <c r="AH73" s="25"/>
      <c r="AI73" s="25"/>
      <c r="AM73" s="6"/>
      <c r="AV73" s="29"/>
      <c r="AY73" s="5"/>
      <c r="AZ73" s="5"/>
      <c r="BA73" s="4"/>
      <c r="BB73" s="3"/>
      <c r="BC73" s="3"/>
      <c r="BE73" s="1"/>
      <c r="BF73" s="1"/>
      <c r="BG73" s="1"/>
      <c r="BH73" s="1"/>
      <c r="BI73" s="1"/>
      <c r="BJ73" s="1"/>
      <c r="BK73" s="115"/>
      <c r="BL73" s="1"/>
      <c r="BM73" s="1"/>
      <c r="BN73" s="1"/>
      <c r="BO73" s="1"/>
      <c r="BP73" s="1"/>
      <c r="BQ73" s="1"/>
    </row>
    <row r="74" spans="1:69" s="2" customFormat="1" x14ac:dyDescent="0.3">
      <c r="A74" s="1"/>
      <c r="B74" s="6"/>
      <c r="C74" s="6"/>
      <c r="D74" s="6"/>
      <c r="E74" s="6"/>
      <c r="W74" s="25"/>
      <c r="Y74" s="25"/>
      <c r="AF74" s="25"/>
      <c r="AG74" s="25"/>
      <c r="AH74" s="25"/>
      <c r="AI74" s="25"/>
      <c r="AM74" s="6"/>
      <c r="AV74" s="29"/>
      <c r="AY74" s="5"/>
      <c r="AZ74" s="5"/>
      <c r="BA74" s="4"/>
      <c r="BB74" s="3"/>
      <c r="BC74" s="3"/>
      <c r="BE74" s="1"/>
      <c r="BF74" s="1"/>
      <c r="BG74" s="1"/>
      <c r="BH74" s="1"/>
      <c r="BI74" s="1"/>
      <c r="BJ74" s="1"/>
      <c r="BK74" s="115"/>
      <c r="BL74" s="1"/>
      <c r="BM74" s="1"/>
      <c r="BN74" s="1"/>
      <c r="BO74" s="1"/>
      <c r="BP74" s="1"/>
      <c r="BQ74" s="1"/>
    </row>
    <row r="75" spans="1:69" s="2" customFormat="1" x14ac:dyDescent="0.3">
      <c r="A75" s="1"/>
      <c r="B75" s="6"/>
      <c r="C75" s="6"/>
      <c r="D75" s="6"/>
      <c r="E75" s="6"/>
      <c r="W75" s="25"/>
      <c r="Y75" s="25"/>
      <c r="AF75" s="25"/>
      <c r="AG75" s="25"/>
      <c r="AH75" s="25"/>
      <c r="AI75" s="25"/>
      <c r="AM75" s="6"/>
      <c r="AV75" s="29"/>
      <c r="AY75" s="5"/>
      <c r="AZ75" s="5"/>
      <c r="BA75" s="4"/>
      <c r="BB75" s="3"/>
      <c r="BC75" s="3"/>
      <c r="BE75" s="1"/>
      <c r="BF75" s="1"/>
      <c r="BG75" s="1"/>
      <c r="BH75" s="1"/>
      <c r="BI75" s="1"/>
      <c r="BJ75" s="1"/>
      <c r="BK75" s="115"/>
      <c r="BL75" s="1"/>
      <c r="BM75" s="1"/>
      <c r="BN75" s="1"/>
      <c r="BO75" s="1"/>
      <c r="BP75" s="1"/>
      <c r="BQ75" s="1"/>
    </row>
    <row r="76" spans="1:69" s="2" customFormat="1" x14ac:dyDescent="0.3">
      <c r="A76" s="1"/>
      <c r="B76" s="6"/>
      <c r="C76" s="6"/>
      <c r="D76" s="6"/>
      <c r="E76" s="6"/>
      <c r="W76" s="25"/>
      <c r="Y76" s="25"/>
      <c r="AF76" s="25"/>
      <c r="AG76" s="25"/>
      <c r="AH76" s="25"/>
      <c r="AI76" s="25"/>
      <c r="AM76" s="6"/>
      <c r="AV76" s="29"/>
      <c r="AY76" s="5"/>
      <c r="AZ76" s="5"/>
      <c r="BA76" s="4"/>
      <c r="BB76" s="3"/>
      <c r="BC76" s="3"/>
      <c r="BE76" s="1"/>
      <c r="BF76" s="1"/>
      <c r="BG76" s="1"/>
      <c r="BH76" s="1"/>
      <c r="BI76" s="1"/>
      <c r="BJ76" s="1"/>
      <c r="BK76" s="115"/>
      <c r="BL76" s="1"/>
      <c r="BM76" s="1"/>
      <c r="BN76" s="1"/>
      <c r="BO76" s="1"/>
      <c r="BP76" s="1"/>
      <c r="BQ76" s="1"/>
    </row>
    <row r="77" spans="1:69" s="2" customFormat="1" x14ac:dyDescent="0.3">
      <c r="A77" s="1"/>
      <c r="B77" s="6"/>
      <c r="C77" s="6"/>
      <c r="D77" s="6"/>
      <c r="E77" s="6"/>
      <c r="W77" s="25"/>
      <c r="Y77" s="25"/>
      <c r="AF77" s="25"/>
      <c r="AG77" s="25"/>
      <c r="AH77" s="25"/>
      <c r="AI77" s="25"/>
      <c r="AM77" s="6"/>
      <c r="AV77" s="29"/>
      <c r="AY77" s="5"/>
      <c r="AZ77" s="5"/>
      <c r="BA77" s="4"/>
      <c r="BB77" s="3"/>
      <c r="BC77" s="3"/>
      <c r="BE77" s="1"/>
      <c r="BF77" s="1"/>
      <c r="BG77" s="1"/>
      <c r="BH77" s="1"/>
      <c r="BI77" s="1"/>
      <c r="BJ77" s="1"/>
      <c r="BK77" s="115"/>
      <c r="BL77" s="1"/>
      <c r="BM77" s="1"/>
      <c r="BN77" s="1"/>
      <c r="BO77" s="1"/>
      <c r="BP77" s="1"/>
      <c r="BQ77" s="1"/>
    </row>
    <row r="78" spans="1:69" s="2" customFormat="1" x14ac:dyDescent="0.3">
      <c r="A78" s="1"/>
      <c r="B78" s="6"/>
      <c r="C78" s="6"/>
      <c r="D78" s="6"/>
      <c r="E78" s="6"/>
      <c r="W78" s="25"/>
      <c r="Y78" s="25"/>
      <c r="AF78" s="25"/>
      <c r="AG78" s="25"/>
      <c r="AH78" s="25"/>
      <c r="AI78" s="25"/>
      <c r="AM78" s="6"/>
      <c r="AV78" s="29"/>
      <c r="AY78" s="5"/>
      <c r="AZ78" s="5"/>
      <c r="BA78" s="4"/>
      <c r="BB78" s="3"/>
      <c r="BC78" s="3"/>
      <c r="BE78" s="1"/>
      <c r="BF78" s="1"/>
      <c r="BG78" s="1"/>
      <c r="BH78" s="1"/>
      <c r="BI78" s="1"/>
      <c r="BJ78" s="1"/>
      <c r="BK78" s="115"/>
      <c r="BL78" s="1"/>
      <c r="BM78" s="1"/>
      <c r="BN78" s="1"/>
      <c r="BO78" s="1"/>
      <c r="BP78" s="1"/>
      <c r="BQ78" s="1"/>
    </row>
    <row r="79" spans="1:69" s="2" customFormat="1" x14ac:dyDescent="0.3">
      <c r="A79" s="1"/>
      <c r="B79" s="6"/>
      <c r="C79" s="6"/>
      <c r="D79" s="6"/>
      <c r="E79" s="6"/>
      <c r="W79" s="25"/>
      <c r="Y79" s="25"/>
      <c r="AF79" s="25"/>
      <c r="AG79" s="25"/>
      <c r="AH79" s="25"/>
      <c r="AI79" s="25"/>
      <c r="AM79" s="6"/>
      <c r="AV79" s="29"/>
      <c r="AY79" s="5"/>
      <c r="AZ79" s="5"/>
      <c r="BA79" s="4"/>
      <c r="BB79" s="3"/>
      <c r="BC79" s="3"/>
      <c r="BE79" s="1"/>
      <c r="BF79" s="1"/>
      <c r="BG79" s="1"/>
      <c r="BH79" s="1"/>
      <c r="BI79" s="1"/>
      <c r="BJ79" s="1"/>
      <c r="BK79" s="115"/>
      <c r="BL79" s="1"/>
      <c r="BM79" s="1"/>
      <c r="BN79" s="1"/>
      <c r="BO79" s="1"/>
      <c r="BP79" s="1"/>
      <c r="BQ79" s="1"/>
    </row>
    <row r="80" spans="1:69" s="2" customFormat="1" x14ac:dyDescent="0.3">
      <c r="A80" s="1"/>
      <c r="B80" s="6"/>
      <c r="C80" s="6"/>
      <c r="D80" s="6"/>
      <c r="E80" s="6"/>
      <c r="W80" s="25"/>
      <c r="Y80" s="25"/>
      <c r="AF80" s="25"/>
      <c r="AG80" s="25"/>
      <c r="AH80" s="25"/>
      <c r="AI80" s="25"/>
      <c r="AM80" s="6"/>
      <c r="AV80" s="29"/>
      <c r="AY80" s="5"/>
      <c r="AZ80" s="5"/>
      <c r="BA80" s="4"/>
      <c r="BB80" s="3"/>
      <c r="BC80" s="3"/>
      <c r="BE80" s="1"/>
      <c r="BF80" s="1"/>
      <c r="BG80" s="1"/>
      <c r="BH80" s="1"/>
      <c r="BI80" s="1"/>
      <c r="BJ80" s="1"/>
      <c r="BK80" s="115"/>
      <c r="BL80" s="1"/>
      <c r="BM80" s="1"/>
      <c r="BN80" s="1"/>
      <c r="BO80" s="1"/>
      <c r="BP80" s="1"/>
      <c r="BQ80" s="1"/>
    </row>
    <row r="81" spans="1:69" s="2" customFormat="1" x14ac:dyDescent="0.3">
      <c r="A81" s="1"/>
      <c r="B81" s="6"/>
      <c r="C81" s="6"/>
      <c r="D81" s="6"/>
      <c r="E81" s="6"/>
      <c r="W81" s="25"/>
      <c r="Y81" s="25"/>
      <c r="AF81" s="25"/>
      <c r="AG81" s="25"/>
      <c r="AH81" s="25"/>
      <c r="AI81" s="25"/>
      <c r="AM81" s="6"/>
      <c r="AV81" s="29"/>
      <c r="AY81" s="5"/>
      <c r="AZ81" s="5"/>
      <c r="BA81" s="4"/>
      <c r="BB81" s="3"/>
      <c r="BC81" s="3"/>
      <c r="BE81" s="1"/>
      <c r="BF81" s="1"/>
      <c r="BG81" s="1"/>
      <c r="BH81" s="1"/>
      <c r="BI81" s="1"/>
      <c r="BJ81" s="1"/>
      <c r="BK81" s="115"/>
      <c r="BL81" s="1"/>
      <c r="BM81" s="1"/>
      <c r="BN81" s="1"/>
      <c r="BO81" s="1"/>
      <c r="BP81" s="1"/>
      <c r="BQ81" s="1"/>
    </row>
    <row r="82" spans="1:69" s="2" customFormat="1" x14ac:dyDescent="0.3">
      <c r="A82" s="1"/>
      <c r="B82" s="6"/>
      <c r="C82" s="6"/>
      <c r="D82" s="6"/>
      <c r="E82" s="6"/>
      <c r="W82" s="25"/>
      <c r="Y82" s="25"/>
      <c r="AF82" s="25"/>
      <c r="AG82" s="25"/>
      <c r="AH82" s="25"/>
      <c r="AI82" s="25"/>
      <c r="AM82" s="6"/>
      <c r="AV82" s="29"/>
      <c r="AY82" s="5"/>
      <c r="AZ82" s="5"/>
      <c r="BA82" s="4"/>
      <c r="BB82" s="3"/>
      <c r="BC82" s="3"/>
      <c r="BE82" s="1"/>
      <c r="BF82" s="1"/>
      <c r="BG82" s="1"/>
      <c r="BH82" s="1"/>
      <c r="BI82" s="1"/>
      <c r="BJ82" s="1"/>
      <c r="BK82" s="115"/>
      <c r="BL82" s="1"/>
      <c r="BM82" s="1"/>
      <c r="BN82" s="1"/>
      <c r="BO82" s="1"/>
      <c r="BP82" s="1"/>
      <c r="BQ82" s="1"/>
    </row>
    <row r="83" spans="1:69" s="2" customFormat="1" x14ac:dyDescent="0.3">
      <c r="A83" s="1"/>
      <c r="B83" s="6"/>
      <c r="C83" s="6"/>
      <c r="D83" s="6"/>
      <c r="E83" s="6"/>
      <c r="W83" s="25"/>
      <c r="Y83" s="25"/>
      <c r="AF83" s="25"/>
      <c r="AG83" s="25"/>
      <c r="AH83" s="25"/>
      <c r="AI83" s="25"/>
      <c r="AM83" s="6"/>
      <c r="AV83" s="29"/>
      <c r="AY83" s="5"/>
      <c r="AZ83" s="5"/>
      <c r="BA83" s="4"/>
      <c r="BB83" s="3"/>
      <c r="BC83" s="3"/>
      <c r="BE83" s="1"/>
      <c r="BF83" s="1"/>
      <c r="BG83" s="1"/>
      <c r="BH83" s="1"/>
      <c r="BI83" s="1"/>
      <c r="BJ83" s="1"/>
      <c r="BK83" s="115"/>
      <c r="BL83" s="1"/>
      <c r="BM83" s="1"/>
      <c r="BN83" s="1"/>
      <c r="BO83" s="1"/>
      <c r="BP83" s="1"/>
      <c r="BQ83" s="1"/>
    </row>
    <row r="84" spans="1:69" s="2" customFormat="1" x14ac:dyDescent="0.3">
      <c r="A84" s="1"/>
      <c r="B84" s="6"/>
      <c r="C84" s="6"/>
      <c r="D84" s="6"/>
      <c r="E84" s="6"/>
      <c r="W84" s="25"/>
      <c r="Y84" s="25"/>
      <c r="AF84" s="25"/>
      <c r="AG84" s="25"/>
      <c r="AH84" s="25"/>
      <c r="AI84" s="25"/>
      <c r="AM84" s="6"/>
      <c r="AV84" s="29"/>
      <c r="AY84" s="5"/>
      <c r="AZ84" s="5"/>
      <c r="BA84" s="4"/>
      <c r="BB84" s="3"/>
      <c r="BC84" s="3"/>
      <c r="BE84" s="1"/>
      <c r="BF84" s="1"/>
      <c r="BG84" s="1"/>
      <c r="BH84" s="1"/>
      <c r="BI84" s="1"/>
      <c r="BJ84" s="1"/>
      <c r="BK84" s="115"/>
      <c r="BL84" s="1"/>
      <c r="BM84" s="1"/>
      <c r="BN84" s="1"/>
      <c r="BO84" s="1"/>
      <c r="BP84" s="1"/>
      <c r="BQ84" s="1"/>
    </row>
    <row r="85" spans="1:69" s="2" customFormat="1" x14ac:dyDescent="0.3">
      <c r="A85" s="1"/>
      <c r="B85" s="6"/>
      <c r="C85" s="6"/>
      <c r="D85" s="6"/>
      <c r="E85" s="6"/>
      <c r="W85" s="25"/>
      <c r="Y85" s="25"/>
      <c r="AF85" s="25"/>
      <c r="AG85" s="25"/>
      <c r="AH85" s="25"/>
      <c r="AI85" s="25"/>
      <c r="AM85" s="6"/>
      <c r="AV85" s="29"/>
      <c r="AY85" s="5"/>
      <c r="AZ85" s="5"/>
      <c r="BA85" s="4"/>
      <c r="BB85" s="3"/>
      <c r="BC85" s="3"/>
      <c r="BE85" s="1"/>
      <c r="BF85" s="1"/>
      <c r="BG85" s="1"/>
      <c r="BH85" s="1"/>
      <c r="BI85" s="1"/>
      <c r="BJ85" s="1"/>
      <c r="BK85" s="115"/>
      <c r="BL85" s="1"/>
      <c r="BM85" s="1"/>
      <c r="BN85" s="1"/>
      <c r="BO85" s="1"/>
      <c r="BP85" s="1"/>
      <c r="BQ85" s="1"/>
    </row>
    <row r="86" spans="1:69" s="2" customFormat="1" x14ac:dyDescent="0.3">
      <c r="A86" s="1"/>
      <c r="B86" s="6"/>
      <c r="C86" s="6"/>
      <c r="D86" s="6"/>
      <c r="E86" s="6"/>
      <c r="W86" s="25"/>
      <c r="Y86" s="25"/>
      <c r="AF86" s="25"/>
      <c r="AG86" s="25"/>
      <c r="AH86" s="25"/>
      <c r="AI86" s="25"/>
      <c r="AM86" s="6"/>
      <c r="AV86" s="29"/>
      <c r="AY86" s="5"/>
      <c r="AZ86" s="5"/>
      <c r="BA86" s="4"/>
      <c r="BB86" s="3"/>
      <c r="BC86" s="3"/>
      <c r="BE86" s="1"/>
      <c r="BF86" s="1"/>
      <c r="BG86" s="1"/>
      <c r="BH86" s="1"/>
      <c r="BI86" s="1"/>
      <c r="BJ86" s="1"/>
      <c r="BK86" s="115"/>
      <c r="BL86" s="1"/>
      <c r="BM86" s="1"/>
      <c r="BN86" s="1"/>
      <c r="BO86" s="1"/>
      <c r="BP86" s="1"/>
      <c r="BQ86" s="1"/>
    </row>
    <row r="87" spans="1:69" s="2" customFormat="1" x14ac:dyDescent="0.3">
      <c r="A87" s="1"/>
      <c r="B87" s="6"/>
      <c r="C87" s="6"/>
      <c r="D87" s="6"/>
      <c r="E87" s="6"/>
      <c r="W87" s="25"/>
      <c r="Y87" s="25"/>
      <c r="AF87" s="25"/>
      <c r="AG87" s="25"/>
      <c r="AH87" s="25"/>
      <c r="AI87" s="25"/>
      <c r="AM87" s="6"/>
      <c r="AV87" s="29"/>
      <c r="AY87" s="5"/>
      <c r="AZ87" s="5"/>
      <c r="BA87" s="4"/>
      <c r="BB87" s="3"/>
      <c r="BC87" s="3"/>
      <c r="BE87" s="1"/>
      <c r="BF87" s="1"/>
      <c r="BG87" s="1"/>
      <c r="BH87" s="1"/>
      <c r="BI87" s="1"/>
      <c r="BJ87" s="1"/>
      <c r="BK87" s="115"/>
      <c r="BL87" s="1"/>
      <c r="BM87" s="1"/>
      <c r="BN87" s="1"/>
      <c r="BO87" s="1"/>
      <c r="BP87" s="1"/>
      <c r="BQ87" s="1"/>
    </row>
    <row r="88" spans="1:69" s="2" customFormat="1" x14ac:dyDescent="0.3">
      <c r="A88" s="1"/>
      <c r="B88" s="6"/>
      <c r="C88" s="6"/>
      <c r="D88" s="6"/>
      <c r="E88" s="6"/>
      <c r="W88" s="25"/>
      <c r="Y88" s="25"/>
      <c r="AF88" s="25"/>
      <c r="AG88" s="25"/>
      <c r="AH88" s="25"/>
      <c r="AI88" s="25"/>
      <c r="AM88" s="6"/>
      <c r="AV88" s="29"/>
      <c r="AY88" s="5"/>
      <c r="AZ88" s="5"/>
      <c r="BA88" s="4"/>
      <c r="BB88" s="3"/>
      <c r="BC88" s="3"/>
      <c r="BE88" s="1"/>
      <c r="BF88" s="1"/>
      <c r="BG88" s="1"/>
      <c r="BH88" s="1"/>
      <c r="BI88" s="1"/>
      <c r="BJ88" s="1"/>
      <c r="BK88" s="115"/>
      <c r="BL88" s="1"/>
      <c r="BM88" s="1"/>
      <c r="BN88" s="1"/>
      <c r="BO88" s="1"/>
      <c r="BP88" s="1"/>
      <c r="BQ88" s="1"/>
    </row>
    <row r="89" spans="1:69" s="2" customFormat="1" x14ac:dyDescent="0.3">
      <c r="A89" s="1"/>
      <c r="B89" s="6"/>
      <c r="C89" s="6"/>
      <c r="D89" s="6"/>
      <c r="E89" s="6"/>
      <c r="W89" s="25"/>
      <c r="Y89" s="25"/>
      <c r="AF89" s="25"/>
      <c r="AG89" s="25"/>
      <c r="AH89" s="25"/>
      <c r="AI89" s="25"/>
      <c r="AM89" s="6"/>
      <c r="AV89" s="29"/>
      <c r="AY89" s="5"/>
      <c r="AZ89" s="5"/>
      <c r="BA89" s="4"/>
      <c r="BB89" s="3"/>
      <c r="BC89" s="3"/>
      <c r="BE89" s="1"/>
      <c r="BF89" s="1"/>
      <c r="BG89" s="1"/>
      <c r="BH89" s="1"/>
      <c r="BI89" s="1"/>
      <c r="BJ89" s="1"/>
      <c r="BK89" s="115"/>
      <c r="BL89" s="1"/>
      <c r="BM89" s="1"/>
      <c r="BN89" s="1"/>
      <c r="BO89" s="1"/>
      <c r="BP89" s="1"/>
      <c r="BQ89" s="1"/>
    </row>
    <row r="90" spans="1:69" s="2" customFormat="1" x14ac:dyDescent="0.3">
      <c r="A90" s="1"/>
      <c r="B90" s="6"/>
      <c r="C90" s="6"/>
      <c r="D90" s="6"/>
      <c r="E90" s="6"/>
      <c r="W90" s="25"/>
      <c r="Y90" s="25"/>
      <c r="AF90" s="25"/>
      <c r="AG90" s="25"/>
      <c r="AH90" s="25"/>
      <c r="AI90" s="25"/>
      <c r="AM90" s="6"/>
      <c r="AV90" s="29"/>
      <c r="AY90" s="5"/>
      <c r="AZ90" s="5"/>
      <c r="BA90" s="4"/>
      <c r="BB90" s="3"/>
      <c r="BC90" s="3"/>
      <c r="BE90" s="1"/>
      <c r="BF90" s="1"/>
      <c r="BG90" s="1"/>
      <c r="BH90" s="1"/>
      <c r="BI90" s="1"/>
      <c r="BJ90" s="1"/>
      <c r="BK90" s="115"/>
      <c r="BL90" s="1"/>
      <c r="BM90" s="1"/>
      <c r="BN90" s="1"/>
      <c r="BO90" s="1"/>
      <c r="BP90" s="1"/>
      <c r="BQ90" s="1"/>
    </row>
    <row r="91" spans="1:69" s="2" customFormat="1" x14ac:dyDescent="0.3">
      <c r="A91" s="1"/>
      <c r="B91" s="6"/>
      <c r="C91" s="6"/>
      <c r="D91" s="6"/>
      <c r="E91" s="6"/>
      <c r="W91" s="25"/>
      <c r="Y91" s="25"/>
      <c r="AF91" s="25"/>
      <c r="AG91" s="25"/>
      <c r="AH91" s="25"/>
      <c r="AI91" s="25"/>
      <c r="AM91" s="6"/>
      <c r="AV91" s="29"/>
      <c r="AY91" s="5"/>
      <c r="AZ91" s="5"/>
      <c r="BA91" s="4"/>
      <c r="BB91" s="3"/>
      <c r="BC91" s="3"/>
      <c r="BE91" s="1"/>
      <c r="BF91" s="1"/>
      <c r="BG91" s="1"/>
      <c r="BH91" s="1"/>
      <c r="BI91" s="1"/>
      <c r="BJ91" s="1"/>
      <c r="BK91" s="115"/>
      <c r="BL91" s="1"/>
      <c r="BM91" s="1"/>
      <c r="BN91" s="1"/>
      <c r="BO91" s="1"/>
      <c r="BP91" s="1"/>
      <c r="BQ91" s="1"/>
    </row>
    <row r="92" spans="1:69" s="2" customFormat="1" x14ac:dyDescent="0.3">
      <c r="A92" s="1"/>
      <c r="B92" s="6"/>
      <c r="C92" s="6"/>
      <c r="D92" s="6"/>
      <c r="E92" s="6"/>
      <c r="W92" s="25"/>
      <c r="Y92" s="25"/>
      <c r="AF92" s="25"/>
      <c r="AG92" s="25"/>
      <c r="AH92" s="25"/>
      <c r="AI92" s="25"/>
      <c r="AM92" s="6"/>
      <c r="AV92" s="29"/>
      <c r="AY92" s="5"/>
      <c r="AZ92" s="5"/>
      <c r="BA92" s="4"/>
      <c r="BB92" s="3"/>
      <c r="BC92" s="3"/>
      <c r="BE92" s="1"/>
      <c r="BF92" s="1"/>
      <c r="BG92" s="1"/>
      <c r="BH92" s="1"/>
      <c r="BI92" s="1"/>
      <c r="BJ92" s="1"/>
      <c r="BK92" s="115"/>
      <c r="BL92" s="1"/>
      <c r="BM92" s="1"/>
      <c r="BN92" s="1"/>
      <c r="BO92" s="1"/>
      <c r="BP92" s="1"/>
      <c r="BQ92" s="1"/>
    </row>
    <row r="93" spans="1:69" s="2" customFormat="1" x14ac:dyDescent="0.3">
      <c r="A93" s="1"/>
      <c r="B93" s="6"/>
      <c r="C93" s="6"/>
      <c r="D93" s="6"/>
      <c r="E93" s="6"/>
      <c r="W93" s="25"/>
      <c r="Y93" s="25"/>
      <c r="AF93" s="25"/>
      <c r="AG93" s="25"/>
      <c r="AH93" s="25"/>
      <c r="AI93" s="25"/>
      <c r="AM93" s="6"/>
      <c r="AV93" s="29"/>
      <c r="AY93" s="5"/>
      <c r="AZ93" s="5"/>
      <c r="BA93" s="4"/>
      <c r="BB93" s="3"/>
      <c r="BC93" s="3"/>
      <c r="BE93" s="1"/>
      <c r="BF93" s="1"/>
      <c r="BG93" s="1"/>
      <c r="BH93" s="1"/>
      <c r="BI93" s="1"/>
      <c r="BJ93" s="1"/>
      <c r="BK93" s="115"/>
      <c r="BL93" s="1"/>
      <c r="BM93" s="1"/>
      <c r="BN93" s="1"/>
      <c r="BO93" s="1"/>
      <c r="BP93" s="1"/>
      <c r="BQ93" s="1"/>
    </row>
    <row r="94" spans="1:69" s="2" customFormat="1" x14ac:dyDescent="0.3">
      <c r="A94" s="1"/>
      <c r="B94" s="6"/>
      <c r="C94" s="6"/>
      <c r="D94" s="6"/>
      <c r="E94" s="6"/>
      <c r="W94" s="25"/>
      <c r="Y94" s="25"/>
      <c r="AF94" s="25"/>
      <c r="AG94" s="25"/>
      <c r="AH94" s="25"/>
      <c r="AI94" s="25"/>
      <c r="AM94" s="6"/>
      <c r="AV94" s="29"/>
      <c r="AY94" s="5"/>
      <c r="AZ94" s="5"/>
      <c r="BA94" s="4"/>
      <c r="BB94" s="3"/>
      <c r="BC94" s="3"/>
      <c r="BE94" s="1"/>
      <c r="BF94" s="1"/>
      <c r="BG94" s="1"/>
      <c r="BH94" s="1"/>
      <c r="BI94" s="1"/>
      <c r="BJ94" s="1"/>
      <c r="BK94" s="115"/>
      <c r="BL94" s="1"/>
      <c r="BM94" s="1"/>
      <c r="BN94" s="1"/>
      <c r="BO94" s="1"/>
      <c r="BP94" s="1"/>
      <c r="BQ94" s="1"/>
    </row>
    <row r="95" spans="1:69" s="2" customFormat="1" x14ac:dyDescent="0.3">
      <c r="A95" s="1"/>
      <c r="B95" s="6"/>
      <c r="C95" s="6"/>
      <c r="D95" s="6"/>
      <c r="E95" s="6"/>
      <c r="W95" s="25"/>
      <c r="Y95" s="25"/>
      <c r="AF95" s="25"/>
      <c r="AG95" s="25"/>
      <c r="AH95" s="25"/>
      <c r="AI95" s="25"/>
      <c r="AM95" s="6"/>
      <c r="AV95" s="29"/>
      <c r="AY95" s="5"/>
      <c r="AZ95" s="5"/>
      <c r="BA95" s="4"/>
      <c r="BB95" s="3"/>
      <c r="BC95" s="3"/>
      <c r="BE95" s="1"/>
      <c r="BF95" s="1"/>
      <c r="BG95" s="1"/>
      <c r="BH95" s="1"/>
      <c r="BI95" s="1"/>
      <c r="BJ95" s="1"/>
      <c r="BK95" s="115"/>
      <c r="BL95" s="1"/>
      <c r="BM95" s="1"/>
      <c r="BN95" s="1"/>
      <c r="BO95" s="1"/>
      <c r="BP95" s="1"/>
      <c r="BQ95" s="1"/>
    </row>
    <row r="96" spans="1:69" s="2" customFormat="1" x14ac:dyDescent="0.3">
      <c r="A96" s="1"/>
      <c r="B96" s="6"/>
      <c r="C96" s="6"/>
      <c r="D96" s="6"/>
      <c r="E96" s="6"/>
      <c r="W96" s="25"/>
      <c r="Y96" s="25"/>
      <c r="AF96" s="25"/>
      <c r="AG96" s="25"/>
      <c r="AH96" s="25"/>
      <c r="AI96" s="25"/>
      <c r="AM96" s="6"/>
      <c r="AV96" s="29"/>
      <c r="AY96" s="5"/>
      <c r="AZ96" s="5"/>
      <c r="BA96" s="4"/>
      <c r="BB96" s="3"/>
      <c r="BC96" s="3"/>
      <c r="BE96" s="1"/>
      <c r="BF96" s="1"/>
      <c r="BG96" s="1"/>
      <c r="BH96" s="1"/>
      <c r="BI96" s="1"/>
      <c r="BJ96" s="1"/>
      <c r="BK96" s="115"/>
      <c r="BL96" s="1"/>
      <c r="BM96" s="1"/>
      <c r="BN96" s="1"/>
      <c r="BO96" s="1"/>
      <c r="BP96" s="1"/>
      <c r="BQ96" s="1"/>
    </row>
    <row r="97" spans="1:69" s="2" customFormat="1" x14ac:dyDescent="0.3">
      <c r="A97" s="1"/>
      <c r="B97" s="6"/>
      <c r="C97" s="6"/>
      <c r="D97" s="6"/>
      <c r="E97" s="6"/>
      <c r="W97" s="25"/>
      <c r="Y97" s="25"/>
      <c r="AF97" s="25"/>
      <c r="AG97" s="25"/>
      <c r="AH97" s="25"/>
      <c r="AI97" s="25"/>
      <c r="AM97" s="6"/>
      <c r="AV97" s="29"/>
      <c r="AY97" s="5"/>
      <c r="AZ97" s="5"/>
      <c r="BA97" s="4"/>
      <c r="BB97" s="3"/>
      <c r="BC97" s="3"/>
      <c r="BE97" s="1"/>
      <c r="BF97" s="1"/>
      <c r="BG97" s="1"/>
      <c r="BH97" s="1"/>
      <c r="BI97" s="1"/>
      <c r="BJ97" s="1"/>
      <c r="BK97" s="115"/>
      <c r="BL97" s="1"/>
      <c r="BM97" s="1"/>
      <c r="BN97" s="1"/>
      <c r="BO97" s="1"/>
      <c r="BP97" s="1"/>
      <c r="BQ97" s="1"/>
    </row>
    <row r="98" spans="1:69" s="2" customFormat="1" x14ac:dyDescent="0.3">
      <c r="A98" s="1"/>
      <c r="B98" s="6"/>
      <c r="C98" s="6"/>
      <c r="D98" s="6"/>
      <c r="E98" s="6"/>
      <c r="W98" s="25"/>
      <c r="Y98" s="25"/>
      <c r="AF98" s="25"/>
      <c r="AG98" s="25"/>
      <c r="AH98" s="25"/>
      <c r="AI98" s="25"/>
      <c r="AM98" s="6"/>
      <c r="AV98" s="29"/>
      <c r="AY98" s="5"/>
      <c r="AZ98" s="5"/>
      <c r="BA98" s="4"/>
      <c r="BB98" s="3"/>
      <c r="BC98" s="3"/>
      <c r="BE98" s="1"/>
      <c r="BF98" s="1"/>
      <c r="BG98" s="1"/>
      <c r="BH98" s="1"/>
      <c r="BI98" s="1"/>
      <c r="BJ98" s="1"/>
      <c r="BK98" s="115"/>
      <c r="BL98" s="1"/>
      <c r="BM98" s="1"/>
      <c r="BN98" s="1"/>
      <c r="BO98" s="1"/>
      <c r="BP98" s="1"/>
      <c r="BQ98" s="1"/>
    </row>
    <row r="99" spans="1:69" s="2" customFormat="1" x14ac:dyDescent="0.3">
      <c r="A99" s="1"/>
      <c r="B99" s="6"/>
      <c r="C99" s="6"/>
      <c r="D99" s="6"/>
      <c r="E99" s="6"/>
      <c r="W99" s="25"/>
      <c r="Y99" s="25"/>
      <c r="AF99" s="25"/>
      <c r="AG99" s="25"/>
      <c r="AH99" s="25"/>
      <c r="AI99" s="25"/>
      <c r="AM99" s="6"/>
      <c r="AV99" s="29"/>
      <c r="AY99" s="5"/>
      <c r="AZ99" s="5"/>
      <c r="BA99" s="4"/>
      <c r="BB99" s="3"/>
      <c r="BC99" s="3"/>
      <c r="BE99" s="1"/>
      <c r="BF99" s="1"/>
      <c r="BG99" s="1"/>
      <c r="BH99" s="1"/>
      <c r="BI99" s="1"/>
      <c r="BJ99" s="1"/>
      <c r="BK99" s="115"/>
      <c r="BL99" s="1"/>
      <c r="BM99" s="1"/>
      <c r="BN99" s="1"/>
      <c r="BO99" s="1"/>
      <c r="BP99" s="1"/>
      <c r="BQ99" s="1"/>
    </row>
    <row r="100" spans="1:69" s="2" customFormat="1" x14ac:dyDescent="0.3">
      <c r="A100" s="1"/>
      <c r="B100" s="6"/>
      <c r="C100" s="6"/>
      <c r="D100" s="6"/>
      <c r="E100" s="6"/>
      <c r="W100" s="25"/>
      <c r="Y100" s="25"/>
      <c r="AF100" s="25"/>
      <c r="AG100" s="25"/>
      <c r="AH100" s="25"/>
      <c r="AI100" s="25"/>
      <c r="AM100" s="6"/>
      <c r="AV100" s="29"/>
      <c r="AY100" s="5"/>
      <c r="AZ100" s="5"/>
      <c r="BA100" s="4"/>
      <c r="BB100" s="3"/>
      <c r="BC100" s="3"/>
      <c r="BE100" s="1"/>
      <c r="BF100" s="1"/>
      <c r="BG100" s="1"/>
      <c r="BH100" s="1"/>
      <c r="BI100" s="1"/>
      <c r="BJ100" s="1"/>
      <c r="BK100" s="115"/>
      <c r="BL100" s="1"/>
      <c r="BM100" s="1"/>
      <c r="BN100" s="1"/>
      <c r="BO100" s="1"/>
      <c r="BP100" s="1"/>
      <c r="BQ100" s="1"/>
    </row>
    <row r="101" spans="1:69" s="2" customFormat="1" x14ac:dyDescent="0.3">
      <c r="A101" s="1"/>
      <c r="B101" s="6"/>
      <c r="C101" s="6"/>
      <c r="D101" s="6"/>
      <c r="E101" s="6"/>
      <c r="W101" s="25"/>
      <c r="Y101" s="25"/>
      <c r="AF101" s="25"/>
      <c r="AG101" s="25"/>
      <c r="AH101" s="25"/>
      <c r="AI101" s="25"/>
      <c r="AM101" s="6"/>
      <c r="AV101" s="29"/>
      <c r="AY101" s="5"/>
      <c r="AZ101" s="5"/>
      <c r="BA101" s="4"/>
      <c r="BB101" s="3"/>
      <c r="BC101" s="3"/>
      <c r="BE101" s="1"/>
      <c r="BF101" s="1"/>
      <c r="BG101" s="1"/>
      <c r="BH101" s="1"/>
      <c r="BI101" s="1"/>
      <c r="BJ101" s="1"/>
      <c r="BK101" s="115"/>
      <c r="BL101" s="1"/>
      <c r="BM101" s="1"/>
      <c r="BN101" s="1"/>
      <c r="BO101" s="1"/>
      <c r="BP101" s="1"/>
      <c r="BQ101" s="1"/>
    </row>
    <row r="102" spans="1:69" s="2" customFormat="1" x14ac:dyDescent="0.3">
      <c r="A102" s="1"/>
      <c r="B102" s="6"/>
      <c r="C102" s="6"/>
      <c r="D102" s="6"/>
      <c r="E102" s="6"/>
      <c r="W102" s="25"/>
      <c r="Y102" s="25"/>
      <c r="AF102" s="25"/>
      <c r="AG102" s="25"/>
      <c r="AH102" s="25"/>
      <c r="AI102" s="25"/>
      <c r="AM102" s="6"/>
      <c r="AV102" s="29"/>
      <c r="AY102" s="5"/>
      <c r="AZ102" s="5"/>
      <c r="BA102" s="4"/>
      <c r="BB102" s="3"/>
      <c r="BC102" s="3"/>
      <c r="BE102" s="1"/>
      <c r="BF102" s="1"/>
      <c r="BG102" s="1"/>
      <c r="BH102" s="1"/>
      <c r="BI102" s="1"/>
      <c r="BJ102" s="1"/>
      <c r="BK102" s="115"/>
      <c r="BL102" s="1"/>
      <c r="BM102" s="1"/>
      <c r="BN102" s="1"/>
      <c r="BO102" s="1"/>
      <c r="BP102" s="1"/>
      <c r="BQ102" s="1"/>
    </row>
    <row r="103" spans="1:69" s="2" customFormat="1" x14ac:dyDescent="0.3">
      <c r="A103" s="1"/>
      <c r="B103" s="6"/>
      <c r="C103" s="6"/>
      <c r="D103" s="6"/>
      <c r="E103" s="6"/>
      <c r="W103" s="25"/>
      <c r="Y103" s="25"/>
      <c r="AF103" s="25"/>
      <c r="AG103" s="25"/>
      <c r="AH103" s="25"/>
      <c r="AI103" s="25"/>
      <c r="AM103" s="6"/>
      <c r="AV103" s="29"/>
      <c r="AY103" s="5"/>
      <c r="AZ103" s="5"/>
      <c r="BA103" s="4"/>
      <c r="BB103" s="3"/>
      <c r="BC103" s="3"/>
      <c r="BE103" s="1"/>
      <c r="BF103" s="1"/>
      <c r="BG103" s="1"/>
      <c r="BH103" s="1"/>
      <c r="BI103" s="1"/>
      <c r="BJ103" s="1"/>
      <c r="BK103" s="115"/>
      <c r="BL103" s="1"/>
      <c r="BM103" s="1"/>
      <c r="BN103" s="1"/>
      <c r="BO103" s="1"/>
      <c r="BP103" s="1"/>
      <c r="BQ103" s="1"/>
    </row>
    <row r="104" spans="1:69" s="2" customFormat="1" x14ac:dyDescent="0.3">
      <c r="A104" s="1"/>
      <c r="B104" s="6"/>
      <c r="C104" s="6"/>
      <c r="D104" s="6"/>
      <c r="E104" s="6"/>
      <c r="W104" s="25"/>
      <c r="Y104" s="25"/>
      <c r="AF104" s="25"/>
      <c r="AG104" s="25"/>
      <c r="AH104" s="25"/>
      <c r="AI104" s="25"/>
      <c r="AM104" s="6"/>
      <c r="AV104" s="29"/>
      <c r="AY104" s="5"/>
      <c r="AZ104" s="5"/>
      <c r="BA104" s="4"/>
      <c r="BB104" s="3"/>
      <c r="BC104" s="3"/>
      <c r="BE104" s="1"/>
      <c r="BF104" s="1"/>
      <c r="BG104" s="1"/>
      <c r="BH104" s="1"/>
      <c r="BI104" s="1"/>
      <c r="BJ104" s="1"/>
      <c r="BK104" s="115"/>
      <c r="BL104" s="1"/>
      <c r="BM104" s="1"/>
      <c r="BN104" s="1"/>
      <c r="BO104" s="1"/>
      <c r="BP104" s="1"/>
      <c r="BQ104" s="1"/>
    </row>
    <row r="105" spans="1:69" s="2" customFormat="1" x14ac:dyDescent="0.3">
      <c r="A105" s="1"/>
      <c r="B105" s="6"/>
      <c r="C105" s="6"/>
      <c r="D105" s="6"/>
      <c r="E105" s="6"/>
      <c r="W105" s="25"/>
      <c r="Y105" s="25"/>
      <c r="AF105" s="25"/>
      <c r="AG105" s="25"/>
      <c r="AH105" s="25"/>
      <c r="AI105" s="25"/>
      <c r="AM105" s="6"/>
      <c r="AV105" s="29"/>
      <c r="AY105" s="5"/>
      <c r="AZ105" s="5"/>
      <c r="BA105" s="4"/>
      <c r="BB105" s="3"/>
      <c r="BC105" s="3"/>
      <c r="BE105" s="1"/>
      <c r="BF105" s="1"/>
      <c r="BG105" s="1"/>
      <c r="BH105" s="1"/>
      <c r="BI105" s="1"/>
      <c r="BJ105" s="1"/>
      <c r="BK105" s="115"/>
      <c r="BL105" s="1"/>
      <c r="BM105" s="1"/>
      <c r="BN105" s="1"/>
      <c r="BO105" s="1"/>
      <c r="BP105" s="1"/>
      <c r="BQ105" s="1"/>
    </row>
    <row r="106" spans="1:69" s="2" customFormat="1" x14ac:dyDescent="0.3">
      <c r="A106" s="1"/>
      <c r="B106" s="6"/>
      <c r="C106" s="6"/>
      <c r="D106" s="6"/>
      <c r="E106" s="6"/>
      <c r="W106" s="25"/>
      <c r="Y106" s="25"/>
      <c r="AF106" s="25"/>
      <c r="AG106" s="25"/>
      <c r="AH106" s="25"/>
      <c r="AI106" s="25"/>
      <c r="AM106" s="6"/>
      <c r="AV106" s="29"/>
      <c r="AY106" s="5"/>
      <c r="AZ106" s="5"/>
      <c r="BA106" s="4"/>
      <c r="BB106" s="3"/>
      <c r="BC106" s="3"/>
      <c r="BE106" s="1"/>
      <c r="BF106" s="1"/>
      <c r="BG106" s="1"/>
      <c r="BH106" s="1"/>
      <c r="BI106" s="1"/>
      <c r="BJ106" s="1"/>
      <c r="BK106" s="115"/>
      <c r="BL106" s="1"/>
      <c r="BM106" s="1"/>
      <c r="BN106" s="1"/>
      <c r="BO106" s="1"/>
      <c r="BP106" s="1"/>
      <c r="BQ106" s="1"/>
    </row>
    <row r="107" spans="1:69" s="2" customFormat="1" x14ac:dyDescent="0.3">
      <c r="A107" s="1"/>
      <c r="B107" s="6"/>
      <c r="C107" s="6"/>
      <c r="D107" s="6"/>
      <c r="E107" s="6"/>
      <c r="W107" s="25"/>
      <c r="Y107" s="25"/>
      <c r="AF107" s="25"/>
      <c r="AG107" s="25"/>
      <c r="AH107" s="25"/>
      <c r="AI107" s="25"/>
      <c r="AM107" s="6"/>
      <c r="AV107" s="29"/>
      <c r="AY107" s="5"/>
      <c r="AZ107" s="5"/>
      <c r="BA107" s="4"/>
      <c r="BB107" s="3"/>
      <c r="BC107" s="3"/>
      <c r="BE107" s="1"/>
      <c r="BF107" s="1"/>
      <c r="BG107" s="1"/>
      <c r="BH107" s="1"/>
      <c r="BI107" s="1"/>
      <c r="BJ107" s="1"/>
      <c r="BK107" s="115"/>
      <c r="BL107" s="1"/>
      <c r="BM107" s="1"/>
      <c r="BN107" s="1"/>
      <c r="BO107" s="1"/>
      <c r="BP107" s="1"/>
      <c r="BQ107" s="1"/>
    </row>
    <row r="108" spans="1:69" s="2" customFormat="1" x14ac:dyDescent="0.3">
      <c r="A108" s="1"/>
      <c r="B108" s="6"/>
      <c r="C108" s="6"/>
      <c r="D108" s="6"/>
      <c r="E108" s="6"/>
      <c r="W108" s="25"/>
      <c r="Y108" s="25"/>
      <c r="AF108" s="25"/>
      <c r="AG108" s="25"/>
      <c r="AH108" s="25"/>
      <c r="AI108" s="25"/>
      <c r="AM108" s="6"/>
      <c r="AV108" s="29"/>
      <c r="AY108" s="5"/>
      <c r="AZ108" s="5"/>
      <c r="BA108" s="4"/>
      <c r="BB108" s="3"/>
      <c r="BC108" s="3"/>
      <c r="BE108" s="1"/>
      <c r="BF108" s="1"/>
      <c r="BG108" s="1"/>
      <c r="BH108" s="1"/>
      <c r="BI108" s="1"/>
      <c r="BJ108" s="1"/>
      <c r="BK108" s="115"/>
      <c r="BL108" s="1"/>
      <c r="BM108" s="1"/>
      <c r="BN108" s="1"/>
      <c r="BO108" s="1"/>
      <c r="BP108" s="1"/>
      <c r="BQ108" s="1"/>
    </row>
    <row r="109" spans="1:69" s="2" customFormat="1" x14ac:dyDescent="0.3">
      <c r="A109" s="1"/>
      <c r="B109" s="6"/>
      <c r="C109" s="6"/>
      <c r="D109" s="6"/>
      <c r="E109" s="6"/>
      <c r="W109" s="25"/>
      <c r="Y109" s="25"/>
      <c r="AF109" s="25"/>
      <c r="AG109" s="25"/>
      <c r="AH109" s="25"/>
      <c r="AI109" s="25"/>
      <c r="AM109" s="6"/>
      <c r="AV109" s="29"/>
      <c r="AY109" s="5"/>
      <c r="AZ109" s="5"/>
      <c r="BA109" s="4"/>
      <c r="BB109" s="3"/>
      <c r="BC109" s="3"/>
      <c r="BE109" s="1"/>
      <c r="BF109" s="1"/>
      <c r="BG109" s="1"/>
      <c r="BH109" s="1"/>
      <c r="BI109" s="1"/>
      <c r="BJ109" s="1"/>
      <c r="BK109" s="115"/>
      <c r="BL109" s="1"/>
      <c r="BM109" s="1"/>
      <c r="BN109" s="1"/>
      <c r="BO109" s="1"/>
      <c r="BP109" s="1"/>
      <c r="BQ109" s="1"/>
    </row>
    <row r="110" spans="1:69" s="2" customFormat="1" x14ac:dyDescent="0.3">
      <c r="A110" s="1"/>
      <c r="B110" s="6"/>
      <c r="C110" s="6"/>
      <c r="D110" s="6"/>
      <c r="E110" s="6"/>
      <c r="W110" s="25"/>
      <c r="Y110" s="25"/>
      <c r="AF110" s="25"/>
      <c r="AG110" s="25"/>
      <c r="AH110" s="25"/>
      <c r="AI110" s="25"/>
      <c r="AM110" s="6"/>
      <c r="AV110" s="29"/>
      <c r="AY110" s="5"/>
      <c r="AZ110" s="5"/>
      <c r="BA110" s="4"/>
      <c r="BB110" s="3"/>
      <c r="BC110" s="3"/>
      <c r="BE110" s="1"/>
      <c r="BF110" s="1"/>
      <c r="BG110" s="1"/>
      <c r="BH110" s="1"/>
      <c r="BI110" s="1"/>
      <c r="BJ110" s="1"/>
      <c r="BK110" s="115"/>
      <c r="BL110" s="1"/>
      <c r="BM110" s="1"/>
      <c r="BN110" s="1"/>
      <c r="BO110" s="1"/>
      <c r="BP110" s="1"/>
      <c r="BQ110" s="1"/>
    </row>
    <row r="111" spans="1:69" s="2" customFormat="1" x14ac:dyDescent="0.3">
      <c r="A111" s="1"/>
      <c r="B111" s="6"/>
      <c r="C111" s="6"/>
      <c r="D111" s="6"/>
      <c r="E111" s="6"/>
      <c r="W111" s="25"/>
      <c r="Y111" s="25"/>
      <c r="AF111" s="25"/>
      <c r="AG111" s="25"/>
      <c r="AH111" s="25"/>
      <c r="AI111" s="25"/>
      <c r="AM111" s="6"/>
      <c r="AV111" s="29"/>
      <c r="AY111" s="5"/>
      <c r="AZ111" s="5"/>
      <c r="BA111" s="4"/>
      <c r="BB111" s="3"/>
      <c r="BC111" s="3"/>
      <c r="BE111" s="1"/>
      <c r="BF111" s="1"/>
      <c r="BG111" s="1"/>
      <c r="BH111" s="1"/>
      <c r="BI111" s="1"/>
      <c r="BJ111" s="1"/>
      <c r="BK111" s="115"/>
      <c r="BL111" s="1"/>
      <c r="BM111" s="1"/>
      <c r="BN111" s="1"/>
      <c r="BO111" s="1"/>
      <c r="BP111" s="1"/>
      <c r="BQ111" s="1"/>
    </row>
    <row r="112" spans="1:69" s="2" customFormat="1" x14ac:dyDescent="0.3">
      <c r="A112" s="1"/>
      <c r="B112" s="6"/>
      <c r="C112" s="6"/>
      <c r="D112" s="6"/>
      <c r="E112" s="6"/>
      <c r="W112" s="25"/>
      <c r="Y112" s="25"/>
      <c r="AF112" s="25"/>
      <c r="AG112" s="25"/>
      <c r="AH112" s="25"/>
      <c r="AI112" s="25"/>
      <c r="AM112" s="6"/>
      <c r="AV112" s="29"/>
      <c r="AY112" s="5"/>
      <c r="AZ112" s="5"/>
      <c r="BA112" s="4"/>
      <c r="BB112" s="3"/>
      <c r="BC112" s="3"/>
      <c r="BE112" s="1"/>
      <c r="BF112" s="1"/>
      <c r="BG112" s="1"/>
      <c r="BH112" s="1"/>
      <c r="BI112" s="1"/>
      <c r="BJ112" s="1"/>
      <c r="BK112" s="115"/>
      <c r="BL112" s="1"/>
      <c r="BM112" s="1"/>
      <c r="BN112" s="1"/>
      <c r="BO112" s="1"/>
      <c r="BP112" s="1"/>
      <c r="BQ112" s="1"/>
    </row>
    <row r="113" spans="1:69" s="2" customFormat="1" x14ac:dyDescent="0.3">
      <c r="A113" s="1"/>
      <c r="B113" s="6"/>
      <c r="C113" s="6"/>
      <c r="D113" s="6"/>
      <c r="E113" s="6"/>
      <c r="W113" s="25"/>
      <c r="Y113" s="25"/>
      <c r="AF113" s="25"/>
      <c r="AG113" s="25"/>
      <c r="AH113" s="25"/>
      <c r="AI113" s="25"/>
      <c r="AM113" s="6"/>
      <c r="AV113" s="29"/>
      <c r="AY113" s="5"/>
      <c r="AZ113" s="5"/>
      <c r="BA113" s="4"/>
      <c r="BB113" s="3"/>
      <c r="BC113" s="3"/>
      <c r="BE113" s="1"/>
      <c r="BF113" s="1"/>
      <c r="BG113" s="1"/>
      <c r="BH113" s="1"/>
      <c r="BI113" s="1"/>
      <c r="BJ113" s="1"/>
      <c r="BK113" s="115"/>
      <c r="BL113" s="1"/>
      <c r="BM113" s="1"/>
      <c r="BN113" s="1"/>
      <c r="BO113" s="1"/>
      <c r="BP113" s="1"/>
      <c r="BQ113" s="1"/>
    </row>
    <row r="114" spans="1:69" s="2" customFormat="1" x14ac:dyDescent="0.3">
      <c r="A114" s="1"/>
      <c r="B114" s="6"/>
      <c r="C114" s="6"/>
      <c r="D114" s="6"/>
      <c r="E114" s="6"/>
      <c r="W114" s="25"/>
      <c r="Y114" s="25"/>
      <c r="AF114" s="25"/>
      <c r="AG114" s="25"/>
      <c r="AH114" s="25"/>
      <c r="AI114" s="25"/>
      <c r="AM114" s="6"/>
      <c r="AV114" s="29"/>
      <c r="AY114" s="5"/>
      <c r="AZ114" s="5"/>
      <c r="BA114" s="4"/>
      <c r="BB114" s="3"/>
      <c r="BC114" s="3"/>
      <c r="BE114" s="1"/>
      <c r="BF114" s="1"/>
      <c r="BG114" s="1"/>
      <c r="BH114" s="1"/>
      <c r="BI114" s="1"/>
      <c r="BJ114" s="1"/>
      <c r="BK114" s="115"/>
      <c r="BL114" s="1"/>
      <c r="BM114" s="1"/>
      <c r="BN114" s="1"/>
      <c r="BO114" s="1"/>
      <c r="BP114" s="1"/>
      <c r="BQ114" s="1"/>
    </row>
    <row r="115" spans="1:69" s="2" customFormat="1" x14ac:dyDescent="0.3">
      <c r="A115" s="1"/>
      <c r="B115" s="6"/>
      <c r="C115" s="6"/>
      <c r="D115" s="6"/>
      <c r="E115" s="6"/>
      <c r="W115" s="25"/>
      <c r="Y115" s="25"/>
      <c r="AF115" s="25"/>
      <c r="AG115" s="25"/>
      <c r="AH115" s="25"/>
      <c r="AI115" s="25"/>
      <c r="AM115" s="6"/>
      <c r="AV115" s="29"/>
      <c r="AY115" s="5"/>
      <c r="AZ115" s="5"/>
      <c r="BA115" s="4"/>
      <c r="BB115" s="3"/>
      <c r="BC115" s="3"/>
      <c r="BE115" s="1"/>
      <c r="BF115" s="1"/>
      <c r="BG115" s="1"/>
      <c r="BH115" s="1"/>
      <c r="BI115" s="1"/>
      <c r="BJ115" s="1"/>
      <c r="BK115" s="115"/>
      <c r="BL115" s="1"/>
      <c r="BM115" s="1"/>
      <c r="BN115" s="1"/>
      <c r="BO115" s="1"/>
      <c r="BP115" s="1"/>
      <c r="BQ115" s="1"/>
    </row>
    <row r="116" spans="1:69" s="2" customFormat="1" x14ac:dyDescent="0.3">
      <c r="A116" s="1"/>
      <c r="B116" s="6"/>
      <c r="C116" s="6"/>
      <c r="D116" s="6"/>
      <c r="E116" s="6"/>
      <c r="W116" s="25"/>
      <c r="Y116" s="25"/>
      <c r="AF116" s="25"/>
      <c r="AG116" s="25"/>
      <c r="AH116" s="25"/>
      <c r="AI116" s="25"/>
      <c r="AM116" s="6"/>
      <c r="AV116" s="29"/>
      <c r="AY116" s="5"/>
      <c r="AZ116" s="5"/>
      <c r="BA116" s="4"/>
      <c r="BB116" s="3"/>
      <c r="BC116" s="3"/>
      <c r="BE116" s="1"/>
      <c r="BF116" s="1"/>
      <c r="BG116" s="1"/>
      <c r="BH116" s="1"/>
      <c r="BI116" s="1"/>
      <c r="BJ116" s="1"/>
      <c r="BK116" s="115"/>
      <c r="BL116" s="1"/>
      <c r="BM116" s="1"/>
      <c r="BN116" s="1"/>
      <c r="BO116" s="1"/>
      <c r="BP116" s="1"/>
      <c r="BQ116" s="1"/>
    </row>
    <row r="117" spans="1:69" s="2" customFormat="1" x14ac:dyDescent="0.3">
      <c r="A117" s="1"/>
      <c r="B117" s="6"/>
      <c r="C117" s="6"/>
      <c r="D117" s="6"/>
      <c r="E117" s="6"/>
      <c r="W117" s="25"/>
      <c r="Y117" s="25"/>
      <c r="AF117" s="25"/>
      <c r="AG117" s="25"/>
      <c r="AH117" s="25"/>
      <c r="AI117" s="25"/>
      <c r="AM117" s="6"/>
      <c r="AV117" s="29"/>
      <c r="AY117" s="5"/>
      <c r="AZ117" s="5"/>
      <c r="BA117" s="4"/>
      <c r="BB117" s="3"/>
      <c r="BC117" s="3"/>
      <c r="BE117" s="1"/>
      <c r="BF117" s="1"/>
      <c r="BG117" s="1"/>
      <c r="BH117" s="1"/>
      <c r="BI117" s="1"/>
      <c r="BJ117" s="1"/>
      <c r="BK117" s="115"/>
      <c r="BL117" s="1"/>
      <c r="BM117" s="1"/>
      <c r="BN117" s="1"/>
      <c r="BO117" s="1"/>
      <c r="BP117" s="1"/>
      <c r="BQ117" s="1"/>
    </row>
    <row r="118" spans="1:69" s="2" customFormat="1" x14ac:dyDescent="0.3">
      <c r="A118" s="1"/>
      <c r="B118" s="6"/>
      <c r="C118" s="6"/>
      <c r="D118" s="6"/>
      <c r="E118" s="6"/>
      <c r="W118" s="25"/>
      <c r="Y118" s="25"/>
      <c r="AF118" s="25"/>
      <c r="AG118" s="25"/>
      <c r="AH118" s="25"/>
      <c r="AI118" s="25"/>
      <c r="AM118" s="6"/>
      <c r="AV118" s="29"/>
      <c r="AY118" s="5"/>
      <c r="AZ118" s="5"/>
      <c r="BA118" s="4"/>
      <c r="BB118" s="3"/>
      <c r="BC118" s="3"/>
      <c r="BE118" s="1"/>
      <c r="BF118" s="1"/>
      <c r="BG118" s="1"/>
      <c r="BH118" s="1"/>
      <c r="BI118" s="1"/>
      <c r="BJ118" s="1"/>
      <c r="BK118" s="115"/>
      <c r="BL118" s="1"/>
      <c r="BM118" s="1"/>
      <c r="BN118" s="1"/>
      <c r="BO118" s="1"/>
      <c r="BP118" s="1"/>
      <c r="BQ118" s="1"/>
    </row>
    <row r="119" spans="1:69" s="2" customFormat="1" x14ac:dyDescent="0.3">
      <c r="A119" s="1"/>
      <c r="B119" s="6"/>
      <c r="C119" s="6"/>
      <c r="D119" s="6"/>
      <c r="E119" s="6"/>
      <c r="W119" s="25"/>
      <c r="Y119" s="25"/>
      <c r="AF119" s="25"/>
      <c r="AG119" s="25"/>
      <c r="AH119" s="25"/>
      <c r="AI119" s="25"/>
      <c r="AM119" s="6"/>
      <c r="AV119" s="29"/>
      <c r="AY119" s="5"/>
      <c r="AZ119" s="5"/>
      <c r="BA119" s="4"/>
      <c r="BB119" s="3"/>
      <c r="BC119" s="3"/>
      <c r="BE119" s="1"/>
      <c r="BF119" s="1"/>
      <c r="BG119" s="1"/>
      <c r="BH119" s="1"/>
      <c r="BI119" s="1"/>
      <c r="BJ119" s="1"/>
      <c r="BK119" s="115"/>
      <c r="BL119" s="1"/>
      <c r="BM119" s="1"/>
      <c r="BN119" s="1"/>
      <c r="BO119" s="1"/>
      <c r="BP119" s="1"/>
      <c r="BQ119" s="1"/>
    </row>
    <row r="120" spans="1:69" s="2" customFormat="1" x14ac:dyDescent="0.3">
      <c r="A120" s="1"/>
      <c r="B120" s="6"/>
      <c r="C120" s="6"/>
      <c r="D120" s="6"/>
      <c r="E120" s="6"/>
      <c r="W120" s="25"/>
      <c r="Y120" s="25"/>
      <c r="AF120" s="25"/>
      <c r="AG120" s="25"/>
      <c r="AH120" s="25"/>
      <c r="AI120" s="25"/>
      <c r="AM120" s="6"/>
      <c r="AV120" s="29"/>
      <c r="AY120" s="5"/>
      <c r="AZ120" s="5"/>
      <c r="BA120" s="4"/>
      <c r="BB120" s="3"/>
      <c r="BC120" s="3"/>
      <c r="BE120" s="1"/>
      <c r="BF120" s="1"/>
      <c r="BG120" s="1"/>
      <c r="BH120" s="1"/>
      <c r="BI120" s="1"/>
      <c r="BJ120" s="1"/>
      <c r="BK120" s="115"/>
      <c r="BL120" s="1"/>
      <c r="BM120" s="1"/>
      <c r="BN120" s="1"/>
      <c r="BO120" s="1"/>
      <c r="BP120" s="1"/>
      <c r="BQ120" s="1"/>
    </row>
    <row r="121" spans="1:69" s="2" customFormat="1" x14ac:dyDescent="0.3">
      <c r="A121" s="1"/>
      <c r="B121" s="6"/>
      <c r="C121" s="6"/>
      <c r="D121" s="6"/>
      <c r="E121" s="6"/>
      <c r="W121" s="25"/>
      <c r="Y121" s="25"/>
      <c r="AF121" s="25"/>
      <c r="AG121" s="25"/>
      <c r="AH121" s="25"/>
      <c r="AI121" s="25"/>
      <c r="AM121" s="6"/>
      <c r="AV121" s="29"/>
      <c r="AY121" s="5"/>
      <c r="AZ121" s="5"/>
      <c r="BA121" s="4"/>
      <c r="BB121" s="3"/>
      <c r="BC121" s="3"/>
      <c r="BE121" s="1"/>
      <c r="BF121" s="1"/>
      <c r="BG121" s="1"/>
      <c r="BH121" s="1"/>
      <c r="BI121" s="1"/>
      <c r="BJ121" s="1"/>
      <c r="BK121" s="115"/>
      <c r="BL121" s="1"/>
      <c r="BM121" s="1"/>
      <c r="BN121" s="1"/>
      <c r="BO121" s="1"/>
      <c r="BP121" s="1"/>
      <c r="BQ121" s="1"/>
    </row>
    <row r="122" spans="1:69" s="2" customFormat="1" x14ac:dyDescent="0.3">
      <c r="A122" s="1"/>
      <c r="B122" s="6"/>
      <c r="C122" s="6"/>
      <c r="D122" s="6"/>
      <c r="E122" s="6"/>
      <c r="W122" s="25"/>
      <c r="Y122" s="25"/>
      <c r="AF122" s="25"/>
      <c r="AG122" s="25"/>
      <c r="AH122" s="25"/>
      <c r="AI122" s="25"/>
      <c r="AM122" s="6"/>
      <c r="AV122" s="29"/>
      <c r="AY122" s="5"/>
      <c r="AZ122" s="5"/>
      <c r="BA122" s="4"/>
      <c r="BB122" s="3"/>
      <c r="BC122" s="3"/>
      <c r="BE122" s="1"/>
      <c r="BF122" s="1"/>
      <c r="BG122" s="1"/>
      <c r="BH122" s="1"/>
      <c r="BI122" s="1"/>
      <c r="BJ122" s="1"/>
      <c r="BK122" s="115"/>
      <c r="BL122" s="1"/>
      <c r="BM122" s="1"/>
      <c r="BN122" s="1"/>
      <c r="BO122" s="1"/>
      <c r="BP122" s="1"/>
      <c r="BQ122" s="1"/>
    </row>
    <row r="123" spans="1:69" s="2" customFormat="1" x14ac:dyDescent="0.3">
      <c r="A123" s="1"/>
      <c r="B123" s="6"/>
      <c r="C123" s="6"/>
      <c r="D123" s="6"/>
      <c r="E123" s="6"/>
      <c r="W123" s="25"/>
      <c r="Y123" s="25"/>
      <c r="AF123" s="25"/>
      <c r="AG123" s="25"/>
      <c r="AH123" s="25"/>
      <c r="AI123" s="25"/>
      <c r="AM123" s="6"/>
      <c r="AV123" s="29"/>
      <c r="AY123" s="5"/>
      <c r="AZ123" s="5"/>
      <c r="BA123" s="4"/>
      <c r="BB123" s="3"/>
      <c r="BC123" s="3"/>
      <c r="BE123" s="1"/>
      <c r="BF123" s="1"/>
      <c r="BG123" s="1"/>
      <c r="BH123" s="1"/>
      <c r="BI123" s="1"/>
      <c r="BJ123" s="1"/>
      <c r="BK123" s="115"/>
      <c r="BL123" s="1"/>
      <c r="BM123" s="1"/>
      <c r="BN123" s="1"/>
      <c r="BO123" s="1"/>
      <c r="BP123" s="1"/>
      <c r="BQ123" s="1"/>
    </row>
    <row r="124" spans="1:69" s="2" customFormat="1" x14ac:dyDescent="0.3">
      <c r="A124" s="1"/>
      <c r="B124" s="6"/>
      <c r="C124" s="6"/>
      <c r="D124" s="6"/>
      <c r="E124" s="6"/>
      <c r="W124" s="25"/>
      <c r="Y124" s="25"/>
      <c r="AF124" s="25"/>
      <c r="AG124" s="25"/>
      <c r="AH124" s="25"/>
      <c r="AI124" s="25"/>
      <c r="AM124" s="6"/>
      <c r="AV124" s="29"/>
      <c r="AY124" s="5"/>
      <c r="AZ124" s="5"/>
      <c r="BA124" s="4"/>
      <c r="BB124" s="3"/>
      <c r="BC124" s="3"/>
      <c r="BE124" s="1"/>
      <c r="BF124" s="1"/>
      <c r="BG124" s="1"/>
      <c r="BH124" s="1"/>
      <c r="BI124" s="1"/>
      <c r="BJ124" s="1"/>
      <c r="BK124" s="115"/>
      <c r="BL124" s="1"/>
      <c r="BM124" s="1"/>
      <c r="BN124" s="1"/>
      <c r="BO124" s="1"/>
      <c r="BP124" s="1"/>
      <c r="BQ124" s="1"/>
    </row>
    <row r="125" spans="1:69" s="2" customFormat="1" x14ac:dyDescent="0.3">
      <c r="A125" s="1"/>
      <c r="B125" s="6"/>
      <c r="C125" s="6"/>
      <c r="D125" s="6"/>
      <c r="E125" s="6"/>
      <c r="W125" s="25"/>
      <c r="Y125" s="25"/>
      <c r="AF125" s="25"/>
      <c r="AG125" s="25"/>
      <c r="AH125" s="25"/>
      <c r="AI125" s="25"/>
      <c r="AM125" s="6"/>
      <c r="AV125" s="29"/>
      <c r="AY125" s="5"/>
      <c r="AZ125" s="5"/>
      <c r="BA125" s="4"/>
      <c r="BB125" s="3"/>
      <c r="BC125" s="3"/>
      <c r="BE125" s="1"/>
      <c r="BF125" s="1"/>
      <c r="BG125" s="1"/>
      <c r="BH125" s="1"/>
      <c r="BI125" s="1"/>
      <c r="BJ125" s="1"/>
      <c r="BK125" s="115"/>
      <c r="BL125" s="1"/>
      <c r="BM125" s="1"/>
      <c r="BN125" s="1"/>
      <c r="BO125" s="1"/>
      <c r="BP125" s="1"/>
      <c r="BQ125" s="1"/>
    </row>
    <row r="126" spans="1:69" s="2" customFormat="1" x14ac:dyDescent="0.3">
      <c r="A126" s="1"/>
      <c r="B126" s="6"/>
      <c r="C126" s="6"/>
      <c r="D126" s="6"/>
      <c r="E126" s="6"/>
      <c r="W126" s="25"/>
      <c r="Y126" s="25"/>
      <c r="AF126" s="25"/>
      <c r="AG126" s="25"/>
      <c r="AH126" s="25"/>
      <c r="AI126" s="25"/>
      <c r="AM126" s="6"/>
      <c r="AV126" s="29"/>
      <c r="AY126" s="5"/>
      <c r="AZ126" s="5"/>
      <c r="BA126" s="4"/>
      <c r="BB126" s="3"/>
      <c r="BC126" s="3"/>
      <c r="BE126" s="1"/>
      <c r="BF126" s="1"/>
      <c r="BG126" s="1"/>
      <c r="BH126" s="1"/>
      <c r="BI126" s="1"/>
      <c r="BJ126" s="1"/>
      <c r="BK126" s="115"/>
      <c r="BL126" s="1"/>
      <c r="BM126" s="1"/>
      <c r="BN126" s="1"/>
      <c r="BO126" s="1"/>
      <c r="BP126" s="1"/>
      <c r="BQ126" s="1"/>
    </row>
    <row r="127" spans="1:69" s="2" customFormat="1" x14ac:dyDescent="0.3">
      <c r="A127" s="1"/>
      <c r="B127" s="6"/>
      <c r="C127" s="6"/>
      <c r="D127" s="6"/>
      <c r="E127" s="6"/>
      <c r="W127" s="25"/>
      <c r="Y127" s="25"/>
      <c r="AF127" s="25"/>
      <c r="AG127" s="25"/>
      <c r="AH127" s="25"/>
      <c r="AI127" s="25"/>
      <c r="AM127" s="6"/>
      <c r="AV127" s="29"/>
      <c r="AY127" s="5"/>
      <c r="AZ127" s="5"/>
      <c r="BA127" s="4"/>
      <c r="BB127" s="3"/>
      <c r="BC127" s="3"/>
      <c r="BE127" s="1"/>
      <c r="BF127" s="1"/>
      <c r="BG127" s="1"/>
      <c r="BH127" s="1"/>
      <c r="BI127" s="1"/>
      <c r="BJ127" s="1"/>
      <c r="BK127" s="115"/>
      <c r="BL127" s="1"/>
      <c r="BM127" s="1"/>
      <c r="BN127" s="1"/>
      <c r="BO127" s="1"/>
      <c r="BP127" s="1"/>
      <c r="BQ127" s="1"/>
    </row>
    <row r="128" spans="1:69" s="2" customFormat="1" x14ac:dyDescent="0.3">
      <c r="A128" s="1"/>
      <c r="B128" s="6"/>
      <c r="C128" s="6"/>
      <c r="D128" s="6"/>
      <c r="E128" s="6"/>
      <c r="W128" s="25"/>
      <c r="Y128" s="25"/>
      <c r="AF128" s="25"/>
      <c r="AG128" s="25"/>
      <c r="AH128" s="25"/>
      <c r="AI128" s="25"/>
      <c r="AM128" s="6"/>
      <c r="AV128" s="29"/>
      <c r="AY128" s="5"/>
      <c r="AZ128" s="5"/>
      <c r="BA128" s="4"/>
      <c r="BB128" s="3"/>
      <c r="BC128" s="3"/>
      <c r="BE128" s="1"/>
      <c r="BF128" s="1"/>
      <c r="BG128" s="1"/>
      <c r="BH128" s="1"/>
      <c r="BI128" s="1"/>
      <c r="BJ128" s="1"/>
      <c r="BK128" s="115"/>
      <c r="BL128" s="1"/>
      <c r="BM128" s="1"/>
      <c r="BN128" s="1"/>
      <c r="BO128" s="1"/>
      <c r="BP128" s="1"/>
      <c r="BQ128" s="1"/>
    </row>
    <row r="129" spans="1:69" s="2" customFormat="1" x14ac:dyDescent="0.3">
      <c r="A129" s="1"/>
      <c r="B129" s="6"/>
      <c r="C129" s="6"/>
      <c r="D129" s="6"/>
      <c r="E129" s="6"/>
      <c r="W129" s="25"/>
      <c r="Y129" s="25"/>
      <c r="AF129" s="25"/>
      <c r="AG129" s="25"/>
      <c r="AH129" s="25"/>
      <c r="AI129" s="25"/>
      <c r="AM129" s="6"/>
      <c r="AV129" s="29"/>
      <c r="AY129" s="5"/>
      <c r="AZ129" s="5"/>
      <c r="BA129" s="4"/>
      <c r="BB129" s="3"/>
      <c r="BC129" s="3"/>
      <c r="BE129" s="1"/>
      <c r="BF129" s="1"/>
      <c r="BG129" s="1"/>
      <c r="BH129" s="1"/>
      <c r="BI129" s="1"/>
      <c r="BJ129" s="1"/>
      <c r="BK129" s="115"/>
      <c r="BL129" s="1"/>
      <c r="BM129" s="1"/>
      <c r="BN129" s="1"/>
      <c r="BO129" s="1"/>
      <c r="BP129" s="1"/>
      <c r="BQ129" s="1"/>
    </row>
    <row r="130" spans="1:69" s="2" customFormat="1" x14ac:dyDescent="0.3">
      <c r="A130" s="1"/>
      <c r="B130" s="6"/>
      <c r="C130" s="6"/>
      <c r="D130" s="6"/>
      <c r="E130" s="6"/>
      <c r="W130" s="25"/>
      <c r="Y130" s="25"/>
      <c r="AF130" s="25"/>
      <c r="AG130" s="25"/>
      <c r="AH130" s="25"/>
      <c r="AI130" s="25"/>
      <c r="AM130" s="6"/>
      <c r="AV130" s="29"/>
      <c r="AY130" s="5"/>
      <c r="AZ130" s="5"/>
      <c r="BA130" s="4"/>
      <c r="BB130" s="3"/>
      <c r="BC130" s="3"/>
      <c r="BE130" s="1"/>
      <c r="BF130" s="1"/>
      <c r="BG130" s="1"/>
      <c r="BH130" s="1"/>
      <c r="BI130" s="1"/>
      <c r="BJ130" s="1"/>
      <c r="BK130" s="115"/>
      <c r="BL130" s="1"/>
      <c r="BM130" s="1"/>
      <c r="BN130" s="1"/>
      <c r="BO130" s="1"/>
      <c r="BP130" s="1"/>
      <c r="BQ130" s="1"/>
    </row>
    <row r="131" spans="1:69" s="2" customFormat="1" x14ac:dyDescent="0.3">
      <c r="A131" s="1"/>
      <c r="B131" s="6"/>
      <c r="C131" s="6"/>
      <c r="D131" s="6"/>
      <c r="E131" s="6"/>
      <c r="W131" s="25"/>
      <c r="Y131" s="25"/>
      <c r="AF131" s="25"/>
      <c r="AG131" s="25"/>
      <c r="AH131" s="25"/>
      <c r="AI131" s="25"/>
      <c r="AM131" s="6"/>
      <c r="AV131" s="29"/>
      <c r="AY131" s="5"/>
      <c r="AZ131" s="5"/>
      <c r="BA131" s="4"/>
      <c r="BB131" s="3"/>
      <c r="BC131" s="3"/>
      <c r="BE131" s="1"/>
      <c r="BF131" s="1"/>
      <c r="BG131" s="1"/>
      <c r="BH131" s="1"/>
      <c r="BI131" s="1"/>
      <c r="BJ131" s="1"/>
      <c r="BK131" s="115"/>
      <c r="BL131" s="1"/>
      <c r="BM131" s="1"/>
      <c r="BN131" s="1"/>
      <c r="BO131" s="1"/>
      <c r="BP131" s="1"/>
      <c r="BQ131" s="1"/>
    </row>
    <row r="132" spans="1:69" s="2" customFormat="1" x14ac:dyDescent="0.3">
      <c r="A132" s="1"/>
      <c r="B132" s="6"/>
      <c r="C132" s="6"/>
      <c r="D132" s="6"/>
      <c r="E132" s="6"/>
      <c r="W132" s="25"/>
      <c r="Y132" s="25"/>
      <c r="AF132" s="25"/>
      <c r="AG132" s="25"/>
      <c r="AH132" s="25"/>
      <c r="AI132" s="25"/>
      <c r="AM132" s="6"/>
      <c r="AV132" s="29"/>
      <c r="AY132" s="5"/>
      <c r="AZ132" s="5"/>
      <c r="BA132" s="4"/>
      <c r="BB132" s="3"/>
      <c r="BC132" s="3"/>
      <c r="BE132" s="1"/>
      <c r="BF132" s="1"/>
      <c r="BG132" s="1"/>
      <c r="BH132" s="1"/>
      <c r="BI132" s="1"/>
      <c r="BJ132" s="1"/>
      <c r="BK132" s="115"/>
      <c r="BL132" s="1"/>
      <c r="BM132" s="1"/>
      <c r="BN132" s="1"/>
      <c r="BO132" s="1"/>
      <c r="BP132" s="1"/>
      <c r="BQ132" s="1"/>
    </row>
    <row r="133" spans="1:69" s="2" customFormat="1" x14ac:dyDescent="0.3">
      <c r="A133" s="1"/>
      <c r="B133" s="6"/>
      <c r="C133" s="6"/>
      <c r="D133" s="6"/>
      <c r="E133" s="6"/>
      <c r="W133" s="25"/>
      <c r="Y133" s="25"/>
      <c r="AF133" s="25"/>
      <c r="AG133" s="25"/>
      <c r="AH133" s="25"/>
      <c r="AI133" s="25"/>
      <c r="AM133" s="6"/>
      <c r="AV133" s="29"/>
      <c r="AY133" s="5"/>
      <c r="AZ133" s="5"/>
      <c r="BA133" s="4"/>
      <c r="BB133" s="3"/>
      <c r="BC133" s="3"/>
      <c r="BE133" s="1"/>
      <c r="BF133" s="1"/>
      <c r="BG133" s="1"/>
      <c r="BH133" s="1"/>
      <c r="BI133" s="1"/>
      <c r="BJ133" s="1"/>
      <c r="BK133" s="115"/>
      <c r="BL133" s="1"/>
      <c r="BM133" s="1"/>
      <c r="BN133" s="1"/>
      <c r="BO133" s="1"/>
      <c r="BP133" s="1"/>
      <c r="BQ133" s="1"/>
    </row>
    <row r="134" spans="1:69" s="2" customFormat="1" x14ac:dyDescent="0.3">
      <c r="A134" s="1"/>
      <c r="B134" s="6"/>
      <c r="C134" s="6"/>
      <c r="D134" s="6"/>
      <c r="E134" s="6"/>
      <c r="W134" s="25"/>
      <c r="Y134" s="25"/>
      <c r="AF134" s="25"/>
      <c r="AG134" s="25"/>
      <c r="AH134" s="25"/>
      <c r="AI134" s="25"/>
      <c r="AM134" s="6"/>
      <c r="AV134" s="29"/>
      <c r="AY134" s="5"/>
      <c r="AZ134" s="5"/>
      <c r="BA134" s="4"/>
      <c r="BB134" s="3"/>
      <c r="BC134" s="3"/>
      <c r="BE134" s="1"/>
      <c r="BF134" s="1"/>
      <c r="BG134" s="1"/>
      <c r="BH134" s="1"/>
      <c r="BI134" s="1"/>
      <c r="BJ134" s="1"/>
      <c r="BK134" s="115"/>
      <c r="BL134" s="1"/>
      <c r="BM134" s="1"/>
      <c r="BN134" s="1"/>
      <c r="BO134" s="1"/>
      <c r="BP134" s="1"/>
      <c r="BQ134" s="1"/>
    </row>
    <row r="135" spans="1:69" s="2" customFormat="1" x14ac:dyDescent="0.3">
      <c r="A135" s="1"/>
      <c r="B135" s="6"/>
      <c r="C135" s="6"/>
      <c r="D135" s="6"/>
      <c r="E135" s="6"/>
      <c r="W135" s="25"/>
      <c r="Y135" s="25"/>
      <c r="AF135" s="25"/>
      <c r="AG135" s="25"/>
      <c r="AH135" s="25"/>
      <c r="AI135" s="25"/>
      <c r="AM135" s="6"/>
      <c r="AV135" s="29"/>
      <c r="AY135" s="5"/>
      <c r="AZ135" s="5"/>
      <c r="BA135" s="4"/>
      <c r="BB135" s="3"/>
      <c r="BC135" s="3"/>
      <c r="BE135" s="1"/>
      <c r="BF135" s="1"/>
      <c r="BG135" s="1"/>
      <c r="BH135" s="1"/>
      <c r="BI135" s="1"/>
      <c r="BJ135" s="1"/>
      <c r="BK135" s="115"/>
      <c r="BL135" s="1"/>
      <c r="BM135" s="1"/>
      <c r="BN135" s="1"/>
      <c r="BO135" s="1"/>
      <c r="BP135" s="1"/>
      <c r="BQ135" s="1"/>
    </row>
    <row r="136" spans="1:69" s="2" customFormat="1" x14ac:dyDescent="0.3">
      <c r="A136" s="1"/>
      <c r="B136" s="6"/>
      <c r="C136" s="6"/>
      <c r="D136" s="6"/>
      <c r="E136" s="6"/>
      <c r="W136" s="25"/>
      <c r="Y136" s="25"/>
      <c r="AF136" s="25"/>
      <c r="AG136" s="25"/>
      <c r="AH136" s="25"/>
      <c r="AI136" s="25"/>
      <c r="AM136" s="6"/>
      <c r="AV136" s="29"/>
      <c r="AY136" s="5"/>
      <c r="AZ136" s="5"/>
      <c r="BA136" s="4"/>
      <c r="BB136" s="3"/>
      <c r="BC136" s="3"/>
      <c r="BE136" s="1"/>
      <c r="BF136" s="1"/>
      <c r="BG136" s="1"/>
      <c r="BH136" s="1"/>
      <c r="BI136" s="1"/>
      <c r="BJ136" s="1"/>
      <c r="BK136" s="115"/>
      <c r="BL136" s="1"/>
      <c r="BM136" s="1"/>
      <c r="BN136" s="1"/>
      <c r="BO136" s="1"/>
      <c r="BP136" s="1"/>
      <c r="BQ136" s="1"/>
    </row>
    <row r="137" spans="1:69" s="2" customFormat="1" x14ac:dyDescent="0.3">
      <c r="A137" s="1"/>
      <c r="B137" s="6"/>
      <c r="C137" s="6"/>
      <c r="D137" s="6"/>
      <c r="E137" s="6"/>
      <c r="W137" s="25"/>
      <c r="Y137" s="25"/>
      <c r="AF137" s="25"/>
      <c r="AG137" s="25"/>
      <c r="AH137" s="25"/>
      <c r="AI137" s="25"/>
      <c r="AM137" s="6"/>
      <c r="AV137" s="29"/>
      <c r="AY137" s="5"/>
      <c r="AZ137" s="5"/>
      <c r="BA137" s="4"/>
      <c r="BB137" s="3"/>
      <c r="BC137" s="3"/>
      <c r="BE137" s="1"/>
      <c r="BF137" s="1"/>
      <c r="BG137" s="1"/>
      <c r="BH137" s="1"/>
      <c r="BI137" s="1"/>
      <c r="BJ137" s="1"/>
      <c r="BK137" s="115"/>
      <c r="BL137" s="1"/>
      <c r="BM137" s="1"/>
      <c r="BN137" s="1"/>
      <c r="BO137" s="1"/>
      <c r="BP137" s="1"/>
      <c r="BQ137" s="1"/>
    </row>
    <row r="138" spans="1:69" s="2" customFormat="1" x14ac:dyDescent="0.3">
      <c r="A138" s="1"/>
      <c r="B138" s="6"/>
      <c r="C138" s="6"/>
      <c r="D138" s="6"/>
      <c r="E138" s="6"/>
      <c r="W138" s="25"/>
      <c r="Y138" s="25"/>
      <c r="AF138" s="25"/>
      <c r="AG138" s="25"/>
      <c r="AH138" s="25"/>
      <c r="AI138" s="25"/>
      <c r="AM138" s="6"/>
      <c r="AV138" s="29"/>
      <c r="AY138" s="5"/>
      <c r="AZ138" s="5"/>
      <c r="BA138" s="4"/>
      <c r="BB138" s="3"/>
      <c r="BC138" s="3"/>
      <c r="BE138" s="1"/>
      <c r="BF138" s="1"/>
      <c r="BG138" s="1"/>
      <c r="BH138" s="1"/>
      <c r="BI138" s="1"/>
      <c r="BJ138" s="1"/>
      <c r="BK138" s="115"/>
      <c r="BL138" s="1"/>
      <c r="BM138" s="1"/>
      <c r="BN138" s="1"/>
      <c r="BO138" s="1"/>
      <c r="BP138" s="1"/>
      <c r="BQ138" s="1"/>
    </row>
    <row r="139" spans="1:69" s="2" customFormat="1" x14ac:dyDescent="0.3">
      <c r="A139" s="1"/>
      <c r="B139" s="6"/>
      <c r="C139" s="6"/>
      <c r="D139" s="6"/>
      <c r="E139" s="6"/>
      <c r="W139" s="25"/>
      <c r="Y139" s="25"/>
      <c r="AF139" s="25"/>
      <c r="AG139" s="25"/>
      <c r="AH139" s="25"/>
      <c r="AI139" s="25"/>
      <c r="AM139" s="6"/>
      <c r="AV139" s="29"/>
      <c r="AY139" s="5"/>
      <c r="AZ139" s="5"/>
      <c r="BA139" s="4"/>
      <c r="BB139" s="3"/>
      <c r="BC139" s="3"/>
      <c r="BE139" s="1"/>
      <c r="BF139" s="1"/>
      <c r="BG139" s="1"/>
      <c r="BH139" s="1"/>
      <c r="BI139" s="1"/>
      <c r="BJ139" s="1"/>
      <c r="BK139" s="115"/>
      <c r="BL139" s="1"/>
      <c r="BM139" s="1"/>
      <c r="BN139" s="1"/>
      <c r="BO139" s="1"/>
      <c r="BP139" s="1"/>
      <c r="BQ139" s="1"/>
    </row>
    <row r="140" spans="1:69" s="2" customFormat="1" x14ac:dyDescent="0.3">
      <c r="A140" s="1"/>
      <c r="B140" s="6"/>
      <c r="C140" s="6"/>
      <c r="D140" s="6"/>
      <c r="E140" s="6"/>
      <c r="W140" s="25"/>
      <c r="Y140" s="25"/>
      <c r="AF140" s="25"/>
      <c r="AG140" s="25"/>
      <c r="AH140" s="25"/>
      <c r="AI140" s="25"/>
      <c r="AM140" s="6"/>
      <c r="AV140" s="29"/>
      <c r="AY140" s="5"/>
      <c r="AZ140" s="5"/>
      <c r="BA140" s="4"/>
      <c r="BB140" s="3"/>
      <c r="BC140" s="3"/>
      <c r="BE140" s="1"/>
      <c r="BF140" s="1"/>
      <c r="BG140" s="1"/>
      <c r="BH140" s="1"/>
      <c r="BI140" s="1"/>
      <c r="BJ140" s="1"/>
      <c r="BK140" s="115"/>
      <c r="BL140" s="1"/>
      <c r="BM140" s="1"/>
      <c r="BN140" s="1"/>
      <c r="BO140" s="1"/>
      <c r="BP140" s="1"/>
      <c r="BQ140" s="1"/>
    </row>
    <row r="141" spans="1:69" s="2" customFormat="1" x14ac:dyDescent="0.3">
      <c r="A141" s="1"/>
      <c r="B141" s="6"/>
      <c r="C141" s="6"/>
      <c r="D141" s="6"/>
      <c r="E141" s="6"/>
      <c r="W141" s="25"/>
      <c r="Y141" s="25"/>
      <c r="AF141" s="25"/>
      <c r="AG141" s="25"/>
      <c r="AH141" s="25"/>
      <c r="AI141" s="25"/>
      <c r="AM141" s="6"/>
      <c r="AV141" s="29"/>
      <c r="AY141" s="5"/>
      <c r="AZ141" s="5"/>
      <c r="BA141" s="4"/>
      <c r="BB141" s="3"/>
      <c r="BC141" s="3"/>
      <c r="BE141" s="1"/>
      <c r="BF141" s="1"/>
      <c r="BG141" s="1"/>
      <c r="BH141" s="1"/>
      <c r="BI141" s="1"/>
      <c r="BJ141" s="1"/>
      <c r="BK141" s="115"/>
      <c r="BL141" s="1"/>
      <c r="BM141" s="1"/>
      <c r="BN141" s="1"/>
      <c r="BO141" s="1"/>
      <c r="BP141" s="1"/>
      <c r="BQ141" s="1"/>
    </row>
    <row r="142" spans="1:69" s="2" customFormat="1" x14ac:dyDescent="0.3">
      <c r="A142" s="1"/>
      <c r="B142" s="6"/>
      <c r="C142" s="6"/>
      <c r="D142" s="6"/>
      <c r="E142" s="6"/>
      <c r="W142" s="25"/>
      <c r="Y142" s="25"/>
      <c r="AF142" s="25"/>
      <c r="AG142" s="25"/>
      <c r="AH142" s="25"/>
      <c r="AI142" s="25"/>
      <c r="AM142" s="6"/>
      <c r="AV142" s="29"/>
      <c r="AY142" s="5"/>
      <c r="AZ142" s="5"/>
      <c r="BA142" s="4"/>
      <c r="BB142" s="3"/>
      <c r="BC142" s="3"/>
      <c r="BE142" s="1"/>
      <c r="BF142" s="1"/>
      <c r="BG142" s="1"/>
      <c r="BH142" s="1"/>
      <c r="BI142" s="1"/>
      <c r="BJ142" s="1"/>
      <c r="BK142" s="115"/>
      <c r="BL142" s="1"/>
      <c r="BM142" s="1"/>
      <c r="BN142" s="1"/>
      <c r="BO142" s="1"/>
      <c r="BP142" s="1"/>
      <c r="BQ142" s="1"/>
    </row>
    <row r="143" spans="1:69" s="2" customFormat="1" x14ac:dyDescent="0.3">
      <c r="A143" s="1"/>
      <c r="B143" s="6"/>
      <c r="C143" s="6"/>
      <c r="D143" s="6"/>
      <c r="E143" s="6"/>
      <c r="W143" s="25"/>
      <c r="Y143" s="25"/>
      <c r="AF143" s="25"/>
      <c r="AG143" s="25"/>
      <c r="AH143" s="25"/>
      <c r="AI143" s="25"/>
      <c r="AM143" s="6"/>
      <c r="AV143" s="29"/>
      <c r="AY143" s="5"/>
      <c r="AZ143" s="5"/>
      <c r="BA143" s="4"/>
      <c r="BB143" s="3"/>
      <c r="BC143" s="3"/>
      <c r="BE143" s="1"/>
      <c r="BF143" s="1"/>
      <c r="BG143" s="1"/>
      <c r="BH143" s="1"/>
      <c r="BI143" s="1"/>
      <c r="BJ143" s="1"/>
      <c r="BK143" s="115"/>
      <c r="BL143" s="1"/>
      <c r="BM143" s="1"/>
      <c r="BN143" s="1"/>
      <c r="BO143" s="1"/>
      <c r="BP143" s="1"/>
      <c r="BQ143" s="1"/>
    </row>
    <row r="144" spans="1:69" s="2" customFormat="1" x14ac:dyDescent="0.3">
      <c r="A144" s="1"/>
      <c r="B144" s="6"/>
      <c r="C144" s="6"/>
      <c r="D144" s="6"/>
      <c r="E144" s="6"/>
      <c r="W144" s="25"/>
      <c r="Y144" s="25"/>
      <c r="AF144" s="25"/>
      <c r="AG144" s="25"/>
      <c r="AH144" s="25"/>
      <c r="AI144" s="25"/>
      <c r="AM144" s="6"/>
      <c r="AV144" s="29"/>
      <c r="AY144" s="5"/>
      <c r="AZ144" s="5"/>
      <c r="BA144" s="4"/>
      <c r="BB144" s="3"/>
      <c r="BC144" s="3"/>
      <c r="BE144" s="1"/>
      <c r="BF144" s="1"/>
      <c r="BG144" s="1"/>
      <c r="BH144" s="1"/>
      <c r="BI144" s="1"/>
      <c r="BJ144" s="1"/>
      <c r="BK144" s="115"/>
      <c r="BL144" s="1"/>
      <c r="BM144" s="1"/>
      <c r="BN144" s="1"/>
      <c r="BO144" s="1"/>
      <c r="BP144" s="1"/>
      <c r="BQ144" s="1"/>
    </row>
    <row r="145" spans="1:69" s="2" customFormat="1" x14ac:dyDescent="0.3">
      <c r="A145" s="1"/>
      <c r="B145" s="6"/>
      <c r="C145" s="6"/>
      <c r="D145" s="6"/>
      <c r="E145" s="6"/>
      <c r="W145" s="25"/>
      <c r="Y145" s="25"/>
      <c r="AF145" s="25"/>
      <c r="AG145" s="25"/>
      <c r="AH145" s="25"/>
      <c r="AI145" s="25"/>
      <c r="AM145" s="6"/>
      <c r="AV145" s="29"/>
      <c r="AY145" s="5"/>
      <c r="AZ145" s="5"/>
      <c r="BA145" s="4"/>
      <c r="BB145" s="3"/>
      <c r="BC145" s="3"/>
      <c r="BE145" s="1"/>
      <c r="BF145" s="1"/>
      <c r="BG145" s="1"/>
      <c r="BH145" s="1"/>
      <c r="BI145" s="1"/>
      <c r="BJ145" s="1"/>
      <c r="BK145" s="115"/>
      <c r="BL145" s="1"/>
      <c r="BM145" s="1"/>
      <c r="BN145" s="1"/>
      <c r="BO145" s="1"/>
      <c r="BP145" s="1"/>
      <c r="BQ145" s="1"/>
    </row>
    <row r="146" spans="1:69" s="2" customFormat="1" x14ac:dyDescent="0.3">
      <c r="A146" s="1"/>
      <c r="B146" s="6"/>
      <c r="C146" s="6"/>
      <c r="D146" s="6"/>
      <c r="E146" s="6"/>
      <c r="W146" s="25"/>
      <c r="Y146" s="25"/>
      <c r="AF146" s="25"/>
      <c r="AG146" s="25"/>
      <c r="AH146" s="25"/>
      <c r="AI146" s="25"/>
      <c r="AM146" s="6"/>
      <c r="AV146" s="29"/>
      <c r="AY146" s="5"/>
      <c r="AZ146" s="5"/>
      <c r="BA146" s="4"/>
      <c r="BB146" s="3"/>
      <c r="BC146" s="3"/>
      <c r="BE146" s="1"/>
      <c r="BF146" s="1"/>
      <c r="BG146" s="1"/>
      <c r="BH146" s="1"/>
      <c r="BI146" s="1"/>
      <c r="BJ146" s="1"/>
      <c r="BK146" s="115"/>
      <c r="BL146" s="1"/>
      <c r="BM146" s="1"/>
      <c r="BN146" s="1"/>
      <c r="BO146" s="1"/>
      <c r="BP146" s="1"/>
      <c r="BQ146" s="1"/>
    </row>
    <row r="147" spans="1:69" s="2" customFormat="1" x14ac:dyDescent="0.3">
      <c r="A147" s="1"/>
      <c r="B147" s="6"/>
      <c r="C147" s="6"/>
      <c r="D147" s="6"/>
      <c r="E147" s="6"/>
      <c r="W147" s="25"/>
      <c r="Y147" s="25"/>
      <c r="AF147" s="25"/>
      <c r="AG147" s="25"/>
      <c r="AH147" s="25"/>
      <c r="AI147" s="25"/>
      <c r="AM147" s="6"/>
      <c r="AV147" s="29"/>
      <c r="AY147" s="5"/>
      <c r="AZ147" s="5"/>
      <c r="BA147" s="4"/>
      <c r="BB147" s="3"/>
      <c r="BC147" s="3"/>
      <c r="BE147" s="1"/>
      <c r="BF147" s="1"/>
      <c r="BG147" s="1"/>
      <c r="BH147" s="1"/>
      <c r="BI147" s="1"/>
      <c r="BJ147" s="1"/>
      <c r="BK147" s="115"/>
      <c r="BL147" s="1"/>
      <c r="BM147" s="1"/>
      <c r="BN147" s="1"/>
      <c r="BO147" s="1"/>
      <c r="BP147" s="1"/>
      <c r="BQ147" s="1"/>
    </row>
    <row r="148" spans="1:69" s="2" customFormat="1" x14ac:dyDescent="0.3">
      <c r="A148" s="1"/>
      <c r="B148" s="6"/>
      <c r="C148" s="6"/>
      <c r="D148" s="6"/>
      <c r="E148" s="6"/>
      <c r="W148" s="25"/>
      <c r="Y148" s="25"/>
      <c r="AF148" s="25"/>
      <c r="AG148" s="25"/>
      <c r="AH148" s="25"/>
      <c r="AI148" s="25"/>
      <c r="AM148" s="6"/>
      <c r="AV148" s="29"/>
      <c r="AY148" s="5"/>
      <c r="AZ148" s="5"/>
      <c r="BA148" s="4"/>
      <c r="BB148" s="3"/>
      <c r="BC148" s="3"/>
      <c r="BE148" s="1"/>
      <c r="BF148" s="1"/>
      <c r="BG148" s="1"/>
      <c r="BH148" s="1"/>
      <c r="BI148" s="1"/>
      <c r="BJ148" s="1"/>
      <c r="BK148" s="115"/>
      <c r="BL148" s="1"/>
      <c r="BM148" s="1"/>
      <c r="BN148" s="1"/>
      <c r="BO148" s="1"/>
      <c r="BP148" s="1"/>
      <c r="BQ148" s="1"/>
    </row>
    <row r="149" spans="1:69" s="2" customFormat="1" x14ac:dyDescent="0.3">
      <c r="A149" s="1"/>
      <c r="B149" s="6"/>
      <c r="C149" s="6"/>
      <c r="D149" s="6"/>
      <c r="E149" s="6"/>
      <c r="W149" s="25"/>
      <c r="Y149" s="25"/>
      <c r="AF149" s="25"/>
      <c r="AG149" s="25"/>
      <c r="AH149" s="25"/>
      <c r="AI149" s="25"/>
      <c r="AM149" s="6"/>
      <c r="AV149" s="29"/>
      <c r="AY149" s="5"/>
      <c r="AZ149" s="5"/>
      <c r="BA149" s="4"/>
      <c r="BB149" s="3"/>
      <c r="BC149" s="3"/>
      <c r="BE149" s="1"/>
      <c r="BF149" s="1"/>
      <c r="BG149" s="1"/>
      <c r="BH149" s="1"/>
      <c r="BI149" s="1"/>
      <c r="BJ149" s="1"/>
      <c r="BK149" s="115"/>
      <c r="BL149" s="1"/>
      <c r="BM149" s="1"/>
      <c r="BN149" s="1"/>
      <c r="BO149" s="1"/>
      <c r="BP149" s="1"/>
      <c r="BQ149" s="1"/>
    </row>
    <row r="150" spans="1:69" s="2" customFormat="1" x14ac:dyDescent="0.3">
      <c r="A150" s="1"/>
      <c r="B150" s="6"/>
      <c r="C150" s="6"/>
      <c r="D150" s="6"/>
      <c r="E150" s="6"/>
      <c r="W150" s="25"/>
      <c r="Y150" s="25"/>
      <c r="AF150" s="25"/>
      <c r="AG150" s="25"/>
      <c r="AH150" s="25"/>
      <c r="AI150" s="25"/>
      <c r="AM150" s="6"/>
      <c r="AV150" s="29"/>
      <c r="AY150" s="5"/>
      <c r="AZ150" s="5"/>
      <c r="BA150" s="4"/>
      <c r="BB150" s="3"/>
      <c r="BC150" s="3"/>
      <c r="BE150" s="1"/>
      <c r="BF150" s="1"/>
      <c r="BG150" s="1"/>
      <c r="BH150" s="1"/>
      <c r="BI150" s="1"/>
      <c r="BJ150" s="1"/>
      <c r="BK150" s="115"/>
      <c r="BL150" s="1"/>
      <c r="BM150" s="1"/>
      <c r="BN150" s="1"/>
      <c r="BO150" s="1"/>
      <c r="BP150" s="1"/>
      <c r="BQ150" s="1"/>
    </row>
    <row r="151" spans="1:69" s="2" customFormat="1" x14ac:dyDescent="0.3">
      <c r="A151" s="1"/>
      <c r="B151" s="6"/>
      <c r="C151" s="6"/>
      <c r="D151" s="6"/>
      <c r="E151" s="6"/>
      <c r="W151" s="25"/>
      <c r="Y151" s="25"/>
      <c r="AF151" s="25"/>
      <c r="AG151" s="25"/>
      <c r="AH151" s="25"/>
      <c r="AI151" s="25"/>
      <c r="AM151" s="6"/>
      <c r="AV151" s="29"/>
      <c r="AY151" s="5"/>
      <c r="AZ151" s="5"/>
      <c r="BA151" s="4"/>
      <c r="BB151" s="3"/>
      <c r="BC151" s="3"/>
      <c r="BE151" s="1"/>
      <c r="BF151" s="1"/>
      <c r="BG151" s="1"/>
      <c r="BH151" s="1"/>
      <c r="BI151" s="1"/>
      <c r="BJ151" s="1"/>
      <c r="BK151" s="115"/>
      <c r="BL151" s="1"/>
      <c r="BM151" s="1"/>
      <c r="BN151" s="1"/>
      <c r="BO151" s="1"/>
      <c r="BP151" s="1"/>
      <c r="BQ151" s="1"/>
    </row>
    <row r="152" spans="1:69" s="2" customFormat="1" x14ac:dyDescent="0.3">
      <c r="A152" s="1"/>
      <c r="B152" s="6"/>
      <c r="C152" s="6"/>
      <c r="D152" s="6"/>
      <c r="E152" s="6"/>
      <c r="W152" s="25"/>
      <c r="Y152" s="25"/>
      <c r="AF152" s="25"/>
      <c r="AG152" s="25"/>
      <c r="AH152" s="25"/>
      <c r="AI152" s="25"/>
      <c r="AM152" s="6"/>
      <c r="AV152" s="29"/>
      <c r="AY152" s="5"/>
      <c r="AZ152" s="5"/>
      <c r="BA152" s="4"/>
      <c r="BB152" s="3"/>
      <c r="BC152" s="3"/>
      <c r="BE152" s="1"/>
      <c r="BF152" s="1"/>
      <c r="BG152" s="1"/>
      <c r="BH152" s="1"/>
      <c r="BI152" s="1"/>
      <c r="BJ152" s="1"/>
      <c r="BK152" s="115"/>
      <c r="BL152" s="1"/>
      <c r="BM152" s="1"/>
      <c r="BN152" s="1"/>
      <c r="BO152" s="1"/>
      <c r="BP152" s="1"/>
      <c r="BQ152" s="1"/>
    </row>
    <row r="153" spans="1:69" s="2" customFormat="1" x14ac:dyDescent="0.3">
      <c r="A153" s="1"/>
      <c r="B153" s="6"/>
      <c r="C153" s="6"/>
      <c r="D153" s="6"/>
      <c r="E153" s="6"/>
      <c r="W153" s="25"/>
      <c r="Y153" s="25"/>
      <c r="AF153" s="25"/>
      <c r="AG153" s="25"/>
      <c r="AH153" s="25"/>
      <c r="AI153" s="25"/>
      <c r="AM153" s="6"/>
      <c r="AV153" s="29"/>
      <c r="AY153" s="5"/>
      <c r="AZ153" s="5"/>
      <c r="BA153" s="4"/>
      <c r="BB153" s="3"/>
      <c r="BC153" s="3"/>
      <c r="BE153" s="1"/>
      <c r="BF153" s="1"/>
      <c r="BG153" s="1"/>
      <c r="BH153" s="1"/>
      <c r="BI153" s="1"/>
      <c r="BJ153" s="1"/>
      <c r="BK153" s="115"/>
      <c r="BL153" s="1"/>
      <c r="BM153" s="1"/>
      <c r="BN153" s="1"/>
      <c r="BO153" s="1"/>
      <c r="BP153" s="1"/>
      <c r="BQ153" s="1"/>
    </row>
    <row r="154" spans="1:69" s="2" customFormat="1" x14ac:dyDescent="0.3">
      <c r="A154" s="1"/>
      <c r="B154" s="6"/>
      <c r="C154" s="6"/>
      <c r="D154" s="6"/>
      <c r="E154" s="6"/>
      <c r="W154" s="25"/>
      <c r="Y154" s="25"/>
      <c r="AF154" s="25"/>
      <c r="AG154" s="25"/>
      <c r="AH154" s="25"/>
      <c r="AI154" s="25"/>
      <c r="AM154" s="6"/>
      <c r="AV154" s="29"/>
      <c r="AY154" s="5"/>
      <c r="AZ154" s="5"/>
      <c r="BA154" s="4"/>
      <c r="BB154" s="3"/>
      <c r="BC154" s="3"/>
      <c r="BE154" s="1"/>
      <c r="BF154" s="1"/>
      <c r="BG154" s="1"/>
      <c r="BH154" s="1"/>
      <c r="BI154" s="1"/>
      <c r="BJ154" s="1"/>
      <c r="BK154" s="115"/>
      <c r="BL154" s="1"/>
      <c r="BM154" s="1"/>
      <c r="BN154" s="1"/>
      <c r="BO154" s="1"/>
      <c r="BP154" s="1"/>
      <c r="BQ154" s="1"/>
    </row>
    <row r="155" spans="1:69" s="2" customFormat="1" x14ac:dyDescent="0.3">
      <c r="A155" s="1"/>
      <c r="B155" s="6"/>
      <c r="C155" s="6"/>
      <c r="D155" s="6"/>
      <c r="E155" s="6"/>
      <c r="W155" s="25"/>
      <c r="Y155" s="25"/>
      <c r="AF155" s="25"/>
      <c r="AG155" s="25"/>
      <c r="AH155" s="25"/>
      <c r="AI155" s="25"/>
      <c r="AM155" s="6"/>
      <c r="AV155" s="29"/>
      <c r="AY155" s="5"/>
      <c r="AZ155" s="5"/>
      <c r="BA155" s="4"/>
      <c r="BB155" s="3"/>
      <c r="BC155" s="3"/>
      <c r="BE155" s="1"/>
      <c r="BF155" s="1"/>
      <c r="BG155" s="1"/>
      <c r="BH155" s="1"/>
      <c r="BI155" s="1"/>
      <c r="BJ155" s="1"/>
      <c r="BK155" s="115"/>
      <c r="BL155" s="1"/>
      <c r="BM155" s="1"/>
      <c r="BN155" s="1"/>
      <c r="BO155" s="1"/>
      <c r="BP155" s="1"/>
      <c r="BQ155" s="1"/>
    </row>
    <row r="156" spans="1:69" s="2" customFormat="1" x14ac:dyDescent="0.3">
      <c r="A156" s="1"/>
      <c r="B156" s="6"/>
      <c r="C156" s="6"/>
      <c r="D156" s="6"/>
      <c r="E156" s="6"/>
      <c r="W156" s="25"/>
      <c r="Y156" s="25"/>
      <c r="AF156" s="25"/>
      <c r="AG156" s="25"/>
      <c r="AH156" s="25"/>
      <c r="AI156" s="25"/>
      <c r="AM156" s="6"/>
      <c r="AV156" s="29"/>
      <c r="AY156" s="5"/>
      <c r="AZ156" s="5"/>
      <c r="BA156" s="4"/>
      <c r="BB156" s="3"/>
      <c r="BC156" s="3"/>
      <c r="BE156" s="1"/>
      <c r="BF156" s="1"/>
      <c r="BG156" s="1"/>
      <c r="BH156" s="1"/>
      <c r="BI156" s="1"/>
      <c r="BJ156" s="1"/>
      <c r="BK156" s="115"/>
      <c r="BL156" s="1"/>
      <c r="BM156" s="1"/>
      <c r="BN156" s="1"/>
      <c r="BO156" s="1"/>
      <c r="BP156" s="1"/>
      <c r="BQ156" s="1"/>
    </row>
    <row r="157" spans="1:69" s="2" customFormat="1" x14ac:dyDescent="0.3">
      <c r="A157" s="1"/>
      <c r="B157" s="6"/>
      <c r="C157" s="6"/>
      <c r="D157" s="6"/>
      <c r="E157" s="6"/>
      <c r="W157" s="25"/>
      <c r="Y157" s="25"/>
      <c r="AF157" s="25"/>
      <c r="AG157" s="25"/>
      <c r="AH157" s="25"/>
      <c r="AI157" s="25"/>
      <c r="AM157" s="6"/>
      <c r="AV157" s="29"/>
      <c r="AY157" s="5"/>
      <c r="AZ157" s="5"/>
      <c r="BA157" s="4"/>
      <c r="BB157" s="3"/>
      <c r="BC157" s="3"/>
      <c r="BE157" s="1"/>
      <c r="BF157" s="1"/>
      <c r="BG157" s="1"/>
      <c r="BH157" s="1"/>
      <c r="BI157" s="1"/>
      <c r="BJ157" s="1"/>
      <c r="BK157" s="115"/>
      <c r="BL157" s="1"/>
      <c r="BM157" s="1"/>
      <c r="BN157" s="1"/>
      <c r="BO157" s="1"/>
      <c r="BP157" s="1"/>
      <c r="BQ157" s="1"/>
    </row>
    <row r="158" spans="1:69" s="2" customFormat="1" x14ac:dyDescent="0.3">
      <c r="A158" s="1"/>
      <c r="B158" s="6"/>
      <c r="C158" s="6"/>
      <c r="D158" s="6"/>
      <c r="E158" s="6"/>
      <c r="W158" s="25"/>
      <c r="Y158" s="25"/>
      <c r="AF158" s="25"/>
      <c r="AG158" s="25"/>
      <c r="AH158" s="25"/>
      <c r="AI158" s="25"/>
      <c r="AM158" s="6"/>
      <c r="AV158" s="29"/>
      <c r="AY158" s="5"/>
      <c r="AZ158" s="5"/>
      <c r="BA158" s="4"/>
      <c r="BB158" s="3"/>
      <c r="BC158" s="3"/>
      <c r="BE158" s="1"/>
      <c r="BF158" s="1"/>
      <c r="BG158" s="1"/>
      <c r="BH158" s="1"/>
      <c r="BI158" s="1"/>
      <c r="BJ158" s="1"/>
      <c r="BK158" s="115"/>
      <c r="BL158" s="1"/>
      <c r="BM158" s="1"/>
      <c r="BN158" s="1"/>
      <c r="BO158" s="1"/>
      <c r="BP158" s="1"/>
      <c r="BQ158" s="1"/>
    </row>
    <row r="159" spans="1:69" s="2" customFormat="1" x14ac:dyDescent="0.3">
      <c r="A159" s="1"/>
      <c r="B159" s="6"/>
      <c r="C159" s="6"/>
      <c r="D159" s="6"/>
      <c r="E159" s="6"/>
      <c r="W159" s="25"/>
      <c r="Y159" s="25"/>
      <c r="AF159" s="25"/>
      <c r="AG159" s="25"/>
      <c r="AH159" s="25"/>
      <c r="AI159" s="25"/>
      <c r="AM159" s="6"/>
      <c r="AV159" s="29"/>
      <c r="AY159" s="5"/>
      <c r="AZ159" s="5"/>
      <c r="BA159" s="4"/>
      <c r="BB159" s="3"/>
      <c r="BC159" s="3"/>
      <c r="BE159" s="1"/>
      <c r="BF159" s="1"/>
      <c r="BG159" s="1"/>
      <c r="BH159" s="1"/>
      <c r="BI159" s="1"/>
      <c r="BJ159" s="1"/>
      <c r="BK159" s="115"/>
      <c r="BL159" s="1"/>
      <c r="BM159" s="1"/>
      <c r="BN159" s="1"/>
      <c r="BO159" s="1"/>
      <c r="BP159" s="1"/>
      <c r="BQ159" s="1"/>
    </row>
    <row r="160" spans="1:69" s="2" customFormat="1" x14ac:dyDescent="0.3">
      <c r="A160" s="1"/>
      <c r="B160" s="6"/>
      <c r="C160" s="6"/>
      <c r="D160" s="6"/>
      <c r="E160" s="6"/>
      <c r="W160" s="25"/>
      <c r="Y160" s="25"/>
      <c r="AF160" s="25"/>
      <c r="AG160" s="25"/>
      <c r="AH160" s="25"/>
      <c r="AI160" s="25"/>
      <c r="AM160" s="6"/>
      <c r="AV160" s="29"/>
      <c r="AY160" s="5"/>
      <c r="AZ160" s="5"/>
      <c r="BA160" s="4"/>
      <c r="BB160" s="3"/>
      <c r="BC160" s="3"/>
      <c r="BE160" s="1"/>
      <c r="BF160" s="1"/>
      <c r="BG160" s="1"/>
      <c r="BH160" s="1"/>
      <c r="BI160" s="1"/>
      <c r="BJ160" s="1"/>
      <c r="BK160" s="115"/>
      <c r="BL160" s="1"/>
      <c r="BM160" s="1"/>
      <c r="BN160" s="1"/>
      <c r="BO160" s="1"/>
      <c r="BP160" s="1"/>
      <c r="BQ160" s="1"/>
    </row>
    <row r="161" spans="1:69" s="2" customFormat="1" x14ac:dyDescent="0.3">
      <c r="A161" s="1"/>
      <c r="B161" s="6"/>
      <c r="C161" s="6"/>
      <c r="D161" s="6"/>
      <c r="E161" s="6"/>
      <c r="W161" s="25"/>
      <c r="Y161" s="25"/>
      <c r="AF161" s="25"/>
      <c r="AG161" s="25"/>
      <c r="AH161" s="25"/>
      <c r="AI161" s="25"/>
      <c r="AM161" s="6"/>
      <c r="AV161" s="29"/>
      <c r="AY161" s="5"/>
      <c r="AZ161" s="5"/>
      <c r="BA161" s="4"/>
      <c r="BB161" s="3"/>
      <c r="BC161" s="3"/>
      <c r="BE161" s="1"/>
      <c r="BF161" s="1"/>
      <c r="BG161" s="1"/>
      <c r="BH161" s="1"/>
      <c r="BI161" s="1"/>
      <c r="BJ161" s="1"/>
      <c r="BK161" s="115"/>
      <c r="BL161" s="1"/>
      <c r="BM161" s="1"/>
      <c r="BN161" s="1"/>
      <c r="BO161" s="1"/>
      <c r="BP161" s="1"/>
      <c r="BQ161" s="1"/>
    </row>
    <row r="162" spans="1:69" s="2" customFormat="1" x14ac:dyDescent="0.3">
      <c r="A162" s="1"/>
      <c r="B162" s="6"/>
      <c r="C162" s="6"/>
      <c r="D162" s="6"/>
      <c r="E162" s="6"/>
      <c r="W162" s="25"/>
      <c r="Y162" s="25"/>
      <c r="AF162" s="25"/>
      <c r="AG162" s="25"/>
      <c r="AH162" s="25"/>
      <c r="AI162" s="25"/>
      <c r="AM162" s="6"/>
      <c r="AV162" s="29"/>
      <c r="AY162" s="5"/>
      <c r="AZ162" s="5"/>
      <c r="BA162" s="4"/>
      <c r="BB162" s="3"/>
      <c r="BC162" s="3"/>
      <c r="BE162" s="1"/>
      <c r="BF162" s="1"/>
      <c r="BG162" s="1"/>
      <c r="BH162" s="1"/>
      <c r="BI162" s="1"/>
      <c r="BJ162" s="1"/>
      <c r="BK162" s="115"/>
      <c r="BL162" s="1"/>
      <c r="BM162" s="1"/>
      <c r="BN162" s="1"/>
      <c r="BO162" s="1"/>
      <c r="BP162" s="1"/>
      <c r="BQ162" s="1"/>
    </row>
    <row r="163" spans="1:69" s="2" customFormat="1" x14ac:dyDescent="0.3">
      <c r="A163" s="1"/>
      <c r="B163" s="6"/>
      <c r="C163" s="6"/>
      <c r="D163" s="6"/>
      <c r="E163" s="6"/>
      <c r="W163" s="25"/>
      <c r="Y163" s="25"/>
      <c r="AF163" s="25"/>
      <c r="AG163" s="25"/>
      <c r="AH163" s="25"/>
      <c r="AI163" s="25"/>
      <c r="AM163" s="6"/>
      <c r="AV163" s="29"/>
      <c r="AY163" s="5"/>
      <c r="AZ163" s="5"/>
      <c r="BA163" s="4"/>
      <c r="BB163" s="3"/>
      <c r="BC163" s="3"/>
      <c r="BE163" s="1"/>
      <c r="BF163" s="1"/>
      <c r="BG163" s="1"/>
      <c r="BH163" s="1"/>
      <c r="BI163" s="1"/>
      <c r="BJ163" s="1"/>
      <c r="BK163" s="115"/>
      <c r="BL163" s="1"/>
      <c r="BM163" s="1"/>
      <c r="BN163" s="1"/>
      <c r="BO163" s="1"/>
      <c r="BP163" s="1"/>
      <c r="BQ163" s="1"/>
    </row>
    <row r="164" spans="1:69" s="2" customFormat="1" x14ac:dyDescent="0.3">
      <c r="A164" s="1"/>
      <c r="B164" s="6"/>
      <c r="C164" s="6"/>
      <c r="D164" s="6"/>
      <c r="E164" s="6"/>
      <c r="W164" s="25"/>
      <c r="Y164" s="25"/>
      <c r="AF164" s="25"/>
      <c r="AG164" s="25"/>
      <c r="AH164" s="25"/>
      <c r="AI164" s="25"/>
      <c r="AM164" s="6"/>
      <c r="AV164" s="29"/>
      <c r="AY164" s="5"/>
      <c r="AZ164" s="5"/>
      <c r="BA164" s="4"/>
      <c r="BB164" s="3"/>
      <c r="BC164" s="3"/>
      <c r="BE164" s="1"/>
      <c r="BF164" s="1"/>
      <c r="BG164" s="1"/>
      <c r="BH164" s="1"/>
      <c r="BI164" s="1"/>
      <c r="BJ164" s="1"/>
      <c r="BK164" s="115"/>
      <c r="BL164" s="1"/>
      <c r="BM164" s="1"/>
      <c r="BN164" s="1"/>
      <c r="BO164" s="1"/>
      <c r="BP164" s="1"/>
      <c r="BQ164" s="1"/>
    </row>
    <row r="165" spans="1:69" s="2" customFormat="1" x14ac:dyDescent="0.3">
      <c r="A165" s="1"/>
      <c r="B165" s="6"/>
      <c r="C165" s="6"/>
      <c r="D165" s="6"/>
      <c r="E165" s="6"/>
      <c r="W165" s="25"/>
      <c r="Y165" s="25"/>
      <c r="AF165" s="25"/>
      <c r="AG165" s="25"/>
      <c r="AH165" s="25"/>
      <c r="AI165" s="25"/>
      <c r="AM165" s="6"/>
      <c r="AV165" s="29"/>
      <c r="AY165" s="5"/>
      <c r="AZ165" s="5"/>
      <c r="BA165" s="4"/>
      <c r="BB165" s="3"/>
      <c r="BC165" s="3"/>
      <c r="BE165" s="1"/>
      <c r="BF165" s="1"/>
      <c r="BG165" s="1"/>
      <c r="BH165" s="1"/>
      <c r="BI165" s="1"/>
      <c r="BJ165" s="1"/>
      <c r="BK165" s="115"/>
      <c r="BL165" s="1"/>
      <c r="BM165" s="1"/>
      <c r="BN165" s="1"/>
      <c r="BO165" s="1"/>
      <c r="BP165" s="1"/>
      <c r="BQ165" s="1"/>
    </row>
    <row r="166" spans="1:69" s="2" customFormat="1" x14ac:dyDescent="0.3">
      <c r="A166" s="1"/>
      <c r="B166" s="6"/>
      <c r="C166" s="6"/>
      <c r="D166" s="6"/>
      <c r="E166" s="6"/>
      <c r="W166" s="25"/>
      <c r="Y166" s="25"/>
      <c r="AF166" s="25"/>
      <c r="AG166" s="25"/>
      <c r="AH166" s="25"/>
      <c r="AI166" s="25"/>
      <c r="AM166" s="6"/>
      <c r="AV166" s="29"/>
      <c r="AY166" s="5"/>
      <c r="AZ166" s="5"/>
      <c r="BA166" s="4"/>
      <c r="BB166" s="3"/>
      <c r="BC166" s="3"/>
      <c r="BE166" s="1"/>
      <c r="BF166" s="1"/>
      <c r="BG166" s="1"/>
      <c r="BH166" s="1"/>
      <c r="BI166" s="1"/>
      <c r="BJ166" s="1"/>
      <c r="BK166" s="115"/>
      <c r="BL166" s="1"/>
      <c r="BM166" s="1"/>
      <c r="BN166" s="1"/>
      <c r="BO166" s="1"/>
      <c r="BP166" s="1"/>
      <c r="BQ166" s="1"/>
    </row>
    <row r="167" spans="1:69" s="2" customFormat="1" x14ac:dyDescent="0.3">
      <c r="A167" s="1"/>
      <c r="B167" s="6"/>
      <c r="C167" s="6"/>
      <c r="D167" s="6"/>
      <c r="E167" s="6"/>
      <c r="W167" s="25"/>
      <c r="Y167" s="25"/>
      <c r="AF167" s="25"/>
      <c r="AG167" s="25"/>
      <c r="AH167" s="25"/>
      <c r="AI167" s="25"/>
      <c r="AM167" s="6"/>
      <c r="AV167" s="29"/>
      <c r="AY167" s="5"/>
      <c r="AZ167" s="5"/>
      <c r="BA167" s="4"/>
      <c r="BB167" s="3"/>
      <c r="BC167" s="3"/>
      <c r="BE167" s="1"/>
      <c r="BF167" s="1"/>
      <c r="BG167" s="1"/>
      <c r="BH167" s="1"/>
      <c r="BI167" s="1"/>
      <c r="BJ167" s="1"/>
      <c r="BK167" s="115"/>
      <c r="BL167" s="1"/>
      <c r="BM167" s="1"/>
      <c r="BN167" s="1"/>
      <c r="BO167" s="1"/>
      <c r="BP167" s="1"/>
      <c r="BQ167" s="1"/>
    </row>
    <row r="168" spans="1:69" s="2" customFormat="1" x14ac:dyDescent="0.3">
      <c r="A168" s="1"/>
      <c r="B168" s="6"/>
      <c r="C168" s="6"/>
      <c r="D168" s="6"/>
      <c r="E168" s="6"/>
      <c r="W168" s="25"/>
      <c r="Y168" s="25"/>
      <c r="AF168" s="25"/>
      <c r="AG168" s="25"/>
      <c r="AH168" s="25"/>
      <c r="AI168" s="25"/>
      <c r="AM168" s="6"/>
      <c r="AV168" s="29"/>
      <c r="AY168" s="5"/>
      <c r="AZ168" s="5"/>
      <c r="BA168" s="4"/>
      <c r="BB168" s="3"/>
      <c r="BC168" s="3"/>
      <c r="BE168" s="1"/>
      <c r="BF168" s="1"/>
      <c r="BG168" s="1"/>
      <c r="BH168" s="1"/>
      <c r="BI168" s="1"/>
      <c r="BJ168" s="1"/>
      <c r="BK168" s="115"/>
      <c r="BL168" s="1"/>
      <c r="BM168" s="1"/>
      <c r="BN168" s="1"/>
      <c r="BO168" s="1"/>
      <c r="BP168" s="1"/>
      <c r="BQ168" s="1"/>
    </row>
    <row r="169" spans="1:69" s="2" customFormat="1" x14ac:dyDescent="0.3">
      <c r="A169" s="1"/>
      <c r="B169" s="6"/>
      <c r="C169" s="6"/>
      <c r="D169" s="6"/>
      <c r="E169" s="6"/>
      <c r="W169" s="25"/>
      <c r="Y169" s="25"/>
      <c r="AF169" s="25"/>
      <c r="AG169" s="25"/>
      <c r="AH169" s="25"/>
      <c r="AI169" s="25"/>
      <c r="AM169" s="6"/>
      <c r="AV169" s="29"/>
      <c r="AY169" s="5"/>
      <c r="AZ169" s="5"/>
      <c r="BA169" s="4"/>
      <c r="BB169" s="3"/>
      <c r="BC169" s="3"/>
      <c r="BE169" s="1"/>
      <c r="BF169" s="1"/>
      <c r="BG169" s="1"/>
      <c r="BH169" s="1"/>
      <c r="BI169" s="1"/>
      <c r="BJ169" s="1"/>
      <c r="BK169" s="115"/>
      <c r="BL169" s="1"/>
      <c r="BM169" s="1"/>
      <c r="BN169" s="1"/>
      <c r="BO169" s="1"/>
      <c r="BP169" s="1"/>
      <c r="BQ169" s="1"/>
    </row>
    <row r="170" spans="1:69" s="2" customFormat="1" x14ac:dyDescent="0.3">
      <c r="A170" s="1"/>
      <c r="B170" s="6"/>
      <c r="C170" s="6"/>
      <c r="D170" s="6"/>
      <c r="E170" s="6"/>
      <c r="W170" s="25"/>
      <c r="Y170" s="25"/>
      <c r="AF170" s="25"/>
      <c r="AG170" s="25"/>
      <c r="AH170" s="25"/>
      <c r="AI170" s="25"/>
      <c r="AM170" s="6"/>
      <c r="AV170" s="29"/>
      <c r="AY170" s="5"/>
      <c r="AZ170" s="5"/>
      <c r="BA170" s="4"/>
      <c r="BB170" s="3"/>
      <c r="BC170" s="3"/>
      <c r="BE170" s="1"/>
      <c r="BF170" s="1"/>
      <c r="BG170" s="1"/>
      <c r="BH170" s="1"/>
      <c r="BI170" s="1"/>
      <c r="BJ170" s="1"/>
      <c r="BK170" s="115"/>
      <c r="BL170" s="1"/>
      <c r="BM170" s="1"/>
      <c r="BN170" s="1"/>
      <c r="BO170" s="1"/>
      <c r="BP170" s="1"/>
      <c r="BQ170" s="1"/>
    </row>
    <row r="171" spans="1:69" s="2" customFormat="1" x14ac:dyDescent="0.3">
      <c r="A171" s="1"/>
      <c r="B171" s="6"/>
      <c r="C171" s="6"/>
      <c r="D171" s="6"/>
      <c r="E171" s="6"/>
      <c r="W171" s="25"/>
      <c r="Y171" s="25"/>
      <c r="AF171" s="25"/>
      <c r="AG171" s="25"/>
      <c r="AH171" s="25"/>
      <c r="AI171" s="25"/>
      <c r="AM171" s="6"/>
      <c r="AV171" s="29"/>
      <c r="AY171" s="5"/>
      <c r="AZ171" s="5"/>
      <c r="BA171" s="4"/>
      <c r="BB171" s="3"/>
      <c r="BC171" s="3"/>
      <c r="BE171" s="1"/>
      <c r="BF171" s="1"/>
      <c r="BG171" s="1"/>
      <c r="BH171" s="1"/>
      <c r="BI171" s="1"/>
      <c r="BJ171" s="1"/>
      <c r="BK171" s="115"/>
      <c r="BL171" s="1"/>
      <c r="BM171" s="1"/>
      <c r="BN171" s="1"/>
      <c r="BO171" s="1"/>
      <c r="BP171" s="1"/>
      <c r="BQ171" s="1"/>
    </row>
    <row r="172" spans="1:69" s="2" customFormat="1" x14ac:dyDescent="0.3">
      <c r="A172" s="1"/>
      <c r="B172" s="6"/>
      <c r="C172" s="6"/>
      <c r="D172" s="6"/>
      <c r="E172" s="6"/>
      <c r="W172" s="25"/>
      <c r="Y172" s="25"/>
      <c r="AF172" s="25"/>
      <c r="AG172" s="25"/>
      <c r="AH172" s="25"/>
      <c r="AI172" s="25"/>
      <c r="AM172" s="6"/>
      <c r="AV172" s="29"/>
      <c r="AY172" s="5"/>
      <c r="AZ172" s="5"/>
      <c r="BA172" s="4"/>
      <c r="BB172" s="3"/>
      <c r="BC172" s="3"/>
      <c r="BE172" s="1"/>
      <c r="BF172" s="1"/>
      <c r="BG172" s="1"/>
      <c r="BH172" s="1"/>
      <c r="BI172" s="1"/>
      <c r="BJ172" s="1"/>
      <c r="BK172" s="115"/>
      <c r="BL172" s="1"/>
      <c r="BM172" s="1"/>
      <c r="BN172" s="1"/>
      <c r="BO172" s="1"/>
      <c r="BP172" s="1"/>
      <c r="BQ172" s="1"/>
    </row>
    <row r="173" spans="1:69" s="2" customFormat="1" x14ac:dyDescent="0.3">
      <c r="A173" s="1"/>
      <c r="B173" s="6"/>
      <c r="C173" s="6"/>
      <c r="D173" s="6"/>
      <c r="E173" s="6"/>
      <c r="W173" s="25"/>
      <c r="Y173" s="25"/>
      <c r="AF173" s="25"/>
      <c r="AG173" s="25"/>
      <c r="AH173" s="25"/>
      <c r="AI173" s="25"/>
      <c r="AM173" s="6"/>
      <c r="AV173" s="29"/>
      <c r="AY173" s="5"/>
      <c r="AZ173" s="5"/>
      <c r="BA173" s="4"/>
      <c r="BB173" s="3"/>
      <c r="BC173" s="3"/>
      <c r="BE173" s="1"/>
      <c r="BF173" s="1"/>
      <c r="BG173" s="1"/>
      <c r="BH173" s="1"/>
      <c r="BI173" s="1"/>
      <c r="BJ173" s="1"/>
      <c r="BK173" s="115"/>
      <c r="BL173" s="1"/>
      <c r="BM173" s="1"/>
      <c r="BN173" s="1"/>
      <c r="BO173" s="1"/>
      <c r="BP173" s="1"/>
      <c r="BQ173" s="1"/>
    </row>
    <row r="174" spans="1:69" s="2" customFormat="1" x14ac:dyDescent="0.3">
      <c r="A174" s="1"/>
      <c r="B174" s="6"/>
      <c r="C174" s="6"/>
      <c r="D174" s="6"/>
      <c r="E174" s="6"/>
      <c r="W174" s="25"/>
      <c r="Y174" s="25"/>
      <c r="AF174" s="25"/>
      <c r="AG174" s="25"/>
      <c r="AH174" s="25"/>
      <c r="AI174" s="25"/>
      <c r="AM174" s="6"/>
      <c r="AV174" s="29"/>
      <c r="AY174" s="5"/>
      <c r="AZ174" s="5"/>
      <c r="BA174" s="4"/>
      <c r="BB174" s="3"/>
      <c r="BC174" s="3"/>
      <c r="BE174" s="1"/>
      <c r="BF174" s="1"/>
      <c r="BG174" s="1"/>
      <c r="BH174" s="1"/>
      <c r="BI174" s="1"/>
      <c r="BJ174" s="1"/>
      <c r="BK174" s="115"/>
      <c r="BL174" s="1"/>
      <c r="BM174" s="1"/>
      <c r="BN174" s="1"/>
      <c r="BO174" s="1"/>
      <c r="BP174" s="1"/>
      <c r="BQ174" s="1"/>
    </row>
    <row r="175" spans="1:69" s="2" customFormat="1" x14ac:dyDescent="0.3">
      <c r="A175" s="1"/>
      <c r="B175" s="6"/>
      <c r="C175" s="6"/>
      <c r="D175" s="6"/>
      <c r="E175" s="6"/>
      <c r="W175" s="25"/>
      <c r="Y175" s="25"/>
      <c r="AF175" s="25"/>
      <c r="AG175" s="25"/>
      <c r="AH175" s="25"/>
      <c r="AI175" s="25"/>
      <c r="AM175" s="6"/>
      <c r="AV175" s="29"/>
      <c r="AY175" s="5"/>
      <c r="AZ175" s="5"/>
      <c r="BA175" s="4"/>
      <c r="BB175" s="3"/>
      <c r="BC175" s="3"/>
      <c r="BE175" s="1"/>
      <c r="BF175" s="1"/>
      <c r="BG175" s="1"/>
      <c r="BH175" s="1"/>
      <c r="BI175" s="1"/>
      <c r="BJ175" s="1"/>
      <c r="BK175" s="115"/>
      <c r="BL175" s="1"/>
      <c r="BM175" s="1"/>
      <c r="BN175" s="1"/>
      <c r="BO175" s="1"/>
      <c r="BP175" s="1"/>
      <c r="BQ175" s="1"/>
    </row>
    <row r="176" spans="1:69" s="2" customFormat="1" x14ac:dyDescent="0.3">
      <c r="A176" s="1"/>
      <c r="B176" s="6"/>
      <c r="C176" s="6"/>
      <c r="D176" s="6"/>
      <c r="E176" s="6"/>
      <c r="W176" s="25"/>
      <c r="Y176" s="25"/>
      <c r="AF176" s="25"/>
      <c r="AG176" s="25"/>
      <c r="AH176" s="25"/>
      <c r="AI176" s="25"/>
      <c r="AM176" s="6"/>
      <c r="AV176" s="29"/>
      <c r="AY176" s="5"/>
      <c r="AZ176" s="5"/>
      <c r="BA176" s="4"/>
      <c r="BB176" s="3"/>
      <c r="BC176" s="3"/>
      <c r="BE176" s="1"/>
      <c r="BF176" s="1"/>
      <c r="BG176" s="1"/>
      <c r="BH176" s="1"/>
      <c r="BI176" s="1"/>
      <c r="BJ176" s="1"/>
      <c r="BK176" s="115"/>
      <c r="BL176" s="1"/>
      <c r="BM176" s="1"/>
      <c r="BN176" s="1"/>
      <c r="BO176" s="1"/>
      <c r="BP176" s="1"/>
      <c r="BQ176" s="1"/>
    </row>
    <row r="177" spans="1:69" s="2" customFormat="1" x14ac:dyDescent="0.3">
      <c r="A177" s="1"/>
      <c r="B177" s="6"/>
      <c r="C177" s="6"/>
      <c r="D177" s="6"/>
      <c r="E177" s="6"/>
      <c r="W177" s="25"/>
      <c r="Y177" s="25"/>
      <c r="AF177" s="25"/>
      <c r="AG177" s="25"/>
      <c r="AH177" s="25"/>
      <c r="AI177" s="25"/>
      <c r="AM177" s="6"/>
      <c r="AV177" s="29"/>
      <c r="AY177" s="5"/>
      <c r="AZ177" s="5"/>
      <c r="BA177" s="4"/>
      <c r="BB177" s="3"/>
      <c r="BC177" s="3"/>
      <c r="BE177" s="1"/>
      <c r="BF177" s="1"/>
      <c r="BG177" s="1"/>
      <c r="BH177" s="1"/>
      <c r="BI177" s="1"/>
      <c r="BJ177" s="1"/>
      <c r="BK177" s="115"/>
      <c r="BL177" s="1"/>
      <c r="BM177" s="1"/>
      <c r="BN177" s="1"/>
      <c r="BO177" s="1"/>
      <c r="BP177" s="1"/>
      <c r="BQ177" s="1"/>
    </row>
    <row r="178" spans="1:69" s="2" customFormat="1" x14ac:dyDescent="0.3">
      <c r="A178" s="1"/>
      <c r="B178" s="6"/>
      <c r="C178" s="6"/>
      <c r="D178" s="6"/>
      <c r="E178" s="6"/>
      <c r="W178" s="25"/>
      <c r="Y178" s="25"/>
      <c r="AF178" s="25"/>
      <c r="AG178" s="25"/>
      <c r="AH178" s="25"/>
      <c r="AI178" s="25"/>
      <c r="AM178" s="6"/>
      <c r="AV178" s="29"/>
      <c r="AY178" s="5"/>
      <c r="AZ178" s="5"/>
      <c r="BA178" s="4"/>
      <c r="BB178" s="3"/>
      <c r="BC178" s="3"/>
      <c r="BE178" s="1"/>
      <c r="BF178" s="1"/>
      <c r="BG178" s="1"/>
      <c r="BH178" s="1"/>
      <c r="BI178" s="1"/>
      <c r="BJ178" s="1"/>
      <c r="BK178" s="115"/>
      <c r="BL178" s="1"/>
      <c r="BM178" s="1"/>
      <c r="BN178" s="1"/>
      <c r="BO178" s="1"/>
      <c r="BP178" s="1"/>
      <c r="BQ178" s="1"/>
    </row>
    <row r="179" spans="1:69" s="2" customFormat="1" x14ac:dyDescent="0.3">
      <c r="A179" s="1"/>
      <c r="B179" s="6"/>
      <c r="C179" s="6"/>
      <c r="D179" s="6"/>
      <c r="E179" s="6"/>
      <c r="W179" s="25"/>
      <c r="Y179" s="25"/>
      <c r="AF179" s="25"/>
      <c r="AG179" s="25"/>
      <c r="AH179" s="25"/>
      <c r="AI179" s="25"/>
      <c r="AM179" s="6"/>
      <c r="AV179" s="29"/>
      <c r="AY179" s="5"/>
      <c r="AZ179" s="5"/>
      <c r="BA179" s="4"/>
      <c r="BB179" s="3"/>
      <c r="BC179" s="3"/>
      <c r="BE179" s="1"/>
      <c r="BF179" s="1"/>
      <c r="BG179" s="1"/>
      <c r="BH179" s="1"/>
      <c r="BI179" s="1"/>
      <c r="BJ179" s="1"/>
      <c r="BK179" s="115"/>
      <c r="BL179" s="1"/>
      <c r="BM179" s="1"/>
      <c r="BN179" s="1"/>
      <c r="BO179" s="1"/>
      <c r="BP179" s="1"/>
      <c r="BQ179" s="1"/>
    </row>
    <row r="180" spans="1:69" s="2" customFormat="1" x14ac:dyDescent="0.3">
      <c r="A180" s="1"/>
      <c r="B180" s="6"/>
      <c r="C180" s="6"/>
      <c r="D180" s="6"/>
      <c r="E180" s="6"/>
      <c r="W180" s="25"/>
      <c r="Y180" s="25"/>
      <c r="AF180" s="25"/>
      <c r="AG180" s="25"/>
      <c r="AH180" s="25"/>
      <c r="AI180" s="25"/>
      <c r="AM180" s="6"/>
      <c r="AV180" s="29"/>
      <c r="AY180" s="5"/>
      <c r="AZ180" s="5"/>
      <c r="BA180" s="4"/>
      <c r="BB180" s="3"/>
      <c r="BC180" s="3"/>
      <c r="BE180" s="1"/>
      <c r="BF180" s="1"/>
      <c r="BG180" s="1"/>
      <c r="BH180" s="1"/>
      <c r="BI180" s="1"/>
      <c r="BJ180" s="1"/>
      <c r="BK180" s="115"/>
      <c r="BL180" s="1"/>
      <c r="BM180" s="1"/>
      <c r="BN180" s="1"/>
      <c r="BO180" s="1"/>
      <c r="BP180" s="1"/>
      <c r="BQ180" s="1"/>
    </row>
    <row r="181" spans="1:69" s="2" customFormat="1" x14ac:dyDescent="0.3">
      <c r="A181" s="1"/>
      <c r="B181" s="6"/>
      <c r="C181" s="6"/>
      <c r="D181" s="6"/>
      <c r="E181" s="6"/>
      <c r="W181" s="25"/>
      <c r="Y181" s="25"/>
      <c r="AF181" s="25"/>
      <c r="AG181" s="25"/>
      <c r="AH181" s="25"/>
      <c r="AI181" s="25"/>
      <c r="AM181" s="6"/>
      <c r="AV181" s="29"/>
      <c r="AY181" s="5"/>
      <c r="AZ181" s="5"/>
      <c r="BA181" s="4"/>
      <c r="BB181" s="3"/>
      <c r="BC181" s="3"/>
      <c r="BE181" s="1"/>
      <c r="BF181" s="1"/>
      <c r="BG181" s="1"/>
      <c r="BH181" s="1"/>
      <c r="BI181" s="1"/>
      <c r="BJ181" s="1"/>
      <c r="BK181" s="115"/>
      <c r="BL181" s="1"/>
      <c r="BM181" s="1"/>
      <c r="BN181" s="1"/>
      <c r="BO181" s="1"/>
      <c r="BP181" s="1"/>
      <c r="BQ181" s="1"/>
    </row>
    <row r="182" spans="1:69" s="2" customFormat="1" x14ac:dyDescent="0.3">
      <c r="A182" s="1"/>
      <c r="B182" s="6"/>
      <c r="C182" s="6"/>
      <c r="D182" s="6"/>
      <c r="E182" s="6"/>
      <c r="W182" s="25"/>
      <c r="Y182" s="25"/>
      <c r="AF182" s="25"/>
      <c r="AG182" s="25"/>
      <c r="AH182" s="25"/>
      <c r="AI182" s="25"/>
      <c r="AM182" s="6"/>
      <c r="AV182" s="29"/>
      <c r="AY182" s="5"/>
      <c r="AZ182" s="5"/>
      <c r="BA182" s="4"/>
      <c r="BB182" s="3"/>
      <c r="BC182" s="3"/>
      <c r="BE182" s="1"/>
      <c r="BF182" s="1"/>
      <c r="BG182" s="1"/>
      <c r="BH182" s="1"/>
      <c r="BI182" s="1"/>
      <c r="BJ182" s="1"/>
      <c r="BK182" s="115"/>
      <c r="BL182" s="1"/>
      <c r="BM182" s="1"/>
      <c r="BN182" s="1"/>
      <c r="BO182" s="1"/>
      <c r="BP182" s="1"/>
      <c r="BQ182" s="1"/>
    </row>
    <row r="183" spans="1:69" s="2" customFormat="1" x14ac:dyDescent="0.3">
      <c r="A183" s="1"/>
      <c r="B183" s="6"/>
      <c r="C183" s="6"/>
      <c r="D183" s="6"/>
      <c r="E183" s="6"/>
      <c r="W183" s="25"/>
      <c r="Y183" s="25"/>
      <c r="AF183" s="25"/>
      <c r="AG183" s="25"/>
      <c r="AH183" s="25"/>
      <c r="AI183" s="25"/>
      <c r="AM183" s="6"/>
      <c r="AV183" s="29"/>
      <c r="AY183" s="5"/>
      <c r="AZ183" s="5"/>
      <c r="BA183" s="4"/>
      <c r="BB183" s="3"/>
      <c r="BC183" s="3"/>
      <c r="BE183" s="1"/>
      <c r="BF183" s="1"/>
      <c r="BG183" s="1"/>
      <c r="BH183" s="1"/>
      <c r="BI183" s="1"/>
      <c r="BJ183" s="1"/>
      <c r="BK183" s="115"/>
      <c r="BL183" s="1"/>
      <c r="BM183" s="1"/>
      <c r="BN183" s="1"/>
      <c r="BO183" s="1"/>
      <c r="BP183" s="1"/>
      <c r="BQ183" s="1"/>
    </row>
    <row r="184" spans="1:69" s="2" customFormat="1" x14ac:dyDescent="0.3">
      <c r="A184" s="1"/>
      <c r="B184" s="6"/>
      <c r="C184" s="6"/>
      <c r="D184" s="6"/>
      <c r="E184" s="6"/>
      <c r="W184" s="25"/>
      <c r="Y184" s="25"/>
      <c r="AF184" s="25"/>
      <c r="AG184" s="25"/>
      <c r="AH184" s="25"/>
      <c r="AI184" s="25"/>
      <c r="AM184" s="6"/>
      <c r="AV184" s="29"/>
      <c r="AY184" s="5"/>
      <c r="AZ184" s="5"/>
      <c r="BA184" s="4"/>
      <c r="BB184" s="3"/>
      <c r="BC184" s="3"/>
      <c r="BE184" s="1"/>
      <c r="BF184" s="1"/>
      <c r="BG184" s="1"/>
      <c r="BH184" s="1"/>
      <c r="BI184" s="1"/>
      <c r="BJ184" s="1"/>
      <c r="BK184" s="115"/>
      <c r="BL184" s="1"/>
      <c r="BM184" s="1"/>
      <c r="BN184" s="1"/>
      <c r="BO184" s="1"/>
      <c r="BP184" s="1"/>
      <c r="BQ184" s="1"/>
    </row>
    <row r="185" spans="1:69" s="2" customFormat="1" x14ac:dyDescent="0.3">
      <c r="A185" s="1"/>
      <c r="B185" s="6"/>
      <c r="C185" s="6"/>
      <c r="D185" s="6"/>
      <c r="E185" s="6"/>
      <c r="W185" s="25"/>
      <c r="Y185" s="25"/>
      <c r="AF185" s="25"/>
      <c r="AG185" s="25"/>
      <c r="AH185" s="25"/>
      <c r="AI185" s="25"/>
      <c r="AM185" s="6"/>
      <c r="AV185" s="29"/>
      <c r="AY185" s="5"/>
      <c r="AZ185" s="5"/>
      <c r="BA185" s="4"/>
      <c r="BB185" s="3"/>
      <c r="BC185" s="3"/>
      <c r="BE185" s="1"/>
      <c r="BF185" s="1"/>
      <c r="BG185" s="1"/>
      <c r="BH185" s="1"/>
      <c r="BI185" s="1"/>
      <c r="BJ185" s="1"/>
      <c r="BK185" s="115"/>
      <c r="BL185" s="1"/>
      <c r="BM185" s="1"/>
      <c r="BN185" s="1"/>
      <c r="BO185" s="1"/>
      <c r="BP185" s="1"/>
      <c r="BQ185" s="1"/>
    </row>
    <row r="186" spans="1:69" s="2" customFormat="1" x14ac:dyDescent="0.3">
      <c r="A186" s="1"/>
      <c r="B186" s="6"/>
      <c r="C186" s="6"/>
      <c r="D186" s="6"/>
      <c r="E186" s="6"/>
      <c r="W186" s="25"/>
      <c r="Y186" s="25"/>
      <c r="AF186" s="25"/>
      <c r="AG186" s="25"/>
      <c r="AH186" s="25"/>
      <c r="AI186" s="25"/>
      <c r="AM186" s="6"/>
      <c r="AV186" s="29"/>
      <c r="AY186" s="5"/>
      <c r="AZ186" s="5"/>
      <c r="BA186" s="4"/>
      <c r="BB186" s="3"/>
      <c r="BC186" s="3"/>
      <c r="BE186" s="1"/>
      <c r="BF186" s="1"/>
      <c r="BG186" s="1"/>
      <c r="BH186" s="1"/>
      <c r="BI186" s="1"/>
      <c r="BJ186" s="1"/>
      <c r="BK186" s="115"/>
      <c r="BL186" s="1"/>
      <c r="BM186" s="1"/>
      <c r="BN186" s="1"/>
      <c r="BO186" s="1"/>
      <c r="BP186" s="1"/>
      <c r="BQ186" s="1"/>
    </row>
    <row r="187" spans="1:69" s="2" customFormat="1" x14ac:dyDescent="0.3">
      <c r="A187" s="1"/>
      <c r="B187" s="6"/>
      <c r="C187" s="6"/>
      <c r="D187" s="6"/>
      <c r="E187" s="6"/>
      <c r="W187" s="25"/>
      <c r="Y187" s="25"/>
      <c r="AF187" s="25"/>
      <c r="AG187" s="25"/>
      <c r="AH187" s="25"/>
      <c r="AI187" s="25"/>
      <c r="AM187" s="6"/>
      <c r="AV187" s="29"/>
      <c r="AY187" s="5"/>
      <c r="AZ187" s="5"/>
      <c r="BA187" s="4"/>
      <c r="BB187" s="3"/>
      <c r="BC187" s="3"/>
      <c r="BE187" s="1"/>
      <c r="BF187" s="1"/>
      <c r="BG187" s="1"/>
      <c r="BH187" s="1"/>
      <c r="BI187" s="1"/>
      <c r="BJ187" s="1"/>
      <c r="BK187" s="115"/>
      <c r="BL187" s="1"/>
      <c r="BM187" s="1"/>
      <c r="BN187" s="1"/>
      <c r="BO187" s="1"/>
      <c r="BP187" s="1"/>
      <c r="BQ187" s="1"/>
    </row>
    <row r="188" spans="1:69" s="2" customFormat="1" x14ac:dyDescent="0.3">
      <c r="A188" s="1"/>
      <c r="B188" s="6"/>
      <c r="C188" s="6"/>
      <c r="D188" s="6"/>
      <c r="E188" s="6"/>
      <c r="W188" s="25"/>
      <c r="Y188" s="25"/>
      <c r="AF188" s="25"/>
      <c r="AG188" s="25"/>
      <c r="AH188" s="25"/>
      <c r="AI188" s="25"/>
      <c r="AM188" s="6"/>
      <c r="AV188" s="29"/>
      <c r="AY188" s="5"/>
      <c r="AZ188" s="5"/>
      <c r="BA188" s="4"/>
      <c r="BB188" s="3"/>
      <c r="BC188" s="3"/>
      <c r="BE188" s="1"/>
      <c r="BF188" s="1"/>
      <c r="BG188" s="1"/>
      <c r="BH188" s="1"/>
      <c r="BI188" s="1"/>
      <c r="BJ188" s="1"/>
      <c r="BK188" s="115"/>
      <c r="BL188" s="1"/>
      <c r="BM188" s="1"/>
      <c r="BN188" s="1"/>
      <c r="BO188" s="1"/>
      <c r="BP188" s="1"/>
      <c r="BQ188" s="1"/>
    </row>
    <row r="189" spans="1:69" s="2" customFormat="1" x14ac:dyDescent="0.3">
      <c r="A189" s="1"/>
      <c r="B189" s="6"/>
      <c r="C189" s="6"/>
      <c r="D189" s="6"/>
      <c r="E189" s="6"/>
      <c r="W189" s="25"/>
      <c r="Y189" s="25"/>
      <c r="AF189" s="25"/>
      <c r="AG189" s="25"/>
      <c r="AH189" s="25"/>
      <c r="AI189" s="25"/>
      <c r="AM189" s="6"/>
      <c r="AV189" s="29"/>
      <c r="AY189" s="5"/>
      <c r="AZ189" s="5"/>
      <c r="BA189" s="4"/>
      <c r="BB189" s="3"/>
      <c r="BC189" s="3"/>
      <c r="BE189" s="1"/>
      <c r="BF189" s="1"/>
      <c r="BG189" s="1"/>
      <c r="BH189" s="1"/>
      <c r="BI189" s="1"/>
      <c r="BJ189" s="1"/>
      <c r="BK189" s="115"/>
      <c r="BL189" s="1"/>
      <c r="BM189" s="1"/>
      <c r="BN189" s="1"/>
      <c r="BO189" s="1"/>
      <c r="BP189" s="1"/>
      <c r="BQ189" s="1"/>
    </row>
    <row r="190" spans="1:69" s="2" customFormat="1" x14ac:dyDescent="0.3">
      <c r="A190" s="1"/>
      <c r="B190" s="6"/>
      <c r="C190" s="6"/>
      <c r="D190" s="6"/>
      <c r="E190" s="6"/>
      <c r="W190" s="25"/>
      <c r="Y190" s="25"/>
      <c r="AF190" s="25"/>
      <c r="AG190" s="25"/>
      <c r="AH190" s="25"/>
      <c r="AI190" s="25"/>
      <c r="AM190" s="6"/>
      <c r="AV190" s="29"/>
      <c r="AY190" s="5"/>
      <c r="AZ190" s="5"/>
      <c r="BA190" s="4"/>
      <c r="BB190" s="3"/>
      <c r="BC190" s="3"/>
      <c r="BE190" s="1"/>
      <c r="BF190" s="1"/>
      <c r="BG190" s="1"/>
      <c r="BH190" s="1"/>
      <c r="BI190" s="1"/>
      <c r="BJ190" s="1"/>
      <c r="BK190" s="115"/>
      <c r="BL190" s="1"/>
      <c r="BM190" s="1"/>
      <c r="BN190" s="1"/>
      <c r="BO190" s="1"/>
      <c r="BP190" s="1"/>
      <c r="BQ190" s="1"/>
    </row>
    <row r="191" spans="1:69" s="2" customFormat="1" x14ac:dyDescent="0.3">
      <c r="A191" s="1"/>
      <c r="B191" s="6"/>
      <c r="C191" s="6"/>
      <c r="D191" s="6"/>
      <c r="E191" s="6"/>
      <c r="W191" s="25"/>
      <c r="Y191" s="25"/>
      <c r="AF191" s="25"/>
      <c r="AG191" s="25"/>
      <c r="AH191" s="25"/>
      <c r="AI191" s="25"/>
      <c r="AM191" s="6"/>
      <c r="AV191" s="29"/>
      <c r="AY191" s="5"/>
      <c r="AZ191" s="5"/>
      <c r="BA191" s="4"/>
      <c r="BB191" s="3"/>
      <c r="BC191" s="3"/>
      <c r="BE191" s="1"/>
      <c r="BF191" s="1"/>
      <c r="BG191" s="1"/>
      <c r="BH191" s="1"/>
      <c r="BI191" s="1"/>
      <c r="BJ191" s="1"/>
      <c r="BK191" s="115"/>
      <c r="BL191" s="1"/>
      <c r="BM191" s="1"/>
      <c r="BN191" s="1"/>
      <c r="BO191" s="1"/>
      <c r="BP191" s="1"/>
      <c r="BQ191" s="1"/>
    </row>
    <row r="192" spans="1:69" s="2" customFormat="1" x14ac:dyDescent="0.3">
      <c r="A192" s="1"/>
      <c r="B192" s="6"/>
      <c r="C192" s="6"/>
      <c r="D192" s="6"/>
      <c r="E192" s="6"/>
      <c r="W192" s="25"/>
      <c r="Y192" s="25"/>
      <c r="AF192" s="25"/>
      <c r="AG192" s="25"/>
      <c r="AH192" s="25"/>
      <c r="AI192" s="25"/>
      <c r="AM192" s="6"/>
      <c r="AV192" s="29"/>
      <c r="AY192" s="5"/>
      <c r="AZ192" s="5"/>
      <c r="BA192" s="4"/>
      <c r="BB192" s="3"/>
      <c r="BC192" s="3"/>
      <c r="BE192" s="1"/>
      <c r="BF192" s="1"/>
      <c r="BG192" s="1"/>
      <c r="BH192" s="1"/>
      <c r="BI192" s="1"/>
      <c r="BJ192" s="1"/>
      <c r="BK192" s="115"/>
      <c r="BL192" s="1"/>
      <c r="BM192" s="1"/>
      <c r="BN192" s="1"/>
      <c r="BO192" s="1"/>
      <c r="BP192" s="1"/>
      <c r="BQ192" s="1"/>
    </row>
    <row r="193" spans="1:69" s="2" customFormat="1" x14ac:dyDescent="0.3">
      <c r="A193" s="1"/>
      <c r="B193" s="6"/>
      <c r="C193" s="6"/>
      <c r="D193" s="6"/>
      <c r="E193" s="6"/>
      <c r="W193" s="25"/>
      <c r="Y193" s="25"/>
      <c r="AF193" s="25"/>
      <c r="AG193" s="25"/>
      <c r="AH193" s="25"/>
      <c r="AI193" s="25"/>
      <c r="AM193" s="6"/>
      <c r="AV193" s="29"/>
      <c r="AY193" s="5"/>
      <c r="AZ193" s="5"/>
      <c r="BA193" s="4"/>
      <c r="BB193" s="3"/>
      <c r="BC193" s="3"/>
      <c r="BE193" s="1"/>
      <c r="BF193" s="1"/>
      <c r="BG193" s="1"/>
      <c r="BH193" s="1"/>
      <c r="BI193" s="1"/>
      <c r="BJ193" s="1"/>
      <c r="BK193" s="115"/>
      <c r="BL193" s="1"/>
      <c r="BM193" s="1"/>
      <c r="BN193" s="1"/>
      <c r="BO193" s="1"/>
      <c r="BP193" s="1"/>
      <c r="BQ193" s="1"/>
    </row>
    <row r="194" spans="1:69" s="2" customFormat="1" x14ac:dyDescent="0.3">
      <c r="A194" s="1"/>
      <c r="B194" s="6"/>
      <c r="C194" s="6"/>
      <c r="D194" s="6"/>
      <c r="E194" s="6"/>
      <c r="W194" s="25"/>
      <c r="Y194" s="25"/>
      <c r="AF194" s="25"/>
      <c r="AG194" s="25"/>
      <c r="AH194" s="25"/>
      <c r="AI194" s="25"/>
      <c r="AM194" s="6"/>
      <c r="AV194" s="29"/>
      <c r="AY194" s="5"/>
      <c r="AZ194" s="5"/>
      <c r="BA194" s="4"/>
      <c r="BB194" s="3"/>
      <c r="BC194" s="3"/>
      <c r="BE194" s="1"/>
      <c r="BF194" s="1"/>
      <c r="BG194" s="1"/>
      <c r="BH194" s="1"/>
      <c r="BI194" s="1"/>
      <c r="BJ194" s="1"/>
      <c r="BK194" s="115"/>
      <c r="BL194" s="1"/>
      <c r="BM194" s="1"/>
      <c r="BN194" s="1"/>
      <c r="BO194" s="1"/>
      <c r="BP194" s="1"/>
      <c r="BQ194" s="1"/>
    </row>
    <row r="195" spans="1:69" s="2" customFormat="1" x14ac:dyDescent="0.3">
      <c r="A195" s="1"/>
      <c r="B195" s="6"/>
      <c r="C195" s="6"/>
      <c r="D195" s="6"/>
      <c r="E195" s="6"/>
      <c r="W195" s="25"/>
      <c r="Y195" s="25"/>
      <c r="AF195" s="25"/>
      <c r="AG195" s="25"/>
      <c r="AH195" s="25"/>
      <c r="AI195" s="25"/>
      <c r="AM195" s="6"/>
      <c r="AV195" s="29"/>
      <c r="AY195" s="5"/>
      <c r="AZ195" s="5"/>
      <c r="BA195" s="4"/>
      <c r="BB195" s="3"/>
      <c r="BC195" s="3"/>
      <c r="BE195" s="1"/>
      <c r="BF195" s="1"/>
      <c r="BG195" s="1"/>
      <c r="BH195" s="1"/>
      <c r="BI195" s="1"/>
      <c r="BJ195" s="1"/>
      <c r="BK195" s="115"/>
      <c r="BL195" s="1"/>
      <c r="BM195" s="1"/>
      <c r="BN195" s="1"/>
      <c r="BO195" s="1"/>
      <c r="BP195" s="1"/>
      <c r="BQ195" s="1"/>
    </row>
    <row r="196" spans="1:69" s="2" customFormat="1" x14ac:dyDescent="0.3">
      <c r="A196" s="1"/>
      <c r="B196" s="6"/>
      <c r="C196" s="6"/>
      <c r="D196" s="6"/>
      <c r="E196" s="6"/>
      <c r="W196" s="25"/>
      <c r="Y196" s="25"/>
      <c r="AF196" s="25"/>
      <c r="AG196" s="25"/>
      <c r="AH196" s="25"/>
      <c r="AI196" s="25"/>
      <c r="AM196" s="6"/>
      <c r="AV196" s="29"/>
      <c r="AY196" s="5"/>
      <c r="AZ196" s="5"/>
      <c r="BA196" s="4"/>
      <c r="BB196" s="3"/>
      <c r="BC196" s="3"/>
      <c r="BE196" s="1"/>
      <c r="BF196" s="1"/>
      <c r="BG196" s="1"/>
      <c r="BH196" s="1"/>
      <c r="BI196" s="1"/>
      <c r="BJ196" s="1"/>
      <c r="BK196" s="115"/>
      <c r="BL196" s="1"/>
      <c r="BM196" s="1"/>
      <c r="BN196" s="1"/>
      <c r="BO196" s="1"/>
      <c r="BP196" s="1"/>
      <c r="BQ196" s="1"/>
    </row>
    <row r="197" spans="1:69" s="2" customFormat="1" x14ac:dyDescent="0.3">
      <c r="A197" s="1"/>
      <c r="B197" s="6"/>
      <c r="C197" s="6"/>
      <c r="D197" s="6"/>
      <c r="E197" s="6"/>
      <c r="W197" s="25"/>
      <c r="Y197" s="25"/>
      <c r="AF197" s="25"/>
      <c r="AG197" s="25"/>
      <c r="AH197" s="25"/>
      <c r="AI197" s="25"/>
      <c r="AM197" s="6"/>
      <c r="AV197" s="29"/>
      <c r="AY197" s="5"/>
      <c r="AZ197" s="5"/>
      <c r="BA197" s="4"/>
      <c r="BB197" s="3"/>
      <c r="BC197" s="3"/>
      <c r="BE197" s="1"/>
      <c r="BF197" s="1"/>
      <c r="BG197" s="1"/>
      <c r="BH197" s="1"/>
      <c r="BI197" s="1"/>
      <c r="BJ197" s="1"/>
      <c r="BK197" s="115"/>
      <c r="BL197" s="1"/>
      <c r="BM197" s="1"/>
      <c r="BN197" s="1"/>
      <c r="BO197" s="1"/>
      <c r="BP197" s="1"/>
      <c r="BQ197" s="1"/>
    </row>
    <row r="198" spans="1:69" s="2" customFormat="1" x14ac:dyDescent="0.3">
      <c r="A198" s="1"/>
      <c r="B198" s="6"/>
      <c r="C198" s="6"/>
      <c r="D198" s="6"/>
      <c r="E198" s="6"/>
      <c r="W198" s="25"/>
      <c r="Y198" s="25"/>
      <c r="AF198" s="25"/>
      <c r="AG198" s="25"/>
      <c r="AH198" s="25"/>
      <c r="AI198" s="25"/>
      <c r="AM198" s="6"/>
      <c r="AV198" s="29"/>
      <c r="AY198" s="5"/>
      <c r="AZ198" s="5"/>
      <c r="BA198" s="4"/>
      <c r="BB198" s="3"/>
      <c r="BC198" s="3"/>
      <c r="BE198" s="1"/>
      <c r="BF198" s="1"/>
      <c r="BG198" s="1"/>
      <c r="BH198" s="1"/>
      <c r="BI198" s="1"/>
      <c r="BJ198" s="1"/>
      <c r="BK198" s="115"/>
      <c r="BL198" s="1"/>
      <c r="BM198" s="1"/>
      <c r="BN198" s="1"/>
      <c r="BO198" s="1"/>
      <c r="BP198" s="1"/>
      <c r="BQ198" s="1"/>
    </row>
    <row r="199" spans="1:69" s="2" customFormat="1" x14ac:dyDescent="0.3">
      <c r="A199" s="1"/>
      <c r="B199" s="6"/>
      <c r="C199" s="6"/>
      <c r="D199" s="6"/>
      <c r="E199" s="6"/>
      <c r="W199" s="25"/>
      <c r="Y199" s="25"/>
      <c r="AF199" s="25"/>
      <c r="AG199" s="25"/>
      <c r="AH199" s="25"/>
      <c r="AI199" s="25"/>
      <c r="AM199" s="6"/>
      <c r="AV199" s="29"/>
      <c r="AY199" s="5"/>
      <c r="AZ199" s="5"/>
      <c r="BA199" s="4"/>
      <c r="BB199" s="3"/>
      <c r="BC199" s="3"/>
      <c r="BE199" s="1"/>
      <c r="BF199" s="1"/>
      <c r="BG199" s="1"/>
      <c r="BH199" s="1"/>
      <c r="BI199" s="1"/>
      <c r="BJ199" s="1"/>
      <c r="BK199" s="115"/>
      <c r="BL199" s="1"/>
      <c r="BM199" s="1"/>
      <c r="BN199" s="1"/>
      <c r="BO199" s="1"/>
      <c r="BP199" s="1"/>
      <c r="BQ199" s="1"/>
    </row>
    <row r="200" spans="1:69" s="2" customFormat="1" x14ac:dyDescent="0.3">
      <c r="A200" s="1"/>
      <c r="B200" s="6"/>
      <c r="C200" s="6"/>
      <c r="D200" s="6"/>
      <c r="E200" s="6"/>
      <c r="W200" s="25"/>
      <c r="Y200" s="25"/>
      <c r="AF200" s="25"/>
      <c r="AG200" s="25"/>
      <c r="AH200" s="25"/>
      <c r="AI200" s="25"/>
      <c r="AM200" s="6"/>
      <c r="AV200" s="29"/>
      <c r="AY200" s="5"/>
      <c r="AZ200" s="5"/>
      <c r="BA200" s="4"/>
      <c r="BB200" s="3"/>
      <c r="BC200" s="3"/>
      <c r="BE200" s="1"/>
      <c r="BF200" s="1"/>
      <c r="BG200" s="1"/>
      <c r="BH200" s="1"/>
      <c r="BI200" s="1"/>
      <c r="BJ200" s="1"/>
      <c r="BK200" s="115"/>
      <c r="BL200" s="1"/>
      <c r="BM200" s="1"/>
      <c r="BN200" s="1"/>
      <c r="BO200" s="1"/>
      <c r="BP200" s="1"/>
      <c r="BQ200" s="1"/>
    </row>
    <row r="201" spans="1:69" s="2" customFormat="1" x14ac:dyDescent="0.3">
      <c r="A201" s="1"/>
      <c r="B201" s="6"/>
      <c r="C201" s="6"/>
      <c r="D201" s="6"/>
      <c r="E201" s="6"/>
      <c r="W201" s="25"/>
      <c r="Y201" s="25"/>
      <c r="AF201" s="25"/>
      <c r="AG201" s="25"/>
      <c r="AH201" s="25"/>
      <c r="AI201" s="25"/>
      <c r="AM201" s="6"/>
      <c r="AV201" s="29"/>
      <c r="AY201" s="5"/>
      <c r="AZ201" s="5"/>
      <c r="BA201" s="4"/>
      <c r="BB201" s="3"/>
      <c r="BC201" s="3"/>
      <c r="BE201" s="1"/>
      <c r="BF201" s="1"/>
      <c r="BG201" s="1"/>
      <c r="BH201" s="1"/>
      <c r="BI201" s="1"/>
      <c r="BJ201" s="1"/>
      <c r="BK201" s="115"/>
      <c r="BL201" s="1"/>
      <c r="BM201" s="1"/>
      <c r="BN201" s="1"/>
      <c r="BO201" s="1"/>
      <c r="BP201" s="1"/>
      <c r="BQ201" s="1"/>
    </row>
    <row r="202" spans="1:69" s="2" customFormat="1" x14ac:dyDescent="0.3">
      <c r="A202" s="1"/>
      <c r="B202" s="6"/>
      <c r="C202" s="6"/>
      <c r="D202" s="6"/>
      <c r="E202" s="6"/>
      <c r="W202" s="25"/>
      <c r="Y202" s="25"/>
      <c r="AF202" s="25"/>
      <c r="AG202" s="25"/>
      <c r="AH202" s="25"/>
      <c r="AI202" s="25"/>
      <c r="AM202" s="6"/>
      <c r="AV202" s="29"/>
      <c r="AY202" s="5"/>
      <c r="AZ202" s="5"/>
      <c r="BA202" s="4"/>
      <c r="BB202" s="3"/>
      <c r="BC202" s="3"/>
      <c r="BE202" s="1"/>
      <c r="BF202" s="1"/>
      <c r="BG202" s="1"/>
      <c r="BH202" s="1"/>
      <c r="BI202" s="1"/>
      <c r="BJ202" s="1"/>
      <c r="BK202" s="115"/>
      <c r="BL202" s="1"/>
      <c r="BM202" s="1"/>
      <c r="BN202" s="1"/>
      <c r="BO202" s="1"/>
      <c r="BP202" s="1"/>
      <c r="BQ202" s="1"/>
    </row>
    <row r="203" spans="1:69" s="2" customFormat="1" x14ac:dyDescent="0.3">
      <c r="A203" s="1"/>
      <c r="B203" s="6"/>
      <c r="C203" s="6"/>
      <c r="D203" s="6"/>
      <c r="E203" s="6"/>
      <c r="W203" s="25"/>
      <c r="Y203" s="25"/>
      <c r="AF203" s="25"/>
      <c r="AG203" s="25"/>
      <c r="AH203" s="25"/>
      <c r="AI203" s="25"/>
      <c r="AM203" s="6"/>
      <c r="AV203" s="29"/>
      <c r="AY203" s="5"/>
      <c r="AZ203" s="5"/>
      <c r="BA203" s="4"/>
      <c r="BB203" s="3"/>
      <c r="BC203" s="3"/>
      <c r="BE203" s="1"/>
      <c r="BF203" s="1"/>
      <c r="BG203" s="1"/>
      <c r="BH203" s="1"/>
      <c r="BI203" s="1"/>
      <c r="BJ203" s="1"/>
      <c r="BK203" s="115"/>
      <c r="BL203" s="1"/>
      <c r="BM203" s="1"/>
      <c r="BN203" s="1"/>
      <c r="BO203" s="1"/>
      <c r="BP203" s="1"/>
      <c r="BQ203" s="1"/>
    </row>
    <row r="204" spans="1:69" s="2" customFormat="1" x14ac:dyDescent="0.3">
      <c r="A204" s="1"/>
      <c r="B204" s="6"/>
      <c r="C204" s="6"/>
      <c r="D204" s="6"/>
      <c r="E204" s="6"/>
      <c r="W204" s="25"/>
      <c r="Y204" s="25"/>
      <c r="AF204" s="25"/>
      <c r="AG204" s="25"/>
      <c r="AH204" s="25"/>
      <c r="AI204" s="25"/>
      <c r="AM204" s="6"/>
      <c r="AV204" s="29"/>
      <c r="AY204" s="5"/>
      <c r="AZ204" s="5"/>
      <c r="BA204" s="4"/>
      <c r="BB204" s="3"/>
      <c r="BC204" s="3"/>
      <c r="BE204" s="1"/>
      <c r="BF204" s="1"/>
      <c r="BG204" s="1"/>
      <c r="BH204" s="1"/>
      <c r="BI204" s="1"/>
      <c r="BJ204" s="1"/>
      <c r="BK204" s="115"/>
      <c r="BL204" s="1"/>
      <c r="BM204" s="1"/>
      <c r="BN204" s="1"/>
      <c r="BO204" s="1"/>
      <c r="BP204" s="1"/>
      <c r="BQ204" s="1"/>
    </row>
    <row r="205" spans="1:69" s="2" customFormat="1" x14ac:dyDescent="0.3">
      <c r="A205" s="1"/>
      <c r="B205" s="6"/>
      <c r="C205" s="6"/>
      <c r="D205" s="6"/>
      <c r="E205" s="6"/>
      <c r="W205" s="25"/>
      <c r="Y205" s="25"/>
      <c r="AF205" s="25"/>
      <c r="AG205" s="25"/>
      <c r="AH205" s="25"/>
      <c r="AI205" s="25"/>
      <c r="AM205" s="6"/>
      <c r="AV205" s="29"/>
      <c r="AY205" s="5"/>
      <c r="AZ205" s="5"/>
      <c r="BA205" s="4"/>
      <c r="BB205" s="3"/>
      <c r="BC205" s="3"/>
      <c r="BE205" s="1"/>
      <c r="BF205" s="1"/>
      <c r="BG205" s="1"/>
      <c r="BH205" s="1"/>
      <c r="BI205" s="1"/>
      <c r="BJ205" s="1"/>
      <c r="BK205" s="115"/>
      <c r="BL205" s="1"/>
      <c r="BM205" s="1"/>
      <c r="BN205" s="1"/>
      <c r="BO205" s="1"/>
      <c r="BP205" s="1"/>
      <c r="BQ205" s="1"/>
    </row>
    <row r="206" spans="1:69" s="2" customFormat="1" x14ac:dyDescent="0.3">
      <c r="A206" s="1"/>
      <c r="B206" s="6"/>
      <c r="C206" s="6"/>
      <c r="D206" s="6"/>
      <c r="E206" s="6"/>
      <c r="W206" s="25"/>
      <c r="Y206" s="25"/>
      <c r="AF206" s="25"/>
      <c r="AG206" s="25"/>
      <c r="AH206" s="25"/>
      <c r="AI206" s="25"/>
      <c r="AM206" s="6"/>
      <c r="AV206" s="29"/>
      <c r="AY206" s="5"/>
      <c r="AZ206" s="5"/>
      <c r="BA206" s="4"/>
      <c r="BB206" s="3"/>
      <c r="BC206" s="3"/>
      <c r="BE206" s="1"/>
      <c r="BF206" s="1"/>
      <c r="BG206" s="1"/>
      <c r="BH206" s="1"/>
      <c r="BI206" s="1"/>
      <c r="BJ206" s="1"/>
      <c r="BK206" s="115"/>
      <c r="BL206" s="1"/>
      <c r="BM206" s="1"/>
      <c r="BN206" s="1"/>
      <c r="BO206" s="1"/>
      <c r="BP206" s="1"/>
      <c r="BQ206" s="1"/>
    </row>
    <row r="207" spans="1:69" s="2" customFormat="1" x14ac:dyDescent="0.3">
      <c r="A207" s="1"/>
      <c r="B207" s="6"/>
      <c r="C207" s="6"/>
      <c r="D207" s="6"/>
      <c r="E207" s="6"/>
      <c r="W207" s="25"/>
      <c r="Y207" s="25"/>
      <c r="AF207" s="25"/>
      <c r="AG207" s="25"/>
      <c r="AH207" s="25"/>
      <c r="AI207" s="25"/>
      <c r="AM207" s="6"/>
      <c r="AV207" s="29"/>
      <c r="AY207" s="5"/>
      <c r="AZ207" s="5"/>
      <c r="BA207" s="4"/>
      <c r="BB207" s="3"/>
      <c r="BC207" s="3"/>
      <c r="BE207" s="1"/>
      <c r="BF207" s="1"/>
      <c r="BG207" s="1"/>
      <c r="BH207" s="1"/>
      <c r="BI207" s="1"/>
      <c r="BJ207" s="1"/>
      <c r="BK207" s="115"/>
      <c r="BL207" s="1"/>
      <c r="BM207" s="1"/>
      <c r="BN207" s="1"/>
      <c r="BO207" s="1"/>
      <c r="BP207" s="1"/>
      <c r="BQ207" s="1"/>
    </row>
    <row r="208" spans="1:69" s="2" customFormat="1" x14ac:dyDescent="0.3">
      <c r="A208" s="1"/>
      <c r="B208" s="6"/>
      <c r="C208" s="6"/>
      <c r="D208" s="6"/>
      <c r="E208" s="6"/>
      <c r="W208" s="25"/>
      <c r="Y208" s="25"/>
      <c r="AF208" s="25"/>
      <c r="AG208" s="25"/>
      <c r="AH208" s="25"/>
      <c r="AI208" s="25"/>
      <c r="AM208" s="6"/>
      <c r="AV208" s="29"/>
      <c r="AY208" s="5"/>
      <c r="AZ208" s="5"/>
      <c r="BA208" s="4"/>
      <c r="BB208" s="3"/>
      <c r="BC208" s="3"/>
      <c r="BE208" s="1"/>
      <c r="BF208" s="1"/>
      <c r="BG208" s="1"/>
      <c r="BH208" s="1"/>
      <c r="BI208" s="1"/>
      <c r="BJ208" s="1"/>
      <c r="BK208" s="115"/>
      <c r="BL208" s="1"/>
      <c r="BM208" s="1"/>
      <c r="BN208" s="1"/>
      <c r="BO208" s="1"/>
      <c r="BP208" s="1"/>
      <c r="BQ208" s="1"/>
    </row>
    <row r="209" spans="1:69" s="2" customFormat="1" x14ac:dyDescent="0.3">
      <c r="A209" s="1"/>
      <c r="B209" s="6"/>
      <c r="C209" s="6"/>
      <c r="D209" s="6"/>
      <c r="E209" s="6"/>
      <c r="W209" s="25"/>
      <c r="Y209" s="25"/>
      <c r="AF209" s="25"/>
      <c r="AG209" s="25"/>
      <c r="AH209" s="25"/>
      <c r="AI209" s="25"/>
      <c r="AM209" s="6"/>
      <c r="AV209" s="29"/>
      <c r="AY209" s="5"/>
      <c r="AZ209" s="5"/>
      <c r="BA209" s="4"/>
      <c r="BB209" s="3"/>
      <c r="BC209" s="3"/>
      <c r="BE209" s="1"/>
      <c r="BF209" s="1"/>
      <c r="BG209" s="1"/>
      <c r="BH209" s="1"/>
      <c r="BI209" s="1"/>
      <c r="BJ209" s="1"/>
      <c r="BK209" s="115"/>
      <c r="BL209" s="1"/>
      <c r="BM209" s="1"/>
      <c r="BN209" s="1"/>
      <c r="BO209" s="1"/>
      <c r="BP209" s="1"/>
      <c r="BQ209" s="1"/>
    </row>
    <row r="210" spans="1:69" s="2" customFormat="1" x14ac:dyDescent="0.3">
      <c r="A210" s="1"/>
      <c r="B210" s="6"/>
      <c r="C210" s="6"/>
      <c r="D210" s="6"/>
      <c r="E210" s="6"/>
      <c r="W210" s="25"/>
      <c r="Y210" s="25"/>
      <c r="AF210" s="25"/>
      <c r="AG210" s="25"/>
      <c r="AH210" s="25"/>
      <c r="AI210" s="25"/>
      <c r="AM210" s="6"/>
      <c r="AV210" s="29"/>
      <c r="AY210" s="5"/>
      <c r="AZ210" s="5"/>
      <c r="BA210" s="4"/>
      <c r="BB210" s="3"/>
      <c r="BC210" s="3"/>
      <c r="BE210" s="1"/>
      <c r="BF210" s="1"/>
      <c r="BG210" s="1"/>
      <c r="BH210" s="1"/>
      <c r="BI210" s="1"/>
      <c r="BJ210" s="1"/>
      <c r="BK210" s="115"/>
      <c r="BL210" s="1"/>
      <c r="BM210" s="1"/>
      <c r="BN210" s="1"/>
      <c r="BO210" s="1"/>
      <c r="BP210" s="1"/>
      <c r="BQ210" s="1"/>
    </row>
    <row r="211" spans="1:69" s="2" customFormat="1" x14ac:dyDescent="0.3">
      <c r="A211" s="1"/>
      <c r="B211" s="6"/>
      <c r="C211" s="6"/>
      <c r="D211" s="6"/>
      <c r="E211" s="6"/>
      <c r="W211" s="25"/>
      <c r="Y211" s="25"/>
      <c r="AF211" s="25"/>
      <c r="AG211" s="25"/>
      <c r="AH211" s="25"/>
      <c r="AI211" s="25"/>
      <c r="AM211" s="6"/>
      <c r="AV211" s="29"/>
      <c r="AY211" s="5"/>
      <c r="AZ211" s="5"/>
      <c r="BA211" s="4"/>
      <c r="BB211" s="3"/>
      <c r="BC211" s="3"/>
      <c r="BE211" s="1"/>
      <c r="BF211" s="1"/>
      <c r="BG211" s="1"/>
      <c r="BH211" s="1"/>
      <c r="BI211" s="1"/>
      <c r="BJ211" s="1"/>
      <c r="BK211" s="115"/>
      <c r="BL211" s="1"/>
      <c r="BM211" s="1"/>
      <c r="BN211" s="1"/>
      <c r="BO211" s="1"/>
      <c r="BP211" s="1"/>
      <c r="BQ211" s="1"/>
    </row>
    <row r="212" spans="1:69" s="2" customFormat="1" x14ac:dyDescent="0.3">
      <c r="A212" s="1"/>
      <c r="B212" s="6"/>
      <c r="C212" s="6"/>
      <c r="D212" s="6"/>
      <c r="E212" s="6"/>
      <c r="W212" s="25"/>
      <c r="Y212" s="25"/>
      <c r="AF212" s="25"/>
      <c r="AG212" s="25"/>
      <c r="AH212" s="25"/>
      <c r="AI212" s="25"/>
      <c r="AM212" s="6"/>
      <c r="AV212" s="29"/>
      <c r="AY212" s="5"/>
      <c r="AZ212" s="5"/>
      <c r="BA212" s="4"/>
      <c r="BB212" s="3"/>
      <c r="BC212" s="3"/>
      <c r="BE212" s="1"/>
      <c r="BF212" s="1"/>
      <c r="BG212" s="1"/>
      <c r="BH212" s="1"/>
      <c r="BI212" s="1"/>
      <c r="BJ212" s="1"/>
      <c r="BK212" s="115"/>
      <c r="BL212" s="1"/>
      <c r="BM212" s="1"/>
      <c r="BN212" s="1"/>
      <c r="BO212" s="1"/>
      <c r="BP212" s="1"/>
      <c r="BQ212" s="1"/>
    </row>
    <row r="213" spans="1:69" s="2" customFormat="1" x14ac:dyDescent="0.3">
      <c r="A213" s="1"/>
      <c r="B213" s="6"/>
      <c r="C213" s="6"/>
      <c r="D213" s="6"/>
      <c r="E213" s="6"/>
      <c r="W213" s="25"/>
      <c r="Y213" s="25"/>
      <c r="AF213" s="25"/>
      <c r="AG213" s="25"/>
      <c r="AH213" s="25"/>
      <c r="AI213" s="25"/>
      <c r="AM213" s="6"/>
      <c r="AV213" s="29"/>
      <c r="AY213" s="5"/>
      <c r="AZ213" s="5"/>
      <c r="BA213" s="4"/>
      <c r="BB213" s="3"/>
      <c r="BC213" s="3"/>
      <c r="BE213" s="1"/>
      <c r="BF213" s="1"/>
      <c r="BG213" s="1"/>
      <c r="BH213" s="1"/>
      <c r="BI213" s="1"/>
      <c r="BJ213" s="1"/>
      <c r="BK213" s="115"/>
      <c r="BL213" s="1"/>
      <c r="BM213" s="1"/>
      <c r="BN213" s="1"/>
      <c r="BO213" s="1"/>
      <c r="BP213" s="1"/>
      <c r="BQ213" s="1"/>
    </row>
    <row r="214" spans="1:69" s="2" customFormat="1" x14ac:dyDescent="0.3">
      <c r="A214" s="1"/>
      <c r="B214" s="6"/>
      <c r="C214" s="6"/>
      <c r="D214" s="6"/>
      <c r="E214" s="6"/>
      <c r="W214" s="25"/>
      <c r="Y214" s="25"/>
      <c r="AF214" s="25"/>
      <c r="AG214" s="25"/>
      <c r="AH214" s="25"/>
      <c r="AI214" s="25"/>
      <c r="AM214" s="6"/>
      <c r="AV214" s="29"/>
      <c r="AY214" s="5"/>
      <c r="AZ214" s="5"/>
      <c r="BA214" s="4"/>
      <c r="BB214" s="3"/>
      <c r="BC214" s="3"/>
      <c r="BE214" s="1"/>
      <c r="BF214" s="1"/>
      <c r="BG214" s="1"/>
      <c r="BH214" s="1"/>
      <c r="BI214" s="1"/>
      <c r="BJ214" s="1"/>
      <c r="BK214" s="115"/>
      <c r="BL214" s="1"/>
      <c r="BM214" s="1"/>
      <c r="BN214" s="1"/>
      <c r="BO214" s="1"/>
      <c r="BP214" s="1"/>
      <c r="BQ214" s="1"/>
    </row>
    <row r="215" spans="1:69" s="2" customFormat="1" x14ac:dyDescent="0.3">
      <c r="A215" s="1"/>
      <c r="B215" s="6"/>
      <c r="C215" s="6"/>
      <c r="D215" s="6"/>
      <c r="E215" s="6"/>
      <c r="W215" s="25"/>
      <c r="Y215" s="25"/>
      <c r="AF215" s="25"/>
      <c r="AG215" s="25"/>
      <c r="AH215" s="25"/>
      <c r="AI215" s="25"/>
      <c r="AM215" s="6"/>
      <c r="AV215" s="29"/>
      <c r="AY215" s="5"/>
      <c r="AZ215" s="5"/>
      <c r="BA215" s="4"/>
      <c r="BB215" s="3"/>
      <c r="BC215" s="3"/>
      <c r="BE215" s="1"/>
      <c r="BF215" s="1"/>
      <c r="BG215" s="1"/>
      <c r="BH215" s="1"/>
      <c r="BI215" s="1"/>
      <c r="BJ215" s="1"/>
      <c r="BK215" s="115"/>
      <c r="BL215" s="1"/>
      <c r="BM215" s="1"/>
      <c r="BN215" s="1"/>
      <c r="BO215" s="1"/>
      <c r="BP215" s="1"/>
      <c r="BQ215" s="1"/>
    </row>
    <row r="216" spans="1:69" s="2" customFormat="1" x14ac:dyDescent="0.3">
      <c r="A216" s="1"/>
      <c r="B216" s="6"/>
      <c r="C216" s="6"/>
      <c r="D216" s="6"/>
      <c r="E216" s="6"/>
      <c r="W216" s="25"/>
      <c r="Y216" s="25"/>
      <c r="AF216" s="25"/>
      <c r="AG216" s="25"/>
      <c r="AH216" s="25"/>
      <c r="AI216" s="25"/>
      <c r="AM216" s="6"/>
      <c r="AV216" s="29"/>
      <c r="AY216" s="5"/>
      <c r="AZ216" s="5"/>
      <c r="BA216" s="4"/>
      <c r="BB216" s="3"/>
      <c r="BC216" s="3"/>
      <c r="BE216" s="1"/>
      <c r="BF216" s="1"/>
      <c r="BG216" s="1"/>
      <c r="BH216" s="1"/>
      <c r="BI216" s="1"/>
      <c r="BJ216" s="1"/>
      <c r="BK216" s="115"/>
      <c r="BL216" s="1"/>
      <c r="BM216" s="1"/>
      <c r="BN216" s="1"/>
      <c r="BO216" s="1"/>
      <c r="BP216" s="1"/>
      <c r="BQ216" s="1"/>
    </row>
    <row r="217" spans="1:69" s="2" customFormat="1" x14ac:dyDescent="0.3">
      <c r="A217" s="1"/>
      <c r="B217" s="6"/>
      <c r="C217" s="6"/>
      <c r="D217" s="6"/>
      <c r="E217" s="6"/>
      <c r="W217" s="25"/>
      <c r="Y217" s="25"/>
      <c r="AF217" s="25"/>
      <c r="AG217" s="25"/>
      <c r="AH217" s="25"/>
      <c r="AI217" s="25"/>
      <c r="AM217" s="6"/>
      <c r="AV217" s="29"/>
      <c r="AY217" s="5"/>
      <c r="AZ217" s="5"/>
      <c r="BA217" s="4"/>
      <c r="BB217" s="3"/>
      <c r="BC217" s="3"/>
      <c r="BE217" s="1"/>
      <c r="BF217" s="1"/>
      <c r="BG217" s="1"/>
      <c r="BH217" s="1"/>
      <c r="BI217" s="1"/>
      <c r="BJ217" s="1"/>
      <c r="BK217" s="115"/>
      <c r="BL217" s="1"/>
      <c r="BM217" s="1"/>
      <c r="BN217" s="1"/>
      <c r="BO217" s="1"/>
      <c r="BP217" s="1"/>
      <c r="BQ217" s="1"/>
    </row>
    <row r="218" spans="1:69" s="2" customFormat="1" x14ac:dyDescent="0.3">
      <c r="A218" s="1"/>
      <c r="B218" s="6"/>
      <c r="C218" s="6"/>
      <c r="D218" s="6"/>
      <c r="E218" s="6"/>
      <c r="W218" s="25"/>
      <c r="Y218" s="25"/>
      <c r="AF218" s="25"/>
      <c r="AG218" s="25"/>
      <c r="AH218" s="25"/>
      <c r="AI218" s="25"/>
      <c r="AM218" s="6"/>
      <c r="AV218" s="29"/>
      <c r="AY218" s="5"/>
      <c r="AZ218" s="5"/>
      <c r="BA218" s="4"/>
      <c r="BB218" s="3"/>
      <c r="BC218" s="3"/>
      <c r="BE218" s="1"/>
      <c r="BF218" s="1"/>
      <c r="BG218" s="1"/>
      <c r="BH218" s="1"/>
      <c r="BI218" s="1"/>
      <c r="BJ218" s="1"/>
      <c r="BK218" s="115"/>
      <c r="BL218" s="1"/>
      <c r="BM218" s="1"/>
      <c r="BN218" s="1"/>
      <c r="BO218" s="1"/>
      <c r="BP218" s="1"/>
      <c r="BQ218" s="1"/>
    </row>
    <row r="219" spans="1:69" s="2" customFormat="1" x14ac:dyDescent="0.3">
      <c r="A219" s="1"/>
      <c r="B219" s="6"/>
      <c r="C219" s="6"/>
      <c r="D219" s="6"/>
      <c r="E219" s="6"/>
      <c r="W219" s="25"/>
      <c r="Y219" s="25"/>
      <c r="AF219" s="25"/>
      <c r="AG219" s="25"/>
      <c r="AH219" s="25"/>
      <c r="AI219" s="25"/>
      <c r="AM219" s="6"/>
      <c r="AV219" s="29"/>
      <c r="AY219" s="5"/>
      <c r="AZ219" s="5"/>
      <c r="BA219" s="4"/>
      <c r="BB219" s="3"/>
      <c r="BC219" s="3"/>
      <c r="BE219" s="1"/>
      <c r="BF219" s="1"/>
      <c r="BG219" s="1"/>
      <c r="BH219" s="1"/>
      <c r="BI219" s="1"/>
      <c r="BJ219" s="1"/>
      <c r="BK219" s="115"/>
      <c r="BL219" s="1"/>
      <c r="BM219" s="1"/>
      <c r="BN219" s="1"/>
      <c r="BO219" s="1"/>
      <c r="BP219" s="1"/>
      <c r="BQ219" s="1"/>
    </row>
    <row r="220" spans="1:69" s="2" customFormat="1" x14ac:dyDescent="0.3">
      <c r="A220" s="1"/>
      <c r="B220" s="6"/>
      <c r="C220" s="6"/>
      <c r="D220" s="6"/>
      <c r="E220" s="6"/>
      <c r="W220" s="25"/>
      <c r="Y220" s="25"/>
      <c r="AF220" s="25"/>
      <c r="AG220" s="25"/>
      <c r="AH220" s="25"/>
      <c r="AI220" s="25"/>
      <c r="AM220" s="6"/>
      <c r="AV220" s="29"/>
      <c r="AY220" s="5"/>
      <c r="AZ220" s="5"/>
      <c r="BA220" s="4"/>
      <c r="BB220" s="3"/>
      <c r="BC220" s="3"/>
      <c r="BE220" s="1"/>
      <c r="BF220" s="1"/>
      <c r="BG220" s="1"/>
      <c r="BH220" s="1"/>
      <c r="BI220" s="1"/>
      <c r="BJ220" s="1"/>
      <c r="BK220" s="115"/>
      <c r="BL220" s="1"/>
      <c r="BM220" s="1"/>
      <c r="BN220" s="1"/>
      <c r="BO220" s="1"/>
      <c r="BP220" s="1"/>
      <c r="BQ220" s="1"/>
    </row>
    <row r="221" spans="1:69" s="2" customFormat="1" x14ac:dyDescent="0.3">
      <c r="A221" s="1"/>
      <c r="B221" s="6"/>
      <c r="C221" s="6"/>
      <c r="D221" s="6"/>
      <c r="E221" s="6"/>
      <c r="W221" s="25"/>
      <c r="Y221" s="25"/>
      <c r="AF221" s="25"/>
      <c r="AG221" s="25"/>
      <c r="AH221" s="25"/>
      <c r="AI221" s="25"/>
      <c r="AM221" s="6"/>
      <c r="AV221" s="29"/>
      <c r="AY221" s="5"/>
      <c r="AZ221" s="5"/>
      <c r="BA221" s="4"/>
      <c r="BB221" s="3"/>
      <c r="BC221" s="3"/>
      <c r="BE221" s="1"/>
      <c r="BF221" s="1"/>
      <c r="BG221" s="1"/>
      <c r="BH221" s="1"/>
      <c r="BI221" s="1"/>
      <c r="BJ221" s="1"/>
      <c r="BK221" s="115"/>
      <c r="BL221" s="1"/>
      <c r="BM221" s="1"/>
      <c r="BN221" s="1"/>
      <c r="BO221" s="1"/>
      <c r="BP221" s="1"/>
      <c r="BQ221" s="1"/>
    </row>
    <row r="222" spans="1:69" s="2" customFormat="1" x14ac:dyDescent="0.3">
      <c r="A222" s="1"/>
      <c r="B222" s="6"/>
      <c r="C222" s="6"/>
      <c r="D222" s="6"/>
      <c r="E222" s="6"/>
      <c r="W222" s="25"/>
      <c r="Y222" s="25"/>
      <c r="AF222" s="25"/>
      <c r="AG222" s="25"/>
      <c r="AH222" s="25"/>
      <c r="AI222" s="25"/>
      <c r="AM222" s="6"/>
      <c r="AV222" s="29"/>
      <c r="AY222" s="5"/>
      <c r="AZ222" s="5"/>
      <c r="BA222" s="4"/>
      <c r="BB222" s="3"/>
      <c r="BC222" s="3"/>
      <c r="BE222" s="1"/>
      <c r="BF222" s="1"/>
      <c r="BG222" s="1"/>
      <c r="BH222" s="1"/>
      <c r="BI222" s="1"/>
      <c r="BJ222" s="1"/>
      <c r="BK222" s="115"/>
      <c r="BL222" s="1"/>
      <c r="BM222" s="1"/>
      <c r="BN222" s="1"/>
      <c r="BO222" s="1"/>
      <c r="BP222" s="1"/>
      <c r="BQ222" s="1"/>
    </row>
    <row r="223" spans="1:69" s="2" customFormat="1" x14ac:dyDescent="0.3">
      <c r="A223" s="1"/>
      <c r="B223" s="6"/>
      <c r="C223" s="6"/>
      <c r="D223" s="6"/>
      <c r="E223" s="6"/>
      <c r="W223" s="25"/>
      <c r="Y223" s="25"/>
      <c r="AF223" s="25"/>
      <c r="AG223" s="25"/>
      <c r="AH223" s="25"/>
      <c r="AI223" s="25"/>
      <c r="AM223" s="6"/>
      <c r="AV223" s="29"/>
      <c r="AY223" s="5"/>
      <c r="AZ223" s="5"/>
      <c r="BA223" s="4"/>
      <c r="BB223" s="3"/>
      <c r="BC223" s="3"/>
      <c r="BE223" s="1"/>
      <c r="BF223" s="1"/>
      <c r="BG223" s="1"/>
      <c r="BH223" s="1"/>
      <c r="BI223" s="1"/>
      <c r="BJ223" s="1"/>
      <c r="BK223" s="115"/>
      <c r="BL223" s="1"/>
      <c r="BM223" s="1"/>
      <c r="BN223" s="1"/>
      <c r="BO223" s="1"/>
      <c r="BP223" s="1"/>
      <c r="BQ223" s="1"/>
    </row>
    <row r="224" spans="1:69" s="2" customFormat="1" x14ac:dyDescent="0.3">
      <c r="A224" s="1"/>
      <c r="B224" s="6"/>
      <c r="C224" s="6"/>
      <c r="D224" s="6"/>
      <c r="E224" s="6"/>
      <c r="W224" s="25"/>
      <c r="Y224" s="25"/>
      <c r="AF224" s="25"/>
      <c r="AG224" s="25"/>
      <c r="AH224" s="25"/>
      <c r="AI224" s="25"/>
      <c r="AM224" s="6"/>
      <c r="AV224" s="29"/>
      <c r="AY224" s="5"/>
      <c r="AZ224" s="5"/>
      <c r="BA224" s="4"/>
      <c r="BB224" s="3"/>
      <c r="BC224" s="3"/>
      <c r="BE224" s="1"/>
      <c r="BF224" s="1"/>
      <c r="BG224" s="1"/>
      <c r="BH224" s="1"/>
      <c r="BI224" s="1"/>
      <c r="BJ224" s="1"/>
      <c r="BK224" s="115"/>
      <c r="BL224" s="1"/>
      <c r="BM224" s="1"/>
      <c r="BN224" s="1"/>
      <c r="BO224" s="1"/>
      <c r="BP224" s="1"/>
      <c r="BQ224" s="1"/>
    </row>
    <row r="225" spans="1:69" s="2" customFormat="1" x14ac:dyDescent="0.3">
      <c r="A225" s="1"/>
      <c r="B225" s="6"/>
      <c r="C225" s="6"/>
      <c r="D225" s="6"/>
      <c r="E225" s="6"/>
      <c r="W225" s="25"/>
      <c r="Y225" s="25"/>
      <c r="AF225" s="25"/>
      <c r="AG225" s="25"/>
      <c r="AH225" s="25"/>
      <c r="AI225" s="25"/>
      <c r="AM225" s="6"/>
      <c r="AV225" s="29"/>
      <c r="AY225" s="5"/>
      <c r="AZ225" s="5"/>
      <c r="BA225" s="4"/>
      <c r="BB225" s="3"/>
      <c r="BC225" s="3"/>
      <c r="BE225" s="1"/>
      <c r="BF225" s="1"/>
      <c r="BG225" s="1"/>
      <c r="BH225" s="1"/>
      <c r="BI225" s="1"/>
      <c r="BJ225" s="1"/>
      <c r="BK225" s="115"/>
      <c r="BL225" s="1"/>
      <c r="BM225" s="1"/>
      <c r="BN225" s="1"/>
      <c r="BO225" s="1"/>
      <c r="BP225" s="1"/>
      <c r="BQ225" s="1"/>
    </row>
    <row r="226" spans="1:69" s="2" customFormat="1" x14ac:dyDescent="0.3">
      <c r="A226" s="1"/>
      <c r="B226" s="6"/>
      <c r="C226" s="6"/>
      <c r="D226" s="6"/>
      <c r="E226" s="6"/>
      <c r="W226" s="25"/>
      <c r="Y226" s="25"/>
      <c r="AF226" s="25"/>
      <c r="AG226" s="25"/>
      <c r="AH226" s="25"/>
      <c r="AI226" s="25"/>
      <c r="AM226" s="6"/>
      <c r="AV226" s="29"/>
      <c r="AY226" s="5"/>
      <c r="AZ226" s="5"/>
      <c r="BA226" s="4"/>
      <c r="BB226" s="3"/>
      <c r="BC226" s="3"/>
      <c r="BE226" s="1"/>
      <c r="BF226" s="1"/>
      <c r="BG226" s="1"/>
      <c r="BH226" s="1"/>
      <c r="BI226" s="1"/>
      <c r="BJ226" s="1"/>
      <c r="BK226" s="115"/>
      <c r="BL226" s="1"/>
      <c r="BM226" s="1"/>
      <c r="BN226" s="1"/>
      <c r="BO226" s="1"/>
      <c r="BP226" s="1"/>
      <c r="BQ226" s="1"/>
    </row>
    <row r="227" spans="1:69" s="2" customFormat="1" x14ac:dyDescent="0.3">
      <c r="A227" s="1"/>
      <c r="B227" s="6"/>
      <c r="C227" s="6"/>
      <c r="D227" s="6"/>
      <c r="E227" s="6"/>
      <c r="W227" s="25"/>
      <c r="Y227" s="25"/>
      <c r="AF227" s="25"/>
      <c r="AG227" s="25"/>
      <c r="AH227" s="25"/>
      <c r="AI227" s="25"/>
      <c r="AM227" s="6"/>
      <c r="AV227" s="29"/>
      <c r="AY227" s="5"/>
      <c r="AZ227" s="5"/>
      <c r="BA227" s="4"/>
      <c r="BB227" s="3"/>
      <c r="BC227" s="3"/>
      <c r="BE227" s="1"/>
      <c r="BF227" s="1"/>
      <c r="BG227" s="1"/>
      <c r="BH227" s="1"/>
      <c r="BI227" s="1"/>
      <c r="BJ227" s="1"/>
      <c r="BK227" s="115"/>
      <c r="BL227" s="1"/>
      <c r="BM227" s="1"/>
      <c r="BN227" s="1"/>
      <c r="BO227" s="1"/>
      <c r="BP227" s="1"/>
      <c r="BQ227" s="1"/>
    </row>
    <row r="228" spans="1:69" s="2" customFormat="1" x14ac:dyDescent="0.3">
      <c r="A228" s="1"/>
      <c r="B228" s="6"/>
      <c r="C228" s="6"/>
      <c r="D228" s="6"/>
      <c r="E228" s="6"/>
      <c r="W228" s="25"/>
      <c r="Y228" s="25"/>
      <c r="AF228" s="25"/>
      <c r="AG228" s="25"/>
      <c r="AH228" s="25"/>
      <c r="AI228" s="25"/>
      <c r="AM228" s="6"/>
      <c r="AV228" s="29"/>
      <c r="AY228" s="5"/>
      <c r="AZ228" s="5"/>
      <c r="BA228" s="4"/>
      <c r="BB228" s="3"/>
      <c r="BC228" s="3"/>
      <c r="BE228" s="1"/>
      <c r="BF228" s="1"/>
      <c r="BG228" s="1"/>
      <c r="BH228" s="1"/>
      <c r="BI228" s="1"/>
      <c r="BJ228" s="1"/>
      <c r="BK228" s="115"/>
      <c r="BL228" s="1"/>
      <c r="BM228" s="1"/>
      <c r="BN228" s="1"/>
      <c r="BO228" s="1"/>
      <c r="BP228" s="1"/>
      <c r="BQ228" s="1"/>
    </row>
    <row r="229" spans="1:69" s="2" customFormat="1" x14ac:dyDescent="0.3">
      <c r="A229" s="1"/>
      <c r="B229" s="6"/>
      <c r="C229" s="6"/>
      <c r="D229" s="6"/>
      <c r="E229" s="6"/>
      <c r="W229" s="25"/>
      <c r="Y229" s="25"/>
      <c r="AF229" s="25"/>
      <c r="AG229" s="25"/>
      <c r="AH229" s="25"/>
      <c r="AI229" s="25"/>
      <c r="AM229" s="6"/>
      <c r="AV229" s="29"/>
      <c r="AY229" s="5"/>
      <c r="AZ229" s="5"/>
      <c r="BA229" s="4"/>
      <c r="BB229" s="3"/>
      <c r="BC229" s="3"/>
      <c r="BE229" s="1"/>
      <c r="BF229" s="1"/>
      <c r="BG229" s="1"/>
      <c r="BH229" s="1"/>
      <c r="BI229" s="1"/>
      <c r="BJ229" s="1"/>
      <c r="BK229" s="115"/>
      <c r="BL229" s="1"/>
      <c r="BM229" s="1"/>
      <c r="BN229" s="1"/>
      <c r="BO229" s="1"/>
      <c r="BP229" s="1"/>
      <c r="BQ229" s="1"/>
    </row>
    <row r="230" spans="1:69" s="2" customFormat="1" x14ac:dyDescent="0.3">
      <c r="A230" s="1"/>
      <c r="B230" s="6"/>
      <c r="C230" s="6"/>
      <c r="D230" s="6"/>
      <c r="E230" s="6"/>
      <c r="W230" s="25"/>
      <c r="Y230" s="25"/>
      <c r="AF230" s="25"/>
      <c r="AG230" s="25"/>
      <c r="AH230" s="25"/>
      <c r="AI230" s="25"/>
      <c r="AM230" s="6"/>
      <c r="AV230" s="29"/>
      <c r="AY230" s="5"/>
      <c r="AZ230" s="5"/>
      <c r="BA230" s="4"/>
      <c r="BB230" s="3"/>
      <c r="BC230" s="3"/>
      <c r="BE230" s="1"/>
      <c r="BF230" s="1"/>
      <c r="BG230" s="1"/>
      <c r="BH230" s="1"/>
      <c r="BI230" s="1"/>
      <c r="BJ230" s="1"/>
      <c r="BK230" s="115"/>
      <c r="BL230" s="1"/>
      <c r="BM230" s="1"/>
      <c r="BN230" s="1"/>
      <c r="BO230" s="1"/>
      <c r="BP230" s="1"/>
      <c r="BQ230" s="1"/>
    </row>
    <row r="231" spans="1:69" s="2" customFormat="1" x14ac:dyDescent="0.3">
      <c r="A231" s="1"/>
      <c r="B231" s="6"/>
      <c r="C231" s="6"/>
      <c r="D231" s="6"/>
      <c r="E231" s="6"/>
      <c r="W231" s="25"/>
      <c r="Y231" s="25"/>
      <c r="AF231" s="25"/>
      <c r="AG231" s="25"/>
      <c r="AH231" s="25"/>
      <c r="AI231" s="25"/>
      <c r="AM231" s="6"/>
      <c r="AV231" s="29"/>
      <c r="AY231" s="5"/>
      <c r="AZ231" s="5"/>
      <c r="BA231" s="4"/>
      <c r="BB231" s="3"/>
      <c r="BC231" s="3"/>
      <c r="BE231" s="1"/>
      <c r="BF231" s="1"/>
      <c r="BG231" s="1"/>
      <c r="BH231" s="1"/>
      <c r="BI231" s="1"/>
      <c r="BJ231" s="1"/>
      <c r="BK231" s="115"/>
      <c r="BL231" s="1"/>
      <c r="BM231" s="1"/>
      <c r="BN231" s="1"/>
      <c r="BO231" s="1"/>
      <c r="BP231" s="1"/>
      <c r="BQ231" s="1"/>
    </row>
    <row r="232" spans="1:69" s="2" customFormat="1" x14ac:dyDescent="0.3">
      <c r="A232" s="1"/>
      <c r="B232" s="6"/>
      <c r="C232" s="6"/>
      <c r="D232" s="6"/>
      <c r="E232" s="6"/>
      <c r="W232" s="25"/>
      <c r="Y232" s="25"/>
      <c r="AF232" s="25"/>
      <c r="AG232" s="25"/>
      <c r="AH232" s="25"/>
      <c r="AI232" s="25"/>
      <c r="AM232" s="6"/>
      <c r="AV232" s="29"/>
      <c r="AY232" s="5"/>
      <c r="AZ232" s="5"/>
      <c r="BA232" s="4"/>
      <c r="BB232" s="3"/>
      <c r="BC232" s="3"/>
      <c r="BE232" s="1"/>
      <c r="BF232" s="1"/>
      <c r="BG232" s="1"/>
      <c r="BH232" s="1"/>
      <c r="BI232" s="1"/>
      <c r="BJ232" s="1"/>
      <c r="BK232" s="115"/>
      <c r="BL232" s="1"/>
      <c r="BM232" s="1"/>
      <c r="BN232" s="1"/>
      <c r="BO232" s="1"/>
      <c r="BP232" s="1"/>
      <c r="BQ232" s="1"/>
    </row>
    <row r="233" spans="1:69" s="2" customFormat="1" x14ac:dyDescent="0.3">
      <c r="A233" s="1"/>
      <c r="B233" s="6"/>
      <c r="C233" s="6"/>
      <c r="D233" s="6"/>
      <c r="E233" s="6"/>
      <c r="W233" s="25"/>
      <c r="Y233" s="25"/>
      <c r="AF233" s="25"/>
      <c r="AG233" s="25"/>
      <c r="AH233" s="25"/>
      <c r="AI233" s="25"/>
      <c r="AM233" s="6"/>
      <c r="AV233" s="29"/>
      <c r="AY233" s="5"/>
      <c r="AZ233" s="5"/>
      <c r="BA233" s="4"/>
      <c r="BB233" s="3"/>
      <c r="BC233" s="3"/>
      <c r="BE233" s="1"/>
      <c r="BF233" s="1"/>
      <c r="BG233" s="1"/>
      <c r="BH233" s="1"/>
      <c r="BI233" s="1"/>
      <c r="BJ233" s="1"/>
      <c r="BK233" s="115"/>
      <c r="BL233" s="1"/>
      <c r="BM233" s="1"/>
      <c r="BN233" s="1"/>
      <c r="BO233" s="1"/>
      <c r="BP233" s="1"/>
      <c r="BQ233" s="1"/>
    </row>
    <row r="234" spans="1:69" s="2" customFormat="1" x14ac:dyDescent="0.3">
      <c r="A234" s="1"/>
      <c r="B234" s="6"/>
      <c r="C234" s="6"/>
      <c r="D234" s="6"/>
      <c r="E234" s="6"/>
      <c r="W234" s="25"/>
      <c r="Y234" s="25"/>
      <c r="AF234" s="25"/>
      <c r="AG234" s="25"/>
      <c r="AH234" s="25"/>
      <c r="AI234" s="25"/>
      <c r="AM234" s="6"/>
      <c r="AV234" s="29"/>
      <c r="AY234" s="5"/>
      <c r="AZ234" s="5"/>
      <c r="BA234" s="4"/>
      <c r="BB234" s="3"/>
      <c r="BC234" s="3"/>
      <c r="BE234" s="1"/>
      <c r="BF234" s="1"/>
      <c r="BG234" s="1"/>
      <c r="BH234" s="1"/>
      <c r="BI234" s="1"/>
      <c r="BJ234" s="1"/>
      <c r="BK234" s="115"/>
      <c r="BL234" s="1"/>
      <c r="BM234" s="1"/>
      <c r="BN234" s="1"/>
      <c r="BO234" s="1"/>
      <c r="BP234" s="1"/>
      <c r="BQ234" s="1"/>
    </row>
    <row r="235" spans="1:69" s="2" customFormat="1" x14ac:dyDescent="0.3">
      <c r="A235" s="1"/>
      <c r="B235" s="6"/>
      <c r="C235" s="6"/>
      <c r="D235" s="6"/>
      <c r="E235" s="6"/>
      <c r="W235" s="25"/>
      <c r="Y235" s="25"/>
      <c r="AF235" s="25"/>
      <c r="AG235" s="25"/>
      <c r="AH235" s="25"/>
      <c r="AI235" s="25"/>
      <c r="AM235" s="6"/>
      <c r="AV235" s="29"/>
      <c r="AY235" s="5"/>
      <c r="AZ235" s="5"/>
      <c r="BA235" s="4"/>
      <c r="BB235" s="3"/>
      <c r="BC235" s="3"/>
      <c r="BE235" s="1"/>
      <c r="BF235" s="1"/>
      <c r="BG235" s="1"/>
      <c r="BH235" s="1"/>
      <c r="BI235" s="1"/>
      <c r="BJ235" s="1"/>
      <c r="BK235" s="115"/>
      <c r="BL235" s="1"/>
      <c r="BM235" s="1"/>
      <c r="BN235" s="1"/>
      <c r="BO235" s="1"/>
      <c r="BP235" s="1"/>
      <c r="BQ235" s="1"/>
    </row>
    <row r="236" spans="1:69" s="2" customFormat="1" x14ac:dyDescent="0.3">
      <c r="A236" s="1"/>
      <c r="B236" s="6"/>
      <c r="C236" s="6"/>
      <c r="D236" s="6"/>
      <c r="E236" s="6"/>
      <c r="W236" s="25"/>
      <c r="Y236" s="25"/>
      <c r="AF236" s="25"/>
      <c r="AG236" s="25"/>
      <c r="AH236" s="25"/>
      <c r="AI236" s="25"/>
      <c r="AM236" s="6"/>
      <c r="AV236" s="29"/>
      <c r="AY236" s="5"/>
      <c r="AZ236" s="5"/>
      <c r="BA236" s="4"/>
      <c r="BB236" s="3"/>
      <c r="BC236" s="3"/>
      <c r="BE236" s="1"/>
      <c r="BF236" s="1"/>
      <c r="BG236" s="1"/>
      <c r="BH236" s="1"/>
      <c r="BI236" s="1"/>
      <c r="BJ236" s="1"/>
      <c r="BK236" s="115"/>
      <c r="BL236" s="1"/>
      <c r="BM236" s="1"/>
      <c r="BN236" s="1"/>
      <c r="BO236" s="1"/>
      <c r="BP236" s="1"/>
      <c r="BQ236" s="1"/>
    </row>
    <row r="237" spans="1:69" s="2" customFormat="1" x14ac:dyDescent="0.3">
      <c r="A237" s="1"/>
      <c r="B237" s="6"/>
      <c r="C237" s="6"/>
      <c r="D237" s="6"/>
      <c r="E237" s="6"/>
      <c r="W237" s="25"/>
      <c r="Y237" s="25"/>
      <c r="AF237" s="25"/>
      <c r="AG237" s="25"/>
      <c r="AH237" s="25"/>
      <c r="AI237" s="25"/>
      <c r="AM237" s="6"/>
      <c r="AV237" s="29"/>
      <c r="AY237" s="5"/>
      <c r="AZ237" s="5"/>
      <c r="BA237" s="4"/>
      <c r="BB237" s="3"/>
      <c r="BC237" s="3"/>
      <c r="BE237" s="1"/>
      <c r="BF237" s="1"/>
      <c r="BG237" s="1"/>
      <c r="BH237" s="1"/>
      <c r="BI237" s="1"/>
      <c r="BJ237" s="1"/>
      <c r="BK237" s="115"/>
      <c r="BL237" s="1"/>
      <c r="BM237" s="1"/>
      <c r="BN237" s="1"/>
      <c r="BO237" s="1"/>
      <c r="BP237" s="1"/>
      <c r="BQ237" s="1"/>
    </row>
    <row r="238" spans="1:69" s="2" customFormat="1" x14ac:dyDescent="0.3">
      <c r="A238" s="1"/>
      <c r="B238" s="6"/>
      <c r="C238" s="6"/>
      <c r="D238" s="6"/>
      <c r="E238" s="6"/>
      <c r="W238" s="25"/>
      <c r="Y238" s="25"/>
      <c r="AF238" s="25"/>
      <c r="AG238" s="25"/>
      <c r="AH238" s="25"/>
      <c r="AI238" s="25"/>
      <c r="AM238" s="6"/>
      <c r="AV238" s="29"/>
      <c r="AY238" s="5"/>
      <c r="AZ238" s="5"/>
      <c r="BA238" s="4"/>
      <c r="BB238" s="3"/>
      <c r="BC238" s="3"/>
      <c r="BE238" s="1"/>
      <c r="BF238" s="1"/>
      <c r="BG238" s="1"/>
      <c r="BH238" s="1"/>
      <c r="BI238" s="1"/>
      <c r="BJ238" s="1"/>
      <c r="BK238" s="115"/>
      <c r="BL238" s="1"/>
      <c r="BM238" s="1"/>
      <c r="BN238" s="1"/>
      <c r="BO238" s="1"/>
      <c r="BP238" s="1"/>
      <c r="BQ238" s="1"/>
    </row>
    <row r="239" spans="1:69" s="2" customFormat="1" x14ac:dyDescent="0.3">
      <c r="A239" s="1"/>
      <c r="B239" s="6"/>
      <c r="C239" s="6"/>
      <c r="D239" s="6"/>
      <c r="E239" s="6"/>
      <c r="W239" s="25"/>
      <c r="Y239" s="25"/>
      <c r="AF239" s="25"/>
      <c r="AG239" s="25"/>
      <c r="AH239" s="25"/>
      <c r="AI239" s="25"/>
      <c r="AM239" s="6"/>
      <c r="AV239" s="29"/>
      <c r="AY239" s="5"/>
      <c r="AZ239" s="5"/>
      <c r="BA239" s="4"/>
      <c r="BB239" s="3"/>
      <c r="BC239" s="3"/>
      <c r="BE239" s="1"/>
      <c r="BF239" s="1"/>
      <c r="BG239" s="1"/>
      <c r="BH239" s="1"/>
      <c r="BI239" s="1"/>
      <c r="BJ239" s="1"/>
      <c r="BK239" s="115"/>
      <c r="BL239" s="1"/>
      <c r="BM239" s="1"/>
      <c r="BN239" s="1"/>
      <c r="BO239" s="1"/>
      <c r="BP239" s="1"/>
      <c r="BQ239" s="1"/>
    </row>
    <row r="240" spans="1:69" s="2" customFormat="1" x14ac:dyDescent="0.3">
      <c r="A240" s="1"/>
      <c r="B240" s="6"/>
      <c r="C240" s="6"/>
      <c r="D240" s="6"/>
      <c r="E240" s="6"/>
      <c r="W240" s="25"/>
      <c r="Y240" s="25"/>
      <c r="AF240" s="25"/>
      <c r="AG240" s="25"/>
      <c r="AH240" s="25"/>
      <c r="AI240" s="25"/>
      <c r="AM240" s="6"/>
      <c r="AV240" s="29"/>
      <c r="AY240" s="5"/>
      <c r="AZ240" s="5"/>
      <c r="BA240" s="4"/>
      <c r="BB240" s="3"/>
      <c r="BC240" s="3"/>
      <c r="BE240" s="1"/>
      <c r="BF240" s="1"/>
      <c r="BG240" s="1"/>
      <c r="BH240" s="1"/>
      <c r="BI240" s="1"/>
      <c r="BJ240" s="1"/>
      <c r="BK240" s="115"/>
      <c r="BL240" s="1"/>
      <c r="BM240" s="1"/>
      <c r="BN240" s="1"/>
      <c r="BO240" s="1"/>
      <c r="BP240" s="1"/>
      <c r="BQ240" s="1"/>
    </row>
    <row r="241" spans="1:69" s="2" customFormat="1" x14ac:dyDescent="0.3">
      <c r="A241" s="1"/>
      <c r="B241" s="6"/>
      <c r="C241" s="6"/>
      <c r="D241" s="6"/>
      <c r="E241" s="6"/>
      <c r="W241" s="25"/>
      <c r="Y241" s="25"/>
      <c r="AF241" s="25"/>
      <c r="AG241" s="25"/>
      <c r="AH241" s="25"/>
      <c r="AI241" s="25"/>
      <c r="AM241" s="6"/>
      <c r="AV241" s="29"/>
      <c r="AY241" s="5"/>
      <c r="AZ241" s="5"/>
      <c r="BA241" s="4"/>
      <c r="BB241" s="3"/>
      <c r="BC241" s="3"/>
      <c r="BE241" s="1"/>
      <c r="BF241" s="1"/>
      <c r="BG241" s="1"/>
      <c r="BH241" s="1"/>
      <c r="BI241" s="1"/>
      <c r="BJ241" s="1"/>
      <c r="BK241" s="115"/>
      <c r="BL241" s="1"/>
      <c r="BM241" s="1"/>
      <c r="BN241" s="1"/>
      <c r="BO241" s="1"/>
      <c r="BP241" s="1"/>
      <c r="BQ241" s="1"/>
    </row>
    <row r="242" spans="1:69" s="2" customFormat="1" x14ac:dyDescent="0.3">
      <c r="A242" s="1"/>
      <c r="B242" s="6"/>
      <c r="C242" s="6"/>
      <c r="D242" s="6"/>
      <c r="E242" s="6"/>
      <c r="W242" s="25"/>
      <c r="Y242" s="25"/>
      <c r="AF242" s="25"/>
      <c r="AG242" s="25"/>
      <c r="AH242" s="25"/>
      <c r="AI242" s="25"/>
      <c r="AM242" s="6"/>
      <c r="AV242" s="29"/>
      <c r="AY242" s="5"/>
      <c r="AZ242" s="5"/>
      <c r="BA242" s="4"/>
      <c r="BB242" s="3"/>
      <c r="BC242" s="3"/>
      <c r="BE242" s="1"/>
      <c r="BF242" s="1"/>
      <c r="BG242" s="1"/>
      <c r="BH242" s="1"/>
      <c r="BI242" s="1"/>
      <c r="BJ242" s="1"/>
      <c r="BK242" s="115"/>
      <c r="BL242" s="1"/>
      <c r="BM242" s="1"/>
      <c r="BN242" s="1"/>
      <c r="BO242" s="1"/>
      <c r="BP242" s="1"/>
      <c r="BQ242" s="1"/>
    </row>
    <row r="243" spans="1:69" s="2" customFormat="1" x14ac:dyDescent="0.3">
      <c r="A243" s="1"/>
      <c r="B243" s="6"/>
      <c r="C243" s="6"/>
      <c r="D243" s="6"/>
      <c r="E243" s="6"/>
      <c r="W243" s="25"/>
      <c r="Y243" s="25"/>
      <c r="AF243" s="25"/>
      <c r="AG243" s="25"/>
      <c r="AH243" s="25"/>
      <c r="AI243" s="25"/>
      <c r="AM243" s="6"/>
      <c r="AV243" s="29"/>
      <c r="AY243" s="5"/>
      <c r="AZ243" s="5"/>
      <c r="BA243" s="4"/>
      <c r="BB243" s="3"/>
      <c r="BC243" s="3"/>
      <c r="BE243" s="1"/>
      <c r="BF243" s="1"/>
      <c r="BG243" s="1"/>
      <c r="BH243" s="1"/>
      <c r="BI243" s="1"/>
      <c r="BJ243" s="1"/>
      <c r="BK243" s="115"/>
      <c r="BL243" s="1"/>
      <c r="BM243" s="1"/>
      <c r="BN243" s="1"/>
      <c r="BO243" s="1"/>
      <c r="BP243" s="1"/>
      <c r="BQ243" s="1"/>
    </row>
    <row r="244" spans="1:69" s="2" customFormat="1" x14ac:dyDescent="0.3">
      <c r="A244" s="1"/>
      <c r="B244" s="6"/>
      <c r="C244" s="6"/>
      <c r="D244" s="6"/>
      <c r="E244" s="6"/>
      <c r="W244" s="25"/>
      <c r="Y244" s="25"/>
      <c r="AF244" s="25"/>
      <c r="AG244" s="25"/>
      <c r="AH244" s="25"/>
      <c r="AI244" s="25"/>
      <c r="AM244" s="6"/>
      <c r="AV244" s="29"/>
      <c r="AY244" s="5"/>
      <c r="AZ244" s="5"/>
      <c r="BA244" s="4"/>
      <c r="BB244" s="3"/>
      <c r="BC244" s="3"/>
      <c r="BE244" s="1"/>
      <c r="BF244" s="1"/>
      <c r="BG244" s="1"/>
      <c r="BH244" s="1"/>
      <c r="BI244" s="1"/>
      <c r="BJ244" s="1"/>
      <c r="BK244" s="115"/>
      <c r="BL244" s="1"/>
      <c r="BM244" s="1"/>
      <c r="BN244" s="1"/>
      <c r="BO244" s="1"/>
      <c r="BP244" s="1"/>
      <c r="BQ244" s="1"/>
    </row>
    <row r="245" spans="1:69" s="2" customFormat="1" x14ac:dyDescent="0.3">
      <c r="A245" s="1"/>
      <c r="B245" s="6"/>
      <c r="C245" s="6"/>
      <c r="D245" s="6"/>
      <c r="E245" s="6"/>
      <c r="W245" s="25"/>
      <c r="Y245" s="25"/>
      <c r="AF245" s="25"/>
      <c r="AG245" s="25"/>
      <c r="AH245" s="25"/>
      <c r="AI245" s="25"/>
      <c r="AM245" s="6"/>
      <c r="AV245" s="29"/>
      <c r="AY245" s="5"/>
      <c r="AZ245" s="5"/>
      <c r="BA245" s="4"/>
      <c r="BB245" s="3"/>
      <c r="BC245" s="3"/>
      <c r="BE245" s="1"/>
      <c r="BF245" s="1"/>
      <c r="BG245" s="1"/>
      <c r="BH245" s="1"/>
      <c r="BI245" s="1"/>
      <c r="BJ245" s="1"/>
      <c r="BK245" s="115"/>
      <c r="BL245" s="1"/>
      <c r="BM245" s="1"/>
      <c r="BN245" s="1"/>
      <c r="BO245" s="1"/>
      <c r="BP245" s="1"/>
      <c r="BQ245" s="1"/>
    </row>
    <row r="246" spans="1:69" s="2" customFormat="1" x14ac:dyDescent="0.3">
      <c r="A246" s="1"/>
      <c r="B246" s="6"/>
      <c r="C246" s="6"/>
      <c r="D246" s="6"/>
      <c r="E246" s="6"/>
      <c r="W246" s="25"/>
      <c r="Y246" s="25"/>
      <c r="AF246" s="25"/>
      <c r="AG246" s="25"/>
      <c r="AH246" s="25"/>
      <c r="AI246" s="25"/>
      <c r="AM246" s="6"/>
      <c r="AV246" s="29"/>
      <c r="AY246" s="5"/>
      <c r="AZ246" s="5"/>
      <c r="BA246" s="4"/>
      <c r="BB246" s="3"/>
      <c r="BC246" s="3"/>
      <c r="BE246" s="1"/>
      <c r="BF246" s="1"/>
      <c r="BG246" s="1"/>
      <c r="BH246" s="1"/>
      <c r="BI246" s="1"/>
      <c r="BJ246" s="1"/>
      <c r="BK246" s="115"/>
      <c r="BL246" s="1"/>
      <c r="BM246" s="1"/>
      <c r="BN246" s="1"/>
      <c r="BO246" s="1"/>
      <c r="BP246" s="1"/>
      <c r="BQ246" s="1"/>
    </row>
    <row r="247" spans="1:69" s="2" customFormat="1" x14ac:dyDescent="0.3">
      <c r="A247" s="1"/>
      <c r="B247" s="6"/>
      <c r="C247" s="6"/>
      <c r="D247" s="6"/>
      <c r="E247" s="6"/>
      <c r="W247" s="25"/>
      <c r="Y247" s="25"/>
      <c r="AF247" s="25"/>
      <c r="AG247" s="25"/>
      <c r="AH247" s="25"/>
      <c r="AI247" s="25"/>
      <c r="AM247" s="6"/>
      <c r="AV247" s="29"/>
      <c r="AY247" s="5"/>
      <c r="AZ247" s="5"/>
      <c r="BA247" s="4"/>
      <c r="BB247" s="3"/>
      <c r="BC247" s="3"/>
      <c r="BE247" s="1"/>
      <c r="BF247" s="1"/>
      <c r="BG247" s="1"/>
      <c r="BH247" s="1"/>
      <c r="BI247" s="1"/>
      <c r="BJ247" s="1"/>
      <c r="BK247" s="115"/>
      <c r="BL247" s="1"/>
      <c r="BM247" s="1"/>
      <c r="BN247" s="1"/>
      <c r="BO247" s="1"/>
      <c r="BP247" s="1"/>
      <c r="BQ247" s="1"/>
    </row>
    <row r="248" spans="1:69" s="2" customFormat="1" x14ac:dyDescent="0.3">
      <c r="A248" s="1"/>
      <c r="B248" s="6"/>
      <c r="C248" s="6"/>
      <c r="D248" s="6"/>
      <c r="E248" s="6"/>
      <c r="W248" s="25"/>
      <c r="Y248" s="25"/>
      <c r="AF248" s="25"/>
      <c r="AG248" s="25"/>
      <c r="AH248" s="25"/>
      <c r="AI248" s="25"/>
      <c r="AM248" s="6"/>
      <c r="AV248" s="29"/>
      <c r="AY248" s="5"/>
      <c r="AZ248" s="5"/>
      <c r="BA248" s="4"/>
      <c r="BB248" s="3"/>
      <c r="BC248" s="3"/>
      <c r="BE248" s="1"/>
      <c r="BF248" s="1"/>
      <c r="BG248" s="1"/>
      <c r="BH248" s="1"/>
      <c r="BI248" s="1"/>
      <c r="BJ248" s="1"/>
      <c r="BK248" s="115"/>
      <c r="BL248" s="1"/>
      <c r="BM248" s="1"/>
      <c r="BN248" s="1"/>
      <c r="BO248" s="1"/>
      <c r="BP248" s="1"/>
      <c r="BQ248" s="1"/>
    </row>
    <row r="249" spans="1:69" s="2" customFormat="1" x14ac:dyDescent="0.3">
      <c r="A249" s="1"/>
      <c r="B249" s="6"/>
      <c r="C249" s="6"/>
      <c r="D249" s="6"/>
      <c r="E249" s="6"/>
      <c r="W249" s="25"/>
      <c r="Y249" s="25"/>
      <c r="AF249" s="25"/>
      <c r="AG249" s="25"/>
      <c r="AH249" s="25"/>
      <c r="AI249" s="25"/>
      <c r="AM249" s="6"/>
      <c r="AV249" s="29"/>
      <c r="AY249" s="5"/>
      <c r="AZ249" s="5"/>
      <c r="BA249" s="4"/>
      <c r="BB249" s="3"/>
      <c r="BC249" s="3"/>
      <c r="BE249" s="1"/>
      <c r="BF249" s="1"/>
      <c r="BG249" s="1"/>
      <c r="BH249" s="1"/>
      <c r="BI249" s="1"/>
      <c r="BJ249" s="1"/>
      <c r="BK249" s="115"/>
      <c r="BL249" s="1"/>
      <c r="BM249" s="1"/>
      <c r="BN249" s="1"/>
      <c r="BO249" s="1"/>
      <c r="BP249" s="1"/>
      <c r="BQ249" s="1"/>
    </row>
    <row r="250" spans="1:69" s="2" customFormat="1" x14ac:dyDescent="0.3">
      <c r="A250" s="1"/>
      <c r="B250" s="6"/>
      <c r="C250" s="6"/>
      <c r="D250" s="6"/>
      <c r="E250" s="6"/>
      <c r="W250" s="25"/>
      <c r="Y250" s="25"/>
      <c r="AF250" s="25"/>
      <c r="AG250" s="25"/>
      <c r="AH250" s="25"/>
      <c r="AI250" s="25"/>
      <c r="AM250" s="6"/>
      <c r="AV250" s="29"/>
      <c r="AY250" s="5"/>
      <c r="AZ250" s="5"/>
      <c r="BA250" s="4"/>
      <c r="BB250" s="3"/>
      <c r="BC250" s="3"/>
      <c r="BE250" s="1"/>
      <c r="BF250" s="1"/>
      <c r="BG250" s="1"/>
      <c r="BH250" s="1"/>
      <c r="BI250" s="1"/>
      <c r="BJ250" s="1"/>
      <c r="BK250" s="115"/>
      <c r="BL250" s="1"/>
      <c r="BM250" s="1"/>
      <c r="BN250" s="1"/>
      <c r="BO250" s="1"/>
      <c r="BP250" s="1"/>
      <c r="BQ250" s="1"/>
    </row>
    <row r="251" spans="1:69" s="2" customFormat="1" x14ac:dyDescent="0.3">
      <c r="A251" s="1"/>
      <c r="B251" s="6"/>
      <c r="C251" s="6"/>
      <c r="D251" s="6"/>
      <c r="E251" s="6"/>
      <c r="W251" s="25"/>
      <c r="Y251" s="25"/>
      <c r="AF251" s="25"/>
      <c r="AG251" s="25"/>
      <c r="AH251" s="25"/>
      <c r="AI251" s="25"/>
      <c r="AM251" s="6"/>
      <c r="AV251" s="29"/>
      <c r="AY251" s="5"/>
      <c r="AZ251" s="5"/>
      <c r="BA251" s="4"/>
      <c r="BB251" s="3"/>
      <c r="BC251" s="3"/>
      <c r="BE251" s="1"/>
      <c r="BF251" s="1"/>
      <c r="BG251" s="1"/>
      <c r="BH251" s="1"/>
      <c r="BI251" s="1"/>
      <c r="BJ251" s="1"/>
      <c r="BK251" s="115"/>
      <c r="BL251" s="1"/>
      <c r="BM251" s="1"/>
      <c r="BN251" s="1"/>
      <c r="BO251" s="1"/>
      <c r="BP251" s="1"/>
      <c r="BQ251" s="1"/>
    </row>
    <row r="252" spans="1:69" s="2" customFormat="1" x14ac:dyDescent="0.3">
      <c r="A252" s="1"/>
      <c r="B252" s="6"/>
      <c r="C252" s="6"/>
      <c r="D252" s="6"/>
      <c r="E252" s="6"/>
      <c r="W252" s="25"/>
      <c r="Y252" s="25"/>
      <c r="AF252" s="25"/>
      <c r="AG252" s="25"/>
      <c r="AH252" s="25"/>
      <c r="AI252" s="25"/>
      <c r="AM252" s="6"/>
      <c r="AV252" s="29"/>
      <c r="AY252" s="5"/>
      <c r="AZ252" s="5"/>
      <c r="BA252" s="4"/>
      <c r="BB252" s="3"/>
      <c r="BC252" s="3"/>
      <c r="BE252" s="1"/>
      <c r="BF252" s="1"/>
      <c r="BG252" s="1"/>
      <c r="BH252" s="1"/>
      <c r="BI252" s="1"/>
      <c r="BJ252" s="1"/>
      <c r="BK252" s="115"/>
      <c r="BL252" s="1"/>
      <c r="BM252" s="1"/>
      <c r="BN252" s="1"/>
      <c r="BO252" s="1"/>
      <c r="BP252" s="1"/>
      <c r="BQ252" s="1"/>
    </row>
    <row r="253" spans="1:69" s="2" customFormat="1" x14ac:dyDescent="0.3">
      <c r="A253" s="1"/>
      <c r="B253" s="6"/>
      <c r="C253" s="6"/>
      <c r="D253" s="6"/>
      <c r="E253" s="6"/>
      <c r="W253" s="25"/>
      <c r="Y253" s="25"/>
      <c r="AF253" s="25"/>
      <c r="AG253" s="25"/>
      <c r="AH253" s="25"/>
      <c r="AI253" s="25"/>
      <c r="AM253" s="6"/>
      <c r="AV253" s="29"/>
      <c r="AY253" s="5"/>
      <c r="AZ253" s="5"/>
      <c r="BA253" s="4"/>
      <c r="BB253" s="3"/>
      <c r="BC253" s="3"/>
      <c r="BE253" s="1"/>
      <c r="BF253" s="1"/>
      <c r="BG253" s="1"/>
      <c r="BH253" s="1"/>
      <c r="BI253" s="1"/>
      <c r="BJ253" s="1"/>
      <c r="BK253" s="115"/>
      <c r="BL253" s="1"/>
      <c r="BM253" s="1"/>
      <c r="BN253" s="1"/>
      <c r="BO253" s="1"/>
      <c r="BP253" s="1"/>
      <c r="BQ253" s="1"/>
    </row>
    <row r="254" spans="1:69" s="2" customFormat="1" x14ac:dyDescent="0.3">
      <c r="A254" s="1"/>
      <c r="B254" s="6"/>
      <c r="C254" s="6"/>
      <c r="D254" s="6"/>
      <c r="E254" s="6"/>
      <c r="W254" s="25"/>
      <c r="Y254" s="25"/>
      <c r="AF254" s="25"/>
      <c r="AG254" s="25"/>
      <c r="AH254" s="25"/>
      <c r="AI254" s="25"/>
      <c r="AM254" s="6"/>
      <c r="AV254" s="29"/>
      <c r="AY254" s="5"/>
      <c r="AZ254" s="5"/>
      <c r="BA254" s="4"/>
      <c r="BB254" s="3"/>
      <c r="BC254" s="3"/>
      <c r="BE254" s="1"/>
      <c r="BF254" s="1"/>
      <c r="BG254" s="1"/>
      <c r="BH254" s="1"/>
      <c r="BI254" s="1"/>
      <c r="BJ254" s="1"/>
      <c r="BK254" s="115"/>
      <c r="BL254" s="1"/>
      <c r="BM254" s="1"/>
      <c r="BN254" s="1"/>
      <c r="BO254" s="1"/>
      <c r="BP254" s="1"/>
      <c r="BQ254" s="1"/>
    </row>
    <row r="255" spans="1:69" s="2" customFormat="1" x14ac:dyDescent="0.3">
      <c r="A255" s="1"/>
      <c r="B255" s="6"/>
      <c r="C255" s="6"/>
      <c r="D255" s="6"/>
      <c r="E255" s="6"/>
      <c r="W255" s="25"/>
      <c r="Y255" s="25"/>
      <c r="AF255" s="25"/>
      <c r="AG255" s="25"/>
      <c r="AH255" s="25"/>
      <c r="AI255" s="25"/>
      <c r="AM255" s="6"/>
      <c r="AV255" s="29"/>
      <c r="AY255" s="5"/>
      <c r="AZ255" s="5"/>
      <c r="BA255" s="4"/>
      <c r="BB255" s="3"/>
      <c r="BC255" s="3"/>
      <c r="BE255" s="1"/>
      <c r="BF255" s="1"/>
      <c r="BG255" s="1"/>
      <c r="BH255" s="1"/>
      <c r="BI255" s="1"/>
      <c r="BJ255" s="1"/>
      <c r="BK255" s="115"/>
      <c r="BL255" s="1"/>
      <c r="BM255" s="1"/>
      <c r="BN255" s="1"/>
      <c r="BO255" s="1"/>
      <c r="BP255" s="1"/>
      <c r="BQ255" s="1"/>
    </row>
    <row r="256" spans="1:69" s="2" customFormat="1" x14ac:dyDescent="0.3">
      <c r="A256" s="1"/>
      <c r="B256" s="6"/>
      <c r="C256" s="6"/>
      <c r="D256" s="6"/>
      <c r="E256" s="6"/>
      <c r="W256" s="25"/>
      <c r="Y256" s="25"/>
      <c r="AF256" s="25"/>
      <c r="AG256" s="25"/>
      <c r="AH256" s="25"/>
      <c r="AI256" s="25"/>
      <c r="AM256" s="6"/>
      <c r="AV256" s="29"/>
      <c r="AY256" s="5"/>
      <c r="AZ256" s="5"/>
      <c r="BA256" s="4"/>
      <c r="BB256" s="3"/>
      <c r="BC256" s="3"/>
      <c r="BE256" s="1"/>
      <c r="BF256" s="1"/>
      <c r="BG256" s="1"/>
      <c r="BH256" s="1"/>
      <c r="BI256" s="1"/>
      <c r="BJ256" s="1"/>
      <c r="BK256" s="115"/>
      <c r="BL256" s="1"/>
      <c r="BM256" s="1"/>
      <c r="BN256" s="1"/>
      <c r="BO256" s="1"/>
      <c r="BP256" s="1"/>
      <c r="BQ256" s="1"/>
    </row>
    <row r="257" spans="1:69" s="2" customFormat="1" x14ac:dyDescent="0.3">
      <c r="A257" s="1"/>
      <c r="B257" s="6"/>
      <c r="C257" s="6"/>
      <c r="D257" s="6"/>
      <c r="E257" s="6"/>
      <c r="W257" s="25"/>
      <c r="Y257" s="25"/>
      <c r="AF257" s="25"/>
      <c r="AG257" s="25"/>
      <c r="AH257" s="25"/>
      <c r="AI257" s="25"/>
      <c r="AM257" s="6"/>
      <c r="AV257" s="29"/>
      <c r="AY257" s="5"/>
      <c r="AZ257" s="5"/>
      <c r="BA257" s="4"/>
      <c r="BB257" s="3"/>
      <c r="BC257" s="3"/>
      <c r="BE257" s="1"/>
      <c r="BF257" s="1"/>
      <c r="BG257" s="1"/>
      <c r="BH257" s="1"/>
      <c r="BI257" s="1"/>
      <c r="BJ257" s="1"/>
      <c r="BK257" s="115"/>
      <c r="BL257" s="1"/>
      <c r="BM257" s="1"/>
      <c r="BN257" s="1"/>
      <c r="BO257" s="1"/>
      <c r="BP257" s="1"/>
      <c r="BQ257" s="1"/>
    </row>
    <row r="258" spans="1:69" s="2" customFormat="1" x14ac:dyDescent="0.3">
      <c r="A258" s="1"/>
      <c r="B258" s="6"/>
      <c r="C258" s="6"/>
      <c r="D258" s="6"/>
      <c r="E258" s="6"/>
      <c r="W258" s="25"/>
      <c r="Y258" s="25"/>
      <c r="AF258" s="25"/>
      <c r="AG258" s="25"/>
      <c r="AH258" s="25"/>
      <c r="AI258" s="25"/>
      <c r="AM258" s="6"/>
      <c r="AV258" s="29"/>
      <c r="AY258" s="5"/>
      <c r="AZ258" s="5"/>
      <c r="BA258" s="4"/>
      <c r="BB258" s="3"/>
      <c r="BC258" s="3"/>
      <c r="BE258" s="1"/>
      <c r="BF258" s="1"/>
      <c r="BG258" s="1"/>
      <c r="BH258" s="1"/>
      <c r="BI258" s="1"/>
      <c r="BJ258" s="1"/>
      <c r="BK258" s="115"/>
      <c r="BL258" s="1"/>
      <c r="BM258" s="1"/>
      <c r="BN258" s="1"/>
      <c r="BO258" s="1"/>
      <c r="BP258" s="1"/>
      <c r="BQ258" s="1"/>
    </row>
    <row r="259" spans="1:69" s="2" customFormat="1" x14ac:dyDescent="0.3">
      <c r="A259" s="1"/>
      <c r="B259" s="6"/>
      <c r="C259" s="6"/>
      <c r="D259" s="6"/>
      <c r="E259" s="6"/>
      <c r="W259" s="25"/>
      <c r="Y259" s="25"/>
      <c r="AF259" s="25"/>
      <c r="AG259" s="25"/>
      <c r="AH259" s="25"/>
      <c r="AI259" s="25"/>
      <c r="AM259" s="6"/>
      <c r="AV259" s="29"/>
      <c r="AY259" s="5"/>
      <c r="AZ259" s="5"/>
      <c r="BA259" s="4"/>
      <c r="BB259" s="3"/>
      <c r="BC259" s="3"/>
      <c r="BE259" s="1"/>
      <c r="BF259" s="1"/>
      <c r="BG259" s="1"/>
      <c r="BH259" s="1"/>
      <c r="BI259" s="1"/>
      <c r="BJ259" s="1"/>
      <c r="BK259" s="115"/>
      <c r="BL259" s="1"/>
      <c r="BM259" s="1"/>
      <c r="BN259" s="1"/>
      <c r="BO259" s="1"/>
      <c r="BP259" s="1"/>
      <c r="BQ259" s="1"/>
    </row>
    <row r="260" spans="1:69" s="2" customFormat="1" x14ac:dyDescent="0.3">
      <c r="A260" s="1"/>
      <c r="B260" s="6"/>
      <c r="C260" s="6"/>
      <c r="D260" s="6"/>
      <c r="E260" s="6"/>
      <c r="W260" s="25"/>
      <c r="Y260" s="25"/>
      <c r="AF260" s="25"/>
      <c r="AG260" s="25"/>
      <c r="AH260" s="25"/>
      <c r="AI260" s="25"/>
      <c r="AM260" s="6"/>
      <c r="AV260" s="29"/>
      <c r="AY260" s="5"/>
      <c r="AZ260" s="5"/>
      <c r="BA260" s="4"/>
      <c r="BB260" s="3"/>
      <c r="BC260" s="3"/>
      <c r="BE260" s="1"/>
      <c r="BF260" s="1"/>
      <c r="BG260" s="1"/>
      <c r="BH260" s="1"/>
      <c r="BI260" s="1"/>
      <c r="BJ260" s="1"/>
      <c r="BK260" s="115"/>
      <c r="BL260" s="1"/>
      <c r="BM260" s="1"/>
      <c r="BN260" s="1"/>
      <c r="BO260" s="1"/>
      <c r="BP260" s="1"/>
      <c r="BQ260" s="1"/>
    </row>
    <row r="261" spans="1:69" s="2" customFormat="1" x14ac:dyDescent="0.3">
      <c r="A261" s="1"/>
      <c r="B261" s="6"/>
      <c r="C261" s="6"/>
      <c r="D261" s="6"/>
      <c r="E261" s="6"/>
      <c r="W261" s="25"/>
      <c r="Y261" s="25"/>
      <c r="AF261" s="25"/>
      <c r="AG261" s="25"/>
      <c r="AH261" s="25"/>
      <c r="AI261" s="25"/>
      <c r="AM261" s="6"/>
      <c r="AV261" s="29"/>
      <c r="AY261" s="5"/>
      <c r="AZ261" s="5"/>
      <c r="BA261" s="4"/>
      <c r="BB261" s="3"/>
      <c r="BC261" s="3"/>
      <c r="BE261" s="1"/>
      <c r="BF261" s="1"/>
      <c r="BG261" s="1"/>
      <c r="BH261" s="1"/>
      <c r="BI261" s="1"/>
      <c r="BJ261" s="1"/>
      <c r="BK261" s="115"/>
      <c r="BL261" s="1"/>
      <c r="BM261" s="1"/>
      <c r="BN261" s="1"/>
      <c r="BO261" s="1"/>
      <c r="BP261" s="1"/>
      <c r="BQ261" s="1"/>
    </row>
    <row r="262" spans="1:69" s="2" customFormat="1" x14ac:dyDescent="0.3">
      <c r="A262" s="1"/>
      <c r="B262" s="6"/>
      <c r="C262" s="6"/>
      <c r="D262" s="6"/>
      <c r="E262" s="6"/>
      <c r="W262" s="25"/>
      <c r="Y262" s="25"/>
      <c r="AF262" s="25"/>
      <c r="AG262" s="25"/>
      <c r="AH262" s="25"/>
      <c r="AI262" s="25"/>
      <c r="AM262" s="6"/>
      <c r="AV262" s="29"/>
      <c r="AY262" s="5"/>
      <c r="AZ262" s="5"/>
      <c r="BA262" s="4"/>
      <c r="BB262" s="3"/>
      <c r="BC262" s="3"/>
      <c r="BE262" s="1"/>
      <c r="BF262" s="1"/>
      <c r="BG262" s="1"/>
      <c r="BH262" s="1"/>
      <c r="BI262" s="1"/>
      <c r="BJ262" s="1"/>
      <c r="BK262" s="115"/>
      <c r="BL262" s="1"/>
      <c r="BM262" s="1"/>
      <c r="BN262" s="1"/>
      <c r="BO262" s="1"/>
      <c r="BP262" s="1"/>
      <c r="BQ262" s="1"/>
    </row>
    <row r="263" spans="1:69" s="2" customFormat="1" x14ac:dyDescent="0.3">
      <c r="A263" s="1"/>
      <c r="B263" s="6"/>
      <c r="C263" s="6"/>
      <c r="D263" s="6"/>
      <c r="E263" s="6"/>
      <c r="W263" s="25"/>
      <c r="Y263" s="25"/>
      <c r="AF263" s="25"/>
      <c r="AG263" s="25"/>
      <c r="AH263" s="25"/>
      <c r="AI263" s="25"/>
      <c r="AM263" s="6"/>
      <c r="AV263" s="29"/>
      <c r="AY263" s="5"/>
      <c r="AZ263" s="5"/>
      <c r="BA263" s="4"/>
      <c r="BB263" s="3"/>
      <c r="BC263" s="3"/>
      <c r="BE263" s="1"/>
      <c r="BF263" s="1"/>
      <c r="BG263" s="1"/>
      <c r="BH263" s="1"/>
      <c r="BI263" s="1"/>
      <c r="BJ263" s="1"/>
      <c r="BK263" s="115"/>
      <c r="BL263" s="1"/>
      <c r="BM263" s="1"/>
      <c r="BN263" s="1"/>
      <c r="BO263" s="1"/>
      <c r="BP263" s="1"/>
      <c r="BQ263" s="1"/>
    </row>
    <row r="264" spans="1:69" s="2" customFormat="1" x14ac:dyDescent="0.3">
      <c r="A264" s="1"/>
      <c r="B264" s="6"/>
      <c r="C264" s="6"/>
      <c r="D264" s="6"/>
      <c r="E264" s="6"/>
      <c r="W264" s="25"/>
      <c r="Y264" s="25"/>
      <c r="AF264" s="25"/>
      <c r="AG264" s="25"/>
      <c r="AH264" s="25"/>
      <c r="AI264" s="25"/>
      <c r="AM264" s="6"/>
      <c r="AV264" s="29"/>
      <c r="AY264" s="5"/>
      <c r="AZ264" s="5"/>
      <c r="BA264" s="4"/>
      <c r="BB264" s="3"/>
      <c r="BC264" s="3"/>
      <c r="BE264" s="1"/>
      <c r="BF264" s="1"/>
      <c r="BG264" s="1"/>
      <c r="BH264" s="1"/>
      <c r="BI264" s="1"/>
      <c r="BJ264" s="1"/>
      <c r="BK264" s="115"/>
      <c r="BL264" s="1"/>
      <c r="BM264" s="1"/>
      <c r="BN264" s="1"/>
      <c r="BO264" s="1"/>
      <c r="BP264" s="1"/>
      <c r="BQ264" s="1"/>
    </row>
    <row r="265" spans="1:69" s="2" customFormat="1" x14ac:dyDescent="0.3">
      <c r="A265" s="1"/>
      <c r="B265" s="6"/>
      <c r="C265" s="6"/>
      <c r="D265" s="6"/>
      <c r="E265" s="6"/>
      <c r="W265" s="25"/>
      <c r="Y265" s="25"/>
      <c r="AF265" s="25"/>
      <c r="AG265" s="25"/>
      <c r="AH265" s="25"/>
      <c r="AI265" s="25"/>
      <c r="AM265" s="6"/>
      <c r="AV265" s="29"/>
      <c r="AY265" s="5"/>
      <c r="AZ265" s="5"/>
      <c r="BA265" s="4"/>
      <c r="BB265" s="3"/>
      <c r="BC265" s="3"/>
      <c r="BE265" s="1"/>
      <c r="BF265" s="1"/>
      <c r="BG265" s="1"/>
      <c r="BH265" s="1"/>
      <c r="BI265" s="1"/>
      <c r="BJ265" s="1"/>
      <c r="BK265" s="115"/>
      <c r="BL265" s="1"/>
      <c r="BM265" s="1"/>
      <c r="BN265" s="1"/>
      <c r="BO265" s="1"/>
      <c r="BP265" s="1"/>
      <c r="BQ265" s="1"/>
    </row>
    <row r="266" spans="1:69" s="2" customFormat="1" x14ac:dyDescent="0.3">
      <c r="A266" s="1"/>
      <c r="B266" s="6"/>
      <c r="C266" s="6"/>
      <c r="D266" s="6"/>
      <c r="E266" s="6"/>
      <c r="W266" s="25"/>
      <c r="Y266" s="25"/>
      <c r="AF266" s="25"/>
      <c r="AG266" s="25"/>
      <c r="AH266" s="25"/>
      <c r="AI266" s="25"/>
      <c r="AM266" s="6"/>
      <c r="AV266" s="29"/>
      <c r="AY266" s="5"/>
      <c r="AZ266" s="5"/>
      <c r="BA266" s="4"/>
      <c r="BB266" s="3"/>
      <c r="BC266" s="3"/>
      <c r="BE266" s="1"/>
      <c r="BF266" s="1"/>
      <c r="BG266" s="1"/>
      <c r="BH266" s="1"/>
      <c r="BI266" s="1"/>
      <c r="BJ266" s="1"/>
      <c r="BK266" s="115"/>
      <c r="BL266" s="1"/>
      <c r="BM266" s="1"/>
      <c r="BN266" s="1"/>
      <c r="BO266" s="1"/>
      <c r="BP266" s="1"/>
      <c r="BQ266" s="1"/>
    </row>
    <row r="267" spans="1:69" s="2" customFormat="1" x14ac:dyDescent="0.3">
      <c r="A267" s="1"/>
      <c r="B267" s="6"/>
      <c r="C267" s="6"/>
      <c r="D267" s="6"/>
      <c r="E267" s="6"/>
      <c r="W267" s="25"/>
      <c r="Y267" s="25"/>
      <c r="AF267" s="25"/>
      <c r="AG267" s="25"/>
      <c r="AH267" s="25"/>
      <c r="AI267" s="25"/>
      <c r="AM267" s="6"/>
      <c r="AV267" s="29"/>
      <c r="AY267" s="5"/>
      <c r="AZ267" s="5"/>
      <c r="BA267" s="4"/>
      <c r="BB267" s="3"/>
      <c r="BC267" s="3"/>
      <c r="BE267" s="1"/>
      <c r="BF267" s="1"/>
      <c r="BG267" s="1"/>
      <c r="BH267" s="1"/>
      <c r="BI267" s="1"/>
      <c r="BJ267" s="1"/>
      <c r="BK267" s="115"/>
      <c r="BL267" s="1"/>
      <c r="BM267" s="1"/>
      <c r="BN267" s="1"/>
      <c r="BO267" s="1"/>
      <c r="BP267" s="1"/>
      <c r="BQ267" s="1"/>
    </row>
    <row r="268" spans="1:69" s="2" customFormat="1" x14ac:dyDescent="0.3">
      <c r="A268" s="1"/>
      <c r="B268" s="6"/>
      <c r="C268" s="6"/>
      <c r="D268" s="6"/>
      <c r="E268" s="6"/>
      <c r="W268" s="25"/>
      <c r="Y268" s="25"/>
      <c r="AF268" s="25"/>
      <c r="AG268" s="25"/>
      <c r="AH268" s="25"/>
      <c r="AI268" s="25"/>
      <c r="AM268" s="6"/>
      <c r="AV268" s="29"/>
      <c r="AY268" s="5"/>
      <c r="AZ268" s="5"/>
      <c r="BA268" s="4"/>
      <c r="BB268" s="3"/>
      <c r="BC268" s="3"/>
      <c r="BE268" s="1"/>
      <c r="BF268" s="1"/>
      <c r="BG268" s="1"/>
      <c r="BH268" s="1"/>
      <c r="BI268" s="1"/>
      <c r="BJ268" s="1"/>
      <c r="BK268" s="115"/>
      <c r="BL268" s="1"/>
      <c r="BM268" s="1"/>
      <c r="BN268" s="1"/>
      <c r="BO268" s="1"/>
      <c r="BP268" s="1"/>
      <c r="BQ268" s="1"/>
    </row>
    <row r="269" spans="1:69" s="2" customFormat="1" x14ac:dyDescent="0.3">
      <c r="A269" s="1"/>
      <c r="B269" s="6"/>
      <c r="C269" s="6"/>
      <c r="D269" s="6"/>
      <c r="E269" s="6"/>
      <c r="W269" s="25"/>
      <c r="Y269" s="25"/>
      <c r="AF269" s="25"/>
      <c r="AG269" s="25"/>
      <c r="AH269" s="25"/>
      <c r="AI269" s="25"/>
      <c r="AM269" s="6"/>
      <c r="AV269" s="29"/>
      <c r="AY269" s="5"/>
      <c r="AZ269" s="5"/>
      <c r="BA269" s="4"/>
      <c r="BB269" s="3"/>
      <c r="BC269" s="3"/>
      <c r="BE269" s="1"/>
      <c r="BF269" s="1"/>
      <c r="BG269" s="1"/>
      <c r="BH269" s="1"/>
      <c r="BI269" s="1"/>
      <c r="BJ269" s="1"/>
      <c r="BK269" s="115"/>
      <c r="BL269" s="1"/>
      <c r="BM269" s="1"/>
      <c r="BN269" s="1"/>
      <c r="BO269" s="1"/>
      <c r="BP269" s="1"/>
      <c r="BQ269" s="1"/>
    </row>
    <row r="270" spans="1:69" s="2" customFormat="1" x14ac:dyDescent="0.3">
      <c r="A270" s="1"/>
      <c r="B270" s="6"/>
      <c r="C270" s="6"/>
      <c r="D270" s="6"/>
      <c r="E270" s="6"/>
      <c r="W270" s="25"/>
      <c r="Y270" s="25"/>
      <c r="AF270" s="25"/>
      <c r="AG270" s="25"/>
      <c r="AH270" s="25"/>
      <c r="AI270" s="25"/>
      <c r="AM270" s="6"/>
      <c r="AV270" s="29"/>
      <c r="AY270" s="5"/>
      <c r="AZ270" s="5"/>
      <c r="BA270" s="4"/>
      <c r="BB270" s="3"/>
      <c r="BC270" s="3"/>
      <c r="BE270" s="1"/>
      <c r="BF270" s="1"/>
      <c r="BG270" s="1"/>
      <c r="BH270" s="1"/>
      <c r="BI270" s="1"/>
      <c r="BJ270" s="1"/>
      <c r="BK270" s="115"/>
      <c r="BL270" s="1"/>
      <c r="BM270" s="1"/>
      <c r="BN270" s="1"/>
      <c r="BO270" s="1"/>
      <c r="BP270" s="1"/>
      <c r="BQ270" s="1"/>
    </row>
    <row r="271" spans="1:69" s="2" customFormat="1" x14ac:dyDescent="0.3">
      <c r="A271" s="1"/>
      <c r="B271" s="6"/>
      <c r="C271" s="6"/>
      <c r="D271" s="6"/>
      <c r="E271" s="6"/>
      <c r="W271" s="25"/>
      <c r="Y271" s="25"/>
      <c r="AF271" s="25"/>
      <c r="AG271" s="25"/>
      <c r="AH271" s="25"/>
      <c r="AI271" s="25"/>
      <c r="AM271" s="6"/>
      <c r="AV271" s="29"/>
      <c r="AY271" s="5"/>
      <c r="AZ271" s="5"/>
      <c r="BA271" s="4"/>
      <c r="BB271" s="3"/>
      <c r="BC271" s="3"/>
      <c r="BE271" s="1"/>
      <c r="BF271" s="1"/>
      <c r="BG271" s="1"/>
      <c r="BH271" s="1"/>
      <c r="BI271" s="1"/>
      <c r="BJ271" s="1"/>
      <c r="BK271" s="115"/>
      <c r="BL271" s="1"/>
      <c r="BM271" s="1"/>
      <c r="BN271" s="1"/>
      <c r="BO271" s="1"/>
      <c r="BP271" s="1"/>
      <c r="BQ271" s="1"/>
    </row>
    <row r="272" spans="1:69" s="2" customFormat="1" x14ac:dyDescent="0.3">
      <c r="A272" s="1"/>
      <c r="B272" s="6"/>
      <c r="C272" s="6"/>
      <c r="D272" s="6"/>
      <c r="E272" s="6"/>
      <c r="W272" s="25"/>
      <c r="Y272" s="25"/>
      <c r="AF272" s="25"/>
      <c r="AG272" s="25"/>
      <c r="AH272" s="25"/>
      <c r="AI272" s="25"/>
      <c r="AM272" s="6"/>
      <c r="AV272" s="29"/>
      <c r="AY272" s="5"/>
      <c r="AZ272" s="5"/>
      <c r="BA272" s="4"/>
      <c r="BB272" s="3"/>
      <c r="BC272" s="3"/>
      <c r="BE272" s="1"/>
      <c r="BF272" s="1"/>
      <c r="BG272" s="1"/>
      <c r="BH272" s="1"/>
      <c r="BI272" s="1"/>
      <c r="BJ272" s="1"/>
      <c r="BK272" s="115"/>
      <c r="BL272" s="1"/>
      <c r="BM272" s="1"/>
      <c r="BN272" s="1"/>
      <c r="BO272" s="1"/>
      <c r="BP272" s="1"/>
      <c r="BQ272" s="1"/>
    </row>
    <row r="273" spans="1:69" s="2" customFormat="1" x14ac:dyDescent="0.3">
      <c r="A273" s="1"/>
      <c r="B273" s="6"/>
      <c r="C273" s="6"/>
      <c r="D273" s="6"/>
      <c r="E273" s="6"/>
      <c r="W273" s="25"/>
      <c r="Y273" s="25"/>
      <c r="AF273" s="25"/>
      <c r="AG273" s="25"/>
      <c r="AH273" s="25"/>
      <c r="AI273" s="25"/>
      <c r="AM273" s="6"/>
      <c r="AV273" s="29"/>
      <c r="AY273" s="5"/>
      <c r="AZ273" s="5"/>
      <c r="BA273" s="4"/>
      <c r="BB273" s="3"/>
      <c r="BC273" s="3"/>
      <c r="BE273" s="1"/>
      <c r="BF273" s="1"/>
      <c r="BG273" s="1"/>
      <c r="BH273" s="1"/>
      <c r="BI273" s="1"/>
      <c r="BJ273" s="1"/>
      <c r="BK273" s="115"/>
      <c r="BL273" s="1"/>
      <c r="BM273" s="1"/>
      <c r="BN273" s="1"/>
      <c r="BO273" s="1"/>
      <c r="BP273" s="1"/>
      <c r="BQ273" s="1"/>
    </row>
    <row r="274" spans="1:69" s="2" customFormat="1" x14ac:dyDescent="0.3">
      <c r="A274" s="1"/>
      <c r="B274" s="6"/>
      <c r="C274" s="6"/>
      <c r="D274" s="6"/>
      <c r="E274" s="6"/>
      <c r="W274" s="25"/>
      <c r="Y274" s="25"/>
      <c r="AF274" s="25"/>
      <c r="AG274" s="25"/>
      <c r="AH274" s="25"/>
      <c r="AI274" s="25"/>
      <c r="AM274" s="6"/>
      <c r="AV274" s="29"/>
      <c r="AY274" s="5"/>
      <c r="AZ274" s="5"/>
      <c r="BA274" s="4"/>
      <c r="BB274" s="3"/>
      <c r="BC274" s="3"/>
      <c r="BE274" s="1"/>
      <c r="BF274" s="1"/>
      <c r="BG274" s="1"/>
      <c r="BH274" s="1"/>
      <c r="BI274" s="1"/>
      <c r="BJ274" s="1"/>
      <c r="BK274" s="115"/>
      <c r="BL274" s="1"/>
      <c r="BM274" s="1"/>
      <c r="BN274" s="1"/>
      <c r="BO274" s="1"/>
      <c r="BP274" s="1"/>
      <c r="BQ274" s="1"/>
    </row>
    <row r="275" spans="1:69" s="2" customFormat="1" x14ac:dyDescent="0.3">
      <c r="A275" s="1"/>
      <c r="B275" s="6"/>
      <c r="C275" s="6"/>
      <c r="D275" s="6"/>
      <c r="E275" s="6"/>
      <c r="W275" s="25"/>
      <c r="Y275" s="25"/>
      <c r="AF275" s="25"/>
      <c r="AG275" s="25"/>
      <c r="AH275" s="25"/>
      <c r="AI275" s="25"/>
      <c r="AM275" s="6"/>
      <c r="AV275" s="29"/>
      <c r="AY275" s="5"/>
      <c r="AZ275" s="5"/>
      <c r="BA275" s="4"/>
      <c r="BB275" s="3"/>
      <c r="BC275" s="3"/>
      <c r="BE275" s="1"/>
      <c r="BF275" s="1"/>
      <c r="BG275" s="1"/>
      <c r="BH275" s="1"/>
      <c r="BI275" s="1"/>
      <c r="BJ275" s="1"/>
      <c r="BK275" s="115"/>
      <c r="BL275" s="1"/>
      <c r="BM275" s="1"/>
      <c r="BN275" s="1"/>
      <c r="BO275" s="1"/>
      <c r="BP275" s="1"/>
      <c r="BQ275" s="1"/>
    </row>
    <row r="276" spans="1:69" s="2" customFormat="1" x14ac:dyDescent="0.3">
      <c r="A276" s="1"/>
      <c r="B276" s="6"/>
      <c r="C276" s="6"/>
      <c r="D276" s="6"/>
      <c r="E276" s="6"/>
      <c r="W276" s="25"/>
      <c r="Y276" s="25"/>
      <c r="AF276" s="25"/>
      <c r="AG276" s="25"/>
      <c r="AH276" s="25"/>
      <c r="AI276" s="25"/>
      <c r="AM276" s="6"/>
      <c r="AV276" s="29"/>
      <c r="AY276" s="5"/>
      <c r="AZ276" s="5"/>
      <c r="BA276" s="4"/>
      <c r="BB276" s="3"/>
      <c r="BC276" s="3"/>
      <c r="BE276" s="1"/>
      <c r="BF276" s="1"/>
      <c r="BG276" s="1"/>
      <c r="BH276" s="1"/>
      <c r="BI276" s="1"/>
      <c r="BJ276" s="1"/>
      <c r="BK276" s="115"/>
      <c r="BL276" s="1"/>
      <c r="BM276" s="1"/>
      <c r="BN276" s="1"/>
      <c r="BO276" s="1"/>
      <c r="BP276" s="1"/>
      <c r="BQ276" s="1"/>
    </row>
    <row r="277" spans="1:69" s="2" customFormat="1" x14ac:dyDescent="0.3">
      <c r="A277" s="1"/>
      <c r="B277" s="6"/>
      <c r="C277" s="6"/>
      <c r="D277" s="6"/>
      <c r="E277" s="6"/>
      <c r="W277" s="25"/>
      <c r="Y277" s="25"/>
      <c r="AF277" s="25"/>
      <c r="AG277" s="25"/>
      <c r="AH277" s="25"/>
      <c r="AI277" s="25"/>
      <c r="AM277" s="6"/>
      <c r="AV277" s="29"/>
      <c r="AY277" s="5"/>
      <c r="AZ277" s="5"/>
      <c r="BA277" s="4"/>
      <c r="BB277" s="3"/>
      <c r="BC277" s="3"/>
      <c r="BE277" s="1"/>
      <c r="BF277" s="1"/>
      <c r="BG277" s="1"/>
      <c r="BH277" s="1"/>
      <c r="BI277" s="1"/>
      <c r="BJ277" s="1"/>
      <c r="BK277" s="115"/>
      <c r="BL277" s="1"/>
      <c r="BM277" s="1"/>
      <c r="BN277" s="1"/>
      <c r="BO277" s="1"/>
      <c r="BP277" s="1"/>
      <c r="BQ277" s="1"/>
    </row>
    <row r="278" spans="1:69" s="2" customFormat="1" x14ac:dyDescent="0.3">
      <c r="A278" s="1"/>
      <c r="B278" s="6"/>
      <c r="C278" s="6"/>
      <c r="D278" s="6"/>
      <c r="E278" s="6"/>
      <c r="W278" s="25"/>
      <c r="Y278" s="25"/>
      <c r="AF278" s="25"/>
      <c r="AG278" s="25"/>
      <c r="AH278" s="25"/>
      <c r="AI278" s="25"/>
      <c r="AM278" s="6"/>
      <c r="AV278" s="29"/>
      <c r="AY278" s="5"/>
      <c r="AZ278" s="5"/>
      <c r="BA278" s="4"/>
      <c r="BB278" s="3"/>
      <c r="BC278" s="3"/>
      <c r="BE278" s="1"/>
      <c r="BF278" s="1"/>
      <c r="BG278" s="1"/>
      <c r="BH278" s="1"/>
      <c r="BI278" s="1"/>
      <c r="BJ278" s="1"/>
      <c r="BK278" s="115"/>
      <c r="BL278" s="1"/>
      <c r="BM278" s="1"/>
      <c r="BN278" s="1"/>
      <c r="BO278" s="1"/>
      <c r="BP278" s="1"/>
      <c r="BQ278" s="1"/>
    </row>
    <row r="279" spans="1:69" s="2" customFormat="1" x14ac:dyDescent="0.3">
      <c r="A279" s="1"/>
      <c r="B279" s="6"/>
      <c r="C279" s="6"/>
      <c r="D279" s="6"/>
      <c r="E279" s="6"/>
      <c r="W279" s="25"/>
      <c r="Y279" s="25"/>
      <c r="AF279" s="25"/>
      <c r="AG279" s="25"/>
      <c r="AH279" s="25"/>
      <c r="AI279" s="25"/>
      <c r="AM279" s="6"/>
      <c r="AV279" s="29"/>
      <c r="AY279" s="5"/>
      <c r="AZ279" s="5"/>
      <c r="BA279" s="4"/>
      <c r="BB279" s="3"/>
      <c r="BC279" s="3"/>
      <c r="BE279" s="1"/>
      <c r="BF279" s="1"/>
      <c r="BG279" s="1"/>
      <c r="BH279" s="1"/>
      <c r="BI279" s="1"/>
      <c r="BJ279" s="1"/>
      <c r="BK279" s="115"/>
      <c r="BL279" s="1"/>
      <c r="BM279" s="1"/>
      <c r="BN279" s="1"/>
      <c r="BO279" s="1"/>
      <c r="BP279" s="1"/>
      <c r="BQ279" s="1"/>
    </row>
    <row r="280" spans="1:69" s="2" customFormat="1" x14ac:dyDescent="0.3">
      <c r="A280" s="1"/>
      <c r="B280" s="6"/>
      <c r="C280" s="6"/>
      <c r="D280" s="6"/>
      <c r="E280" s="6"/>
      <c r="W280" s="25"/>
      <c r="Y280" s="25"/>
      <c r="AF280" s="25"/>
      <c r="AG280" s="25"/>
      <c r="AH280" s="25"/>
      <c r="AI280" s="25"/>
      <c r="AM280" s="6"/>
      <c r="AV280" s="29"/>
      <c r="AY280" s="5"/>
      <c r="AZ280" s="5"/>
      <c r="BA280" s="4"/>
      <c r="BB280" s="3"/>
      <c r="BC280" s="3"/>
      <c r="BE280" s="1"/>
      <c r="BF280" s="1"/>
      <c r="BG280" s="1"/>
      <c r="BH280" s="1"/>
      <c r="BI280" s="1"/>
      <c r="BJ280" s="1"/>
      <c r="BK280" s="115"/>
      <c r="BL280" s="1"/>
      <c r="BM280" s="1"/>
      <c r="BN280" s="1"/>
      <c r="BO280" s="1"/>
      <c r="BP280" s="1"/>
      <c r="BQ280" s="1"/>
    </row>
    <row r="281" spans="1:69" s="2" customFormat="1" x14ac:dyDescent="0.3">
      <c r="A281" s="1"/>
      <c r="B281" s="6"/>
      <c r="C281" s="6"/>
      <c r="D281" s="6"/>
      <c r="E281" s="6"/>
      <c r="W281" s="25"/>
      <c r="Y281" s="25"/>
      <c r="AF281" s="25"/>
      <c r="AG281" s="25"/>
      <c r="AH281" s="25"/>
      <c r="AI281" s="25"/>
      <c r="AM281" s="6"/>
      <c r="AV281" s="29"/>
      <c r="AY281" s="5"/>
      <c r="AZ281" s="5"/>
      <c r="BA281" s="4"/>
      <c r="BB281" s="3"/>
      <c r="BC281" s="3"/>
      <c r="BE281" s="1"/>
      <c r="BF281" s="1"/>
      <c r="BG281" s="1"/>
      <c r="BH281" s="1"/>
      <c r="BI281" s="1"/>
      <c r="BJ281" s="1"/>
      <c r="BK281" s="115"/>
      <c r="BL281" s="1"/>
      <c r="BM281" s="1"/>
      <c r="BN281" s="1"/>
      <c r="BO281" s="1"/>
      <c r="BP281" s="1"/>
      <c r="BQ281" s="1"/>
    </row>
    <row r="282" spans="1:69" s="2" customFormat="1" x14ac:dyDescent="0.3">
      <c r="A282" s="1"/>
      <c r="B282" s="6"/>
      <c r="C282" s="6"/>
      <c r="D282" s="6"/>
      <c r="E282" s="6"/>
      <c r="W282" s="25"/>
      <c r="Y282" s="25"/>
      <c r="AF282" s="25"/>
      <c r="AG282" s="25"/>
      <c r="AH282" s="25"/>
      <c r="AI282" s="25"/>
      <c r="AM282" s="6"/>
      <c r="AV282" s="29"/>
      <c r="AY282" s="5"/>
      <c r="AZ282" s="5"/>
      <c r="BA282" s="4"/>
      <c r="BB282" s="3"/>
      <c r="BC282" s="3"/>
      <c r="BE282" s="1"/>
      <c r="BF282" s="1"/>
      <c r="BG282" s="1"/>
      <c r="BH282" s="1"/>
      <c r="BI282" s="1"/>
      <c r="BJ282" s="1"/>
      <c r="BK282" s="115"/>
      <c r="BL282" s="1"/>
      <c r="BM282" s="1"/>
      <c r="BN282" s="1"/>
      <c r="BO282" s="1"/>
      <c r="BP282" s="1"/>
      <c r="BQ282" s="1"/>
    </row>
    <row r="283" spans="1:69" s="2" customFormat="1" x14ac:dyDescent="0.3">
      <c r="A283" s="1"/>
      <c r="B283" s="6"/>
      <c r="C283" s="6"/>
      <c r="D283" s="6"/>
      <c r="E283" s="6"/>
      <c r="W283" s="25"/>
      <c r="Y283" s="25"/>
      <c r="AF283" s="25"/>
      <c r="AG283" s="25"/>
      <c r="AH283" s="25"/>
      <c r="AI283" s="25"/>
      <c r="AM283" s="6"/>
      <c r="AV283" s="29"/>
      <c r="AY283" s="5"/>
      <c r="AZ283" s="5"/>
      <c r="BA283" s="4"/>
      <c r="BB283" s="3"/>
      <c r="BC283" s="3"/>
      <c r="BE283" s="1"/>
      <c r="BF283" s="1"/>
      <c r="BG283" s="1"/>
      <c r="BH283" s="1"/>
      <c r="BI283" s="1"/>
      <c r="BJ283" s="1"/>
      <c r="BK283" s="115"/>
      <c r="BL283" s="1"/>
      <c r="BM283" s="1"/>
      <c r="BN283" s="1"/>
      <c r="BO283" s="1"/>
      <c r="BP283" s="1"/>
      <c r="BQ283" s="1"/>
    </row>
    <row r="284" spans="1:69" s="2" customFormat="1" x14ac:dyDescent="0.3">
      <c r="A284" s="1"/>
      <c r="B284" s="6"/>
      <c r="C284" s="6"/>
      <c r="D284" s="6"/>
      <c r="E284" s="6"/>
      <c r="W284" s="25"/>
      <c r="Y284" s="25"/>
      <c r="AF284" s="25"/>
      <c r="AG284" s="25"/>
      <c r="AH284" s="25"/>
      <c r="AI284" s="25"/>
      <c r="AM284" s="6"/>
      <c r="AV284" s="29"/>
      <c r="AY284" s="5"/>
      <c r="AZ284" s="5"/>
      <c r="BA284" s="4"/>
      <c r="BB284" s="3"/>
      <c r="BC284" s="3"/>
      <c r="BE284" s="1"/>
      <c r="BF284" s="1"/>
      <c r="BG284" s="1"/>
      <c r="BH284" s="1"/>
      <c r="BI284" s="1"/>
      <c r="BJ284" s="1"/>
      <c r="BK284" s="115"/>
      <c r="BL284" s="1"/>
      <c r="BM284" s="1"/>
      <c r="BN284" s="1"/>
      <c r="BO284" s="1"/>
      <c r="BP284" s="1"/>
      <c r="BQ284" s="1"/>
    </row>
    <row r="285" spans="1:69" s="2" customFormat="1" x14ac:dyDescent="0.3">
      <c r="A285" s="1"/>
      <c r="B285" s="6"/>
      <c r="C285" s="6"/>
      <c r="D285" s="6"/>
      <c r="E285" s="6"/>
      <c r="W285" s="25"/>
      <c r="Y285" s="25"/>
      <c r="AF285" s="25"/>
      <c r="AG285" s="25"/>
      <c r="AH285" s="25"/>
      <c r="AI285" s="25"/>
      <c r="AM285" s="6"/>
      <c r="AV285" s="29"/>
      <c r="AY285" s="5"/>
      <c r="AZ285" s="5"/>
      <c r="BA285" s="4"/>
      <c r="BB285" s="3"/>
      <c r="BC285" s="3"/>
      <c r="BE285" s="1"/>
      <c r="BF285" s="1"/>
      <c r="BG285" s="1"/>
      <c r="BH285" s="1"/>
      <c r="BI285" s="1"/>
      <c r="BJ285" s="1"/>
      <c r="BK285" s="115"/>
      <c r="BL285" s="1"/>
      <c r="BM285" s="1"/>
      <c r="BN285" s="1"/>
      <c r="BO285" s="1"/>
      <c r="BP285" s="1"/>
      <c r="BQ285" s="1"/>
    </row>
    <row r="286" spans="1:69" s="2" customFormat="1" x14ac:dyDescent="0.3">
      <c r="A286" s="1"/>
      <c r="B286" s="6"/>
      <c r="C286" s="6"/>
      <c r="D286" s="6"/>
      <c r="E286" s="6"/>
      <c r="W286" s="25"/>
      <c r="Y286" s="25"/>
      <c r="AF286" s="25"/>
      <c r="AG286" s="25"/>
      <c r="AH286" s="25"/>
      <c r="AI286" s="25"/>
      <c r="AM286" s="6"/>
      <c r="AV286" s="29"/>
      <c r="AY286" s="5"/>
      <c r="AZ286" s="5"/>
      <c r="BA286" s="4"/>
      <c r="BB286" s="3"/>
      <c r="BC286" s="3"/>
      <c r="BE286" s="1"/>
      <c r="BF286" s="1"/>
      <c r="BG286" s="1"/>
      <c r="BH286" s="1"/>
      <c r="BI286" s="1"/>
      <c r="BJ286" s="1"/>
      <c r="BK286" s="115"/>
      <c r="BL286" s="1"/>
      <c r="BM286" s="1"/>
      <c r="BN286" s="1"/>
      <c r="BO286" s="1"/>
      <c r="BP286" s="1"/>
      <c r="BQ286" s="1"/>
    </row>
    <row r="287" spans="1:69" s="2" customFormat="1" x14ac:dyDescent="0.3">
      <c r="A287" s="1"/>
      <c r="B287" s="6"/>
      <c r="C287" s="6"/>
      <c r="D287" s="6"/>
      <c r="E287" s="6"/>
      <c r="W287" s="25"/>
      <c r="Y287" s="25"/>
      <c r="AF287" s="25"/>
      <c r="AG287" s="25"/>
      <c r="AH287" s="25"/>
      <c r="AI287" s="25"/>
      <c r="AM287" s="6"/>
      <c r="AV287" s="29"/>
      <c r="AY287" s="5"/>
      <c r="AZ287" s="5"/>
      <c r="BA287" s="4"/>
      <c r="BB287" s="3"/>
      <c r="BC287" s="3"/>
      <c r="BE287" s="1"/>
      <c r="BF287" s="1"/>
      <c r="BG287" s="1"/>
      <c r="BH287" s="1"/>
      <c r="BI287" s="1"/>
      <c r="BJ287" s="1"/>
      <c r="BK287" s="115"/>
      <c r="BL287" s="1"/>
      <c r="BM287" s="1"/>
      <c r="BN287" s="1"/>
      <c r="BO287" s="1"/>
      <c r="BP287" s="1"/>
      <c r="BQ287" s="1"/>
    </row>
    <row r="288" spans="1:69" s="2" customFormat="1" x14ac:dyDescent="0.3">
      <c r="A288" s="1"/>
      <c r="B288" s="6"/>
      <c r="C288" s="6"/>
      <c r="D288" s="6"/>
      <c r="E288" s="6"/>
      <c r="W288" s="25"/>
      <c r="Y288" s="25"/>
      <c r="AF288" s="25"/>
      <c r="AG288" s="25"/>
      <c r="AH288" s="25"/>
      <c r="AI288" s="25"/>
      <c r="AM288" s="6"/>
      <c r="AV288" s="29"/>
      <c r="AY288" s="5"/>
      <c r="AZ288" s="5"/>
      <c r="BA288" s="4"/>
      <c r="BB288" s="3"/>
      <c r="BC288" s="3"/>
      <c r="BE288" s="1"/>
      <c r="BF288" s="1"/>
      <c r="BG288" s="1"/>
      <c r="BH288" s="1"/>
      <c r="BI288" s="1"/>
      <c r="BJ288" s="1"/>
      <c r="BK288" s="115"/>
      <c r="BL288" s="1"/>
      <c r="BM288" s="1"/>
      <c r="BN288" s="1"/>
      <c r="BO288" s="1"/>
      <c r="BP288" s="1"/>
      <c r="BQ288" s="1"/>
    </row>
    <row r="289" spans="1:69" s="2" customFormat="1" x14ac:dyDescent="0.3">
      <c r="A289" s="1"/>
      <c r="B289" s="6"/>
      <c r="C289" s="6"/>
      <c r="D289" s="6"/>
      <c r="E289" s="6"/>
      <c r="W289" s="25"/>
      <c r="Y289" s="25"/>
      <c r="AF289" s="25"/>
      <c r="AG289" s="25"/>
      <c r="AH289" s="25"/>
      <c r="AI289" s="25"/>
      <c r="AM289" s="6"/>
      <c r="AV289" s="29"/>
      <c r="AY289" s="5"/>
      <c r="AZ289" s="5"/>
      <c r="BA289" s="4"/>
      <c r="BB289" s="3"/>
      <c r="BC289" s="3"/>
      <c r="BE289" s="1"/>
      <c r="BF289" s="1"/>
      <c r="BG289" s="1"/>
      <c r="BH289" s="1"/>
      <c r="BI289" s="1"/>
      <c r="BJ289" s="1"/>
      <c r="BK289" s="115"/>
      <c r="BL289" s="1"/>
      <c r="BM289" s="1"/>
      <c r="BN289" s="1"/>
      <c r="BO289" s="1"/>
      <c r="BP289" s="1"/>
      <c r="BQ289" s="1"/>
    </row>
    <row r="290" spans="1:69" s="2" customFormat="1" x14ac:dyDescent="0.3">
      <c r="A290" s="1"/>
      <c r="B290" s="6"/>
      <c r="C290" s="6"/>
      <c r="D290" s="6"/>
      <c r="E290" s="6"/>
      <c r="W290" s="25"/>
      <c r="Y290" s="25"/>
      <c r="AF290" s="25"/>
      <c r="AG290" s="25"/>
      <c r="AH290" s="25"/>
      <c r="AI290" s="25"/>
      <c r="AM290" s="6"/>
      <c r="AV290" s="29"/>
      <c r="AY290" s="5"/>
      <c r="AZ290" s="5"/>
      <c r="BA290" s="4"/>
      <c r="BB290" s="3"/>
      <c r="BC290" s="3"/>
      <c r="BE290" s="1"/>
      <c r="BF290" s="1"/>
      <c r="BG290" s="1"/>
      <c r="BH290" s="1"/>
      <c r="BI290" s="1"/>
      <c r="BJ290" s="1"/>
      <c r="BK290" s="115"/>
      <c r="BL290" s="1"/>
      <c r="BM290" s="1"/>
      <c r="BN290" s="1"/>
      <c r="BO290" s="1"/>
      <c r="BP290" s="1"/>
      <c r="BQ290" s="1"/>
    </row>
    <row r="291" spans="1:69" s="2" customFormat="1" x14ac:dyDescent="0.3">
      <c r="A291" s="1"/>
      <c r="B291" s="6"/>
      <c r="C291" s="6"/>
      <c r="D291" s="6"/>
      <c r="E291" s="6"/>
      <c r="W291" s="25"/>
      <c r="Y291" s="25"/>
      <c r="AF291" s="25"/>
      <c r="AG291" s="25"/>
      <c r="AH291" s="25"/>
      <c r="AI291" s="25"/>
      <c r="AM291" s="6"/>
      <c r="AV291" s="29"/>
      <c r="AY291" s="5"/>
      <c r="AZ291" s="5"/>
      <c r="BA291" s="4"/>
      <c r="BB291" s="3"/>
      <c r="BC291" s="3"/>
      <c r="BE291" s="1"/>
      <c r="BF291" s="1"/>
      <c r="BG291" s="1"/>
      <c r="BH291" s="1"/>
      <c r="BI291" s="1"/>
      <c r="BJ291" s="1"/>
      <c r="BK291" s="115"/>
      <c r="BL291" s="1"/>
      <c r="BM291" s="1"/>
      <c r="BN291" s="1"/>
      <c r="BO291" s="1"/>
      <c r="BP291" s="1"/>
      <c r="BQ291" s="1"/>
    </row>
    <row r="292" spans="1:69" s="2" customFormat="1" x14ac:dyDescent="0.3">
      <c r="A292" s="1"/>
      <c r="B292" s="6"/>
      <c r="C292" s="6"/>
      <c r="D292" s="6"/>
      <c r="E292" s="6"/>
      <c r="W292" s="25"/>
      <c r="Y292" s="25"/>
      <c r="AF292" s="25"/>
      <c r="AG292" s="25"/>
      <c r="AH292" s="25"/>
      <c r="AI292" s="25"/>
      <c r="AM292" s="6"/>
      <c r="AV292" s="29"/>
      <c r="AY292" s="5"/>
      <c r="AZ292" s="5"/>
      <c r="BA292" s="4"/>
      <c r="BB292" s="3"/>
      <c r="BC292" s="3"/>
      <c r="BE292" s="1"/>
      <c r="BF292" s="1"/>
      <c r="BG292" s="1"/>
      <c r="BH292" s="1"/>
      <c r="BI292" s="1"/>
      <c r="BJ292" s="1"/>
      <c r="BK292" s="115"/>
      <c r="BL292" s="1"/>
      <c r="BM292" s="1"/>
      <c r="BN292" s="1"/>
      <c r="BO292" s="1"/>
      <c r="BP292" s="1"/>
      <c r="BQ292" s="1"/>
    </row>
    <row r="293" spans="1:69" s="2" customFormat="1" x14ac:dyDescent="0.3">
      <c r="A293" s="1"/>
      <c r="B293" s="6"/>
      <c r="C293" s="6"/>
      <c r="D293" s="6"/>
      <c r="E293" s="6"/>
      <c r="W293" s="25"/>
      <c r="Y293" s="25"/>
      <c r="AF293" s="25"/>
      <c r="AG293" s="25"/>
      <c r="AH293" s="25"/>
      <c r="AI293" s="25"/>
      <c r="AM293" s="6"/>
      <c r="AV293" s="29"/>
      <c r="AY293" s="5"/>
      <c r="AZ293" s="5"/>
      <c r="BA293" s="4"/>
      <c r="BB293" s="3"/>
      <c r="BC293" s="3"/>
      <c r="BE293" s="1"/>
      <c r="BF293" s="1"/>
      <c r="BG293" s="1"/>
      <c r="BH293" s="1"/>
      <c r="BI293" s="1"/>
      <c r="BJ293" s="1"/>
      <c r="BK293" s="115"/>
      <c r="BL293" s="1"/>
      <c r="BM293" s="1"/>
      <c r="BN293" s="1"/>
      <c r="BO293" s="1"/>
      <c r="BP293" s="1"/>
      <c r="BQ293" s="1"/>
    </row>
    <row r="294" spans="1:69" s="2" customFormat="1" x14ac:dyDescent="0.3">
      <c r="A294" s="1"/>
      <c r="B294" s="6"/>
      <c r="C294" s="6"/>
      <c r="D294" s="6"/>
      <c r="E294" s="6"/>
      <c r="W294" s="25"/>
      <c r="Y294" s="25"/>
      <c r="AF294" s="25"/>
      <c r="AG294" s="25"/>
      <c r="AH294" s="25"/>
      <c r="AI294" s="25"/>
      <c r="AM294" s="6"/>
      <c r="AV294" s="29"/>
      <c r="AY294" s="5"/>
      <c r="AZ294" s="5"/>
      <c r="BA294" s="4"/>
      <c r="BB294" s="3"/>
      <c r="BC294" s="3"/>
      <c r="BE294" s="1"/>
      <c r="BF294" s="1"/>
      <c r="BG294" s="1"/>
      <c r="BH294" s="1"/>
      <c r="BI294" s="1"/>
      <c r="BJ294" s="1"/>
      <c r="BK294" s="115"/>
      <c r="BL294" s="1"/>
      <c r="BM294" s="1"/>
      <c r="BN294" s="1"/>
      <c r="BO294" s="1"/>
      <c r="BP294" s="1"/>
      <c r="BQ294" s="1"/>
    </row>
    <row r="295" spans="1:69" s="2" customFormat="1" x14ac:dyDescent="0.3">
      <c r="A295" s="1"/>
      <c r="B295" s="6"/>
      <c r="C295" s="6"/>
      <c r="D295" s="6"/>
      <c r="E295" s="6"/>
      <c r="W295" s="25"/>
      <c r="Y295" s="25"/>
      <c r="AF295" s="25"/>
      <c r="AG295" s="25"/>
      <c r="AH295" s="25"/>
      <c r="AI295" s="25"/>
      <c r="AM295" s="6"/>
      <c r="AV295" s="29"/>
      <c r="AY295" s="5"/>
      <c r="AZ295" s="5"/>
      <c r="BA295" s="4"/>
      <c r="BB295" s="3"/>
      <c r="BC295" s="3"/>
      <c r="BE295" s="1"/>
      <c r="BF295" s="1"/>
      <c r="BG295" s="1"/>
      <c r="BH295" s="1"/>
      <c r="BI295" s="1"/>
      <c r="BJ295" s="1"/>
      <c r="BK295" s="115"/>
      <c r="BL295" s="1"/>
      <c r="BM295" s="1"/>
      <c r="BN295" s="1"/>
      <c r="BO295" s="1"/>
      <c r="BP295" s="1"/>
      <c r="BQ295" s="1"/>
    </row>
    <row r="296" spans="1:69" s="2" customFormat="1" x14ac:dyDescent="0.3">
      <c r="A296" s="1"/>
      <c r="B296" s="6"/>
      <c r="C296" s="6"/>
      <c r="D296" s="6"/>
      <c r="E296" s="6"/>
      <c r="W296" s="25"/>
      <c r="Y296" s="25"/>
      <c r="AF296" s="25"/>
      <c r="AG296" s="25"/>
      <c r="AH296" s="25"/>
      <c r="AI296" s="25"/>
      <c r="AM296" s="6"/>
      <c r="AV296" s="29"/>
      <c r="AY296" s="5"/>
      <c r="AZ296" s="5"/>
      <c r="BA296" s="4"/>
      <c r="BB296" s="3"/>
      <c r="BC296" s="3"/>
      <c r="BE296" s="1"/>
      <c r="BF296" s="1"/>
      <c r="BG296" s="1"/>
      <c r="BH296" s="1"/>
      <c r="BI296" s="1"/>
      <c r="BJ296" s="1"/>
      <c r="BK296" s="115"/>
      <c r="BL296" s="1"/>
      <c r="BM296" s="1"/>
      <c r="BN296" s="1"/>
      <c r="BO296" s="1"/>
      <c r="BP296" s="1"/>
      <c r="BQ296" s="1"/>
    </row>
    <row r="297" spans="1:69" s="2" customFormat="1" x14ac:dyDescent="0.3">
      <c r="A297" s="1"/>
      <c r="B297" s="6"/>
      <c r="C297" s="6"/>
      <c r="D297" s="6"/>
      <c r="E297" s="6"/>
      <c r="W297" s="25"/>
      <c r="Y297" s="25"/>
      <c r="AF297" s="25"/>
      <c r="AG297" s="25"/>
      <c r="AH297" s="25"/>
      <c r="AI297" s="25"/>
      <c r="AM297" s="6"/>
      <c r="AV297" s="29"/>
      <c r="AY297" s="5"/>
      <c r="AZ297" s="5"/>
      <c r="BA297" s="4"/>
      <c r="BB297" s="3"/>
      <c r="BC297" s="3"/>
      <c r="BE297" s="1"/>
      <c r="BF297" s="1"/>
      <c r="BG297" s="1"/>
      <c r="BH297" s="1"/>
      <c r="BI297" s="1"/>
      <c r="BJ297" s="1"/>
      <c r="BK297" s="115"/>
      <c r="BL297" s="1"/>
      <c r="BM297" s="1"/>
      <c r="BN297" s="1"/>
      <c r="BO297" s="1"/>
      <c r="BP297" s="1"/>
      <c r="BQ297" s="1"/>
    </row>
    <row r="298" spans="1:69" s="2" customFormat="1" x14ac:dyDescent="0.3">
      <c r="A298" s="1"/>
      <c r="B298" s="6"/>
      <c r="C298" s="6"/>
      <c r="D298" s="6"/>
      <c r="E298" s="6"/>
      <c r="W298" s="25"/>
      <c r="Y298" s="25"/>
      <c r="AF298" s="25"/>
      <c r="AG298" s="25"/>
      <c r="AH298" s="25"/>
      <c r="AI298" s="25"/>
      <c r="AM298" s="6"/>
      <c r="AV298" s="29"/>
      <c r="AY298" s="5"/>
      <c r="AZ298" s="5"/>
      <c r="BA298" s="4"/>
      <c r="BB298" s="3"/>
      <c r="BC298" s="3"/>
      <c r="BE298" s="1"/>
      <c r="BF298" s="1"/>
      <c r="BG298" s="1"/>
      <c r="BH298" s="1"/>
      <c r="BI298" s="1"/>
      <c r="BJ298" s="1"/>
      <c r="BK298" s="115"/>
      <c r="BL298" s="1"/>
      <c r="BM298" s="1"/>
      <c r="BN298" s="1"/>
      <c r="BO298" s="1"/>
      <c r="BP298" s="1"/>
      <c r="BQ298" s="1"/>
    </row>
    <row r="299" spans="1:69" s="2" customFormat="1" x14ac:dyDescent="0.3">
      <c r="A299" s="1"/>
      <c r="B299" s="6"/>
      <c r="C299" s="6"/>
      <c r="D299" s="6"/>
      <c r="E299" s="6"/>
      <c r="W299" s="25"/>
      <c r="Y299" s="25"/>
      <c r="AF299" s="25"/>
      <c r="AG299" s="25"/>
      <c r="AH299" s="25"/>
      <c r="AI299" s="25"/>
      <c r="AM299" s="6"/>
      <c r="AV299" s="29"/>
      <c r="AY299" s="5"/>
      <c r="AZ299" s="5"/>
      <c r="BA299" s="4"/>
      <c r="BB299" s="3"/>
      <c r="BC299" s="3"/>
      <c r="BE299" s="1"/>
      <c r="BF299" s="1"/>
      <c r="BG299" s="1"/>
      <c r="BH299" s="1"/>
      <c r="BI299" s="1"/>
      <c r="BJ299" s="1"/>
      <c r="BK299" s="115"/>
      <c r="BL299" s="1"/>
      <c r="BM299" s="1"/>
      <c r="BN299" s="1"/>
      <c r="BO299" s="1"/>
      <c r="BP299" s="1"/>
      <c r="BQ299" s="1"/>
    </row>
    <row r="300" spans="1:69" s="2" customFormat="1" x14ac:dyDescent="0.3">
      <c r="A300" s="1"/>
      <c r="B300" s="6"/>
      <c r="C300" s="6"/>
      <c r="D300" s="6"/>
      <c r="E300" s="6"/>
      <c r="W300" s="25"/>
      <c r="Y300" s="25"/>
      <c r="AF300" s="25"/>
      <c r="AG300" s="25"/>
      <c r="AH300" s="25"/>
      <c r="AI300" s="25"/>
      <c r="AM300" s="6"/>
      <c r="AV300" s="29"/>
      <c r="AY300" s="5"/>
      <c r="AZ300" s="5"/>
      <c r="BA300" s="4"/>
      <c r="BB300" s="3"/>
      <c r="BC300" s="3"/>
      <c r="BE300" s="1"/>
      <c r="BF300" s="1"/>
      <c r="BG300" s="1"/>
      <c r="BH300" s="1"/>
      <c r="BI300" s="1"/>
      <c r="BJ300" s="1"/>
      <c r="BK300" s="115"/>
      <c r="BL300" s="1"/>
      <c r="BM300" s="1"/>
      <c r="BN300" s="1"/>
      <c r="BO300" s="1"/>
      <c r="BP300" s="1"/>
      <c r="BQ300" s="1"/>
    </row>
    <row r="301" spans="1:69" s="2" customFormat="1" x14ac:dyDescent="0.3">
      <c r="A301" s="1"/>
      <c r="B301" s="6"/>
      <c r="C301" s="6"/>
      <c r="D301" s="6"/>
      <c r="E301" s="6"/>
      <c r="W301" s="25"/>
      <c r="Y301" s="25"/>
      <c r="AF301" s="25"/>
      <c r="AG301" s="25"/>
      <c r="AH301" s="25"/>
      <c r="AI301" s="25"/>
      <c r="AM301" s="6"/>
      <c r="AV301" s="29"/>
      <c r="AY301" s="5"/>
      <c r="AZ301" s="5"/>
      <c r="BA301" s="4"/>
      <c r="BB301" s="3"/>
      <c r="BC301" s="3"/>
      <c r="BE301" s="1"/>
      <c r="BF301" s="1"/>
      <c r="BG301" s="1"/>
      <c r="BH301" s="1"/>
      <c r="BI301" s="1"/>
      <c r="BJ301" s="1"/>
      <c r="BK301" s="115"/>
      <c r="BL301" s="1"/>
      <c r="BM301" s="1"/>
      <c r="BN301" s="1"/>
      <c r="BO301" s="1"/>
      <c r="BP301" s="1"/>
      <c r="BQ301" s="1"/>
    </row>
    <row r="302" spans="1:69" s="2" customFormat="1" x14ac:dyDescent="0.3">
      <c r="A302" s="1"/>
      <c r="B302" s="6"/>
      <c r="C302" s="6"/>
      <c r="D302" s="6"/>
      <c r="E302" s="6"/>
      <c r="W302" s="25"/>
      <c r="Y302" s="25"/>
      <c r="AF302" s="25"/>
      <c r="AG302" s="25"/>
      <c r="AH302" s="25"/>
      <c r="AI302" s="25"/>
      <c r="AM302" s="6"/>
      <c r="AV302" s="29"/>
      <c r="AY302" s="5"/>
      <c r="AZ302" s="5"/>
      <c r="BA302" s="4"/>
      <c r="BB302" s="3"/>
      <c r="BC302" s="3"/>
      <c r="BE302" s="1"/>
      <c r="BF302" s="1"/>
      <c r="BG302" s="1"/>
      <c r="BH302" s="1"/>
      <c r="BI302" s="1"/>
      <c r="BJ302" s="1"/>
      <c r="BK302" s="115"/>
      <c r="BL302" s="1"/>
      <c r="BM302" s="1"/>
      <c r="BN302" s="1"/>
      <c r="BO302" s="1"/>
      <c r="BP302" s="1"/>
      <c r="BQ302" s="1"/>
    </row>
    <row r="303" spans="1:69" s="2" customFormat="1" x14ac:dyDescent="0.3">
      <c r="A303" s="1"/>
      <c r="B303" s="6"/>
      <c r="C303" s="6"/>
      <c r="D303" s="6"/>
      <c r="E303" s="6"/>
      <c r="W303" s="25"/>
      <c r="Y303" s="25"/>
      <c r="AF303" s="25"/>
      <c r="AG303" s="25"/>
      <c r="AH303" s="25"/>
      <c r="AI303" s="25"/>
      <c r="AM303" s="6"/>
      <c r="AV303" s="29"/>
      <c r="AY303" s="5"/>
      <c r="AZ303" s="5"/>
      <c r="BA303" s="4"/>
      <c r="BB303" s="3"/>
      <c r="BC303" s="3"/>
      <c r="BE303" s="1"/>
      <c r="BF303" s="1"/>
      <c r="BG303" s="1"/>
      <c r="BH303" s="1"/>
      <c r="BI303" s="1"/>
      <c r="BJ303" s="1"/>
      <c r="BK303" s="115"/>
      <c r="BL303" s="1"/>
      <c r="BM303" s="1"/>
      <c r="BN303" s="1"/>
      <c r="BO303" s="1"/>
      <c r="BP303" s="1"/>
      <c r="BQ303" s="1"/>
    </row>
    <row r="304" spans="1:69" s="2" customFormat="1" x14ac:dyDescent="0.3">
      <c r="A304" s="1"/>
      <c r="B304" s="6"/>
      <c r="C304" s="6"/>
      <c r="D304" s="6"/>
      <c r="E304" s="6"/>
      <c r="W304" s="25"/>
      <c r="Y304" s="25"/>
      <c r="AF304" s="25"/>
      <c r="AG304" s="25"/>
      <c r="AH304" s="25"/>
      <c r="AI304" s="25"/>
      <c r="AM304" s="6"/>
      <c r="AV304" s="29"/>
      <c r="AY304" s="5"/>
      <c r="AZ304" s="5"/>
      <c r="BA304" s="4"/>
      <c r="BB304" s="3"/>
      <c r="BC304" s="3"/>
      <c r="BE304" s="1"/>
      <c r="BF304" s="1"/>
      <c r="BG304" s="1"/>
      <c r="BH304" s="1"/>
      <c r="BI304" s="1"/>
      <c r="BJ304" s="1"/>
      <c r="BK304" s="115"/>
      <c r="BL304" s="1"/>
      <c r="BM304" s="1"/>
      <c r="BN304" s="1"/>
      <c r="BO304" s="1"/>
      <c r="BP304" s="1"/>
      <c r="BQ304" s="1"/>
    </row>
    <row r="305" spans="1:69" s="2" customFormat="1" x14ac:dyDescent="0.3">
      <c r="A305" s="1"/>
      <c r="B305" s="6"/>
      <c r="C305" s="6"/>
      <c r="D305" s="6"/>
      <c r="E305" s="6"/>
      <c r="W305" s="25"/>
      <c r="Y305" s="25"/>
      <c r="AF305" s="25"/>
      <c r="AG305" s="25"/>
      <c r="AH305" s="25"/>
      <c r="AI305" s="25"/>
      <c r="AM305" s="6"/>
      <c r="AV305" s="29"/>
      <c r="AY305" s="5"/>
      <c r="AZ305" s="5"/>
      <c r="BA305" s="4"/>
      <c r="BB305" s="3"/>
      <c r="BC305" s="3"/>
      <c r="BE305" s="1"/>
      <c r="BF305" s="1"/>
      <c r="BG305" s="1"/>
      <c r="BH305" s="1"/>
      <c r="BI305" s="1"/>
      <c r="BJ305" s="1"/>
      <c r="BK305" s="115"/>
      <c r="BL305" s="1"/>
      <c r="BM305" s="1"/>
      <c r="BN305" s="1"/>
      <c r="BO305" s="1"/>
      <c r="BP305" s="1"/>
      <c r="BQ305" s="1"/>
    </row>
    <row r="306" spans="1:69" s="2" customFormat="1" x14ac:dyDescent="0.3">
      <c r="A306" s="1"/>
      <c r="B306" s="6"/>
      <c r="C306" s="6"/>
      <c r="D306" s="6"/>
      <c r="E306" s="6"/>
      <c r="W306" s="25"/>
      <c r="Y306" s="25"/>
      <c r="AF306" s="25"/>
      <c r="AG306" s="25"/>
      <c r="AH306" s="25"/>
      <c r="AI306" s="25"/>
      <c r="AM306" s="6"/>
      <c r="AV306" s="29"/>
      <c r="AY306" s="5"/>
      <c r="AZ306" s="5"/>
      <c r="BA306" s="4"/>
      <c r="BB306" s="3"/>
      <c r="BC306" s="3"/>
      <c r="BE306" s="1"/>
      <c r="BF306" s="1"/>
      <c r="BG306" s="1"/>
      <c r="BH306" s="1"/>
      <c r="BI306" s="1"/>
      <c r="BJ306" s="1"/>
      <c r="BK306" s="115"/>
      <c r="BL306" s="1"/>
      <c r="BM306" s="1"/>
      <c r="BN306" s="1"/>
      <c r="BO306" s="1"/>
      <c r="BP306" s="1"/>
      <c r="BQ306" s="1"/>
    </row>
    <row r="307" spans="1:69" s="2" customFormat="1" x14ac:dyDescent="0.3">
      <c r="A307" s="1"/>
      <c r="B307" s="6"/>
      <c r="C307" s="6"/>
      <c r="D307" s="6"/>
      <c r="E307" s="6"/>
      <c r="W307" s="25"/>
      <c r="Y307" s="25"/>
      <c r="AF307" s="25"/>
      <c r="AG307" s="25"/>
      <c r="AH307" s="25"/>
      <c r="AI307" s="25"/>
      <c r="AM307" s="6"/>
      <c r="AV307" s="29"/>
      <c r="AY307" s="5"/>
      <c r="AZ307" s="5"/>
      <c r="BA307" s="4"/>
      <c r="BB307" s="3"/>
      <c r="BC307" s="3"/>
      <c r="BE307" s="1"/>
      <c r="BF307" s="1"/>
      <c r="BG307" s="1"/>
      <c r="BH307" s="1"/>
      <c r="BI307" s="1"/>
      <c r="BJ307" s="1"/>
      <c r="BK307" s="115"/>
      <c r="BL307" s="1"/>
      <c r="BM307" s="1"/>
      <c r="BN307" s="1"/>
      <c r="BO307" s="1"/>
      <c r="BP307" s="1"/>
      <c r="BQ307" s="1"/>
    </row>
    <row r="308" spans="1:69" s="2" customFormat="1" x14ac:dyDescent="0.3">
      <c r="A308" s="1"/>
      <c r="B308" s="6"/>
      <c r="C308" s="6"/>
      <c r="D308" s="6"/>
      <c r="E308" s="6"/>
      <c r="W308" s="25"/>
      <c r="Y308" s="25"/>
      <c r="AF308" s="25"/>
      <c r="AG308" s="25"/>
      <c r="AH308" s="25"/>
      <c r="AI308" s="25"/>
      <c r="AM308" s="6"/>
      <c r="AV308" s="29"/>
      <c r="AY308" s="5"/>
      <c r="AZ308" s="5"/>
      <c r="BA308" s="4"/>
      <c r="BB308" s="3"/>
      <c r="BC308" s="3"/>
      <c r="BE308" s="1"/>
      <c r="BF308" s="1"/>
      <c r="BG308" s="1"/>
      <c r="BH308" s="1"/>
      <c r="BI308" s="1"/>
      <c r="BJ308" s="1"/>
      <c r="BK308" s="115"/>
      <c r="BL308" s="1"/>
      <c r="BM308" s="1"/>
      <c r="BN308" s="1"/>
      <c r="BO308" s="1"/>
      <c r="BP308" s="1"/>
      <c r="BQ308" s="1"/>
    </row>
    <row r="309" spans="1:69" s="2" customFormat="1" x14ac:dyDescent="0.3">
      <c r="A309" s="1"/>
      <c r="B309" s="6"/>
      <c r="C309" s="6"/>
      <c r="D309" s="6"/>
      <c r="E309" s="6"/>
      <c r="W309" s="25"/>
      <c r="Y309" s="25"/>
      <c r="AF309" s="25"/>
      <c r="AG309" s="25"/>
      <c r="AH309" s="25"/>
      <c r="AI309" s="25"/>
      <c r="AM309" s="6"/>
      <c r="AV309" s="29"/>
      <c r="AY309" s="5"/>
      <c r="AZ309" s="5"/>
      <c r="BA309" s="4"/>
      <c r="BB309" s="3"/>
      <c r="BC309" s="3"/>
      <c r="BE309" s="1"/>
      <c r="BF309" s="1"/>
      <c r="BG309" s="1"/>
      <c r="BH309" s="1"/>
      <c r="BI309" s="1"/>
      <c r="BJ309" s="1"/>
      <c r="BK309" s="115"/>
      <c r="BL309" s="1"/>
      <c r="BM309" s="1"/>
      <c r="BN309" s="1"/>
      <c r="BO309" s="1"/>
      <c r="BP309" s="1"/>
      <c r="BQ309" s="1"/>
    </row>
    <row r="310" spans="1:69" s="2" customFormat="1" x14ac:dyDescent="0.3">
      <c r="A310" s="1"/>
      <c r="B310" s="6"/>
      <c r="C310" s="6"/>
      <c r="D310" s="6"/>
      <c r="E310" s="6"/>
      <c r="W310" s="25"/>
      <c r="Y310" s="25"/>
      <c r="AF310" s="25"/>
      <c r="AG310" s="25"/>
      <c r="AH310" s="25"/>
      <c r="AI310" s="25"/>
      <c r="AM310" s="6"/>
      <c r="AV310" s="29"/>
      <c r="AY310" s="5"/>
      <c r="AZ310" s="5"/>
      <c r="BA310" s="4"/>
      <c r="BB310" s="3"/>
      <c r="BC310" s="3"/>
      <c r="BE310" s="1"/>
      <c r="BF310" s="1"/>
      <c r="BG310" s="1"/>
      <c r="BH310" s="1"/>
      <c r="BI310" s="1"/>
      <c r="BJ310" s="1"/>
      <c r="BK310" s="115"/>
      <c r="BL310" s="1"/>
      <c r="BM310" s="1"/>
      <c r="BN310" s="1"/>
      <c r="BO310" s="1"/>
      <c r="BP310" s="1"/>
      <c r="BQ310" s="1"/>
    </row>
    <row r="311" spans="1:69" s="2" customFormat="1" x14ac:dyDescent="0.3">
      <c r="A311" s="1"/>
      <c r="B311" s="6"/>
      <c r="C311" s="6"/>
      <c r="D311" s="6"/>
      <c r="E311" s="6"/>
      <c r="W311" s="25"/>
      <c r="Y311" s="25"/>
      <c r="AF311" s="25"/>
      <c r="AG311" s="25"/>
      <c r="AH311" s="25"/>
      <c r="AI311" s="25"/>
      <c r="AM311" s="6"/>
      <c r="AV311" s="29"/>
      <c r="AY311" s="5"/>
      <c r="AZ311" s="5"/>
      <c r="BA311" s="4"/>
      <c r="BB311" s="3"/>
      <c r="BC311" s="3"/>
      <c r="BE311" s="1"/>
      <c r="BF311" s="1"/>
      <c r="BG311" s="1"/>
      <c r="BH311" s="1"/>
      <c r="BI311" s="1"/>
      <c r="BJ311" s="1"/>
      <c r="BK311" s="115"/>
      <c r="BL311" s="1"/>
      <c r="BM311" s="1"/>
      <c r="BN311" s="1"/>
      <c r="BO311" s="1"/>
      <c r="BP311" s="1"/>
      <c r="BQ311" s="1"/>
    </row>
    <row r="312" spans="1:69" s="2" customFormat="1" x14ac:dyDescent="0.3">
      <c r="A312" s="1"/>
      <c r="B312" s="6"/>
      <c r="C312" s="6"/>
      <c r="D312" s="6"/>
      <c r="E312" s="6"/>
      <c r="W312" s="25"/>
      <c r="Y312" s="25"/>
      <c r="AF312" s="25"/>
      <c r="AG312" s="25"/>
      <c r="AH312" s="25"/>
      <c r="AI312" s="25"/>
      <c r="AM312" s="6"/>
      <c r="AV312" s="29"/>
      <c r="AY312" s="5"/>
      <c r="AZ312" s="5"/>
      <c r="BA312" s="4"/>
      <c r="BB312" s="3"/>
      <c r="BC312" s="3"/>
      <c r="BE312" s="1"/>
      <c r="BF312" s="1"/>
      <c r="BG312" s="1"/>
      <c r="BH312" s="1"/>
      <c r="BI312" s="1"/>
      <c r="BJ312" s="1"/>
      <c r="BK312" s="115"/>
      <c r="BL312" s="1"/>
      <c r="BM312" s="1"/>
      <c r="BN312" s="1"/>
      <c r="BO312" s="1"/>
      <c r="BP312" s="1"/>
      <c r="BQ312" s="1"/>
    </row>
    <row r="313" spans="1:69" s="2" customFormat="1" x14ac:dyDescent="0.3">
      <c r="A313" s="1"/>
      <c r="B313" s="6"/>
      <c r="C313" s="6"/>
      <c r="D313" s="6"/>
      <c r="E313" s="6"/>
      <c r="W313" s="25"/>
      <c r="Y313" s="25"/>
      <c r="AF313" s="25"/>
      <c r="AG313" s="25"/>
      <c r="AH313" s="25"/>
      <c r="AI313" s="25"/>
      <c r="AM313" s="6"/>
      <c r="AV313" s="29"/>
      <c r="AY313" s="5"/>
      <c r="AZ313" s="5"/>
      <c r="BA313" s="4"/>
      <c r="BB313" s="3"/>
      <c r="BC313" s="3"/>
      <c r="BE313" s="1"/>
      <c r="BF313" s="1"/>
      <c r="BG313" s="1"/>
      <c r="BH313" s="1"/>
      <c r="BI313" s="1"/>
      <c r="BJ313" s="1"/>
      <c r="BK313" s="115"/>
      <c r="BL313" s="1"/>
      <c r="BM313" s="1"/>
      <c r="BN313" s="1"/>
      <c r="BO313" s="1"/>
      <c r="BP313" s="1"/>
      <c r="BQ313" s="1"/>
    </row>
    <row r="314" spans="1:69" s="2" customFormat="1" x14ac:dyDescent="0.3">
      <c r="A314" s="1"/>
      <c r="B314" s="6"/>
      <c r="C314" s="6"/>
      <c r="D314" s="6"/>
      <c r="E314" s="6"/>
      <c r="W314" s="25"/>
      <c r="Y314" s="25"/>
      <c r="AF314" s="25"/>
      <c r="AG314" s="25"/>
      <c r="AH314" s="25"/>
      <c r="AI314" s="25"/>
      <c r="AM314" s="6"/>
      <c r="AV314" s="29"/>
      <c r="AY314" s="5"/>
      <c r="AZ314" s="5"/>
      <c r="BA314" s="4"/>
      <c r="BB314" s="3"/>
      <c r="BC314" s="3"/>
      <c r="BE314" s="1"/>
      <c r="BF314" s="1"/>
      <c r="BG314" s="1"/>
      <c r="BH314" s="1"/>
      <c r="BI314" s="1"/>
      <c r="BJ314" s="1"/>
      <c r="BK314" s="115"/>
      <c r="BL314" s="1"/>
      <c r="BM314" s="1"/>
      <c r="BN314" s="1"/>
      <c r="BO314" s="1"/>
      <c r="BP314" s="1"/>
      <c r="BQ314" s="1"/>
    </row>
    <row r="315" spans="1:69" s="2" customFormat="1" x14ac:dyDescent="0.3">
      <c r="A315" s="1"/>
      <c r="B315" s="6"/>
      <c r="C315" s="6"/>
      <c r="D315" s="6"/>
      <c r="E315" s="6"/>
      <c r="W315" s="25"/>
      <c r="Y315" s="25"/>
      <c r="AF315" s="25"/>
      <c r="AG315" s="25"/>
      <c r="AH315" s="25"/>
      <c r="AI315" s="25"/>
      <c r="AM315" s="6"/>
      <c r="AV315" s="29"/>
      <c r="AY315" s="5"/>
      <c r="AZ315" s="5"/>
      <c r="BA315" s="4"/>
      <c r="BB315" s="3"/>
      <c r="BC315" s="3"/>
      <c r="BE315" s="1"/>
      <c r="BF315" s="1"/>
      <c r="BG315" s="1"/>
      <c r="BH315" s="1"/>
      <c r="BI315" s="1"/>
      <c r="BJ315" s="1"/>
      <c r="BK315" s="115"/>
      <c r="BL315" s="1"/>
      <c r="BM315" s="1"/>
      <c r="BN315" s="1"/>
      <c r="BO315" s="1"/>
      <c r="BP315" s="1"/>
      <c r="BQ315" s="1"/>
    </row>
    <row r="316" spans="1:69" s="2" customFormat="1" x14ac:dyDescent="0.3">
      <c r="A316" s="1"/>
      <c r="B316" s="6"/>
      <c r="C316" s="6"/>
      <c r="D316" s="6"/>
      <c r="E316" s="6"/>
      <c r="W316" s="25"/>
      <c r="Y316" s="25"/>
      <c r="AF316" s="25"/>
      <c r="AG316" s="25"/>
      <c r="AH316" s="25"/>
      <c r="AI316" s="25"/>
      <c r="AM316" s="6"/>
      <c r="AV316" s="29"/>
      <c r="AY316" s="5"/>
      <c r="AZ316" s="5"/>
      <c r="BA316" s="4"/>
      <c r="BB316" s="3"/>
      <c r="BC316" s="3"/>
      <c r="BE316" s="1"/>
      <c r="BF316" s="1"/>
      <c r="BG316" s="1"/>
      <c r="BH316" s="1"/>
      <c r="BI316" s="1"/>
      <c r="BJ316" s="1"/>
      <c r="BK316" s="115"/>
      <c r="BL316" s="1"/>
      <c r="BM316" s="1"/>
      <c r="BN316" s="1"/>
      <c r="BO316" s="1"/>
      <c r="BP316" s="1"/>
      <c r="BQ316" s="1"/>
    </row>
    <row r="317" spans="1:69" s="2" customFormat="1" x14ac:dyDescent="0.3">
      <c r="A317" s="1"/>
      <c r="B317" s="6"/>
      <c r="C317" s="6"/>
      <c r="D317" s="6"/>
      <c r="E317" s="6"/>
      <c r="W317" s="25"/>
      <c r="Y317" s="25"/>
      <c r="AF317" s="25"/>
      <c r="AG317" s="25"/>
      <c r="AH317" s="25"/>
      <c r="AI317" s="25"/>
      <c r="AM317" s="6"/>
      <c r="AV317" s="29"/>
      <c r="AY317" s="5"/>
      <c r="AZ317" s="5"/>
      <c r="BA317" s="4"/>
      <c r="BB317" s="3"/>
      <c r="BC317" s="3"/>
      <c r="BE317" s="1"/>
      <c r="BF317" s="1"/>
      <c r="BG317" s="1"/>
      <c r="BH317" s="1"/>
      <c r="BI317" s="1"/>
      <c r="BJ317" s="1"/>
      <c r="BK317" s="115"/>
      <c r="BL317" s="1"/>
      <c r="BM317" s="1"/>
      <c r="BN317" s="1"/>
      <c r="BO317" s="1"/>
      <c r="BP317" s="1"/>
      <c r="BQ317" s="1"/>
    </row>
    <row r="318" spans="1:69" s="2" customFormat="1" x14ac:dyDescent="0.3">
      <c r="A318" s="1"/>
      <c r="B318" s="6"/>
      <c r="C318" s="6"/>
      <c r="D318" s="6"/>
      <c r="E318" s="6"/>
      <c r="W318" s="25"/>
      <c r="Y318" s="25"/>
      <c r="AF318" s="25"/>
      <c r="AG318" s="25"/>
      <c r="AH318" s="25"/>
      <c r="AI318" s="25"/>
      <c r="AM318" s="6"/>
      <c r="AV318" s="29"/>
      <c r="AY318" s="5"/>
      <c r="AZ318" s="5"/>
      <c r="BA318" s="4"/>
      <c r="BB318" s="3"/>
      <c r="BC318" s="3"/>
      <c r="BE318" s="1"/>
      <c r="BF318" s="1"/>
      <c r="BG318" s="1"/>
      <c r="BH318" s="1"/>
      <c r="BI318" s="1"/>
      <c r="BJ318" s="1"/>
      <c r="BK318" s="115"/>
      <c r="BL318" s="1"/>
      <c r="BM318" s="1"/>
      <c r="BN318" s="1"/>
      <c r="BO318" s="1"/>
      <c r="BP318" s="1"/>
      <c r="BQ318" s="1"/>
    </row>
    <row r="319" spans="1:69" s="2" customFormat="1" x14ac:dyDescent="0.3">
      <c r="A319" s="1"/>
      <c r="B319" s="6"/>
      <c r="C319" s="6"/>
      <c r="D319" s="6"/>
      <c r="E319" s="6"/>
      <c r="W319" s="25"/>
      <c r="Y319" s="25"/>
      <c r="AF319" s="25"/>
      <c r="AG319" s="25"/>
      <c r="AH319" s="25"/>
      <c r="AI319" s="25"/>
      <c r="AM319" s="6"/>
      <c r="AV319" s="29"/>
      <c r="AY319" s="5"/>
      <c r="AZ319" s="5"/>
      <c r="BA319" s="4"/>
      <c r="BB319" s="3"/>
      <c r="BC319" s="3"/>
      <c r="BE319" s="1"/>
      <c r="BF319" s="1"/>
      <c r="BG319" s="1"/>
      <c r="BH319" s="1"/>
      <c r="BI319" s="1"/>
      <c r="BJ319" s="1"/>
      <c r="BK319" s="115"/>
      <c r="BL319" s="1"/>
      <c r="BM319" s="1"/>
      <c r="BN319" s="1"/>
      <c r="BO319" s="1"/>
      <c r="BP319" s="1"/>
      <c r="BQ319" s="1"/>
    </row>
    <row r="320" spans="1:69" s="2" customFormat="1" x14ac:dyDescent="0.3">
      <c r="A320" s="1"/>
      <c r="B320" s="6"/>
      <c r="C320" s="6"/>
      <c r="D320" s="6"/>
      <c r="E320" s="6"/>
      <c r="W320" s="25"/>
      <c r="Y320" s="25"/>
      <c r="AF320" s="25"/>
      <c r="AG320" s="25"/>
      <c r="AH320" s="25"/>
      <c r="AI320" s="25"/>
      <c r="AM320" s="6"/>
      <c r="AV320" s="29"/>
      <c r="AY320" s="5"/>
      <c r="AZ320" s="5"/>
      <c r="BA320" s="4"/>
      <c r="BB320" s="3"/>
      <c r="BC320" s="3"/>
      <c r="BE320" s="1"/>
      <c r="BF320" s="1"/>
      <c r="BG320" s="1"/>
      <c r="BH320" s="1"/>
      <c r="BI320" s="1"/>
      <c r="BJ320" s="1"/>
      <c r="BK320" s="115"/>
      <c r="BL320" s="1"/>
      <c r="BM320" s="1"/>
      <c r="BN320" s="1"/>
      <c r="BO320" s="1"/>
      <c r="BP320" s="1"/>
      <c r="BQ320" s="1"/>
    </row>
  </sheetData>
  <sheetProtection formatCells="0" formatColumns="0" formatRows="0"/>
  <autoFilter ref="A1:BQ12" xr:uid="{00000000-0001-0000-0600-000000000000}">
    <filterColumn colId="0" showButton="0"/>
    <filterColumn colId="1" showButton="0"/>
    <filterColumn colId="2" showButton="0"/>
    <filterColumn colId="3" showButton="0"/>
    <filterColumn colId="4" showButton="0"/>
    <filterColumn colId="5" showButton="0"/>
    <filterColumn colId="6" showButton="0"/>
    <filterColumn colId="7" showButton="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filterColumn colId="18" showButton="0"/>
    <filterColumn colId="20" showButton="0"/>
    <filterColumn colId="21" showButton="0"/>
    <filterColumn colId="22" showButton="0"/>
    <filterColumn colId="23" showButton="0"/>
    <filterColumn colId="24" showButton="0"/>
    <filterColumn colId="25" showButton="0"/>
    <filterColumn colId="26" showButton="0"/>
    <filterColumn colId="28" showButton="0"/>
    <filterColumn colId="29" showButton="0"/>
    <filterColumn colId="30" showButton="0"/>
    <filterColumn colId="31" showButton="0"/>
    <filterColumn colId="32" showButton="0"/>
    <filterColumn colId="33" showButton="0"/>
    <filterColumn colId="34" showButton="0"/>
    <filterColumn colId="35" showButton="0"/>
    <filterColumn colId="36" showButton="0"/>
    <filterColumn colId="37" showButton="0"/>
    <filterColumn colId="38" showButton="0"/>
    <filterColumn colId="39" showButton="0"/>
    <filterColumn colId="40" showButton="0"/>
    <filterColumn colId="41" showButton="0"/>
    <filterColumn colId="42" showButton="0"/>
    <filterColumn colId="43" showButton="0"/>
    <filterColumn colId="44" showButton="0"/>
    <filterColumn colId="47" showButton="0"/>
    <filterColumn colId="48" showButton="0"/>
    <filterColumn colId="50" showButton="0"/>
    <filterColumn colId="51" showButton="0"/>
    <filterColumn colId="52" showButton="0"/>
    <filterColumn colId="53" showButton="0"/>
    <filterColumn colId="54" showButton="0"/>
    <filterColumn colId="55" showButton="0"/>
    <filterColumn colId="56" showButton="0"/>
    <filterColumn colId="57" showButton="0"/>
    <filterColumn colId="58" showButton="0"/>
    <filterColumn colId="59" showButton="0"/>
    <filterColumn colId="60" showButton="0"/>
    <filterColumn colId="61" showButton="0"/>
    <filterColumn colId="62" showButton="0"/>
    <filterColumn colId="63" showButton="0"/>
    <filterColumn colId="64" showButton="0"/>
    <filterColumn colId="65" showButton="0"/>
    <filterColumn colId="66" showButton="0"/>
    <filterColumn colId="67" showButton="0"/>
  </autoFilter>
  <mergeCells count="269">
    <mergeCell ref="AA31:AA32"/>
    <mergeCell ref="AB31:AB32"/>
    <mergeCell ref="AW31:AW32"/>
    <mergeCell ref="AX31:AX32"/>
    <mergeCell ref="S31:S32"/>
    <mergeCell ref="T31:T32"/>
    <mergeCell ref="U31:U32"/>
    <mergeCell ref="V31:V32"/>
    <mergeCell ref="X31:X32"/>
    <mergeCell ref="Z31:Z32"/>
    <mergeCell ref="M31:M32"/>
    <mergeCell ref="N31:N32"/>
    <mergeCell ref="O31:O32"/>
    <mergeCell ref="P31:P32"/>
    <mergeCell ref="Q31:Q32"/>
    <mergeCell ref="R31:R32"/>
    <mergeCell ref="G31:G32"/>
    <mergeCell ref="H31:H32"/>
    <mergeCell ref="I31:I32"/>
    <mergeCell ref="J31:J32"/>
    <mergeCell ref="K31:K32"/>
    <mergeCell ref="L31:L32"/>
    <mergeCell ref="A31:A32"/>
    <mergeCell ref="B31:B32"/>
    <mergeCell ref="C31:C32"/>
    <mergeCell ref="D31:D32"/>
    <mergeCell ref="E31:E32"/>
    <mergeCell ref="F31:F32"/>
    <mergeCell ref="AY27:AY28"/>
    <mergeCell ref="AZ27:AZ28"/>
    <mergeCell ref="BA27:BA28"/>
    <mergeCell ref="BB27:BB28"/>
    <mergeCell ref="BC27:BC28"/>
    <mergeCell ref="BD27:BD28"/>
    <mergeCell ref="Y26:Y29"/>
    <mergeCell ref="Z26:Z30"/>
    <mergeCell ref="AA26:AA29"/>
    <mergeCell ref="AB26:AB30"/>
    <mergeCell ref="AW26:AW30"/>
    <mergeCell ref="AX26:AX30"/>
    <mergeCell ref="S26:S30"/>
    <mergeCell ref="T26:T30"/>
    <mergeCell ref="U26:U30"/>
    <mergeCell ref="V26:V30"/>
    <mergeCell ref="W26:W29"/>
    <mergeCell ref="X26:X30"/>
    <mergeCell ref="M26:M30"/>
    <mergeCell ref="N26:N30"/>
    <mergeCell ref="O26:O30"/>
    <mergeCell ref="P26:P30"/>
    <mergeCell ref="Q26:Q30"/>
    <mergeCell ref="R26:R30"/>
    <mergeCell ref="G26:G30"/>
    <mergeCell ref="H26:H30"/>
    <mergeCell ref="I26:I30"/>
    <mergeCell ref="J26:J30"/>
    <mergeCell ref="K26:K30"/>
    <mergeCell ref="L26:L30"/>
    <mergeCell ref="A26:A30"/>
    <mergeCell ref="B26:B30"/>
    <mergeCell ref="C26:C30"/>
    <mergeCell ref="D26:D30"/>
    <mergeCell ref="E26:E30"/>
    <mergeCell ref="F26:F30"/>
    <mergeCell ref="Y24:Y25"/>
    <mergeCell ref="Z24:Z25"/>
    <mergeCell ref="AA24:AA25"/>
    <mergeCell ref="AB24:AB25"/>
    <mergeCell ref="AW24:AW25"/>
    <mergeCell ref="AX24:AX25"/>
    <mergeCell ref="S24:S25"/>
    <mergeCell ref="T24:T25"/>
    <mergeCell ref="U24:U25"/>
    <mergeCell ref="V24:V25"/>
    <mergeCell ref="W24:W25"/>
    <mergeCell ref="X24:X25"/>
    <mergeCell ref="M24:M25"/>
    <mergeCell ref="N24:N25"/>
    <mergeCell ref="O24:O25"/>
    <mergeCell ref="P24:P25"/>
    <mergeCell ref="Q24:Q25"/>
    <mergeCell ref="R24:R25"/>
    <mergeCell ref="G24:G25"/>
    <mergeCell ref="H24:H25"/>
    <mergeCell ref="I24:I25"/>
    <mergeCell ref="J24:J25"/>
    <mergeCell ref="K24:K25"/>
    <mergeCell ref="L24:L25"/>
    <mergeCell ref="A24:A25"/>
    <mergeCell ref="B24:B25"/>
    <mergeCell ref="C24:C25"/>
    <mergeCell ref="D24:D25"/>
    <mergeCell ref="E24:E25"/>
    <mergeCell ref="F24:F25"/>
    <mergeCell ref="Y19:Y23"/>
    <mergeCell ref="Z19:Z23"/>
    <mergeCell ref="AA19:AA23"/>
    <mergeCell ref="AB19:AB23"/>
    <mergeCell ref="AW19:AW23"/>
    <mergeCell ref="AX19:AX23"/>
    <mergeCell ref="S19:S23"/>
    <mergeCell ref="T19:T23"/>
    <mergeCell ref="U19:U23"/>
    <mergeCell ref="V19:V23"/>
    <mergeCell ref="W19:W23"/>
    <mergeCell ref="X19:X23"/>
    <mergeCell ref="M19:M23"/>
    <mergeCell ref="N19:N23"/>
    <mergeCell ref="O19:O23"/>
    <mergeCell ref="P19:P23"/>
    <mergeCell ref="Q19:Q23"/>
    <mergeCell ref="R19:R23"/>
    <mergeCell ref="G19:G23"/>
    <mergeCell ref="H19:H23"/>
    <mergeCell ref="I19:I23"/>
    <mergeCell ref="J19:J23"/>
    <mergeCell ref="K19:K23"/>
    <mergeCell ref="L19:L23"/>
    <mergeCell ref="AA16:AA18"/>
    <mergeCell ref="AB16:AB18"/>
    <mergeCell ref="AW16:AW18"/>
    <mergeCell ref="AX16:AX18"/>
    <mergeCell ref="A19:A23"/>
    <mergeCell ref="B19:B23"/>
    <mergeCell ref="C19:C23"/>
    <mergeCell ref="D19:D23"/>
    <mergeCell ref="E19:E23"/>
    <mergeCell ref="F19:F23"/>
    <mergeCell ref="U16:U18"/>
    <mergeCell ref="V16:V18"/>
    <mergeCell ref="W16:W18"/>
    <mergeCell ref="X16:X18"/>
    <mergeCell ref="Y16:Y18"/>
    <mergeCell ref="Z16:Z18"/>
    <mergeCell ref="O16:O18"/>
    <mergeCell ref="P16:P18"/>
    <mergeCell ref="Q16:Q18"/>
    <mergeCell ref="R16:R18"/>
    <mergeCell ref="S16:S18"/>
    <mergeCell ref="T16:T18"/>
    <mergeCell ref="I16:I18"/>
    <mergeCell ref="J16:J18"/>
    <mergeCell ref="K16:K18"/>
    <mergeCell ref="L16:L18"/>
    <mergeCell ref="M16:M18"/>
    <mergeCell ref="N16:N18"/>
    <mergeCell ref="G13:G14"/>
    <mergeCell ref="H13:H14"/>
    <mergeCell ref="A16:A18"/>
    <mergeCell ref="B16:B18"/>
    <mergeCell ref="C16:C18"/>
    <mergeCell ref="D16:D18"/>
    <mergeCell ref="E16:E18"/>
    <mergeCell ref="F16:F18"/>
    <mergeCell ref="G16:G18"/>
    <mergeCell ref="H16:H18"/>
    <mergeCell ref="AA13:AA14"/>
    <mergeCell ref="AB13:AB14"/>
    <mergeCell ref="AW13:AW14"/>
    <mergeCell ref="AX13:AX14"/>
    <mergeCell ref="A13:A14"/>
    <mergeCell ref="B13:B14"/>
    <mergeCell ref="C13:C14"/>
    <mergeCell ref="D13:D14"/>
    <mergeCell ref="E13:E14"/>
    <mergeCell ref="F13:F14"/>
    <mergeCell ref="U13:U14"/>
    <mergeCell ref="V13:V14"/>
    <mergeCell ref="W13:W14"/>
    <mergeCell ref="X13:X14"/>
    <mergeCell ref="Y13:Y14"/>
    <mergeCell ref="Z13:Z14"/>
    <mergeCell ref="O13:O14"/>
    <mergeCell ref="P13:P14"/>
    <mergeCell ref="Q13:Q14"/>
    <mergeCell ref="R13:R14"/>
    <mergeCell ref="S13:S14"/>
    <mergeCell ref="T13:T14"/>
    <mergeCell ref="I13:I14"/>
    <mergeCell ref="J13:J14"/>
    <mergeCell ref="K13:K14"/>
    <mergeCell ref="L13:L14"/>
    <mergeCell ref="M13:M14"/>
    <mergeCell ref="N13:N14"/>
    <mergeCell ref="AW10:AW12"/>
    <mergeCell ref="AX10:AX12"/>
    <mergeCell ref="Y10:Y12"/>
    <mergeCell ref="Z10:Z12"/>
    <mergeCell ref="AA10:AA12"/>
    <mergeCell ref="AB10:AB12"/>
    <mergeCell ref="AU10:AU12"/>
    <mergeCell ref="AV10:AV12"/>
    <mergeCell ref="S10:S12"/>
    <mergeCell ref="T10:T12"/>
    <mergeCell ref="U10:U12"/>
    <mergeCell ref="V10:V12"/>
    <mergeCell ref="W10:W12"/>
    <mergeCell ref="X10:X12"/>
    <mergeCell ref="M10:M12"/>
    <mergeCell ref="N10:N12"/>
    <mergeCell ref="O10:O12"/>
    <mergeCell ref="P10:P12"/>
    <mergeCell ref="Q10:Q12"/>
    <mergeCell ref="R10:R12"/>
    <mergeCell ref="G10:G12"/>
    <mergeCell ref="H10:H12"/>
    <mergeCell ref="I10:I12"/>
    <mergeCell ref="J10:J12"/>
    <mergeCell ref="K10:K12"/>
    <mergeCell ref="L10:L12"/>
    <mergeCell ref="A10:A12"/>
    <mergeCell ref="B10:B12"/>
    <mergeCell ref="C10:C12"/>
    <mergeCell ref="D10:D12"/>
    <mergeCell ref="E10:E12"/>
    <mergeCell ref="F10:F12"/>
    <mergeCell ref="Y4:Y8"/>
    <mergeCell ref="Z4:Z8"/>
    <mergeCell ref="AA4:AA8"/>
    <mergeCell ref="AB4:AB8"/>
    <mergeCell ref="AW4:AW8"/>
    <mergeCell ref="AX4:AX8"/>
    <mergeCell ref="S4:S8"/>
    <mergeCell ref="T4:T8"/>
    <mergeCell ref="U4:U8"/>
    <mergeCell ref="V4:V8"/>
    <mergeCell ref="W4:W8"/>
    <mergeCell ref="X4:X8"/>
    <mergeCell ref="M4:M8"/>
    <mergeCell ref="N4:N8"/>
    <mergeCell ref="O4:O8"/>
    <mergeCell ref="P4:P8"/>
    <mergeCell ref="Q4:Q8"/>
    <mergeCell ref="R4:R8"/>
    <mergeCell ref="G4:G8"/>
    <mergeCell ref="H4:H8"/>
    <mergeCell ref="I4:I8"/>
    <mergeCell ref="J4:J8"/>
    <mergeCell ref="K4:K8"/>
    <mergeCell ref="L4:L8"/>
    <mergeCell ref="A4:A8"/>
    <mergeCell ref="B4:B8"/>
    <mergeCell ref="C4:C8"/>
    <mergeCell ref="D4:D8"/>
    <mergeCell ref="E4:E8"/>
    <mergeCell ref="F4:F8"/>
    <mergeCell ref="BD2:BD3"/>
    <mergeCell ref="BE2:BQ2"/>
    <mergeCell ref="G3:H3"/>
    <mergeCell ref="AK3:AL3"/>
    <mergeCell ref="AM3:AN3"/>
    <mergeCell ref="AO3:AP3"/>
    <mergeCell ref="AR3:AS3"/>
    <mergeCell ref="AU2:AW3"/>
    <mergeCell ref="AX2:AX3"/>
    <mergeCell ref="AY2:AZ3"/>
    <mergeCell ref="BA2:BA3"/>
    <mergeCell ref="BB2:BB3"/>
    <mergeCell ref="BC2:BC3"/>
    <mergeCell ref="A1:T2"/>
    <mergeCell ref="U1:AB2"/>
    <mergeCell ref="AC1:AT1"/>
    <mergeCell ref="AV1:AX1"/>
    <mergeCell ref="AY1:BQ1"/>
    <mergeCell ref="AC2:AC3"/>
    <mergeCell ref="AD2:AD3"/>
    <mergeCell ref="AE2:AH2"/>
    <mergeCell ref="AI2:AI3"/>
    <mergeCell ref="AJ2:AT2"/>
  </mergeCells>
  <conditionalFormatting sqref="AJ4:AK8">
    <cfRule type="containsText" dxfId="12893" priority="2466" operator="containsText" text="BAJA">
      <formula>NOT(ISERROR(SEARCH("BAJA",AJ4)))</formula>
    </cfRule>
    <cfRule type="containsText" dxfId="12892" priority="2467" operator="containsText" text="MEDIA">
      <formula>NOT(ISERROR(SEARCH("MEDIA",AJ4)))</formula>
    </cfRule>
    <cfRule type="containsText" dxfId="12891" priority="2468" operator="containsText" text="ALTA">
      <formula>NOT(ISERROR(SEARCH("ALTA",AJ4)))</formula>
    </cfRule>
  </conditionalFormatting>
  <conditionalFormatting sqref="AR4">
    <cfRule type="containsText" dxfId="12890" priority="2469" operator="containsText" text="BAJA">
      <formula>NOT(ISERROR(SEARCH("BAJA",AR4)))</formula>
    </cfRule>
    <cfRule type="containsText" dxfId="12889" priority="2470" operator="containsText" text="MEDIA">
      <formula>NOT(ISERROR(SEARCH("MEDIA",AR4)))</formula>
    </cfRule>
    <cfRule type="containsText" dxfId="12888" priority="2471" operator="containsText" text="ALTA">
      <formula>NOT(ISERROR(SEARCH("ALTA",AR4)))</formula>
    </cfRule>
  </conditionalFormatting>
  <conditionalFormatting sqref="AC4">
    <cfRule type="containsText" dxfId="12887" priority="2463" operator="containsText" text="BAJA">
      <formula>NOT(ISERROR(SEARCH("BAJA",AC4)))</formula>
    </cfRule>
    <cfRule type="containsText" dxfId="12886" priority="2464" operator="containsText" text="MEDIA">
      <formula>NOT(ISERROR(SEARCH("MEDIA",AC4)))</formula>
    </cfRule>
    <cfRule type="containsText" dxfId="12885" priority="2465" operator="containsText" text="ALTA">
      <formula>NOT(ISERROR(SEARCH("ALTA",AC4)))</formula>
    </cfRule>
  </conditionalFormatting>
  <conditionalFormatting sqref="AX4">
    <cfRule type="cellIs" dxfId="12884" priority="2404" operator="equal">
      <formula>100%</formula>
    </cfRule>
    <cfRule type="cellIs" dxfId="12883" priority="2405" operator="equal">
      <formula>80%</formula>
    </cfRule>
    <cfRule type="cellIs" dxfId="12882" priority="2406" operator="equal">
      <formula>60%</formula>
    </cfRule>
    <cfRule type="cellIs" dxfId="12881" priority="2407" operator="equal">
      <formula>40%</formula>
    </cfRule>
    <cfRule type="cellIs" dxfId="12880" priority="2408" operator="equal">
      <formula>0.2</formula>
    </cfRule>
    <cfRule type="containsText" dxfId="12879" priority="2435" operator="containsText" text="Extremo">
      <formula>NOT(ISERROR(SEARCH("Extremo",AX4)))</formula>
    </cfRule>
    <cfRule type="containsText" dxfId="12878" priority="2436" operator="containsText" text="Alto">
      <formula>NOT(ISERROR(SEARCH("Alto",AX4)))</formula>
    </cfRule>
    <cfRule type="containsText" dxfId="12877" priority="2437" operator="containsText" text="Bajo">
      <formula>NOT(ISERROR(SEARCH("Bajo",AX4)))</formula>
    </cfRule>
    <cfRule type="containsText" dxfId="12876" priority="2448" operator="containsText" text="Catastrófico">
      <formula>NOT(ISERROR(SEARCH("Catastrófico",AX4)))</formula>
    </cfRule>
    <cfRule type="containsText" dxfId="12875" priority="2449" operator="containsText" text="Mayor">
      <formula>NOT(ISERROR(SEARCH("Mayor",AX4)))</formula>
    </cfRule>
    <cfRule type="containsText" dxfId="12874" priority="2450" operator="containsText" text="Moderado">
      <formula>NOT(ISERROR(SEARCH("Moderado",AX4)))</formula>
    </cfRule>
    <cfRule type="containsText" dxfId="12873" priority="2451" operator="containsText" text="Menor">
      <formula>NOT(ISERROR(SEARCH("Menor",AX4)))</formula>
    </cfRule>
    <cfRule type="containsText" dxfId="12872" priority="2452" operator="containsText" text="Leve">
      <formula>NOT(ISERROR(SEARCH("Leve",AX4)))</formula>
    </cfRule>
    <cfRule type="containsText" dxfId="12871" priority="2458" operator="containsText" text="Muy a">
      <formula>NOT(ISERROR(SEARCH("Muy a",AX4)))</formula>
    </cfRule>
    <cfRule type="containsText" dxfId="12870" priority="2459" operator="containsText" text="Muy b">
      <formula>NOT(ISERROR(SEARCH("Muy b",AX4)))</formula>
    </cfRule>
    <cfRule type="containsText" dxfId="12869" priority="2460" operator="containsText" text="Baja">
      <formula>NOT(ISERROR(SEARCH("Baja",AX4)))</formula>
    </cfRule>
    <cfRule type="containsText" dxfId="12868" priority="2461" operator="containsText" text="Media">
      <formula>NOT(ISERROR(SEARCH("Media",AX4)))</formula>
    </cfRule>
    <cfRule type="containsText" dxfId="12867" priority="2462" operator="containsText" text="Alta">
      <formula>NOT(ISERROR(SEARCH("Alta",AX4)))</formula>
    </cfRule>
  </conditionalFormatting>
  <conditionalFormatting sqref="V4">
    <cfRule type="containsText" dxfId="12866" priority="2453" operator="containsText" text="Muy a">
      <formula>NOT(ISERROR(SEARCH("Muy a",V4)))</formula>
    </cfRule>
    <cfRule type="containsText" dxfId="12865" priority="2454" operator="containsText" text="Muy b">
      <formula>NOT(ISERROR(SEARCH("Muy b",V4)))</formula>
    </cfRule>
    <cfRule type="containsText" dxfId="12864" priority="2455" operator="containsText" text="Baja">
      <formula>NOT(ISERROR(SEARCH("Baja",V4)))</formula>
    </cfRule>
    <cfRule type="containsText" dxfId="12863" priority="2456" operator="containsText" text="Media">
      <formula>NOT(ISERROR(SEARCH("Media",V4)))</formula>
    </cfRule>
    <cfRule type="containsText" dxfId="12862" priority="2457" operator="containsText" text="Alta">
      <formula>NOT(ISERROR(SEARCH("Alta",V4)))</formula>
    </cfRule>
  </conditionalFormatting>
  <conditionalFormatting sqref="X4">
    <cfRule type="containsText" dxfId="12861" priority="2438" operator="containsText" text="Catastrófico">
      <formula>NOT(ISERROR(SEARCH("Catastrófico",X4)))</formula>
    </cfRule>
    <cfRule type="containsText" dxfId="12860" priority="2439" operator="containsText" text="Mayor">
      <formula>NOT(ISERROR(SEARCH("Mayor",X4)))</formula>
    </cfRule>
    <cfRule type="containsText" dxfId="12859" priority="2440" operator="containsText" text="Moderado">
      <formula>NOT(ISERROR(SEARCH("Moderado",X4)))</formula>
    </cfRule>
    <cfRule type="containsText" dxfId="12858" priority="2441" operator="containsText" text="Menor">
      <formula>NOT(ISERROR(SEARCH("Menor",X4)))</formula>
    </cfRule>
    <cfRule type="containsText" dxfId="12857" priority="2442" operator="containsText" text="Leve">
      <formula>NOT(ISERROR(SEARCH("Leve",X4)))</formula>
    </cfRule>
    <cfRule type="containsText" dxfId="12856" priority="2443" operator="containsText" text="Muy a">
      <formula>NOT(ISERROR(SEARCH("Muy a",X4)))</formula>
    </cfRule>
    <cfRule type="containsText" dxfId="12855" priority="2444" operator="containsText" text="Muy b">
      <formula>NOT(ISERROR(SEARCH("Muy b",X4)))</formula>
    </cfRule>
    <cfRule type="containsText" dxfId="12854" priority="2445" operator="containsText" text="Baja">
      <formula>NOT(ISERROR(SEARCH("Baja",X4)))</formula>
    </cfRule>
    <cfRule type="containsText" dxfId="12853" priority="2446" operator="containsText" text="Media">
      <formula>NOT(ISERROR(SEARCH("Media",X4)))</formula>
    </cfRule>
    <cfRule type="containsText" dxfId="12852" priority="2447" operator="containsText" text="Alta">
      <formula>NOT(ISERROR(SEARCH("Alta",X4)))</formula>
    </cfRule>
  </conditionalFormatting>
  <conditionalFormatting sqref="Z4">
    <cfRule type="containsText" dxfId="12851" priority="2422" operator="containsText" text="Extremo">
      <formula>NOT(ISERROR(SEARCH("Extremo",Z4)))</formula>
    </cfRule>
    <cfRule type="containsText" dxfId="12850" priority="2423" operator="containsText" text="Alto">
      <formula>NOT(ISERROR(SEARCH("Alto",Z4)))</formula>
    </cfRule>
    <cfRule type="containsText" dxfId="12849" priority="2424" operator="containsText" text="Bajo">
      <formula>NOT(ISERROR(SEARCH("Bajo",Z4)))</formula>
    </cfRule>
    <cfRule type="containsText" dxfId="12848" priority="2425" operator="containsText" text="Catastrófico">
      <formula>NOT(ISERROR(SEARCH("Catastrófico",Z4)))</formula>
    </cfRule>
    <cfRule type="containsText" dxfId="12847" priority="2426" operator="containsText" text="Mayor">
      <formula>NOT(ISERROR(SEARCH("Mayor",Z4)))</formula>
    </cfRule>
    <cfRule type="containsText" dxfId="12846" priority="2427" operator="containsText" text="Moderado">
      <formula>NOT(ISERROR(SEARCH("Moderado",Z4)))</formula>
    </cfRule>
    <cfRule type="containsText" dxfId="12845" priority="2428" operator="containsText" text="Menor">
      <formula>NOT(ISERROR(SEARCH("Menor",Z4)))</formula>
    </cfRule>
    <cfRule type="containsText" dxfId="12844" priority="2429" operator="containsText" text="Leve">
      <formula>NOT(ISERROR(SEARCH("Leve",Z4)))</formula>
    </cfRule>
    <cfRule type="containsText" dxfId="12843" priority="2430" operator="containsText" text="Muy a">
      <formula>NOT(ISERROR(SEARCH("Muy a",Z4)))</formula>
    </cfRule>
    <cfRule type="containsText" dxfId="12842" priority="2431" operator="containsText" text="Muy b">
      <formula>NOT(ISERROR(SEARCH("Muy b",Z4)))</formula>
    </cfRule>
    <cfRule type="containsText" dxfId="12841" priority="2432" operator="containsText" text="Baja">
      <formula>NOT(ISERROR(SEARCH("Baja",Z4)))</formula>
    </cfRule>
    <cfRule type="containsText" dxfId="12840" priority="2433" operator="containsText" text="Media">
      <formula>NOT(ISERROR(SEARCH("Media",Z4)))</formula>
    </cfRule>
    <cfRule type="containsText" dxfId="12839" priority="2434" operator="containsText" text="Alta">
      <formula>NOT(ISERROR(SEARCH("Alta",Z4)))</formula>
    </cfRule>
  </conditionalFormatting>
  <conditionalFormatting sqref="Y4">
    <cfRule type="cellIs" dxfId="12838" priority="2386" operator="equal">
      <formula>100%</formula>
    </cfRule>
    <cfRule type="cellIs" dxfId="12837" priority="2387" operator="equal">
      <formula>80%</formula>
    </cfRule>
    <cfRule type="cellIs" dxfId="12836" priority="2388" operator="equal">
      <formula>60%</formula>
    </cfRule>
    <cfRule type="cellIs" dxfId="12835" priority="2389" operator="equal">
      <formula>40%</formula>
    </cfRule>
    <cfRule type="cellIs" dxfId="12834" priority="2390" operator="equal">
      <formula>0.2</formula>
    </cfRule>
    <cfRule type="containsText" dxfId="12833" priority="2391" operator="containsText" text="Extremo">
      <formula>NOT(ISERROR(SEARCH("Extremo",Y4)))</formula>
    </cfRule>
    <cfRule type="containsText" dxfId="12832" priority="2392" operator="containsText" text="Alto">
      <formula>NOT(ISERROR(SEARCH("Alto",Y4)))</formula>
    </cfRule>
    <cfRule type="containsText" dxfId="12831" priority="2393" operator="containsText" text="Bajo">
      <formula>NOT(ISERROR(SEARCH("Bajo",Y4)))</formula>
    </cfRule>
    <cfRule type="containsText" dxfId="12830" priority="2394" operator="containsText" text="Catastrófico">
      <formula>NOT(ISERROR(SEARCH("Catastrófico",Y4)))</formula>
    </cfRule>
    <cfRule type="containsText" dxfId="12829" priority="2395" operator="containsText" text="Mayor">
      <formula>NOT(ISERROR(SEARCH("Mayor",Y4)))</formula>
    </cfRule>
    <cfRule type="containsText" dxfId="12828" priority="2396" operator="containsText" text="Moderado">
      <formula>NOT(ISERROR(SEARCH("Moderado",Y4)))</formula>
    </cfRule>
    <cfRule type="containsText" dxfId="12827" priority="2397" operator="containsText" text="Menor">
      <formula>NOT(ISERROR(SEARCH("Menor",Y4)))</formula>
    </cfRule>
    <cfRule type="containsText" dxfId="12826" priority="2398" operator="containsText" text="Leve">
      <formula>NOT(ISERROR(SEARCH("Leve",Y4)))</formula>
    </cfRule>
    <cfRule type="containsText" dxfId="12825" priority="2399" operator="containsText" text="Muy a">
      <formula>NOT(ISERROR(SEARCH("Muy a",Y4)))</formula>
    </cfRule>
    <cfRule type="containsText" dxfId="12824" priority="2400" operator="containsText" text="Muy b">
      <formula>NOT(ISERROR(SEARCH("Muy b",Y4)))</formula>
    </cfRule>
    <cfRule type="containsText" dxfId="12823" priority="2401" operator="containsText" text="Baja">
      <formula>NOT(ISERROR(SEARCH("Baja",Y4)))</formula>
    </cfRule>
    <cfRule type="containsText" dxfId="12822" priority="2402" operator="containsText" text="Media">
      <formula>NOT(ISERROR(SEARCH("Media",Y4)))</formula>
    </cfRule>
    <cfRule type="containsText" dxfId="12821" priority="2403" operator="containsText" text="Alta">
      <formula>NOT(ISERROR(SEARCH("Alta",Y4)))</formula>
    </cfRule>
  </conditionalFormatting>
  <conditionalFormatting sqref="W4">
    <cfRule type="cellIs" dxfId="12820" priority="2368" operator="equal">
      <formula>100%</formula>
    </cfRule>
    <cfRule type="cellIs" dxfId="12819" priority="2369" operator="equal">
      <formula>80%</formula>
    </cfRule>
    <cfRule type="cellIs" dxfId="12818" priority="2370" operator="equal">
      <formula>60%</formula>
    </cfRule>
    <cfRule type="cellIs" dxfId="12817" priority="2371" operator="equal">
      <formula>40%</formula>
    </cfRule>
    <cfRule type="cellIs" dxfId="12816" priority="2372" operator="equal">
      <formula>0.2</formula>
    </cfRule>
    <cfRule type="containsText" dxfId="12815" priority="2373" operator="containsText" text="Extremo">
      <formula>NOT(ISERROR(SEARCH("Extremo",W4)))</formula>
    </cfRule>
    <cfRule type="containsText" dxfId="12814" priority="2374" operator="containsText" text="Alto">
      <formula>NOT(ISERROR(SEARCH("Alto",W4)))</formula>
    </cfRule>
    <cfRule type="containsText" dxfId="12813" priority="2375" operator="containsText" text="Bajo">
      <formula>NOT(ISERROR(SEARCH("Bajo",W4)))</formula>
    </cfRule>
    <cfRule type="containsText" dxfId="12812" priority="2376" operator="containsText" text="Catastrófico">
      <formula>NOT(ISERROR(SEARCH("Catastrófico",W4)))</formula>
    </cfRule>
    <cfRule type="containsText" dxfId="12811" priority="2377" operator="containsText" text="Mayor">
      <formula>NOT(ISERROR(SEARCH("Mayor",W4)))</formula>
    </cfRule>
    <cfRule type="containsText" dxfId="12810" priority="2378" operator="containsText" text="Moderado">
      <formula>NOT(ISERROR(SEARCH("Moderado",W4)))</formula>
    </cfRule>
    <cfRule type="containsText" dxfId="12809" priority="2379" operator="containsText" text="Menor">
      <formula>NOT(ISERROR(SEARCH("Menor",W4)))</formula>
    </cfRule>
    <cfRule type="containsText" dxfId="12808" priority="2380" operator="containsText" text="Leve">
      <formula>NOT(ISERROR(SEARCH("Leve",W4)))</formula>
    </cfRule>
    <cfRule type="containsText" dxfId="12807" priority="2381" operator="containsText" text="Muy a">
      <formula>NOT(ISERROR(SEARCH("Muy a",W4)))</formula>
    </cfRule>
    <cfRule type="containsText" dxfId="12806" priority="2382" operator="containsText" text="Muy b">
      <formula>NOT(ISERROR(SEARCH("Muy b",W4)))</formula>
    </cfRule>
    <cfRule type="containsText" dxfId="12805" priority="2383" operator="containsText" text="Baja">
      <formula>NOT(ISERROR(SEARCH("Baja",W4)))</formula>
    </cfRule>
    <cfRule type="containsText" dxfId="12804" priority="2384" operator="containsText" text="Media">
      <formula>NOT(ISERROR(SEARCH("Media",W4)))</formula>
    </cfRule>
    <cfRule type="containsText" dxfId="12803" priority="2385" operator="containsText" text="Alta">
      <formula>NOT(ISERROR(SEARCH("Alta",W4)))</formula>
    </cfRule>
  </conditionalFormatting>
  <conditionalFormatting sqref="AA4">
    <cfRule type="cellIs" dxfId="12802" priority="2347" operator="equal">
      <formula>100%</formula>
    </cfRule>
    <cfRule type="cellIs" dxfId="12801" priority="2348" operator="equal">
      <formula>75%</formula>
    </cfRule>
    <cfRule type="cellIs" dxfId="12800" priority="2349" operator="equal">
      <formula>50%</formula>
    </cfRule>
    <cfRule type="cellIs" dxfId="12799" priority="2350" operator="equal">
      <formula>25%</formula>
    </cfRule>
    <cfRule type="containsText" dxfId="12798" priority="2351" operator="containsText" text="Extremo">
      <formula>NOT(ISERROR(SEARCH("Extremo",AA4)))</formula>
    </cfRule>
    <cfRule type="containsText" dxfId="12797" priority="2352" operator="containsText" text="Alto">
      <formula>NOT(ISERROR(SEARCH("Alto",AA4)))</formula>
    </cfRule>
    <cfRule type="containsText" dxfId="12796" priority="2353" operator="containsText" text="Bajo">
      <formula>NOT(ISERROR(SEARCH("Bajo",AA4)))</formula>
    </cfRule>
    <cfRule type="containsText" dxfId="12795" priority="2354" operator="containsText" text="Catastrófico">
      <formula>NOT(ISERROR(SEARCH("Catastrófico",AA4)))</formula>
    </cfRule>
    <cfRule type="containsText" dxfId="12794" priority="2355" operator="containsText" text="Mayor">
      <formula>NOT(ISERROR(SEARCH("Mayor",AA4)))</formula>
    </cfRule>
    <cfRule type="containsText" dxfId="12793" priority="2356" operator="containsText" text="Moderado">
      <formula>NOT(ISERROR(SEARCH("Moderado",AA4)))</formula>
    </cfRule>
    <cfRule type="containsText" dxfId="12792" priority="2357" operator="containsText" text="Menor">
      <formula>NOT(ISERROR(SEARCH("Menor",AA4)))</formula>
    </cfRule>
    <cfRule type="containsText" dxfId="12791" priority="2358" operator="containsText" text="Leve">
      <formula>NOT(ISERROR(SEARCH("Leve",AA4)))</formula>
    </cfRule>
    <cfRule type="containsText" dxfId="12790" priority="2359" operator="containsText" text="Muy a">
      <formula>NOT(ISERROR(SEARCH("Muy a",AA4)))</formula>
    </cfRule>
    <cfRule type="containsText" dxfId="12789" priority="2360" operator="containsText" text="Muy b">
      <formula>NOT(ISERROR(SEARCH("Muy b",AA4)))</formula>
    </cfRule>
    <cfRule type="containsText" dxfId="12788" priority="2361" operator="containsText" text="Baja">
      <formula>NOT(ISERROR(SEARCH("Baja",AA4)))</formula>
    </cfRule>
    <cfRule type="containsText" dxfId="12787" priority="2362" operator="containsText" text="Media">
      <formula>NOT(ISERROR(SEARCH("Media",AA4)))</formula>
    </cfRule>
    <cfRule type="containsText" dxfId="12786" priority="2363" operator="containsText" text="Alta">
      <formula>NOT(ISERROR(SEARCH("Alta",AA4)))</formula>
    </cfRule>
  </conditionalFormatting>
  <conditionalFormatting sqref="AU4">
    <cfRule type="containsText" dxfId="12785" priority="2344" operator="containsText" text="BAJA">
      <formula>NOT(ISERROR(SEARCH("BAJA",AU4)))</formula>
    </cfRule>
    <cfRule type="containsText" dxfId="12784" priority="2345" operator="containsText" text="MEDIA">
      <formula>NOT(ISERROR(SEARCH("MEDIA",AU4)))</formula>
    </cfRule>
    <cfRule type="containsText" dxfId="12783" priority="2346" operator="containsText" text="ALTA">
      <formula>NOT(ISERROR(SEARCH("ALTA",AU4)))</formula>
    </cfRule>
  </conditionalFormatting>
  <conditionalFormatting sqref="AU5:AU8">
    <cfRule type="containsText" dxfId="12782" priority="2341" operator="containsText" text="BAJA">
      <formula>NOT(ISERROR(SEARCH("BAJA",AU5)))</formula>
    </cfRule>
    <cfRule type="containsText" dxfId="12781" priority="2342" operator="containsText" text="MEDIA">
      <formula>NOT(ISERROR(SEARCH("MEDIA",AU5)))</formula>
    </cfRule>
    <cfRule type="containsText" dxfId="12780" priority="2343" operator="containsText" text="ALTA">
      <formula>NOT(ISERROR(SEARCH("ALTA",AU5)))</formula>
    </cfRule>
  </conditionalFormatting>
  <conditionalFormatting sqref="AW4">
    <cfRule type="cellIs" dxfId="12779" priority="2323" operator="equal">
      <formula>100%</formula>
    </cfRule>
    <cfRule type="cellIs" dxfId="12778" priority="2324" operator="equal">
      <formula>80%</formula>
    </cfRule>
    <cfRule type="cellIs" dxfId="12777" priority="2325" operator="equal">
      <formula>60%</formula>
    </cfRule>
    <cfRule type="cellIs" dxfId="12776" priority="2326" operator="equal">
      <formula>40%</formula>
    </cfRule>
    <cfRule type="cellIs" dxfId="12775" priority="2327" operator="equal">
      <formula>0.2</formula>
    </cfRule>
    <cfRule type="containsText" dxfId="12774" priority="2328" operator="containsText" text="Extremo">
      <formula>NOT(ISERROR(SEARCH("Extremo",AW4)))</formula>
    </cfRule>
    <cfRule type="containsText" dxfId="12773" priority="2329" operator="containsText" text="Alto">
      <formula>NOT(ISERROR(SEARCH("Alto",AW4)))</formula>
    </cfRule>
    <cfRule type="containsText" dxfId="12772" priority="2330" operator="containsText" text="Bajo">
      <formula>NOT(ISERROR(SEARCH("Bajo",AW4)))</formula>
    </cfRule>
    <cfRule type="containsText" dxfId="12771" priority="2331" operator="containsText" text="Catastrófico">
      <formula>NOT(ISERROR(SEARCH("Catastrófico",AW4)))</formula>
    </cfRule>
    <cfRule type="containsText" dxfId="12770" priority="2332" operator="containsText" text="Mayor">
      <formula>NOT(ISERROR(SEARCH("Mayor",AW4)))</formula>
    </cfRule>
    <cfRule type="containsText" dxfId="12769" priority="2333" operator="containsText" text="Moderado">
      <formula>NOT(ISERROR(SEARCH("Moderado",AW4)))</formula>
    </cfRule>
    <cfRule type="containsText" dxfId="12768" priority="2334" operator="containsText" text="Menor">
      <formula>NOT(ISERROR(SEARCH("Menor",AW4)))</formula>
    </cfRule>
    <cfRule type="containsText" dxfId="12767" priority="2335" operator="containsText" text="Leve">
      <formula>NOT(ISERROR(SEARCH("Leve",AW4)))</formula>
    </cfRule>
    <cfRule type="containsText" dxfId="12766" priority="2336" operator="containsText" text="Muy a">
      <formula>NOT(ISERROR(SEARCH("Muy a",AW4)))</formula>
    </cfRule>
    <cfRule type="containsText" dxfId="12765" priority="2337" operator="containsText" text="Muy b">
      <formula>NOT(ISERROR(SEARCH("Muy b",AW4)))</formula>
    </cfRule>
    <cfRule type="containsText" dxfId="12764" priority="2338" operator="containsText" text="Baja">
      <formula>NOT(ISERROR(SEARCH("Baja",AW4)))</formula>
    </cfRule>
    <cfRule type="containsText" dxfId="12763" priority="2339" operator="containsText" text="Media">
      <formula>NOT(ISERROR(SEARCH("Media",AW4)))</formula>
    </cfRule>
    <cfRule type="containsText" dxfId="12762" priority="2340" operator="containsText" text="Alta">
      <formula>NOT(ISERROR(SEARCH("Alta",AW4)))</formula>
    </cfRule>
  </conditionalFormatting>
  <conditionalFormatting sqref="AV4">
    <cfRule type="cellIs" dxfId="12761" priority="2312" operator="greaterThan">
      <formula>75%</formula>
    </cfRule>
    <cfRule type="cellIs" dxfId="12760" priority="2313" operator="between">
      <formula>51%</formula>
      <formula>75%</formula>
    </cfRule>
    <cfRule type="cellIs" dxfId="12759" priority="2314" operator="between">
      <formula>26%</formula>
      <formula>50%</formula>
    </cfRule>
    <cfRule type="cellIs" dxfId="12758" priority="2315" operator="between">
      <formula>0%</formula>
      <formula>25%</formula>
    </cfRule>
    <cfRule type="containsText" dxfId="12757" priority="2316" operator="containsText" text="BAJA">
      <formula>NOT(ISERROR(SEARCH("BAJA",AV4)))</formula>
    </cfRule>
    <cfRule type="containsText" dxfId="12756" priority="2317" operator="containsText" text="MEDIA">
      <formula>NOT(ISERROR(SEARCH("MEDIA",AV4)))</formula>
    </cfRule>
    <cfRule type="containsText" dxfId="12755" priority="2318" operator="containsText" text="ALTA">
      <formula>NOT(ISERROR(SEARCH("ALTA",AV4)))</formula>
    </cfRule>
  </conditionalFormatting>
  <conditionalFormatting sqref="AV5:AV8">
    <cfRule type="cellIs" dxfId="12754" priority="2305" operator="greaterThan">
      <formula>75%</formula>
    </cfRule>
    <cfRule type="cellIs" dxfId="12753" priority="2306" operator="between">
      <formula>51%</formula>
      <formula>75%</formula>
    </cfRule>
    <cfRule type="cellIs" dxfId="12752" priority="2307" operator="between">
      <formula>26%</formula>
      <formula>50%</formula>
    </cfRule>
    <cfRule type="cellIs" dxfId="12751" priority="2308" operator="between">
      <formula>0%</formula>
      <formula>25%</formula>
    </cfRule>
    <cfRule type="containsText" dxfId="12750" priority="2309" operator="containsText" text="BAJA">
      <formula>NOT(ISERROR(SEARCH("BAJA",AV5)))</formula>
    </cfRule>
    <cfRule type="containsText" dxfId="12749" priority="2310" operator="containsText" text="MEDIA">
      <formula>NOT(ISERROR(SEARCH("MEDIA",AV5)))</formula>
    </cfRule>
    <cfRule type="containsText" dxfId="12748" priority="2311" operator="containsText" text="ALTA">
      <formula>NOT(ISERROR(SEARCH("ALTA",AV5)))</formula>
    </cfRule>
  </conditionalFormatting>
  <conditionalFormatting sqref="AD5">
    <cfRule type="containsText" dxfId="12747" priority="2302" operator="containsText" text="BAJA">
      <formula>NOT(ISERROR(SEARCH("BAJA",AD5)))</formula>
    </cfRule>
    <cfRule type="containsText" dxfId="12746" priority="2303" operator="containsText" text="MEDIA">
      <formula>NOT(ISERROR(SEARCH("MEDIA",AD5)))</formula>
    </cfRule>
    <cfRule type="containsText" dxfId="12745" priority="2304" operator="containsText" text="ALTA">
      <formula>NOT(ISERROR(SEARCH("ALTA",AD5)))</formula>
    </cfRule>
  </conditionalFormatting>
  <conditionalFormatting sqref="AP4">
    <cfRule type="containsText" dxfId="12744" priority="2287" operator="containsText" text="BAJA">
      <formula>NOT(ISERROR(SEARCH("BAJA",AP4)))</formula>
    </cfRule>
    <cfRule type="containsText" dxfId="12743" priority="2288" operator="containsText" text="MEDIA">
      <formula>NOT(ISERROR(SEARCH("MEDIA",AP4)))</formula>
    </cfRule>
    <cfRule type="containsText" dxfId="12742" priority="2289" operator="containsText" text="ALTA">
      <formula>NOT(ISERROR(SEARCH("ALTA",AP4)))</formula>
    </cfRule>
  </conditionalFormatting>
  <conditionalFormatting sqref="AL4">
    <cfRule type="containsText" dxfId="12741" priority="2299" operator="containsText" text="BAJA">
      <formula>NOT(ISERROR(SEARCH("BAJA",AL4)))</formula>
    </cfRule>
    <cfRule type="containsText" dxfId="12740" priority="2300" operator="containsText" text="MEDIA">
      <formula>NOT(ISERROR(SEARCH("MEDIA",AL4)))</formula>
    </cfRule>
    <cfRule type="containsText" dxfId="12739" priority="2301" operator="containsText" text="ALTA">
      <formula>NOT(ISERROR(SEARCH("ALTA",AL4)))</formula>
    </cfRule>
  </conditionalFormatting>
  <conditionalFormatting sqref="AS4">
    <cfRule type="containsText" dxfId="12738" priority="2296" operator="containsText" text="BAJA">
      <formula>NOT(ISERROR(SEARCH("BAJA",AS4)))</formula>
    </cfRule>
    <cfRule type="containsText" dxfId="12737" priority="2297" operator="containsText" text="MEDIA">
      <formula>NOT(ISERROR(SEARCH("MEDIA",AS4)))</formula>
    </cfRule>
    <cfRule type="containsText" dxfId="12736" priority="2298" operator="containsText" text="ALTA">
      <formula>NOT(ISERROR(SEARCH("ALTA",AS4)))</formula>
    </cfRule>
  </conditionalFormatting>
  <conditionalFormatting sqref="AS5">
    <cfRule type="containsText" dxfId="12735" priority="2293" operator="containsText" text="BAJA">
      <formula>NOT(ISERROR(SEARCH("BAJA",AS5)))</formula>
    </cfRule>
    <cfRule type="containsText" dxfId="12734" priority="2294" operator="containsText" text="MEDIA">
      <formula>NOT(ISERROR(SEARCH("MEDIA",AS5)))</formula>
    </cfRule>
    <cfRule type="containsText" dxfId="12733" priority="2295" operator="containsText" text="ALTA">
      <formula>NOT(ISERROR(SEARCH("ALTA",AS5)))</formula>
    </cfRule>
  </conditionalFormatting>
  <conditionalFormatting sqref="AS6:AS8">
    <cfRule type="containsText" dxfId="12732" priority="2290" operator="containsText" text="BAJA">
      <formula>NOT(ISERROR(SEARCH("BAJA",AS6)))</formula>
    </cfRule>
    <cfRule type="containsText" dxfId="12731" priority="2291" operator="containsText" text="MEDIA">
      <formula>NOT(ISERROR(SEARCH("MEDIA",AS6)))</formula>
    </cfRule>
    <cfRule type="containsText" dxfId="12730" priority="2292" operator="containsText" text="ALTA">
      <formula>NOT(ISERROR(SEARCH("ALTA",AS6)))</formula>
    </cfRule>
  </conditionalFormatting>
  <conditionalFormatting sqref="AC9">
    <cfRule type="containsText" dxfId="12729" priority="2215" operator="containsText" text="BAJA">
      <formula>NOT(ISERROR(SEARCH("BAJA",AC9)))</formula>
    </cfRule>
    <cfRule type="containsText" dxfId="12728" priority="2216" operator="containsText" text="MEDIA">
      <formula>NOT(ISERROR(SEARCH("MEDIA",AC9)))</formula>
    </cfRule>
    <cfRule type="containsText" dxfId="12727" priority="2217" operator="containsText" text="ALTA">
      <formula>NOT(ISERROR(SEARCH("ALTA",AC9)))</formula>
    </cfRule>
  </conditionalFormatting>
  <conditionalFormatting sqref="AP5">
    <cfRule type="containsText" dxfId="12726" priority="2284" operator="containsText" text="BAJA">
      <formula>NOT(ISERROR(SEARCH("BAJA",AP5)))</formula>
    </cfRule>
    <cfRule type="containsText" dxfId="12725" priority="2285" operator="containsText" text="MEDIA">
      <formula>NOT(ISERROR(SEARCH("MEDIA",AP5)))</formula>
    </cfRule>
    <cfRule type="containsText" dxfId="12724" priority="2286" operator="containsText" text="ALTA">
      <formula>NOT(ISERROR(SEARCH("ALTA",AP5)))</formula>
    </cfRule>
  </conditionalFormatting>
  <conditionalFormatting sqref="AJ9:AK9">
    <cfRule type="containsText" dxfId="12723" priority="2278" operator="containsText" text="BAJA">
      <formula>NOT(ISERROR(SEARCH("BAJA",AJ9)))</formula>
    </cfRule>
    <cfRule type="containsText" dxfId="12722" priority="2279" operator="containsText" text="MEDIA">
      <formula>NOT(ISERROR(SEARCH("MEDIA",AJ9)))</formula>
    </cfRule>
    <cfRule type="containsText" dxfId="12721" priority="2280" operator="containsText" text="ALTA">
      <formula>NOT(ISERROR(SEARCH("ALTA",AJ9)))</formula>
    </cfRule>
  </conditionalFormatting>
  <conditionalFormatting sqref="AU9:AV9">
    <cfRule type="cellIs" dxfId="12720" priority="2221" operator="greaterThan">
      <formula>75%</formula>
    </cfRule>
    <cfRule type="cellIs" dxfId="12719" priority="2222" operator="between">
      <formula>51%</formula>
      <formula>75%</formula>
    </cfRule>
    <cfRule type="cellIs" dxfId="12718" priority="2223" operator="between">
      <formula>26%</formula>
      <formula>50%</formula>
    </cfRule>
    <cfRule type="cellIs" dxfId="12717" priority="2224" operator="between">
      <formula>0%</formula>
      <formula>25%</formula>
    </cfRule>
    <cfRule type="containsText" dxfId="12716" priority="2281" operator="containsText" text="BAJA">
      <formula>NOT(ISERROR(SEARCH("BAJA",AU9)))</formula>
    </cfRule>
    <cfRule type="containsText" dxfId="12715" priority="2282" operator="containsText" text="MEDIA">
      <formula>NOT(ISERROR(SEARCH("MEDIA",AU9)))</formula>
    </cfRule>
    <cfRule type="containsText" dxfId="12714" priority="2283" operator="containsText" text="ALTA">
      <formula>NOT(ISERROR(SEARCH("ALTA",AU9)))</formula>
    </cfRule>
  </conditionalFormatting>
  <conditionalFormatting sqref="V9:X9 Z9 AW9:AX9">
    <cfRule type="cellIs" dxfId="12713" priority="2247" operator="equal">
      <formula>100%</formula>
    </cfRule>
    <cfRule type="cellIs" dxfId="12712" priority="2248" operator="equal">
      <formula>80%</formula>
    </cfRule>
    <cfRule type="cellIs" dxfId="12711" priority="2249" operator="equal">
      <formula>60%</formula>
    </cfRule>
    <cfRule type="cellIs" dxfId="12710" priority="2250" operator="equal">
      <formula>40%</formula>
    </cfRule>
    <cfRule type="cellIs" dxfId="12709" priority="2251" operator="equal">
      <formula>0.2</formula>
    </cfRule>
    <cfRule type="containsText" dxfId="12708" priority="2265" operator="containsText" text="Extremo">
      <formula>NOT(ISERROR(SEARCH("Extremo",V9)))</formula>
    </cfRule>
    <cfRule type="containsText" dxfId="12707" priority="2266" operator="containsText" text="Alto">
      <formula>NOT(ISERROR(SEARCH("Alto",V9)))</formula>
    </cfRule>
    <cfRule type="containsText" dxfId="12706" priority="2267" operator="containsText" text="Bajo">
      <formula>NOT(ISERROR(SEARCH("Bajo",V9)))</formula>
    </cfRule>
    <cfRule type="containsText" dxfId="12705" priority="2268" operator="containsText" text="Catastrófico">
      <formula>NOT(ISERROR(SEARCH("Catastrófico",V9)))</formula>
    </cfRule>
    <cfRule type="containsText" dxfId="12704" priority="2269" operator="containsText" text="Mayor">
      <formula>NOT(ISERROR(SEARCH("Mayor",V9)))</formula>
    </cfRule>
    <cfRule type="containsText" dxfId="12703" priority="2270" operator="containsText" text="Moderado">
      <formula>NOT(ISERROR(SEARCH("Moderado",V9)))</formula>
    </cfRule>
    <cfRule type="containsText" dxfId="12702" priority="2271" operator="containsText" text="Menor">
      <formula>NOT(ISERROR(SEARCH("Menor",V9)))</formula>
    </cfRule>
    <cfRule type="containsText" dxfId="12701" priority="2272" operator="containsText" text="Leve">
      <formula>NOT(ISERROR(SEARCH("Leve",V9)))</formula>
    </cfRule>
    <cfRule type="containsText" dxfId="12700" priority="2273" operator="containsText" text="Muy a">
      <formula>NOT(ISERROR(SEARCH("Muy a",V9)))</formula>
    </cfRule>
    <cfRule type="containsText" dxfId="12699" priority="2274" operator="containsText" text="Muy b">
      <formula>NOT(ISERROR(SEARCH("Muy b",V9)))</formula>
    </cfRule>
    <cfRule type="containsText" dxfId="12698" priority="2275" operator="containsText" text="Baja">
      <formula>NOT(ISERROR(SEARCH("Baja",V9)))</formula>
    </cfRule>
    <cfRule type="containsText" dxfId="12697" priority="2276" operator="containsText" text="Media">
      <formula>NOT(ISERROR(SEARCH("Media",V9)))</formula>
    </cfRule>
    <cfRule type="containsText" dxfId="12696" priority="2277" operator="containsText" text="Alta">
      <formula>NOT(ISERROR(SEARCH("Alta",V9)))</formula>
    </cfRule>
  </conditionalFormatting>
  <conditionalFormatting sqref="AA9">
    <cfRule type="cellIs" dxfId="12695" priority="2225" operator="equal">
      <formula>100%</formula>
    </cfRule>
    <cfRule type="cellIs" dxfId="12694" priority="2226" operator="equal">
      <formula>75%</formula>
    </cfRule>
    <cfRule type="cellIs" dxfId="12693" priority="2227" operator="equal">
      <formula>50%</formula>
    </cfRule>
    <cfRule type="cellIs" dxfId="12692" priority="2228" operator="equal">
      <formula>25%</formula>
    </cfRule>
    <cfRule type="containsText" dxfId="12691" priority="2252" operator="containsText" text="Extremo">
      <formula>NOT(ISERROR(SEARCH("Extremo",AA9)))</formula>
    </cfRule>
    <cfRule type="containsText" dxfId="12690" priority="2253" operator="containsText" text="Alto">
      <formula>NOT(ISERROR(SEARCH("Alto",AA9)))</formula>
    </cfRule>
    <cfRule type="containsText" dxfId="12689" priority="2254" operator="containsText" text="Bajo">
      <formula>NOT(ISERROR(SEARCH("Bajo",AA9)))</formula>
    </cfRule>
    <cfRule type="containsText" dxfId="12688" priority="2255" operator="containsText" text="Catastrófico">
      <formula>NOT(ISERROR(SEARCH("Catastrófico",AA9)))</formula>
    </cfRule>
    <cfRule type="containsText" dxfId="12687" priority="2256" operator="containsText" text="Mayor">
      <formula>NOT(ISERROR(SEARCH("Mayor",AA9)))</formula>
    </cfRule>
    <cfRule type="containsText" dxfId="12686" priority="2257" operator="containsText" text="Moderado">
      <formula>NOT(ISERROR(SEARCH("Moderado",AA9)))</formula>
    </cfRule>
    <cfRule type="containsText" dxfId="12685" priority="2258" operator="containsText" text="Menor">
      <formula>NOT(ISERROR(SEARCH("Menor",AA9)))</formula>
    </cfRule>
    <cfRule type="containsText" dxfId="12684" priority="2259" operator="containsText" text="Leve">
      <formula>NOT(ISERROR(SEARCH("Leve",AA9)))</formula>
    </cfRule>
    <cfRule type="containsText" dxfId="12683" priority="2260" operator="containsText" text="Muy a">
      <formula>NOT(ISERROR(SEARCH("Muy a",AA9)))</formula>
    </cfRule>
    <cfRule type="containsText" dxfId="12682" priority="2261" operator="containsText" text="Muy b">
      <formula>NOT(ISERROR(SEARCH("Muy b",AA9)))</formula>
    </cfRule>
    <cfRule type="containsText" dxfId="12681" priority="2262" operator="containsText" text="Baja">
      <formula>NOT(ISERROR(SEARCH("Baja",AA9)))</formula>
    </cfRule>
    <cfRule type="containsText" dxfId="12680" priority="2263" operator="containsText" text="Media">
      <formula>NOT(ISERROR(SEARCH("Media",AA9)))</formula>
    </cfRule>
    <cfRule type="containsText" dxfId="12679" priority="2264" operator="containsText" text="Alta">
      <formula>NOT(ISERROR(SEARCH("Alta",AA9)))</formula>
    </cfRule>
  </conditionalFormatting>
  <conditionalFormatting sqref="Y9">
    <cfRule type="cellIs" dxfId="12678" priority="2229" operator="equal">
      <formula>100%</formula>
    </cfRule>
    <cfRule type="cellIs" dxfId="12677" priority="2230" operator="equal">
      <formula>80%</formula>
    </cfRule>
    <cfRule type="cellIs" dxfId="12676" priority="2231" operator="equal">
      <formula>60%</formula>
    </cfRule>
    <cfRule type="cellIs" dxfId="12675" priority="2232" operator="equal">
      <formula>40%</formula>
    </cfRule>
    <cfRule type="cellIs" dxfId="12674" priority="2233" operator="equal">
      <formula>0.2</formula>
    </cfRule>
    <cfRule type="containsText" dxfId="12673" priority="2234" operator="containsText" text="Extremo">
      <formula>NOT(ISERROR(SEARCH("Extremo",Y9)))</formula>
    </cfRule>
    <cfRule type="containsText" dxfId="12672" priority="2235" operator="containsText" text="Alto">
      <formula>NOT(ISERROR(SEARCH("Alto",Y9)))</formula>
    </cfRule>
    <cfRule type="containsText" dxfId="12671" priority="2236" operator="containsText" text="Bajo">
      <formula>NOT(ISERROR(SEARCH("Bajo",Y9)))</formula>
    </cfRule>
    <cfRule type="containsText" dxfId="12670" priority="2237" operator="containsText" text="Catastrófico">
      <formula>NOT(ISERROR(SEARCH("Catastrófico",Y9)))</formula>
    </cfRule>
    <cfRule type="containsText" dxfId="12669" priority="2238" operator="containsText" text="Mayor">
      <formula>NOT(ISERROR(SEARCH("Mayor",Y9)))</formula>
    </cfRule>
    <cfRule type="containsText" dxfId="12668" priority="2239" operator="containsText" text="Moderado">
      <formula>NOT(ISERROR(SEARCH("Moderado",Y9)))</formula>
    </cfRule>
    <cfRule type="containsText" dxfId="12667" priority="2240" operator="containsText" text="Menor">
      <formula>NOT(ISERROR(SEARCH("Menor",Y9)))</formula>
    </cfRule>
    <cfRule type="containsText" dxfId="12666" priority="2241" operator="containsText" text="Leve">
      <formula>NOT(ISERROR(SEARCH("Leve",Y9)))</formula>
    </cfRule>
    <cfRule type="containsText" dxfId="12665" priority="2242" operator="containsText" text="Muy a">
      <formula>NOT(ISERROR(SEARCH("Muy a",Y9)))</formula>
    </cfRule>
    <cfRule type="containsText" dxfId="12664" priority="2243" operator="containsText" text="Muy b">
      <formula>NOT(ISERROR(SEARCH("Muy b",Y9)))</formula>
    </cfRule>
    <cfRule type="containsText" dxfId="12663" priority="2244" operator="containsText" text="Baja">
      <formula>NOT(ISERROR(SEARCH("Baja",Y9)))</formula>
    </cfRule>
    <cfRule type="containsText" dxfId="12662" priority="2245" operator="containsText" text="Media">
      <formula>NOT(ISERROR(SEARCH("Media",Y9)))</formula>
    </cfRule>
    <cfRule type="containsText" dxfId="12661" priority="2246" operator="containsText" text="Alta">
      <formula>NOT(ISERROR(SEARCH("Alta",Y9)))</formula>
    </cfRule>
  </conditionalFormatting>
  <conditionalFormatting sqref="AD9">
    <cfRule type="containsText" dxfId="12660" priority="2218" operator="containsText" text="BAJA">
      <formula>NOT(ISERROR(SEARCH("BAJA",AD9)))</formula>
    </cfRule>
    <cfRule type="containsText" dxfId="12659" priority="2219" operator="containsText" text="MEDIA">
      <formula>NOT(ISERROR(SEARCH("MEDIA",AD9)))</formula>
    </cfRule>
    <cfRule type="containsText" dxfId="12658" priority="2220" operator="containsText" text="ALTA">
      <formula>NOT(ISERROR(SEARCH("ALTA",AD9)))</formula>
    </cfRule>
  </conditionalFormatting>
  <conditionalFormatting sqref="AL9">
    <cfRule type="containsText" dxfId="12657" priority="2212" operator="containsText" text="BAJA">
      <formula>NOT(ISERROR(SEARCH("BAJA",AL9)))</formula>
    </cfRule>
    <cfRule type="containsText" dxfId="12656" priority="2213" operator="containsText" text="MEDIA">
      <formula>NOT(ISERROR(SEARCH("MEDIA",AL9)))</formula>
    </cfRule>
    <cfRule type="containsText" dxfId="12655" priority="2214" operator="containsText" text="ALTA">
      <formula>NOT(ISERROR(SEARCH("ALTA",AL9)))</formula>
    </cfRule>
  </conditionalFormatting>
  <conditionalFormatting sqref="AN9">
    <cfRule type="containsText" dxfId="12654" priority="2209" operator="containsText" text="BAJA">
      <formula>NOT(ISERROR(SEARCH("BAJA",AN9)))</formula>
    </cfRule>
    <cfRule type="containsText" dxfId="12653" priority="2210" operator="containsText" text="MEDIA">
      <formula>NOT(ISERROR(SEARCH("MEDIA",AN9)))</formula>
    </cfRule>
    <cfRule type="containsText" dxfId="12652" priority="2211" operator="containsText" text="ALTA">
      <formula>NOT(ISERROR(SEARCH("ALTA",AN9)))</formula>
    </cfRule>
  </conditionalFormatting>
  <conditionalFormatting sqref="AS9">
    <cfRule type="containsText" dxfId="12651" priority="2206" operator="containsText" text="BAJA">
      <formula>NOT(ISERROR(SEARCH("BAJA",AS9)))</formula>
    </cfRule>
    <cfRule type="containsText" dxfId="12650" priority="2207" operator="containsText" text="MEDIA">
      <formula>NOT(ISERROR(SEARCH("MEDIA",AS9)))</formula>
    </cfRule>
    <cfRule type="containsText" dxfId="12649" priority="2208" operator="containsText" text="ALTA">
      <formula>NOT(ISERROR(SEARCH("ALTA",AS9)))</formula>
    </cfRule>
  </conditionalFormatting>
  <conditionalFormatting sqref="AS9">
    <cfRule type="containsText" dxfId="12648" priority="2203" operator="containsText" text="BAJA">
      <formula>NOT(ISERROR(SEARCH("BAJA",AS9)))</formula>
    </cfRule>
    <cfRule type="containsText" dxfId="12647" priority="2204" operator="containsText" text="MEDIA">
      <formula>NOT(ISERROR(SEARCH("MEDIA",AS9)))</formula>
    </cfRule>
    <cfRule type="containsText" dxfId="12646" priority="2205" operator="containsText" text="ALTA">
      <formula>NOT(ISERROR(SEARCH("ALTA",AS9)))</formula>
    </cfRule>
  </conditionalFormatting>
  <conditionalFormatting sqref="AP9">
    <cfRule type="containsText" dxfId="12645" priority="2200" operator="containsText" text="BAJA">
      <formula>NOT(ISERROR(SEARCH("BAJA",AP9)))</formula>
    </cfRule>
    <cfRule type="containsText" dxfId="12644" priority="2201" operator="containsText" text="MEDIA">
      <formula>NOT(ISERROR(SEARCH("MEDIA",AP9)))</formula>
    </cfRule>
    <cfRule type="containsText" dxfId="12643" priority="2202" operator="containsText" text="ALTA">
      <formula>NOT(ISERROR(SEARCH("ALTA",AP9)))</formula>
    </cfRule>
  </conditionalFormatting>
  <conditionalFormatting sqref="S4">
    <cfRule type="cellIs" dxfId="12642" priority="1899" operator="equal">
      <formula>100%</formula>
    </cfRule>
    <cfRule type="cellIs" dxfId="12641" priority="1900" operator="equal">
      <formula>80%</formula>
    </cfRule>
    <cfRule type="cellIs" dxfId="12640" priority="1901" operator="equal">
      <formula>60%</formula>
    </cfRule>
    <cfRule type="cellIs" dxfId="12639" priority="1902" operator="equal">
      <formula>40%</formula>
    </cfRule>
    <cfRule type="cellIs" dxfId="12638" priority="1903" operator="equal">
      <formula>0.2</formula>
    </cfRule>
    <cfRule type="containsText" dxfId="12637" priority="1904" operator="containsText" text="Extremo">
      <formula>NOT(ISERROR(SEARCH("Extremo",S4)))</formula>
    </cfRule>
    <cfRule type="containsText" dxfId="12636" priority="1905" operator="containsText" text="Alto">
      <formula>NOT(ISERROR(SEARCH("Alto",S4)))</formula>
    </cfRule>
    <cfRule type="containsText" dxfId="12635" priority="1906" operator="containsText" text="Bajo">
      <formula>NOT(ISERROR(SEARCH("Bajo",S4)))</formula>
    </cfRule>
    <cfRule type="containsText" dxfId="12634" priority="1907" operator="containsText" text="Catastrófico">
      <formula>NOT(ISERROR(SEARCH("Catastrófico",S4)))</formula>
    </cfRule>
    <cfRule type="containsText" dxfId="12633" priority="1908" operator="containsText" text="Mayor">
      <formula>NOT(ISERROR(SEARCH("Mayor",S4)))</formula>
    </cfRule>
    <cfRule type="containsText" dxfId="12632" priority="1909" operator="containsText" text="Moderado">
      <formula>NOT(ISERROR(SEARCH("Moderado",S4)))</formula>
    </cfRule>
    <cfRule type="containsText" dxfId="12631" priority="1910" operator="containsText" text="Menor">
      <formula>NOT(ISERROR(SEARCH("Menor",S4)))</formula>
    </cfRule>
    <cfRule type="containsText" dxfId="12630" priority="1911" operator="containsText" text="Leve">
      <formula>NOT(ISERROR(SEARCH("Leve",S4)))</formula>
    </cfRule>
    <cfRule type="containsText" dxfId="12629" priority="1912" operator="containsText" text="Muy a">
      <formula>NOT(ISERROR(SEARCH("Muy a",S4)))</formula>
    </cfRule>
    <cfRule type="containsText" dxfId="12628" priority="1913" operator="containsText" text="Muy b">
      <formula>NOT(ISERROR(SEARCH("Muy b",S4)))</formula>
    </cfRule>
    <cfRule type="containsText" dxfId="12627" priority="1914" operator="containsText" text="Baja">
      <formula>NOT(ISERROR(SEARCH("Baja",S4)))</formula>
    </cfRule>
    <cfRule type="containsText" dxfId="12626" priority="1915" operator="containsText" text="Media">
      <formula>NOT(ISERROR(SEARCH("Media",S4)))</formula>
    </cfRule>
    <cfRule type="containsText" dxfId="12625" priority="1916" operator="containsText" text="Alta">
      <formula>NOT(ISERROR(SEARCH("Alta",S4)))</formula>
    </cfRule>
  </conditionalFormatting>
  <conditionalFormatting sqref="T4">
    <cfRule type="cellIs" dxfId="12624" priority="1881" operator="equal">
      <formula>100%</formula>
    </cfRule>
    <cfRule type="cellIs" dxfId="12623" priority="1882" operator="equal">
      <formula>80%</formula>
    </cfRule>
    <cfRule type="cellIs" dxfId="12622" priority="1883" operator="equal">
      <formula>60%</formula>
    </cfRule>
    <cfRule type="cellIs" dxfId="12621" priority="1884" operator="equal">
      <formula>40%</formula>
    </cfRule>
    <cfRule type="cellIs" dxfId="12620" priority="1885" operator="equal">
      <formula>0.2</formula>
    </cfRule>
    <cfRule type="containsText" dxfId="12619" priority="1886" operator="containsText" text="Extremo">
      <formula>NOT(ISERROR(SEARCH("Extremo",T4)))</formula>
    </cfRule>
    <cfRule type="containsText" dxfId="12618" priority="1887" operator="containsText" text="Alto">
      <formula>NOT(ISERROR(SEARCH("Alto",T4)))</formula>
    </cfRule>
    <cfRule type="containsText" dxfId="12617" priority="1888" operator="containsText" text="Bajo">
      <formula>NOT(ISERROR(SEARCH("Bajo",T4)))</formula>
    </cfRule>
    <cfRule type="containsText" dxfId="12616" priority="1889" operator="containsText" text="Catastrófico">
      <formula>NOT(ISERROR(SEARCH("Catastrófico",T4)))</formula>
    </cfRule>
    <cfRule type="containsText" dxfId="12615" priority="1890" operator="containsText" text="Mayor">
      <formula>NOT(ISERROR(SEARCH("Mayor",T4)))</formula>
    </cfRule>
    <cfRule type="containsText" dxfId="12614" priority="1891" operator="containsText" text="Moderado">
      <formula>NOT(ISERROR(SEARCH("Moderado",T4)))</formula>
    </cfRule>
    <cfRule type="containsText" dxfId="12613" priority="1892" operator="containsText" text="Menor">
      <formula>NOT(ISERROR(SEARCH("Menor",T4)))</formula>
    </cfRule>
    <cfRule type="containsText" dxfId="12612" priority="1893" operator="containsText" text="Leve">
      <formula>NOT(ISERROR(SEARCH("Leve",T4)))</formula>
    </cfRule>
    <cfRule type="containsText" dxfId="12611" priority="1894" operator="containsText" text="Muy a">
      <formula>NOT(ISERROR(SEARCH("Muy a",T4)))</formula>
    </cfRule>
    <cfRule type="containsText" dxfId="12610" priority="1895" operator="containsText" text="Muy b">
      <formula>NOT(ISERROR(SEARCH("Muy b",T4)))</formula>
    </cfRule>
    <cfRule type="containsText" dxfId="12609" priority="1896" operator="containsText" text="Baja">
      <formula>NOT(ISERROR(SEARCH("Baja",T4)))</formula>
    </cfRule>
    <cfRule type="containsText" dxfId="12608" priority="1897" operator="containsText" text="Media">
      <formula>NOT(ISERROR(SEARCH("Media",T4)))</formula>
    </cfRule>
    <cfRule type="containsText" dxfId="12607" priority="1898" operator="containsText" text="Alta">
      <formula>NOT(ISERROR(SEARCH("Alta",T4)))</formula>
    </cfRule>
  </conditionalFormatting>
  <conditionalFormatting sqref="S9">
    <cfRule type="cellIs" dxfId="12606" priority="1863" operator="equal">
      <formula>100%</formula>
    </cfRule>
    <cfRule type="cellIs" dxfId="12605" priority="1864" operator="equal">
      <formula>80%</formula>
    </cfRule>
    <cfRule type="cellIs" dxfId="12604" priority="1865" operator="equal">
      <formula>60%</formula>
    </cfRule>
    <cfRule type="cellIs" dxfId="12603" priority="1866" operator="equal">
      <formula>40%</formula>
    </cfRule>
    <cfRule type="cellIs" dxfId="12602" priority="1867" operator="equal">
      <formula>0.2</formula>
    </cfRule>
    <cfRule type="containsText" dxfId="12601" priority="1868" operator="containsText" text="Extremo">
      <formula>NOT(ISERROR(SEARCH("Extremo",S9)))</formula>
    </cfRule>
    <cfRule type="containsText" dxfId="12600" priority="1869" operator="containsText" text="Alto">
      <formula>NOT(ISERROR(SEARCH("Alto",S9)))</formula>
    </cfRule>
    <cfRule type="containsText" dxfId="12599" priority="1870" operator="containsText" text="Bajo">
      <formula>NOT(ISERROR(SEARCH("Bajo",S9)))</formula>
    </cfRule>
    <cfRule type="containsText" dxfId="12598" priority="1871" operator="containsText" text="Catastrófico">
      <formula>NOT(ISERROR(SEARCH("Catastrófico",S9)))</formula>
    </cfRule>
    <cfRule type="containsText" dxfId="12597" priority="1872" operator="containsText" text="Mayor">
      <formula>NOT(ISERROR(SEARCH("Mayor",S9)))</formula>
    </cfRule>
    <cfRule type="containsText" dxfId="12596" priority="1873" operator="containsText" text="Moderado">
      <formula>NOT(ISERROR(SEARCH("Moderado",S9)))</formula>
    </cfRule>
    <cfRule type="containsText" dxfId="12595" priority="1874" operator="containsText" text="Menor">
      <formula>NOT(ISERROR(SEARCH("Menor",S9)))</formula>
    </cfRule>
    <cfRule type="containsText" dxfId="12594" priority="1875" operator="containsText" text="Leve">
      <formula>NOT(ISERROR(SEARCH("Leve",S9)))</formula>
    </cfRule>
    <cfRule type="containsText" dxfId="12593" priority="1876" operator="containsText" text="Muy a">
      <formula>NOT(ISERROR(SEARCH("Muy a",S9)))</formula>
    </cfRule>
    <cfRule type="containsText" dxfId="12592" priority="1877" operator="containsText" text="Muy b">
      <formula>NOT(ISERROR(SEARCH("Muy b",S9)))</formula>
    </cfRule>
    <cfRule type="containsText" dxfId="12591" priority="1878" operator="containsText" text="Baja">
      <formula>NOT(ISERROR(SEARCH("Baja",S9)))</formula>
    </cfRule>
    <cfRule type="containsText" dxfId="12590" priority="1879" operator="containsText" text="Media">
      <formula>NOT(ISERROR(SEARCH("Media",S9)))</formula>
    </cfRule>
    <cfRule type="containsText" dxfId="12589" priority="1880" operator="containsText" text="Alta">
      <formula>NOT(ISERROR(SEARCH("Alta",S9)))</formula>
    </cfRule>
  </conditionalFormatting>
  <conditionalFormatting sqref="T9">
    <cfRule type="cellIs" dxfId="12588" priority="1845" operator="equal">
      <formula>100%</formula>
    </cfRule>
    <cfRule type="cellIs" dxfId="12587" priority="1846" operator="equal">
      <formula>80%</formula>
    </cfRule>
    <cfRule type="cellIs" dxfId="12586" priority="1847" operator="equal">
      <formula>60%</formula>
    </cfRule>
    <cfRule type="cellIs" dxfId="12585" priority="1848" operator="equal">
      <formula>40%</formula>
    </cfRule>
    <cfRule type="cellIs" dxfId="12584" priority="1849" operator="equal">
      <formula>0.2</formula>
    </cfRule>
    <cfRule type="containsText" dxfId="12583" priority="1850" operator="containsText" text="Extremo">
      <formula>NOT(ISERROR(SEARCH("Extremo",T9)))</formula>
    </cfRule>
    <cfRule type="containsText" dxfId="12582" priority="1851" operator="containsText" text="Alto">
      <formula>NOT(ISERROR(SEARCH("Alto",T9)))</formula>
    </cfRule>
    <cfRule type="containsText" dxfId="12581" priority="1852" operator="containsText" text="Bajo">
      <formula>NOT(ISERROR(SEARCH("Bajo",T9)))</formula>
    </cfRule>
    <cfRule type="containsText" dxfId="12580" priority="1853" operator="containsText" text="Catastrófico">
      <formula>NOT(ISERROR(SEARCH("Catastrófico",T9)))</formula>
    </cfRule>
    <cfRule type="containsText" dxfId="12579" priority="1854" operator="containsText" text="Mayor">
      <formula>NOT(ISERROR(SEARCH("Mayor",T9)))</formula>
    </cfRule>
    <cfRule type="containsText" dxfId="12578" priority="1855" operator="containsText" text="Moderado">
      <formula>NOT(ISERROR(SEARCH("Moderado",T9)))</formula>
    </cfRule>
    <cfRule type="containsText" dxfId="12577" priority="1856" operator="containsText" text="Menor">
      <formula>NOT(ISERROR(SEARCH("Menor",T9)))</formula>
    </cfRule>
    <cfRule type="containsText" dxfId="12576" priority="1857" operator="containsText" text="Leve">
      <formula>NOT(ISERROR(SEARCH("Leve",T9)))</formula>
    </cfRule>
    <cfRule type="containsText" dxfId="12575" priority="1858" operator="containsText" text="Muy a">
      <formula>NOT(ISERROR(SEARCH("Muy a",T9)))</formula>
    </cfRule>
    <cfRule type="containsText" dxfId="12574" priority="1859" operator="containsText" text="Muy b">
      <formula>NOT(ISERROR(SEARCH("Muy b",T9)))</formula>
    </cfRule>
    <cfRule type="containsText" dxfId="12573" priority="1860" operator="containsText" text="Baja">
      <formula>NOT(ISERROR(SEARCH("Baja",T9)))</formula>
    </cfRule>
    <cfRule type="containsText" dxfId="12572" priority="1861" operator="containsText" text="Media">
      <formula>NOT(ISERROR(SEARCH("Media",T9)))</formula>
    </cfRule>
    <cfRule type="containsText" dxfId="12571" priority="1862" operator="containsText" text="Alta">
      <formula>NOT(ISERROR(SEARCH("Alta",T9)))</formula>
    </cfRule>
  </conditionalFormatting>
  <conditionalFormatting sqref="U4">
    <cfRule type="cellIs" dxfId="12570" priority="1755" operator="equal">
      <formula>100%</formula>
    </cfRule>
    <cfRule type="cellIs" dxfId="12569" priority="1756" operator="equal">
      <formula>80%</formula>
    </cfRule>
    <cfRule type="cellIs" dxfId="12568" priority="1757" operator="equal">
      <formula>60%</formula>
    </cfRule>
    <cfRule type="cellIs" dxfId="12567" priority="1758" operator="equal">
      <formula>40%</formula>
    </cfRule>
    <cfRule type="cellIs" dxfId="12566" priority="1759" operator="equal">
      <formula>0.2</formula>
    </cfRule>
    <cfRule type="containsText" dxfId="12565" priority="1760" operator="containsText" text="Extremo">
      <formula>NOT(ISERROR(SEARCH("Extremo",U4)))</formula>
    </cfRule>
    <cfRule type="containsText" dxfId="12564" priority="1761" operator="containsText" text="Alto">
      <formula>NOT(ISERROR(SEARCH("Alto",U4)))</formula>
    </cfRule>
    <cfRule type="containsText" dxfId="12563" priority="1762" operator="containsText" text="Bajo">
      <formula>NOT(ISERROR(SEARCH("Bajo",U4)))</formula>
    </cfRule>
    <cfRule type="containsText" dxfId="12562" priority="1763" operator="containsText" text="Catastrófico">
      <formula>NOT(ISERROR(SEARCH("Catastrófico",U4)))</formula>
    </cfRule>
    <cfRule type="containsText" dxfId="12561" priority="1764" operator="containsText" text="Mayor">
      <formula>NOT(ISERROR(SEARCH("Mayor",U4)))</formula>
    </cfRule>
    <cfRule type="containsText" dxfId="12560" priority="1765" operator="containsText" text="Moderado">
      <formula>NOT(ISERROR(SEARCH("Moderado",U4)))</formula>
    </cfRule>
    <cfRule type="containsText" dxfId="12559" priority="1766" operator="containsText" text="Menor">
      <formula>NOT(ISERROR(SEARCH("Menor",U4)))</formula>
    </cfRule>
    <cfRule type="containsText" dxfId="12558" priority="1767" operator="containsText" text="Leve">
      <formula>NOT(ISERROR(SEARCH("Leve",U4)))</formula>
    </cfRule>
    <cfRule type="containsText" dxfId="12557" priority="1768" operator="containsText" text="Muy a">
      <formula>NOT(ISERROR(SEARCH("Muy a",U4)))</formula>
    </cfRule>
    <cfRule type="containsText" dxfId="12556" priority="1769" operator="containsText" text="Muy b">
      <formula>NOT(ISERROR(SEARCH("Muy b",U4)))</formula>
    </cfRule>
    <cfRule type="containsText" dxfId="12555" priority="1770" operator="containsText" text="Baja">
      <formula>NOT(ISERROR(SEARCH("Baja",U4)))</formula>
    </cfRule>
    <cfRule type="containsText" dxfId="12554" priority="1771" operator="containsText" text="Media">
      <formula>NOT(ISERROR(SEARCH("Media",U4)))</formula>
    </cfRule>
    <cfRule type="containsText" dxfId="12553" priority="1772" operator="containsText" text="Alta">
      <formula>NOT(ISERROR(SEARCH("Alta",U4)))</formula>
    </cfRule>
  </conditionalFormatting>
  <conditionalFormatting sqref="U9">
    <cfRule type="cellIs" dxfId="12552" priority="1737" operator="equal">
      <formula>100%</formula>
    </cfRule>
    <cfRule type="cellIs" dxfId="12551" priority="1738" operator="equal">
      <formula>80%</formula>
    </cfRule>
    <cfRule type="cellIs" dxfId="12550" priority="1739" operator="equal">
      <formula>60%</formula>
    </cfRule>
    <cfRule type="cellIs" dxfId="12549" priority="1740" operator="equal">
      <formula>40%</formula>
    </cfRule>
    <cfRule type="cellIs" dxfId="12548" priority="1741" operator="equal">
      <formula>0.2</formula>
    </cfRule>
    <cfRule type="containsText" dxfId="12547" priority="1742" operator="containsText" text="Extremo">
      <formula>NOT(ISERROR(SEARCH("Extremo",U9)))</formula>
    </cfRule>
    <cfRule type="containsText" dxfId="12546" priority="1743" operator="containsText" text="Alto">
      <formula>NOT(ISERROR(SEARCH("Alto",U9)))</formula>
    </cfRule>
    <cfRule type="containsText" dxfId="12545" priority="1744" operator="containsText" text="Bajo">
      <formula>NOT(ISERROR(SEARCH("Bajo",U9)))</formula>
    </cfRule>
    <cfRule type="containsText" dxfId="12544" priority="1745" operator="containsText" text="Catastrófico">
      <formula>NOT(ISERROR(SEARCH("Catastrófico",U9)))</formula>
    </cfRule>
    <cfRule type="containsText" dxfId="12543" priority="1746" operator="containsText" text="Mayor">
      <formula>NOT(ISERROR(SEARCH("Mayor",U9)))</formula>
    </cfRule>
    <cfRule type="containsText" dxfId="12542" priority="1747" operator="containsText" text="Moderado">
      <formula>NOT(ISERROR(SEARCH("Moderado",U9)))</formula>
    </cfRule>
    <cfRule type="containsText" dxfId="12541" priority="1748" operator="containsText" text="Menor">
      <formula>NOT(ISERROR(SEARCH("Menor",U9)))</formula>
    </cfRule>
    <cfRule type="containsText" dxfId="12540" priority="1749" operator="containsText" text="Leve">
      <formula>NOT(ISERROR(SEARCH("Leve",U9)))</formula>
    </cfRule>
    <cfRule type="containsText" dxfId="12539" priority="1750" operator="containsText" text="Muy a">
      <formula>NOT(ISERROR(SEARCH("Muy a",U9)))</formula>
    </cfRule>
    <cfRule type="containsText" dxfId="12538" priority="1751" operator="containsText" text="Muy b">
      <formula>NOT(ISERROR(SEARCH("Muy b",U9)))</formula>
    </cfRule>
    <cfRule type="containsText" dxfId="12537" priority="1752" operator="containsText" text="Baja">
      <formula>NOT(ISERROR(SEARCH("Baja",U9)))</formula>
    </cfRule>
    <cfRule type="containsText" dxfId="12536" priority="1753" operator="containsText" text="Media">
      <formula>NOT(ISERROR(SEARCH("Media",U9)))</formula>
    </cfRule>
    <cfRule type="containsText" dxfId="12535" priority="1754" operator="containsText" text="Alta">
      <formula>NOT(ISERROR(SEARCH("Alta",U9)))</formula>
    </cfRule>
  </conditionalFormatting>
  <conditionalFormatting sqref="AN10">
    <cfRule type="containsText" dxfId="12534" priority="1629" operator="containsText" text="BAJA">
      <formula>NOT(ISERROR(SEARCH("BAJA",AN10)))</formula>
    </cfRule>
    <cfRule type="containsText" dxfId="12533" priority="1630" operator="containsText" text="MEDIA">
      <formula>NOT(ISERROR(SEARCH("MEDIA",AN10)))</formula>
    </cfRule>
    <cfRule type="containsText" dxfId="12532" priority="1631" operator="containsText" text="ALTA">
      <formula>NOT(ISERROR(SEARCH("ALTA",AN10)))</formula>
    </cfRule>
  </conditionalFormatting>
  <conditionalFormatting sqref="AS10">
    <cfRule type="containsText" dxfId="12531" priority="1626" operator="containsText" text="BAJA">
      <formula>NOT(ISERROR(SEARCH("BAJA",AS10)))</formula>
    </cfRule>
    <cfRule type="containsText" dxfId="12530" priority="1627" operator="containsText" text="MEDIA">
      <formula>NOT(ISERROR(SEARCH("MEDIA",AS10)))</formula>
    </cfRule>
    <cfRule type="containsText" dxfId="12529" priority="1628" operator="containsText" text="ALTA">
      <formula>NOT(ISERROR(SEARCH("ALTA",AS10)))</formula>
    </cfRule>
  </conditionalFormatting>
  <conditionalFormatting sqref="AD11">
    <cfRule type="containsText" dxfId="12528" priority="1566" operator="containsText" text="BAJA">
      <formula>NOT(ISERROR(SEARCH("BAJA",AD11)))</formula>
    </cfRule>
    <cfRule type="containsText" dxfId="12527" priority="1567" operator="containsText" text="MEDIA">
      <formula>NOT(ISERROR(SEARCH("MEDIA",AD11)))</formula>
    </cfRule>
    <cfRule type="containsText" dxfId="12526" priority="1568" operator="containsText" text="ALTA">
      <formula>NOT(ISERROR(SEARCH("ALTA",AD11)))</formula>
    </cfRule>
  </conditionalFormatting>
  <conditionalFormatting sqref="AJ10:AK10">
    <cfRule type="containsText" dxfId="12525" priority="1692" operator="containsText" text="BAJA">
      <formula>NOT(ISERROR(SEARCH("BAJA",AJ10)))</formula>
    </cfRule>
    <cfRule type="containsText" dxfId="12524" priority="1693" operator="containsText" text="MEDIA">
      <formula>NOT(ISERROR(SEARCH("MEDIA",AJ10)))</formula>
    </cfRule>
    <cfRule type="containsText" dxfId="12523" priority="1694" operator="containsText" text="ALTA">
      <formula>NOT(ISERROR(SEARCH("ALTA",AJ10)))</formula>
    </cfRule>
  </conditionalFormatting>
  <conditionalFormatting sqref="AU10:AV10">
    <cfRule type="cellIs" dxfId="12522" priority="1635" operator="greaterThan">
      <formula>75%</formula>
    </cfRule>
    <cfRule type="cellIs" dxfId="12521" priority="1636" operator="between">
      <formula>51%</formula>
      <formula>75%</formula>
    </cfRule>
    <cfRule type="cellIs" dxfId="12520" priority="1637" operator="between">
      <formula>26%</formula>
      <formula>50%</formula>
    </cfRule>
    <cfRule type="cellIs" dxfId="12519" priority="1638" operator="between">
      <formula>0%</formula>
      <formula>25%</formula>
    </cfRule>
    <cfRule type="containsText" dxfId="12518" priority="1695" operator="containsText" text="BAJA">
      <formula>NOT(ISERROR(SEARCH("BAJA",AU10)))</formula>
    </cfRule>
    <cfRule type="containsText" dxfId="12517" priority="1696" operator="containsText" text="MEDIA">
      <formula>NOT(ISERROR(SEARCH("MEDIA",AU10)))</formula>
    </cfRule>
    <cfRule type="containsText" dxfId="12516" priority="1697" operator="containsText" text="ALTA">
      <formula>NOT(ISERROR(SEARCH("ALTA",AU10)))</formula>
    </cfRule>
  </conditionalFormatting>
  <conditionalFormatting sqref="V10:X10 Z10 AW10:AX10">
    <cfRule type="cellIs" dxfId="12515" priority="1661" operator="equal">
      <formula>100%</formula>
    </cfRule>
    <cfRule type="cellIs" dxfId="12514" priority="1662" operator="equal">
      <formula>80%</formula>
    </cfRule>
    <cfRule type="cellIs" dxfId="12513" priority="1663" operator="equal">
      <formula>60%</formula>
    </cfRule>
    <cfRule type="cellIs" dxfId="12512" priority="1664" operator="equal">
      <formula>40%</formula>
    </cfRule>
    <cfRule type="cellIs" dxfId="12511" priority="1665" operator="equal">
      <formula>0.2</formula>
    </cfRule>
    <cfRule type="containsText" dxfId="12510" priority="1679" operator="containsText" text="Extremo">
      <formula>NOT(ISERROR(SEARCH("Extremo",V10)))</formula>
    </cfRule>
    <cfRule type="containsText" dxfId="12509" priority="1680" operator="containsText" text="Alto">
      <formula>NOT(ISERROR(SEARCH("Alto",V10)))</formula>
    </cfRule>
    <cfRule type="containsText" dxfId="12508" priority="1681" operator="containsText" text="Bajo">
      <formula>NOT(ISERROR(SEARCH("Bajo",V10)))</formula>
    </cfRule>
    <cfRule type="containsText" dxfId="12507" priority="1682" operator="containsText" text="Catastrófico">
      <formula>NOT(ISERROR(SEARCH("Catastrófico",V10)))</formula>
    </cfRule>
    <cfRule type="containsText" dxfId="12506" priority="1683" operator="containsText" text="Mayor">
      <formula>NOT(ISERROR(SEARCH("Mayor",V10)))</formula>
    </cfRule>
    <cfRule type="containsText" dxfId="12505" priority="1684" operator="containsText" text="Moderado">
      <formula>NOT(ISERROR(SEARCH("Moderado",V10)))</formula>
    </cfRule>
    <cfRule type="containsText" dxfId="12504" priority="1685" operator="containsText" text="Menor">
      <formula>NOT(ISERROR(SEARCH("Menor",V10)))</formula>
    </cfRule>
    <cfRule type="containsText" dxfId="12503" priority="1686" operator="containsText" text="Leve">
      <formula>NOT(ISERROR(SEARCH("Leve",V10)))</formula>
    </cfRule>
    <cfRule type="containsText" dxfId="12502" priority="1687" operator="containsText" text="Muy a">
      <formula>NOT(ISERROR(SEARCH("Muy a",V10)))</formula>
    </cfRule>
    <cfRule type="containsText" dxfId="12501" priority="1688" operator="containsText" text="Muy b">
      <formula>NOT(ISERROR(SEARCH("Muy b",V10)))</formula>
    </cfRule>
    <cfRule type="containsText" dxfId="12500" priority="1689" operator="containsText" text="Baja">
      <formula>NOT(ISERROR(SEARCH("Baja",V10)))</formula>
    </cfRule>
    <cfRule type="containsText" dxfId="12499" priority="1690" operator="containsText" text="Media">
      <formula>NOT(ISERROR(SEARCH("Media",V10)))</formula>
    </cfRule>
    <cfRule type="containsText" dxfId="12498" priority="1691" operator="containsText" text="Alta">
      <formula>NOT(ISERROR(SEARCH("Alta",V10)))</formula>
    </cfRule>
  </conditionalFormatting>
  <conditionalFormatting sqref="AA10">
    <cfRule type="cellIs" dxfId="12497" priority="1639" operator="equal">
      <formula>100%</formula>
    </cfRule>
    <cfRule type="cellIs" dxfId="12496" priority="1640" operator="equal">
      <formula>75%</formula>
    </cfRule>
    <cfRule type="cellIs" dxfId="12495" priority="1641" operator="equal">
      <formula>50%</formula>
    </cfRule>
    <cfRule type="cellIs" dxfId="12494" priority="1642" operator="equal">
      <formula>25%</formula>
    </cfRule>
    <cfRule type="containsText" dxfId="12493" priority="1666" operator="containsText" text="Extremo">
      <formula>NOT(ISERROR(SEARCH("Extremo",AA10)))</formula>
    </cfRule>
    <cfRule type="containsText" dxfId="12492" priority="1667" operator="containsText" text="Alto">
      <formula>NOT(ISERROR(SEARCH("Alto",AA10)))</formula>
    </cfRule>
    <cfRule type="containsText" dxfId="12491" priority="1668" operator="containsText" text="Bajo">
      <formula>NOT(ISERROR(SEARCH("Bajo",AA10)))</formula>
    </cfRule>
    <cfRule type="containsText" dxfId="12490" priority="1669" operator="containsText" text="Catastrófico">
      <formula>NOT(ISERROR(SEARCH("Catastrófico",AA10)))</formula>
    </cfRule>
    <cfRule type="containsText" dxfId="12489" priority="1670" operator="containsText" text="Mayor">
      <formula>NOT(ISERROR(SEARCH("Mayor",AA10)))</formula>
    </cfRule>
    <cfRule type="containsText" dxfId="12488" priority="1671" operator="containsText" text="Moderado">
      <formula>NOT(ISERROR(SEARCH("Moderado",AA10)))</formula>
    </cfRule>
    <cfRule type="containsText" dxfId="12487" priority="1672" operator="containsText" text="Menor">
      <formula>NOT(ISERROR(SEARCH("Menor",AA10)))</formula>
    </cfRule>
    <cfRule type="containsText" dxfId="12486" priority="1673" operator="containsText" text="Leve">
      <formula>NOT(ISERROR(SEARCH("Leve",AA10)))</formula>
    </cfRule>
    <cfRule type="containsText" dxfId="12485" priority="1674" operator="containsText" text="Muy a">
      <formula>NOT(ISERROR(SEARCH("Muy a",AA10)))</formula>
    </cfRule>
    <cfRule type="containsText" dxfId="12484" priority="1675" operator="containsText" text="Muy b">
      <formula>NOT(ISERROR(SEARCH("Muy b",AA10)))</formula>
    </cfRule>
    <cfRule type="containsText" dxfId="12483" priority="1676" operator="containsText" text="Baja">
      <formula>NOT(ISERROR(SEARCH("Baja",AA10)))</formula>
    </cfRule>
    <cfRule type="containsText" dxfId="12482" priority="1677" operator="containsText" text="Media">
      <formula>NOT(ISERROR(SEARCH("Media",AA10)))</formula>
    </cfRule>
    <cfRule type="containsText" dxfId="12481" priority="1678" operator="containsText" text="Alta">
      <formula>NOT(ISERROR(SEARCH("Alta",AA10)))</formula>
    </cfRule>
  </conditionalFormatting>
  <conditionalFormatting sqref="Y10">
    <cfRule type="cellIs" dxfId="12480" priority="1643" operator="equal">
      <formula>100%</formula>
    </cfRule>
    <cfRule type="cellIs" dxfId="12479" priority="1644" operator="equal">
      <formula>80%</formula>
    </cfRule>
    <cfRule type="cellIs" dxfId="12478" priority="1645" operator="equal">
      <formula>60%</formula>
    </cfRule>
    <cfRule type="cellIs" dxfId="12477" priority="1646" operator="equal">
      <formula>40%</formula>
    </cfRule>
    <cfRule type="cellIs" dxfId="12476" priority="1647" operator="equal">
      <formula>0.2</formula>
    </cfRule>
    <cfRule type="containsText" dxfId="12475" priority="1648" operator="containsText" text="Extremo">
      <formula>NOT(ISERROR(SEARCH("Extremo",Y10)))</formula>
    </cfRule>
    <cfRule type="containsText" dxfId="12474" priority="1649" operator="containsText" text="Alto">
      <formula>NOT(ISERROR(SEARCH("Alto",Y10)))</formula>
    </cfRule>
    <cfRule type="containsText" dxfId="12473" priority="1650" operator="containsText" text="Bajo">
      <formula>NOT(ISERROR(SEARCH("Bajo",Y10)))</formula>
    </cfRule>
    <cfRule type="containsText" dxfId="12472" priority="1651" operator="containsText" text="Catastrófico">
      <formula>NOT(ISERROR(SEARCH("Catastrófico",Y10)))</formula>
    </cfRule>
    <cfRule type="containsText" dxfId="12471" priority="1652" operator="containsText" text="Mayor">
      <formula>NOT(ISERROR(SEARCH("Mayor",Y10)))</formula>
    </cfRule>
    <cfRule type="containsText" dxfId="12470" priority="1653" operator="containsText" text="Moderado">
      <formula>NOT(ISERROR(SEARCH("Moderado",Y10)))</formula>
    </cfRule>
    <cfRule type="containsText" dxfId="12469" priority="1654" operator="containsText" text="Menor">
      <formula>NOT(ISERROR(SEARCH("Menor",Y10)))</formula>
    </cfRule>
    <cfRule type="containsText" dxfId="12468" priority="1655" operator="containsText" text="Leve">
      <formula>NOT(ISERROR(SEARCH("Leve",Y10)))</formula>
    </cfRule>
    <cfRule type="containsText" dxfId="12467" priority="1656" operator="containsText" text="Muy a">
      <formula>NOT(ISERROR(SEARCH("Muy a",Y10)))</formula>
    </cfRule>
    <cfRule type="containsText" dxfId="12466" priority="1657" operator="containsText" text="Muy b">
      <formula>NOT(ISERROR(SEARCH("Muy b",Y10)))</formula>
    </cfRule>
    <cfRule type="containsText" dxfId="12465" priority="1658" operator="containsText" text="Baja">
      <formula>NOT(ISERROR(SEARCH("Baja",Y10)))</formula>
    </cfRule>
    <cfRule type="containsText" dxfId="12464" priority="1659" operator="containsText" text="Media">
      <formula>NOT(ISERROR(SEARCH("Media",Y10)))</formula>
    </cfRule>
    <cfRule type="containsText" dxfId="12463" priority="1660" operator="containsText" text="Alta">
      <formula>NOT(ISERROR(SEARCH("Alta",Y10)))</formula>
    </cfRule>
  </conditionalFormatting>
  <conditionalFormatting sqref="AD10">
    <cfRule type="containsText" dxfId="12462" priority="1632" operator="containsText" text="BAJA">
      <formula>NOT(ISERROR(SEARCH("BAJA",AD10)))</formula>
    </cfRule>
    <cfRule type="containsText" dxfId="12461" priority="1633" operator="containsText" text="MEDIA">
      <formula>NOT(ISERROR(SEARCH("MEDIA",AD10)))</formula>
    </cfRule>
    <cfRule type="containsText" dxfId="12460" priority="1634" operator="containsText" text="ALTA">
      <formula>NOT(ISERROR(SEARCH("ALTA",AD10)))</formula>
    </cfRule>
  </conditionalFormatting>
  <conditionalFormatting sqref="S10">
    <cfRule type="cellIs" dxfId="12459" priority="1608" operator="equal">
      <formula>100%</formula>
    </cfRule>
    <cfRule type="cellIs" dxfId="12458" priority="1609" operator="equal">
      <formula>80%</formula>
    </cfRule>
    <cfRule type="cellIs" dxfId="12457" priority="1610" operator="equal">
      <formula>60%</formula>
    </cfRule>
    <cfRule type="cellIs" dxfId="12456" priority="1611" operator="equal">
      <formula>40%</formula>
    </cfRule>
    <cfRule type="cellIs" dxfId="12455" priority="1612" operator="equal">
      <formula>0.2</formula>
    </cfRule>
    <cfRule type="containsText" dxfId="12454" priority="1613" operator="containsText" text="Extremo">
      <formula>NOT(ISERROR(SEARCH("Extremo",S10)))</formula>
    </cfRule>
    <cfRule type="containsText" dxfId="12453" priority="1614" operator="containsText" text="Alto">
      <formula>NOT(ISERROR(SEARCH("Alto",S10)))</formula>
    </cfRule>
    <cfRule type="containsText" dxfId="12452" priority="1615" operator="containsText" text="Bajo">
      <formula>NOT(ISERROR(SEARCH("Bajo",S10)))</formula>
    </cfRule>
    <cfRule type="containsText" dxfId="12451" priority="1616" operator="containsText" text="Catastrófico">
      <formula>NOT(ISERROR(SEARCH("Catastrófico",S10)))</formula>
    </cfRule>
    <cfRule type="containsText" dxfId="12450" priority="1617" operator="containsText" text="Mayor">
      <formula>NOT(ISERROR(SEARCH("Mayor",S10)))</formula>
    </cfRule>
    <cfRule type="containsText" dxfId="12449" priority="1618" operator="containsText" text="Moderado">
      <formula>NOT(ISERROR(SEARCH("Moderado",S10)))</formula>
    </cfRule>
    <cfRule type="containsText" dxfId="12448" priority="1619" operator="containsText" text="Menor">
      <formula>NOT(ISERROR(SEARCH("Menor",S10)))</formula>
    </cfRule>
    <cfRule type="containsText" dxfId="12447" priority="1620" operator="containsText" text="Leve">
      <formula>NOT(ISERROR(SEARCH("Leve",S10)))</formula>
    </cfRule>
    <cfRule type="containsText" dxfId="12446" priority="1621" operator="containsText" text="Muy a">
      <formula>NOT(ISERROR(SEARCH("Muy a",S10)))</formula>
    </cfRule>
    <cfRule type="containsText" dxfId="12445" priority="1622" operator="containsText" text="Muy b">
      <formula>NOT(ISERROR(SEARCH("Muy b",S10)))</formula>
    </cfRule>
    <cfRule type="containsText" dxfId="12444" priority="1623" operator="containsText" text="Baja">
      <formula>NOT(ISERROR(SEARCH("Baja",S10)))</formula>
    </cfRule>
    <cfRule type="containsText" dxfId="12443" priority="1624" operator="containsText" text="Media">
      <formula>NOT(ISERROR(SEARCH("Media",S10)))</formula>
    </cfRule>
    <cfRule type="containsText" dxfId="12442" priority="1625" operator="containsText" text="Alta">
      <formula>NOT(ISERROR(SEARCH("Alta",S10)))</formula>
    </cfRule>
  </conditionalFormatting>
  <conditionalFormatting sqref="T10">
    <cfRule type="cellIs" dxfId="12441" priority="1590" operator="equal">
      <formula>100%</formula>
    </cfRule>
    <cfRule type="cellIs" dxfId="12440" priority="1591" operator="equal">
      <formula>80%</formula>
    </cfRule>
    <cfRule type="cellIs" dxfId="12439" priority="1592" operator="equal">
      <formula>60%</formula>
    </cfRule>
    <cfRule type="cellIs" dxfId="12438" priority="1593" operator="equal">
      <formula>40%</formula>
    </cfRule>
    <cfRule type="cellIs" dxfId="12437" priority="1594" operator="equal">
      <formula>0.2</formula>
    </cfRule>
    <cfRule type="containsText" dxfId="12436" priority="1595" operator="containsText" text="Extremo">
      <formula>NOT(ISERROR(SEARCH("Extremo",T10)))</formula>
    </cfRule>
    <cfRule type="containsText" dxfId="12435" priority="1596" operator="containsText" text="Alto">
      <formula>NOT(ISERROR(SEARCH("Alto",T10)))</formula>
    </cfRule>
    <cfRule type="containsText" dxfId="12434" priority="1597" operator="containsText" text="Bajo">
      <formula>NOT(ISERROR(SEARCH("Bajo",T10)))</formula>
    </cfRule>
    <cfRule type="containsText" dxfId="12433" priority="1598" operator="containsText" text="Catastrófico">
      <formula>NOT(ISERROR(SEARCH("Catastrófico",T10)))</formula>
    </cfRule>
    <cfRule type="containsText" dxfId="12432" priority="1599" operator="containsText" text="Mayor">
      <formula>NOT(ISERROR(SEARCH("Mayor",T10)))</formula>
    </cfRule>
    <cfRule type="containsText" dxfId="12431" priority="1600" operator="containsText" text="Moderado">
      <formula>NOT(ISERROR(SEARCH("Moderado",T10)))</formula>
    </cfRule>
    <cfRule type="containsText" dxfId="12430" priority="1601" operator="containsText" text="Menor">
      <formula>NOT(ISERROR(SEARCH("Menor",T10)))</formula>
    </cfRule>
    <cfRule type="containsText" dxfId="12429" priority="1602" operator="containsText" text="Leve">
      <formula>NOT(ISERROR(SEARCH("Leve",T10)))</formula>
    </cfRule>
    <cfRule type="containsText" dxfId="12428" priority="1603" operator="containsText" text="Muy a">
      <formula>NOT(ISERROR(SEARCH("Muy a",T10)))</formula>
    </cfRule>
    <cfRule type="containsText" dxfId="12427" priority="1604" operator="containsText" text="Muy b">
      <formula>NOT(ISERROR(SEARCH("Muy b",T10)))</formula>
    </cfRule>
    <cfRule type="containsText" dxfId="12426" priority="1605" operator="containsText" text="Baja">
      <formula>NOT(ISERROR(SEARCH("Baja",T10)))</formula>
    </cfRule>
    <cfRule type="containsText" dxfId="12425" priority="1606" operator="containsText" text="Media">
      <formula>NOT(ISERROR(SEARCH("Media",T10)))</formula>
    </cfRule>
    <cfRule type="containsText" dxfId="12424" priority="1607" operator="containsText" text="Alta">
      <formula>NOT(ISERROR(SEARCH("Alta",T10)))</formula>
    </cfRule>
  </conditionalFormatting>
  <conditionalFormatting sqref="U10">
    <cfRule type="cellIs" dxfId="12423" priority="1572" operator="equal">
      <formula>100%</formula>
    </cfRule>
    <cfRule type="cellIs" dxfId="12422" priority="1573" operator="equal">
      <formula>80%</formula>
    </cfRule>
    <cfRule type="cellIs" dxfId="12421" priority="1574" operator="equal">
      <formula>60%</formula>
    </cfRule>
    <cfRule type="cellIs" dxfId="12420" priority="1575" operator="equal">
      <formula>40%</formula>
    </cfRule>
    <cfRule type="cellIs" dxfId="12419" priority="1576" operator="equal">
      <formula>0.2</formula>
    </cfRule>
    <cfRule type="containsText" dxfId="12418" priority="1577" operator="containsText" text="Extremo">
      <formula>NOT(ISERROR(SEARCH("Extremo",U10)))</formula>
    </cfRule>
    <cfRule type="containsText" dxfId="12417" priority="1578" operator="containsText" text="Alto">
      <formula>NOT(ISERROR(SEARCH("Alto",U10)))</formula>
    </cfRule>
    <cfRule type="containsText" dxfId="12416" priority="1579" operator="containsText" text="Bajo">
      <formula>NOT(ISERROR(SEARCH("Bajo",U10)))</formula>
    </cfRule>
    <cfRule type="containsText" dxfId="12415" priority="1580" operator="containsText" text="Catastrófico">
      <formula>NOT(ISERROR(SEARCH("Catastrófico",U10)))</formula>
    </cfRule>
    <cfRule type="containsText" dxfId="12414" priority="1581" operator="containsText" text="Mayor">
      <formula>NOT(ISERROR(SEARCH("Mayor",U10)))</formula>
    </cfRule>
    <cfRule type="containsText" dxfId="12413" priority="1582" operator="containsText" text="Moderado">
      <formula>NOT(ISERROR(SEARCH("Moderado",U10)))</formula>
    </cfRule>
    <cfRule type="containsText" dxfId="12412" priority="1583" operator="containsText" text="Menor">
      <formula>NOT(ISERROR(SEARCH("Menor",U10)))</formula>
    </cfRule>
    <cfRule type="containsText" dxfId="12411" priority="1584" operator="containsText" text="Leve">
      <formula>NOT(ISERROR(SEARCH("Leve",U10)))</formula>
    </cfRule>
    <cfRule type="containsText" dxfId="12410" priority="1585" operator="containsText" text="Muy a">
      <formula>NOT(ISERROR(SEARCH("Muy a",U10)))</formula>
    </cfRule>
    <cfRule type="containsText" dxfId="12409" priority="1586" operator="containsText" text="Muy b">
      <formula>NOT(ISERROR(SEARCH("Muy b",U10)))</formula>
    </cfRule>
    <cfRule type="containsText" dxfId="12408" priority="1587" operator="containsText" text="Baja">
      <formula>NOT(ISERROR(SEARCH("Baja",U10)))</formula>
    </cfRule>
    <cfRule type="containsText" dxfId="12407" priority="1588" operator="containsText" text="Media">
      <formula>NOT(ISERROR(SEARCH("Media",U10)))</formula>
    </cfRule>
    <cfRule type="containsText" dxfId="12406" priority="1589" operator="containsText" text="Alta">
      <formula>NOT(ISERROR(SEARCH("Alta",U10)))</formula>
    </cfRule>
  </conditionalFormatting>
  <conditionalFormatting sqref="AN11">
    <cfRule type="containsText" dxfId="12405" priority="1563" operator="containsText" text="BAJA">
      <formula>NOT(ISERROR(SEARCH("BAJA",AN11)))</formula>
    </cfRule>
    <cfRule type="containsText" dxfId="12404" priority="1564" operator="containsText" text="MEDIA">
      <formula>NOT(ISERROR(SEARCH("MEDIA",AN11)))</formula>
    </cfRule>
    <cfRule type="containsText" dxfId="12403" priority="1565" operator="containsText" text="ALTA">
      <formula>NOT(ISERROR(SEARCH("ALTA",AN11)))</formula>
    </cfRule>
  </conditionalFormatting>
  <conditionalFormatting sqref="AJ11:AK11">
    <cfRule type="containsText" dxfId="12402" priority="1569" operator="containsText" text="BAJA">
      <formula>NOT(ISERROR(SEARCH("BAJA",AJ11)))</formula>
    </cfRule>
    <cfRule type="containsText" dxfId="12401" priority="1570" operator="containsText" text="MEDIA">
      <formula>NOT(ISERROR(SEARCH("MEDIA",AJ11)))</formula>
    </cfRule>
    <cfRule type="containsText" dxfId="12400" priority="1571" operator="containsText" text="ALTA">
      <formula>NOT(ISERROR(SEARCH("ALTA",AJ11)))</formula>
    </cfRule>
  </conditionalFormatting>
  <conditionalFormatting sqref="AQ11">
    <cfRule type="containsText" dxfId="12399" priority="1548" operator="containsText" text="BAJA">
      <formula>NOT(ISERROR(SEARCH("BAJA",AQ11)))</formula>
    </cfRule>
    <cfRule type="containsText" dxfId="12398" priority="1549" operator="containsText" text="MEDIA">
      <formula>NOT(ISERROR(SEARCH("MEDIA",AQ11)))</formula>
    </cfRule>
    <cfRule type="containsText" dxfId="12397" priority="1550" operator="containsText" text="ALTA">
      <formula>NOT(ISERROR(SEARCH("ALTA",AQ11)))</formula>
    </cfRule>
  </conditionalFormatting>
  <conditionalFormatting sqref="AJ12:AK12">
    <cfRule type="containsText" dxfId="12396" priority="1560" operator="containsText" text="BAJA">
      <formula>NOT(ISERROR(SEARCH("BAJA",AJ12)))</formula>
    </cfRule>
    <cfRule type="containsText" dxfId="12395" priority="1561" operator="containsText" text="MEDIA">
      <formula>NOT(ISERROR(SEARCH("MEDIA",AJ12)))</formula>
    </cfRule>
    <cfRule type="containsText" dxfId="12394" priority="1562" operator="containsText" text="ALTA">
      <formula>NOT(ISERROR(SEARCH("ALTA",AJ12)))</formula>
    </cfRule>
  </conditionalFormatting>
  <conditionalFormatting sqref="AN12">
    <cfRule type="containsText" dxfId="12393" priority="1557" operator="containsText" text="BAJA">
      <formula>NOT(ISERROR(SEARCH("BAJA",AN12)))</formula>
    </cfRule>
    <cfRule type="containsText" dxfId="12392" priority="1558" operator="containsText" text="MEDIA">
      <formula>NOT(ISERROR(SEARCH("MEDIA",AN12)))</formula>
    </cfRule>
    <cfRule type="containsText" dxfId="12391" priority="1559" operator="containsText" text="ALTA">
      <formula>NOT(ISERROR(SEARCH("ALTA",AN12)))</formula>
    </cfRule>
  </conditionalFormatting>
  <conditionalFormatting sqref="AS11:AS12">
    <cfRule type="containsText" dxfId="12390" priority="1554" operator="containsText" text="BAJA">
      <formula>NOT(ISERROR(SEARCH("BAJA",AS11)))</formula>
    </cfRule>
    <cfRule type="containsText" dxfId="12389" priority="1555" operator="containsText" text="MEDIA">
      <formula>NOT(ISERROR(SEARCH("MEDIA",AS11)))</formula>
    </cfRule>
    <cfRule type="containsText" dxfId="12388" priority="1556" operator="containsText" text="ALTA">
      <formula>NOT(ISERROR(SEARCH("ALTA",AS11)))</formula>
    </cfRule>
  </conditionalFormatting>
  <conditionalFormatting sqref="AQ10">
    <cfRule type="containsText" dxfId="12387" priority="1551" operator="containsText" text="BAJA">
      <formula>NOT(ISERROR(SEARCH("BAJA",AQ10)))</formula>
    </cfRule>
    <cfRule type="containsText" dxfId="12386" priority="1552" operator="containsText" text="MEDIA">
      <formula>NOT(ISERROR(SEARCH("MEDIA",AQ10)))</formula>
    </cfRule>
    <cfRule type="containsText" dxfId="12385" priority="1553" operator="containsText" text="ALTA">
      <formula>NOT(ISERROR(SEARCH("ALTA",AQ10)))</formula>
    </cfRule>
  </conditionalFormatting>
  <conditionalFormatting sqref="AQ12">
    <cfRule type="containsText" dxfId="12384" priority="1545" operator="containsText" text="BAJA">
      <formula>NOT(ISERROR(SEARCH("BAJA",AQ12)))</formula>
    </cfRule>
    <cfRule type="containsText" dxfId="12383" priority="1546" operator="containsText" text="MEDIA">
      <formula>NOT(ISERROR(SEARCH("MEDIA",AQ12)))</formula>
    </cfRule>
    <cfRule type="containsText" dxfId="12382" priority="1547" operator="containsText" text="ALTA">
      <formula>NOT(ISERROR(SEARCH("ALTA",AQ12)))</formula>
    </cfRule>
  </conditionalFormatting>
  <conditionalFormatting sqref="AJ13:AK14">
    <cfRule type="containsText" dxfId="12381" priority="1298" operator="containsText" text="BAJA">
      <formula>NOT(ISERROR(SEARCH("BAJA",AJ13)))</formula>
    </cfRule>
    <cfRule type="containsText" dxfId="12380" priority="1299" operator="containsText" text="MEDIA">
      <formula>NOT(ISERROR(SEARCH("MEDIA",AJ13)))</formula>
    </cfRule>
    <cfRule type="containsText" dxfId="12379" priority="1300" operator="containsText" text="ALTA">
      <formula>NOT(ISERROR(SEARCH("ALTA",AJ13)))</formula>
    </cfRule>
  </conditionalFormatting>
  <conditionalFormatting sqref="AU13:AV13">
    <cfRule type="cellIs" dxfId="12378" priority="1238" operator="greaterThan">
      <formula>75%</formula>
    </cfRule>
    <cfRule type="cellIs" dxfId="12377" priority="1239" operator="between">
      <formula>51%</formula>
      <formula>75%</formula>
    </cfRule>
    <cfRule type="cellIs" dxfId="12376" priority="1240" operator="between">
      <formula>26%</formula>
      <formula>50%</formula>
    </cfRule>
    <cfRule type="cellIs" dxfId="12375" priority="1241" operator="between">
      <formula>0%</formula>
      <formula>25%</formula>
    </cfRule>
    <cfRule type="containsText" dxfId="12374" priority="1301" operator="containsText" text="BAJA">
      <formula>NOT(ISERROR(SEARCH("BAJA",AU13)))</formula>
    </cfRule>
    <cfRule type="containsText" dxfId="12373" priority="1302" operator="containsText" text="MEDIA">
      <formula>NOT(ISERROR(SEARCH("MEDIA",AU13)))</formula>
    </cfRule>
    <cfRule type="containsText" dxfId="12372" priority="1303" operator="containsText" text="ALTA">
      <formula>NOT(ISERROR(SEARCH("ALTA",AU13)))</formula>
    </cfRule>
  </conditionalFormatting>
  <conditionalFormatting sqref="V14 V13:X13 Z13 AW13:AX13">
    <cfRule type="cellIs" dxfId="12371" priority="1267" operator="equal">
      <formula>100%</formula>
    </cfRule>
    <cfRule type="cellIs" dxfId="12370" priority="1268" operator="equal">
      <formula>80%</formula>
    </cfRule>
    <cfRule type="cellIs" dxfId="12369" priority="1269" operator="equal">
      <formula>60%</formula>
    </cfRule>
    <cfRule type="cellIs" dxfId="12368" priority="1270" operator="equal">
      <formula>40%</formula>
    </cfRule>
    <cfRule type="cellIs" dxfId="12367" priority="1271" operator="equal">
      <formula>0.2</formula>
    </cfRule>
    <cfRule type="containsText" dxfId="12366" priority="1285" operator="containsText" text="Extremo">
      <formula>NOT(ISERROR(SEARCH("Extremo",V13)))</formula>
    </cfRule>
    <cfRule type="containsText" dxfId="12365" priority="1286" operator="containsText" text="Alto">
      <formula>NOT(ISERROR(SEARCH("Alto",V13)))</formula>
    </cfRule>
    <cfRule type="containsText" dxfId="12364" priority="1287" operator="containsText" text="Bajo">
      <formula>NOT(ISERROR(SEARCH("Bajo",V13)))</formula>
    </cfRule>
    <cfRule type="containsText" dxfId="12363" priority="1288" operator="containsText" text="Catastrófico">
      <formula>NOT(ISERROR(SEARCH("Catastrófico",V13)))</formula>
    </cfRule>
    <cfRule type="containsText" dxfId="12362" priority="1289" operator="containsText" text="Mayor">
      <formula>NOT(ISERROR(SEARCH("Mayor",V13)))</formula>
    </cfRule>
    <cfRule type="containsText" dxfId="12361" priority="1290" operator="containsText" text="Moderado">
      <formula>NOT(ISERROR(SEARCH("Moderado",V13)))</formula>
    </cfRule>
    <cfRule type="containsText" dxfId="12360" priority="1291" operator="containsText" text="Menor">
      <formula>NOT(ISERROR(SEARCH("Menor",V13)))</formula>
    </cfRule>
    <cfRule type="containsText" dxfId="12359" priority="1292" operator="containsText" text="Leve">
      <formula>NOT(ISERROR(SEARCH("Leve",V13)))</formula>
    </cfRule>
    <cfRule type="containsText" dxfId="12358" priority="1293" operator="containsText" text="Muy a">
      <formula>NOT(ISERROR(SEARCH("Muy a",V13)))</formula>
    </cfRule>
    <cfRule type="containsText" dxfId="12357" priority="1294" operator="containsText" text="Muy b">
      <formula>NOT(ISERROR(SEARCH("Muy b",V13)))</formula>
    </cfRule>
    <cfRule type="containsText" dxfId="12356" priority="1295" operator="containsText" text="Baja">
      <formula>NOT(ISERROR(SEARCH("Baja",V13)))</formula>
    </cfRule>
    <cfRule type="containsText" dxfId="12355" priority="1296" operator="containsText" text="Media">
      <formula>NOT(ISERROR(SEARCH("Media",V13)))</formula>
    </cfRule>
    <cfRule type="containsText" dxfId="12354" priority="1297" operator="containsText" text="Alta">
      <formula>NOT(ISERROR(SEARCH("Alta",V13)))</formula>
    </cfRule>
  </conditionalFormatting>
  <conditionalFormatting sqref="AA13">
    <cfRule type="cellIs" dxfId="12353" priority="1245" operator="equal">
      <formula>100%</formula>
    </cfRule>
    <cfRule type="cellIs" dxfId="12352" priority="1246" operator="equal">
      <formula>75%</formula>
    </cfRule>
    <cfRule type="cellIs" dxfId="12351" priority="1247" operator="equal">
      <formula>50%</formula>
    </cfRule>
    <cfRule type="cellIs" dxfId="12350" priority="1248" operator="equal">
      <formula>25%</formula>
    </cfRule>
    <cfRule type="containsText" dxfId="12349" priority="1272" operator="containsText" text="Extremo">
      <formula>NOT(ISERROR(SEARCH("Extremo",AA13)))</formula>
    </cfRule>
    <cfRule type="containsText" dxfId="12348" priority="1273" operator="containsText" text="Alto">
      <formula>NOT(ISERROR(SEARCH("Alto",AA13)))</formula>
    </cfRule>
    <cfRule type="containsText" dxfId="12347" priority="1274" operator="containsText" text="Bajo">
      <formula>NOT(ISERROR(SEARCH("Bajo",AA13)))</formula>
    </cfRule>
    <cfRule type="containsText" dxfId="12346" priority="1275" operator="containsText" text="Catastrófico">
      <formula>NOT(ISERROR(SEARCH("Catastrófico",AA13)))</formula>
    </cfRule>
    <cfRule type="containsText" dxfId="12345" priority="1276" operator="containsText" text="Mayor">
      <formula>NOT(ISERROR(SEARCH("Mayor",AA13)))</formula>
    </cfRule>
    <cfRule type="containsText" dxfId="12344" priority="1277" operator="containsText" text="Moderado">
      <formula>NOT(ISERROR(SEARCH("Moderado",AA13)))</formula>
    </cfRule>
    <cfRule type="containsText" dxfId="12343" priority="1278" operator="containsText" text="Menor">
      <formula>NOT(ISERROR(SEARCH("Menor",AA13)))</formula>
    </cfRule>
    <cfRule type="containsText" dxfId="12342" priority="1279" operator="containsText" text="Leve">
      <formula>NOT(ISERROR(SEARCH("Leve",AA13)))</formula>
    </cfRule>
    <cfRule type="containsText" dxfId="12341" priority="1280" operator="containsText" text="Muy a">
      <formula>NOT(ISERROR(SEARCH("Muy a",AA13)))</formula>
    </cfRule>
    <cfRule type="containsText" dxfId="12340" priority="1281" operator="containsText" text="Muy b">
      <formula>NOT(ISERROR(SEARCH("Muy b",AA13)))</formula>
    </cfRule>
    <cfRule type="containsText" dxfId="12339" priority="1282" operator="containsText" text="Baja">
      <formula>NOT(ISERROR(SEARCH("Baja",AA13)))</formula>
    </cfRule>
    <cfRule type="containsText" dxfId="12338" priority="1283" operator="containsText" text="Media">
      <formula>NOT(ISERROR(SEARCH("Media",AA13)))</formula>
    </cfRule>
    <cfRule type="containsText" dxfId="12337" priority="1284" operator="containsText" text="Alta">
      <formula>NOT(ISERROR(SEARCH("Alta",AA13)))</formula>
    </cfRule>
  </conditionalFormatting>
  <conditionalFormatting sqref="Y13">
    <cfRule type="cellIs" dxfId="12336" priority="1249" operator="equal">
      <formula>100%</formula>
    </cfRule>
    <cfRule type="cellIs" dxfId="12335" priority="1250" operator="equal">
      <formula>80%</formula>
    </cfRule>
    <cfRule type="cellIs" dxfId="12334" priority="1251" operator="equal">
      <formula>60%</formula>
    </cfRule>
    <cfRule type="cellIs" dxfId="12333" priority="1252" operator="equal">
      <formula>40%</formula>
    </cfRule>
    <cfRule type="cellIs" dxfId="12332" priority="1253" operator="equal">
      <formula>0.2</formula>
    </cfRule>
    <cfRule type="containsText" dxfId="12331" priority="1254" operator="containsText" text="Extremo">
      <formula>NOT(ISERROR(SEARCH("Extremo",Y13)))</formula>
    </cfRule>
    <cfRule type="containsText" dxfId="12330" priority="1255" operator="containsText" text="Alto">
      <formula>NOT(ISERROR(SEARCH("Alto",Y13)))</formula>
    </cfRule>
    <cfRule type="containsText" dxfId="12329" priority="1256" operator="containsText" text="Bajo">
      <formula>NOT(ISERROR(SEARCH("Bajo",Y13)))</formula>
    </cfRule>
    <cfRule type="containsText" dxfId="12328" priority="1257" operator="containsText" text="Catastrófico">
      <formula>NOT(ISERROR(SEARCH("Catastrófico",Y13)))</formula>
    </cfRule>
    <cfRule type="containsText" dxfId="12327" priority="1258" operator="containsText" text="Mayor">
      <formula>NOT(ISERROR(SEARCH("Mayor",Y13)))</formula>
    </cfRule>
    <cfRule type="containsText" dxfId="12326" priority="1259" operator="containsText" text="Moderado">
      <formula>NOT(ISERROR(SEARCH("Moderado",Y13)))</formula>
    </cfRule>
    <cfRule type="containsText" dxfId="12325" priority="1260" operator="containsText" text="Menor">
      <formula>NOT(ISERROR(SEARCH("Menor",Y13)))</formula>
    </cfRule>
    <cfRule type="containsText" dxfId="12324" priority="1261" operator="containsText" text="Leve">
      <formula>NOT(ISERROR(SEARCH("Leve",Y13)))</formula>
    </cfRule>
    <cfRule type="containsText" dxfId="12323" priority="1262" operator="containsText" text="Muy a">
      <formula>NOT(ISERROR(SEARCH("Muy a",Y13)))</formula>
    </cfRule>
    <cfRule type="containsText" dxfId="12322" priority="1263" operator="containsText" text="Muy b">
      <formula>NOT(ISERROR(SEARCH("Muy b",Y13)))</formula>
    </cfRule>
    <cfRule type="containsText" dxfId="12321" priority="1264" operator="containsText" text="Baja">
      <formula>NOT(ISERROR(SEARCH("Baja",Y13)))</formula>
    </cfRule>
    <cfRule type="containsText" dxfId="12320" priority="1265" operator="containsText" text="Media">
      <formula>NOT(ISERROR(SEARCH("Media",Y13)))</formula>
    </cfRule>
    <cfRule type="containsText" dxfId="12319" priority="1266" operator="containsText" text="Alta">
      <formula>NOT(ISERROR(SEARCH("Alta",Y13)))</formula>
    </cfRule>
  </conditionalFormatting>
  <conditionalFormatting sqref="AU14">
    <cfRule type="containsText" dxfId="12318" priority="1242" operator="containsText" text="BAJA">
      <formula>NOT(ISERROR(SEARCH("BAJA",AU14)))</formula>
    </cfRule>
    <cfRule type="containsText" dxfId="12317" priority="1243" operator="containsText" text="MEDIA">
      <formula>NOT(ISERROR(SEARCH("MEDIA",AU14)))</formula>
    </cfRule>
    <cfRule type="containsText" dxfId="12316" priority="1244" operator="containsText" text="ALTA">
      <formula>NOT(ISERROR(SEARCH("ALTA",AU14)))</formula>
    </cfRule>
  </conditionalFormatting>
  <conditionalFormatting sqref="AV14">
    <cfRule type="cellIs" dxfId="12315" priority="1231" operator="greaterThan">
      <formula>75%</formula>
    </cfRule>
    <cfRule type="cellIs" dxfId="12314" priority="1232" operator="between">
      <formula>51%</formula>
      <formula>75%</formula>
    </cfRule>
    <cfRule type="cellIs" dxfId="12313" priority="1233" operator="between">
      <formula>26%</formula>
      <formula>50%</formula>
    </cfRule>
    <cfRule type="cellIs" dxfId="12312" priority="1234" operator="between">
      <formula>0%</formula>
      <formula>25%</formula>
    </cfRule>
    <cfRule type="containsText" dxfId="12311" priority="1235" operator="containsText" text="BAJA">
      <formula>NOT(ISERROR(SEARCH("BAJA",AV14)))</formula>
    </cfRule>
    <cfRule type="containsText" dxfId="12310" priority="1236" operator="containsText" text="MEDIA">
      <formula>NOT(ISERROR(SEARCH("MEDIA",AV14)))</formula>
    </cfRule>
    <cfRule type="containsText" dxfId="12309" priority="1237" operator="containsText" text="ALTA">
      <formula>NOT(ISERROR(SEARCH("ALTA",AV14)))</formula>
    </cfRule>
  </conditionalFormatting>
  <conditionalFormatting sqref="AC13">
    <cfRule type="containsText" dxfId="12308" priority="1228" operator="containsText" text="BAJA">
      <formula>NOT(ISERROR(SEARCH("BAJA",AC13)))</formula>
    </cfRule>
    <cfRule type="containsText" dxfId="12307" priority="1229" operator="containsText" text="MEDIA">
      <formula>NOT(ISERROR(SEARCH("MEDIA",AC13)))</formula>
    </cfRule>
    <cfRule type="containsText" dxfId="12306" priority="1230" operator="containsText" text="ALTA">
      <formula>NOT(ISERROR(SEARCH("ALTA",AC13)))</formula>
    </cfRule>
  </conditionalFormatting>
  <conditionalFormatting sqref="AN13">
    <cfRule type="containsText" dxfId="12305" priority="1225" operator="containsText" text="BAJA">
      <formula>NOT(ISERROR(SEARCH("BAJA",AN13)))</formula>
    </cfRule>
    <cfRule type="containsText" dxfId="12304" priority="1226" operator="containsText" text="MEDIA">
      <formula>NOT(ISERROR(SEARCH("MEDIA",AN13)))</formula>
    </cfRule>
    <cfRule type="containsText" dxfId="12303" priority="1227" operator="containsText" text="ALTA">
      <formula>NOT(ISERROR(SEARCH("ALTA",AN13)))</formula>
    </cfRule>
  </conditionalFormatting>
  <conditionalFormatting sqref="AS13">
    <cfRule type="containsText" dxfId="12302" priority="1222" operator="containsText" text="BAJA">
      <formula>NOT(ISERROR(SEARCH("BAJA",AS13)))</formula>
    </cfRule>
    <cfRule type="containsText" dxfId="12301" priority="1223" operator="containsText" text="MEDIA">
      <formula>NOT(ISERROR(SEARCH("MEDIA",AS13)))</formula>
    </cfRule>
    <cfRule type="containsText" dxfId="12300" priority="1224" operator="containsText" text="ALTA">
      <formula>NOT(ISERROR(SEARCH("ALTA",AS13)))</formula>
    </cfRule>
  </conditionalFormatting>
  <conditionalFormatting sqref="AS14">
    <cfRule type="containsText" dxfId="12299" priority="1219" operator="containsText" text="BAJA">
      <formula>NOT(ISERROR(SEARCH("BAJA",AS14)))</formula>
    </cfRule>
    <cfRule type="containsText" dxfId="12298" priority="1220" operator="containsText" text="MEDIA">
      <formula>NOT(ISERROR(SEARCH("MEDIA",AS14)))</formula>
    </cfRule>
    <cfRule type="containsText" dxfId="12297" priority="1221" operator="containsText" text="ALTA">
      <formula>NOT(ISERROR(SEARCH("ALTA",AS14)))</formula>
    </cfRule>
  </conditionalFormatting>
  <conditionalFormatting sqref="S13">
    <cfRule type="cellIs" dxfId="12296" priority="1201" operator="equal">
      <formula>100%</formula>
    </cfRule>
    <cfRule type="cellIs" dxfId="12295" priority="1202" operator="equal">
      <formula>80%</formula>
    </cfRule>
    <cfRule type="cellIs" dxfId="12294" priority="1203" operator="equal">
      <formula>60%</formula>
    </cfRule>
    <cfRule type="cellIs" dxfId="12293" priority="1204" operator="equal">
      <formula>40%</formula>
    </cfRule>
    <cfRule type="cellIs" dxfId="12292" priority="1205" operator="equal">
      <formula>0.2</formula>
    </cfRule>
    <cfRule type="containsText" dxfId="12291" priority="1206" operator="containsText" text="Extremo">
      <formula>NOT(ISERROR(SEARCH("Extremo",S13)))</formula>
    </cfRule>
    <cfRule type="containsText" dxfId="12290" priority="1207" operator="containsText" text="Alto">
      <formula>NOT(ISERROR(SEARCH("Alto",S13)))</formula>
    </cfRule>
    <cfRule type="containsText" dxfId="12289" priority="1208" operator="containsText" text="Bajo">
      <formula>NOT(ISERROR(SEARCH("Bajo",S13)))</formula>
    </cfRule>
    <cfRule type="containsText" dxfId="12288" priority="1209" operator="containsText" text="Catastrófico">
      <formula>NOT(ISERROR(SEARCH("Catastrófico",S13)))</formula>
    </cfRule>
    <cfRule type="containsText" dxfId="12287" priority="1210" operator="containsText" text="Mayor">
      <formula>NOT(ISERROR(SEARCH("Mayor",S13)))</formula>
    </cfRule>
    <cfRule type="containsText" dxfId="12286" priority="1211" operator="containsText" text="Moderado">
      <formula>NOT(ISERROR(SEARCH("Moderado",S13)))</formula>
    </cfRule>
    <cfRule type="containsText" dxfId="12285" priority="1212" operator="containsText" text="Menor">
      <formula>NOT(ISERROR(SEARCH("Menor",S13)))</formula>
    </cfRule>
    <cfRule type="containsText" dxfId="12284" priority="1213" operator="containsText" text="Leve">
      <formula>NOT(ISERROR(SEARCH("Leve",S13)))</formula>
    </cfRule>
    <cfRule type="containsText" dxfId="12283" priority="1214" operator="containsText" text="Muy a">
      <formula>NOT(ISERROR(SEARCH("Muy a",S13)))</formula>
    </cfRule>
    <cfRule type="containsText" dxfId="12282" priority="1215" operator="containsText" text="Muy b">
      <formula>NOT(ISERROR(SEARCH("Muy b",S13)))</formula>
    </cfRule>
    <cfRule type="containsText" dxfId="12281" priority="1216" operator="containsText" text="Baja">
      <formula>NOT(ISERROR(SEARCH("Baja",S13)))</formula>
    </cfRule>
    <cfRule type="containsText" dxfId="12280" priority="1217" operator="containsText" text="Media">
      <formula>NOT(ISERROR(SEARCH("Media",S13)))</formula>
    </cfRule>
    <cfRule type="containsText" dxfId="12279" priority="1218" operator="containsText" text="Alta">
      <formula>NOT(ISERROR(SEARCH("Alta",S13)))</formula>
    </cfRule>
  </conditionalFormatting>
  <conditionalFormatting sqref="T13">
    <cfRule type="cellIs" dxfId="12278" priority="1183" operator="equal">
      <formula>100%</formula>
    </cfRule>
    <cfRule type="cellIs" dxfId="12277" priority="1184" operator="equal">
      <formula>80%</formula>
    </cfRule>
    <cfRule type="cellIs" dxfId="12276" priority="1185" operator="equal">
      <formula>60%</formula>
    </cfRule>
    <cfRule type="cellIs" dxfId="12275" priority="1186" operator="equal">
      <formula>40%</formula>
    </cfRule>
    <cfRule type="cellIs" dxfId="12274" priority="1187" operator="equal">
      <formula>0.2</formula>
    </cfRule>
    <cfRule type="containsText" dxfId="12273" priority="1188" operator="containsText" text="Extremo">
      <formula>NOT(ISERROR(SEARCH("Extremo",T13)))</formula>
    </cfRule>
    <cfRule type="containsText" dxfId="12272" priority="1189" operator="containsText" text="Alto">
      <formula>NOT(ISERROR(SEARCH("Alto",T13)))</formula>
    </cfRule>
    <cfRule type="containsText" dxfId="12271" priority="1190" operator="containsText" text="Bajo">
      <formula>NOT(ISERROR(SEARCH("Bajo",T13)))</formula>
    </cfRule>
    <cfRule type="containsText" dxfId="12270" priority="1191" operator="containsText" text="Catastrófico">
      <formula>NOT(ISERROR(SEARCH("Catastrófico",T13)))</formula>
    </cfRule>
    <cfRule type="containsText" dxfId="12269" priority="1192" operator="containsText" text="Mayor">
      <formula>NOT(ISERROR(SEARCH("Mayor",T13)))</formula>
    </cfRule>
    <cfRule type="containsText" dxfId="12268" priority="1193" operator="containsText" text="Moderado">
      <formula>NOT(ISERROR(SEARCH("Moderado",T13)))</formula>
    </cfRule>
    <cfRule type="containsText" dxfId="12267" priority="1194" operator="containsText" text="Menor">
      <formula>NOT(ISERROR(SEARCH("Menor",T13)))</formula>
    </cfRule>
    <cfRule type="containsText" dxfId="12266" priority="1195" operator="containsText" text="Leve">
      <formula>NOT(ISERROR(SEARCH("Leve",T13)))</formula>
    </cfRule>
    <cfRule type="containsText" dxfId="12265" priority="1196" operator="containsText" text="Muy a">
      <formula>NOT(ISERROR(SEARCH("Muy a",T13)))</formula>
    </cfRule>
    <cfRule type="containsText" dxfId="12264" priority="1197" operator="containsText" text="Muy b">
      <formula>NOT(ISERROR(SEARCH("Muy b",T13)))</formula>
    </cfRule>
    <cfRule type="containsText" dxfId="12263" priority="1198" operator="containsText" text="Baja">
      <formula>NOT(ISERROR(SEARCH("Baja",T13)))</formula>
    </cfRule>
    <cfRule type="containsText" dxfId="12262" priority="1199" operator="containsText" text="Media">
      <formula>NOT(ISERROR(SEARCH("Media",T13)))</formula>
    </cfRule>
    <cfRule type="containsText" dxfId="12261" priority="1200" operator="containsText" text="Alta">
      <formula>NOT(ISERROR(SEARCH("Alta",T13)))</formula>
    </cfRule>
  </conditionalFormatting>
  <conditionalFormatting sqref="U13">
    <cfRule type="cellIs" dxfId="12260" priority="1165" operator="equal">
      <formula>100%</formula>
    </cfRule>
    <cfRule type="cellIs" dxfId="12259" priority="1166" operator="equal">
      <formula>80%</formula>
    </cfRule>
    <cfRule type="cellIs" dxfId="12258" priority="1167" operator="equal">
      <formula>60%</formula>
    </cfRule>
    <cfRule type="cellIs" dxfId="12257" priority="1168" operator="equal">
      <formula>40%</formula>
    </cfRule>
    <cfRule type="cellIs" dxfId="12256" priority="1169" operator="equal">
      <formula>0.2</formula>
    </cfRule>
    <cfRule type="containsText" dxfId="12255" priority="1170" operator="containsText" text="Extremo">
      <formula>NOT(ISERROR(SEARCH("Extremo",U13)))</formula>
    </cfRule>
    <cfRule type="containsText" dxfId="12254" priority="1171" operator="containsText" text="Alto">
      <formula>NOT(ISERROR(SEARCH("Alto",U13)))</formula>
    </cfRule>
    <cfRule type="containsText" dxfId="12253" priority="1172" operator="containsText" text="Bajo">
      <formula>NOT(ISERROR(SEARCH("Bajo",U13)))</formula>
    </cfRule>
    <cfRule type="containsText" dxfId="12252" priority="1173" operator="containsText" text="Catastrófico">
      <formula>NOT(ISERROR(SEARCH("Catastrófico",U13)))</formula>
    </cfRule>
    <cfRule type="containsText" dxfId="12251" priority="1174" operator="containsText" text="Mayor">
      <formula>NOT(ISERROR(SEARCH("Mayor",U13)))</formula>
    </cfRule>
    <cfRule type="containsText" dxfId="12250" priority="1175" operator="containsText" text="Moderado">
      <formula>NOT(ISERROR(SEARCH("Moderado",U13)))</formula>
    </cfRule>
    <cfRule type="containsText" dxfId="12249" priority="1176" operator="containsText" text="Menor">
      <formula>NOT(ISERROR(SEARCH("Menor",U13)))</formula>
    </cfRule>
    <cfRule type="containsText" dxfId="12248" priority="1177" operator="containsText" text="Leve">
      <formula>NOT(ISERROR(SEARCH("Leve",U13)))</formula>
    </cfRule>
    <cfRule type="containsText" dxfId="12247" priority="1178" operator="containsText" text="Muy a">
      <formula>NOT(ISERROR(SEARCH("Muy a",U13)))</formula>
    </cfRule>
    <cfRule type="containsText" dxfId="12246" priority="1179" operator="containsText" text="Muy b">
      <formula>NOT(ISERROR(SEARCH("Muy b",U13)))</formula>
    </cfRule>
    <cfRule type="containsText" dxfId="12245" priority="1180" operator="containsText" text="Baja">
      <formula>NOT(ISERROR(SEARCH("Baja",U13)))</formula>
    </cfRule>
    <cfRule type="containsText" dxfId="12244" priority="1181" operator="containsText" text="Media">
      <formula>NOT(ISERROR(SEARCH("Media",U13)))</formula>
    </cfRule>
    <cfRule type="containsText" dxfId="12243" priority="1182" operator="containsText" text="Alta">
      <formula>NOT(ISERROR(SEARCH("Alta",U13)))</formula>
    </cfRule>
  </conditionalFormatting>
  <conditionalFormatting sqref="AC14">
    <cfRule type="containsText" dxfId="12242" priority="1162" operator="containsText" text="BAJA">
      <formula>NOT(ISERROR(SEARCH("BAJA",AC14)))</formula>
    </cfRule>
    <cfRule type="containsText" dxfId="12241" priority="1163" operator="containsText" text="MEDIA">
      <formula>NOT(ISERROR(SEARCH("MEDIA",AC14)))</formula>
    </cfRule>
    <cfRule type="containsText" dxfId="12240" priority="1164" operator="containsText" text="ALTA">
      <formula>NOT(ISERROR(SEARCH("ALTA",AC14)))</formula>
    </cfRule>
  </conditionalFormatting>
  <conditionalFormatting sqref="AN14">
    <cfRule type="containsText" dxfId="12239" priority="1159" operator="containsText" text="BAJA">
      <formula>NOT(ISERROR(SEARCH("BAJA",AN14)))</formula>
    </cfRule>
    <cfRule type="containsText" dxfId="12238" priority="1160" operator="containsText" text="MEDIA">
      <formula>NOT(ISERROR(SEARCH("MEDIA",AN14)))</formula>
    </cfRule>
    <cfRule type="containsText" dxfId="12237" priority="1161" operator="containsText" text="ALTA">
      <formula>NOT(ISERROR(SEARCH("ALTA",AN14)))</formula>
    </cfRule>
  </conditionalFormatting>
  <conditionalFormatting sqref="AJ15:AK15">
    <cfRule type="containsText" dxfId="12236" priority="1153" operator="containsText" text="BAJA">
      <formula>NOT(ISERROR(SEARCH("BAJA",AJ15)))</formula>
    </cfRule>
    <cfRule type="containsText" dxfId="12235" priority="1154" operator="containsText" text="MEDIA">
      <formula>NOT(ISERROR(SEARCH("MEDIA",AJ15)))</formula>
    </cfRule>
    <cfRule type="containsText" dxfId="12234" priority="1155" operator="containsText" text="ALTA">
      <formula>NOT(ISERROR(SEARCH("ALTA",AJ15)))</formula>
    </cfRule>
  </conditionalFormatting>
  <conditionalFormatting sqref="AU15:AV15">
    <cfRule type="cellIs" dxfId="12233" priority="1096" operator="greaterThan">
      <formula>75%</formula>
    </cfRule>
    <cfRule type="cellIs" dxfId="12232" priority="1097" operator="between">
      <formula>51%</formula>
      <formula>75%</formula>
    </cfRule>
    <cfRule type="cellIs" dxfId="12231" priority="1098" operator="between">
      <formula>26%</formula>
      <formula>50%</formula>
    </cfRule>
    <cfRule type="cellIs" dxfId="12230" priority="1099" operator="between">
      <formula>0%</formula>
      <formula>25%</formula>
    </cfRule>
    <cfRule type="containsText" dxfId="12229" priority="1156" operator="containsText" text="BAJA">
      <formula>NOT(ISERROR(SEARCH("BAJA",AU15)))</formula>
    </cfRule>
    <cfRule type="containsText" dxfId="12228" priority="1157" operator="containsText" text="MEDIA">
      <formula>NOT(ISERROR(SEARCH("MEDIA",AU15)))</formula>
    </cfRule>
    <cfRule type="containsText" dxfId="12227" priority="1158" operator="containsText" text="ALTA">
      <formula>NOT(ISERROR(SEARCH("ALTA",AU15)))</formula>
    </cfRule>
  </conditionalFormatting>
  <conditionalFormatting sqref="V15:X15 Z15 AW15:AX15">
    <cfRule type="cellIs" dxfId="12226" priority="1122" operator="equal">
      <formula>100%</formula>
    </cfRule>
    <cfRule type="cellIs" dxfId="12225" priority="1123" operator="equal">
      <formula>80%</formula>
    </cfRule>
    <cfRule type="cellIs" dxfId="12224" priority="1124" operator="equal">
      <formula>60%</formula>
    </cfRule>
    <cfRule type="cellIs" dxfId="12223" priority="1125" operator="equal">
      <formula>40%</formula>
    </cfRule>
    <cfRule type="cellIs" dxfId="12222" priority="1126" operator="equal">
      <formula>0.2</formula>
    </cfRule>
    <cfRule type="containsText" dxfId="12221" priority="1140" operator="containsText" text="Extremo">
      <formula>NOT(ISERROR(SEARCH("Extremo",V15)))</formula>
    </cfRule>
    <cfRule type="containsText" dxfId="12220" priority="1141" operator="containsText" text="Alto">
      <formula>NOT(ISERROR(SEARCH("Alto",V15)))</formula>
    </cfRule>
    <cfRule type="containsText" dxfId="12219" priority="1142" operator="containsText" text="Bajo">
      <formula>NOT(ISERROR(SEARCH("Bajo",V15)))</formula>
    </cfRule>
    <cfRule type="containsText" dxfId="12218" priority="1143" operator="containsText" text="Catastrófico">
      <formula>NOT(ISERROR(SEARCH("Catastrófico",V15)))</formula>
    </cfRule>
    <cfRule type="containsText" dxfId="12217" priority="1144" operator="containsText" text="Mayor">
      <formula>NOT(ISERROR(SEARCH("Mayor",V15)))</formula>
    </cfRule>
    <cfRule type="containsText" dxfId="12216" priority="1145" operator="containsText" text="Moderado">
      <formula>NOT(ISERROR(SEARCH("Moderado",V15)))</formula>
    </cfRule>
    <cfRule type="containsText" dxfId="12215" priority="1146" operator="containsText" text="Menor">
      <formula>NOT(ISERROR(SEARCH("Menor",V15)))</formula>
    </cfRule>
    <cfRule type="containsText" dxfId="12214" priority="1147" operator="containsText" text="Leve">
      <formula>NOT(ISERROR(SEARCH("Leve",V15)))</formula>
    </cfRule>
    <cfRule type="containsText" dxfId="12213" priority="1148" operator="containsText" text="Muy a">
      <formula>NOT(ISERROR(SEARCH("Muy a",V15)))</formula>
    </cfRule>
    <cfRule type="containsText" dxfId="12212" priority="1149" operator="containsText" text="Muy b">
      <formula>NOT(ISERROR(SEARCH("Muy b",V15)))</formula>
    </cfRule>
    <cfRule type="containsText" dxfId="12211" priority="1150" operator="containsText" text="Baja">
      <formula>NOT(ISERROR(SEARCH("Baja",V15)))</formula>
    </cfRule>
    <cfRule type="containsText" dxfId="12210" priority="1151" operator="containsText" text="Media">
      <formula>NOT(ISERROR(SEARCH("Media",V15)))</formula>
    </cfRule>
    <cfRule type="containsText" dxfId="12209" priority="1152" operator="containsText" text="Alta">
      <formula>NOT(ISERROR(SEARCH("Alta",V15)))</formula>
    </cfRule>
  </conditionalFormatting>
  <conditionalFormatting sqref="AA15">
    <cfRule type="cellIs" dxfId="12208" priority="1100" operator="equal">
      <formula>100%</formula>
    </cfRule>
    <cfRule type="cellIs" dxfId="12207" priority="1101" operator="equal">
      <formula>75%</formula>
    </cfRule>
    <cfRule type="cellIs" dxfId="12206" priority="1102" operator="equal">
      <formula>50%</formula>
    </cfRule>
    <cfRule type="cellIs" dxfId="12205" priority="1103" operator="equal">
      <formula>25%</formula>
    </cfRule>
    <cfRule type="containsText" dxfId="12204" priority="1127" operator="containsText" text="Extremo">
      <formula>NOT(ISERROR(SEARCH("Extremo",AA15)))</formula>
    </cfRule>
    <cfRule type="containsText" dxfId="12203" priority="1128" operator="containsText" text="Alto">
      <formula>NOT(ISERROR(SEARCH("Alto",AA15)))</formula>
    </cfRule>
    <cfRule type="containsText" dxfId="12202" priority="1129" operator="containsText" text="Bajo">
      <formula>NOT(ISERROR(SEARCH("Bajo",AA15)))</formula>
    </cfRule>
    <cfRule type="containsText" dxfId="12201" priority="1130" operator="containsText" text="Catastrófico">
      <formula>NOT(ISERROR(SEARCH("Catastrófico",AA15)))</formula>
    </cfRule>
    <cfRule type="containsText" dxfId="12200" priority="1131" operator="containsText" text="Mayor">
      <formula>NOT(ISERROR(SEARCH("Mayor",AA15)))</formula>
    </cfRule>
    <cfRule type="containsText" dxfId="12199" priority="1132" operator="containsText" text="Moderado">
      <formula>NOT(ISERROR(SEARCH("Moderado",AA15)))</formula>
    </cfRule>
    <cfRule type="containsText" dxfId="12198" priority="1133" operator="containsText" text="Menor">
      <formula>NOT(ISERROR(SEARCH("Menor",AA15)))</formula>
    </cfRule>
    <cfRule type="containsText" dxfId="12197" priority="1134" operator="containsText" text="Leve">
      <formula>NOT(ISERROR(SEARCH("Leve",AA15)))</formula>
    </cfRule>
    <cfRule type="containsText" dxfId="12196" priority="1135" operator="containsText" text="Muy a">
      <formula>NOT(ISERROR(SEARCH("Muy a",AA15)))</formula>
    </cfRule>
    <cfRule type="containsText" dxfId="12195" priority="1136" operator="containsText" text="Muy b">
      <formula>NOT(ISERROR(SEARCH("Muy b",AA15)))</formula>
    </cfRule>
    <cfRule type="containsText" dxfId="12194" priority="1137" operator="containsText" text="Baja">
      <formula>NOT(ISERROR(SEARCH("Baja",AA15)))</formula>
    </cfRule>
    <cfRule type="containsText" dxfId="12193" priority="1138" operator="containsText" text="Media">
      <formula>NOT(ISERROR(SEARCH("Media",AA15)))</formula>
    </cfRule>
    <cfRule type="containsText" dxfId="12192" priority="1139" operator="containsText" text="Alta">
      <formula>NOT(ISERROR(SEARCH("Alta",AA15)))</formula>
    </cfRule>
  </conditionalFormatting>
  <conditionalFormatting sqref="Y15">
    <cfRule type="cellIs" dxfId="12191" priority="1104" operator="equal">
      <formula>100%</formula>
    </cfRule>
    <cfRule type="cellIs" dxfId="12190" priority="1105" operator="equal">
      <formula>80%</formula>
    </cfRule>
    <cfRule type="cellIs" dxfId="12189" priority="1106" operator="equal">
      <formula>60%</formula>
    </cfRule>
    <cfRule type="cellIs" dxfId="12188" priority="1107" operator="equal">
      <formula>40%</formula>
    </cfRule>
    <cfRule type="cellIs" dxfId="12187" priority="1108" operator="equal">
      <formula>0.2</formula>
    </cfRule>
    <cfRule type="containsText" dxfId="12186" priority="1109" operator="containsText" text="Extremo">
      <formula>NOT(ISERROR(SEARCH("Extremo",Y15)))</formula>
    </cfRule>
    <cfRule type="containsText" dxfId="12185" priority="1110" operator="containsText" text="Alto">
      <formula>NOT(ISERROR(SEARCH("Alto",Y15)))</formula>
    </cfRule>
    <cfRule type="containsText" dxfId="12184" priority="1111" operator="containsText" text="Bajo">
      <formula>NOT(ISERROR(SEARCH("Bajo",Y15)))</formula>
    </cfRule>
    <cfRule type="containsText" dxfId="12183" priority="1112" operator="containsText" text="Catastrófico">
      <formula>NOT(ISERROR(SEARCH("Catastrófico",Y15)))</formula>
    </cfRule>
    <cfRule type="containsText" dxfId="12182" priority="1113" operator="containsText" text="Mayor">
      <formula>NOT(ISERROR(SEARCH("Mayor",Y15)))</formula>
    </cfRule>
    <cfRule type="containsText" dxfId="12181" priority="1114" operator="containsText" text="Moderado">
      <formula>NOT(ISERROR(SEARCH("Moderado",Y15)))</formula>
    </cfRule>
    <cfRule type="containsText" dxfId="12180" priority="1115" operator="containsText" text="Menor">
      <formula>NOT(ISERROR(SEARCH("Menor",Y15)))</formula>
    </cfRule>
    <cfRule type="containsText" dxfId="12179" priority="1116" operator="containsText" text="Leve">
      <formula>NOT(ISERROR(SEARCH("Leve",Y15)))</formula>
    </cfRule>
    <cfRule type="containsText" dxfId="12178" priority="1117" operator="containsText" text="Muy a">
      <formula>NOT(ISERROR(SEARCH("Muy a",Y15)))</formula>
    </cfRule>
    <cfRule type="containsText" dxfId="12177" priority="1118" operator="containsText" text="Muy b">
      <formula>NOT(ISERROR(SEARCH("Muy b",Y15)))</formula>
    </cfRule>
    <cfRule type="containsText" dxfId="12176" priority="1119" operator="containsText" text="Baja">
      <formula>NOT(ISERROR(SEARCH("Baja",Y15)))</formula>
    </cfRule>
    <cfRule type="containsText" dxfId="12175" priority="1120" operator="containsText" text="Media">
      <formula>NOT(ISERROR(SEARCH("Media",Y15)))</formula>
    </cfRule>
    <cfRule type="containsText" dxfId="12174" priority="1121" operator="containsText" text="Alta">
      <formula>NOT(ISERROR(SEARCH("Alta",Y15)))</formula>
    </cfRule>
  </conditionalFormatting>
  <conditionalFormatting sqref="AC15:AD15">
    <cfRule type="containsText" dxfId="12173" priority="1093" operator="containsText" text="BAJA">
      <formula>NOT(ISERROR(SEARCH("BAJA",AC15)))</formula>
    </cfRule>
    <cfRule type="containsText" dxfId="12172" priority="1094" operator="containsText" text="MEDIA">
      <formula>NOT(ISERROR(SEARCH("MEDIA",AC15)))</formula>
    </cfRule>
    <cfRule type="containsText" dxfId="12171" priority="1095" operator="containsText" text="ALTA">
      <formula>NOT(ISERROR(SEARCH("ALTA",AC15)))</formula>
    </cfRule>
  </conditionalFormatting>
  <conditionalFormatting sqref="AL15">
    <cfRule type="containsText" dxfId="12170" priority="1090" operator="containsText" text="BAJA">
      <formula>NOT(ISERROR(SEARCH("BAJA",AL15)))</formula>
    </cfRule>
    <cfRule type="containsText" dxfId="12169" priority="1091" operator="containsText" text="MEDIA">
      <formula>NOT(ISERROR(SEARCH("MEDIA",AL15)))</formula>
    </cfRule>
    <cfRule type="containsText" dxfId="12168" priority="1092" operator="containsText" text="ALTA">
      <formula>NOT(ISERROR(SEARCH("ALTA",AL15)))</formula>
    </cfRule>
  </conditionalFormatting>
  <conditionalFormatting sqref="AS15">
    <cfRule type="containsText" dxfId="12167" priority="1087" operator="containsText" text="BAJA">
      <formula>NOT(ISERROR(SEARCH("BAJA",AS15)))</formula>
    </cfRule>
    <cfRule type="containsText" dxfId="12166" priority="1088" operator="containsText" text="MEDIA">
      <formula>NOT(ISERROR(SEARCH("MEDIA",AS15)))</formula>
    </cfRule>
    <cfRule type="containsText" dxfId="12165" priority="1089" operator="containsText" text="ALTA">
      <formula>NOT(ISERROR(SEARCH("ALTA",AS15)))</formula>
    </cfRule>
  </conditionalFormatting>
  <conditionalFormatting sqref="AQ15">
    <cfRule type="containsText" dxfId="12164" priority="1084" operator="containsText" text="BAJA">
      <formula>NOT(ISERROR(SEARCH("BAJA",AQ15)))</formula>
    </cfRule>
    <cfRule type="containsText" dxfId="12163" priority="1085" operator="containsText" text="MEDIA">
      <formula>NOT(ISERROR(SEARCH("MEDIA",AQ15)))</formula>
    </cfRule>
    <cfRule type="containsText" dxfId="12162" priority="1086" operator="containsText" text="ALTA">
      <formula>NOT(ISERROR(SEARCH("ALTA",AQ15)))</formula>
    </cfRule>
  </conditionalFormatting>
  <conditionalFormatting sqref="S15">
    <cfRule type="cellIs" dxfId="12161" priority="1066" operator="equal">
      <formula>100%</formula>
    </cfRule>
    <cfRule type="cellIs" dxfId="12160" priority="1067" operator="equal">
      <formula>80%</formula>
    </cfRule>
    <cfRule type="cellIs" dxfId="12159" priority="1068" operator="equal">
      <formula>60%</formula>
    </cfRule>
    <cfRule type="cellIs" dxfId="12158" priority="1069" operator="equal">
      <formula>40%</formula>
    </cfRule>
    <cfRule type="cellIs" dxfId="12157" priority="1070" operator="equal">
      <formula>0.2</formula>
    </cfRule>
    <cfRule type="containsText" dxfId="12156" priority="1071" operator="containsText" text="Extremo">
      <formula>NOT(ISERROR(SEARCH("Extremo",S15)))</formula>
    </cfRule>
    <cfRule type="containsText" dxfId="12155" priority="1072" operator="containsText" text="Alto">
      <formula>NOT(ISERROR(SEARCH("Alto",S15)))</formula>
    </cfRule>
    <cfRule type="containsText" dxfId="12154" priority="1073" operator="containsText" text="Bajo">
      <formula>NOT(ISERROR(SEARCH("Bajo",S15)))</formula>
    </cfRule>
    <cfRule type="containsText" dxfId="12153" priority="1074" operator="containsText" text="Catastrófico">
      <formula>NOT(ISERROR(SEARCH("Catastrófico",S15)))</formula>
    </cfRule>
    <cfRule type="containsText" dxfId="12152" priority="1075" operator="containsText" text="Mayor">
      <formula>NOT(ISERROR(SEARCH("Mayor",S15)))</formula>
    </cfRule>
    <cfRule type="containsText" dxfId="12151" priority="1076" operator="containsText" text="Moderado">
      <formula>NOT(ISERROR(SEARCH("Moderado",S15)))</formula>
    </cfRule>
    <cfRule type="containsText" dxfId="12150" priority="1077" operator="containsText" text="Menor">
      <formula>NOT(ISERROR(SEARCH("Menor",S15)))</formula>
    </cfRule>
    <cfRule type="containsText" dxfId="12149" priority="1078" operator="containsText" text="Leve">
      <formula>NOT(ISERROR(SEARCH("Leve",S15)))</formula>
    </cfRule>
    <cfRule type="containsText" dxfId="12148" priority="1079" operator="containsText" text="Muy a">
      <formula>NOT(ISERROR(SEARCH("Muy a",S15)))</formula>
    </cfRule>
    <cfRule type="containsText" dxfId="12147" priority="1080" operator="containsText" text="Muy b">
      <formula>NOT(ISERROR(SEARCH("Muy b",S15)))</formula>
    </cfRule>
    <cfRule type="containsText" dxfId="12146" priority="1081" operator="containsText" text="Baja">
      <formula>NOT(ISERROR(SEARCH("Baja",S15)))</formula>
    </cfRule>
    <cfRule type="containsText" dxfId="12145" priority="1082" operator="containsText" text="Media">
      <formula>NOT(ISERROR(SEARCH("Media",S15)))</formula>
    </cfRule>
    <cfRule type="containsText" dxfId="12144" priority="1083" operator="containsText" text="Alta">
      <formula>NOT(ISERROR(SEARCH("Alta",S15)))</formula>
    </cfRule>
  </conditionalFormatting>
  <conditionalFormatting sqref="T15">
    <cfRule type="cellIs" dxfId="12143" priority="1048" operator="equal">
      <formula>100%</formula>
    </cfRule>
    <cfRule type="cellIs" dxfId="12142" priority="1049" operator="equal">
      <formula>80%</formula>
    </cfRule>
    <cfRule type="cellIs" dxfId="12141" priority="1050" operator="equal">
      <formula>60%</formula>
    </cfRule>
    <cfRule type="cellIs" dxfId="12140" priority="1051" operator="equal">
      <formula>40%</formula>
    </cfRule>
    <cfRule type="cellIs" dxfId="12139" priority="1052" operator="equal">
      <formula>0.2</formula>
    </cfRule>
    <cfRule type="containsText" dxfId="12138" priority="1053" operator="containsText" text="Extremo">
      <formula>NOT(ISERROR(SEARCH("Extremo",T15)))</formula>
    </cfRule>
    <cfRule type="containsText" dxfId="12137" priority="1054" operator="containsText" text="Alto">
      <formula>NOT(ISERROR(SEARCH("Alto",T15)))</formula>
    </cfRule>
    <cfRule type="containsText" dxfId="12136" priority="1055" operator="containsText" text="Bajo">
      <formula>NOT(ISERROR(SEARCH("Bajo",T15)))</formula>
    </cfRule>
    <cfRule type="containsText" dxfId="12135" priority="1056" operator="containsText" text="Catastrófico">
      <formula>NOT(ISERROR(SEARCH("Catastrófico",T15)))</formula>
    </cfRule>
    <cfRule type="containsText" dxfId="12134" priority="1057" operator="containsText" text="Mayor">
      <formula>NOT(ISERROR(SEARCH("Mayor",T15)))</formula>
    </cfRule>
    <cfRule type="containsText" dxfId="12133" priority="1058" operator="containsText" text="Moderado">
      <formula>NOT(ISERROR(SEARCH("Moderado",T15)))</formula>
    </cfRule>
    <cfRule type="containsText" dxfId="12132" priority="1059" operator="containsText" text="Menor">
      <formula>NOT(ISERROR(SEARCH("Menor",T15)))</formula>
    </cfRule>
    <cfRule type="containsText" dxfId="12131" priority="1060" operator="containsText" text="Leve">
      <formula>NOT(ISERROR(SEARCH("Leve",T15)))</formula>
    </cfRule>
    <cfRule type="containsText" dxfId="12130" priority="1061" operator="containsText" text="Muy a">
      <formula>NOT(ISERROR(SEARCH("Muy a",T15)))</formula>
    </cfRule>
    <cfRule type="containsText" dxfId="12129" priority="1062" operator="containsText" text="Muy b">
      <formula>NOT(ISERROR(SEARCH("Muy b",T15)))</formula>
    </cfRule>
    <cfRule type="containsText" dxfId="12128" priority="1063" operator="containsText" text="Baja">
      <formula>NOT(ISERROR(SEARCH("Baja",T15)))</formula>
    </cfRule>
    <cfRule type="containsText" dxfId="12127" priority="1064" operator="containsText" text="Media">
      <formula>NOT(ISERROR(SEARCH("Media",T15)))</formula>
    </cfRule>
    <cfRule type="containsText" dxfId="12126" priority="1065" operator="containsText" text="Alta">
      <formula>NOT(ISERROR(SEARCH("Alta",T15)))</formula>
    </cfRule>
  </conditionalFormatting>
  <conditionalFormatting sqref="U15">
    <cfRule type="cellIs" dxfId="12125" priority="1030" operator="equal">
      <formula>100%</formula>
    </cfRule>
    <cfRule type="cellIs" dxfId="12124" priority="1031" operator="equal">
      <formula>80%</formula>
    </cfRule>
    <cfRule type="cellIs" dxfId="12123" priority="1032" operator="equal">
      <formula>60%</formula>
    </cfRule>
    <cfRule type="cellIs" dxfId="12122" priority="1033" operator="equal">
      <formula>40%</formula>
    </cfRule>
    <cfRule type="cellIs" dxfId="12121" priority="1034" operator="equal">
      <formula>0.2</formula>
    </cfRule>
    <cfRule type="containsText" dxfId="12120" priority="1035" operator="containsText" text="Extremo">
      <formula>NOT(ISERROR(SEARCH("Extremo",U15)))</formula>
    </cfRule>
    <cfRule type="containsText" dxfId="12119" priority="1036" operator="containsText" text="Alto">
      <formula>NOT(ISERROR(SEARCH("Alto",U15)))</formula>
    </cfRule>
    <cfRule type="containsText" dxfId="12118" priority="1037" operator="containsText" text="Bajo">
      <formula>NOT(ISERROR(SEARCH("Bajo",U15)))</formula>
    </cfRule>
    <cfRule type="containsText" dxfId="12117" priority="1038" operator="containsText" text="Catastrófico">
      <formula>NOT(ISERROR(SEARCH("Catastrófico",U15)))</formula>
    </cfRule>
    <cfRule type="containsText" dxfId="12116" priority="1039" operator="containsText" text="Mayor">
      <formula>NOT(ISERROR(SEARCH("Mayor",U15)))</formula>
    </cfRule>
    <cfRule type="containsText" dxfId="12115" priority="1040" operator="containsText" text="Moderado">
      <formula>NOT(ISERROR(SEARCH("Moderado",U15)))</formula>
    </cfRule>
    <cfRule type="containsText" dxfId="12114" priority="1041" operator="containsText" text="Menor">
      <formula>NOT(ISERROR(SEARCH("Menor",U15)))</formula>
    </cfRule>
    <cfRule type="containsText" dxfId="12113" priority="1042" operator="containsText" text="Leve">
      <formula>NOT(ISERROR(SEARCH("Leve",U15)))</formula>
    </cfRule>
    <cfRule type="containsText" dxfId="12112" priority="1043" operator="containsText" text="Muy a">
      <formula>NOT(ISERROR(SEARCH("Muy a",U15)))</formula>
    </cfRule>
    <cfRule type="containsText" dxfId="12111" priority="1044" operator="containsText" text="Muy b">
      <formula>NOT(ISERROR(SEARCH("Muy b",U15)))</formula>
    </cfRule>
    <cfRule type="containsText" dxfId="12110" priority="1045" operator="containsText" text="Baja">
      <formula>NOT(ISERROR(SEARCH("Baja",U15)))</formula>
    </cfRule>
    <cfRule type="containsText" dxfId="12109" priority="1046" operator="containsText" text="Media">
      <formula>NOT(ISERROR(SEARCH("Media",U15)))</formula>
    </cfRule>
    <cfRule type="containsText" dxfId="12108" priority="1047" operator="containsText" text="Alta">
      <formula>NOT(ISERROR(SEARCH("Alta",U15)))</formula>
    </cfRule>
  </conditionalFormatting>
  <conditionalFormatting sqref="AJ16:AK17 AR16">
    <cfRule type="containsText" dxfId="12107" priority="1027" operator="containsText" text="BAJA">
      <formula>NOT(ISERROR(SEARCH("BAJA",AJ16)))</formula>
    </cfRule>
    <cfRule type="containsText" dxfId="12106" priority="1028" operator="containsText" text="MEDIA">
      <formula>NOT(ISERROR(SEARCH("MEDIA",AJ16)))</formula>
    </cfRule>
    <cfRule type="containsText" dxfId="12105" priority="1029" operator="containsText" text="ALTA">
      <formula>NOT(ISERROR(SEARCH("ALTA",AJ16)))</formula>
    </cfRule>
  </conditionalFormatting>
  <conditionalFormatting sqref="AU16">
    <cfRule type="containsText" dxfId="12104" priority="925" operator="containsText" text="BAJA">
      <formula>NOT(ISERROR(SEARCH("BAJA",AU16)))</formula>
    </cfRule>
    <cfRule type="containsText" dxfId="12103" priority="926" operator="containsText" text="MEDIA">
      <formula>NOT(ISERROR(SEARCH("MEDIA",AU16)))</formula>
    </cfRule>
    <cfRule type="containsText" dxfId="12102" priority="927" operator="containsText" text="ALTA">
      <formula>NOT(ISERROR(SEARCH("ALTA",AU16)))</formula>
    </cfRule>
  </conditionalFormatting>
  <conditionalFormatting sqref="AU17">
    <cfRule type="containsText" dxfId="12101" priority="922" operator="containsText" text="BAJA">
      <formula>NOT(ISERROR(SEARCH("BAJA",AU17)))</formula>
    </cfRule>
    <cfRule type="containsText" dxfId="12100" priority="923" operator="containsText" text="MEDIA">
      <formula>NOT(ISERROR(SEARCH("MEDIA",AU17)))</formula>
    </cfRule>
    <cfRule type="containsText" dxfId="12099" priority="924" operator="containsText" text="ALTA">
      <formula>NOT(ISERROR(SEARCH("ALTA",AU17)))</formula>
    </cfRule>
  </conditionalFormatting>
  <conditionalFormatting sqref="AU18">
    <cfRule type="containsText" dxfId="12098" priority="919" operator="containsText" text="BAJA">
      <formula>NOT(ISERROR(SEARCH("BAJA",AU18)))</formula>
    </cfRule>
    <cfRule type="containsText" dxfId="12097" priority="920" operator="containsText" text="MEDIA">
      <formula>NOT(ISERROR(SEARCH("MEDIA",AU18)))</formula>
    </cfRule>
    <cfRule type="containsText" dxfId="12096" priority="921" operator="containsText" text="ALTA">
      <formula>NOT(ISERROR(SEARCH("ALTA",AU18)))</formula>
    </cfRule>
  </conditionalFormatting>
  <conditionalFormatting sqref="AX16">
    <cfRule type="cellIs" dxfId="12095" priority="981" operator="equal">
      <formula>100%</formula>
    </cfRule>
    <cfRule type="cellIs" dxfId="12094" priority="982" operator="equal">
      <formula>80%</formula>
    </cfRule>
    <cfRule type="cellIs" dxfId="12093" priority="983" operator="equal">
      <formula>60%</formula>
    </cfRule>
    <cfRule type="cellIs" dxfId="12092" priority="984" operator="equal">
      <formula>40%</formula>
    </cfRule>
    <cfRule type="cellIs" dxfId="12091" priority="985" operator="equal">
      <formula>0.2</formula>
    </cfRule>
    <cfRule type="containsText" dxfId="12090" priority="999" operator="containsText" text="Extremo">
      <formula>NOT(ISERROR(SEARCH("Extremo",AX16)))</formula>
    </cfRule>
    <cfRule type="containsText" dxfId="12089" priority="1000" operator="containsText" text="Alto">
      <formula>NOT(ISERROR(SEARCH("Alto",AX16)))</formula>
    </cfRule>
    <cfRule type="containsText" dxfId="12088" priority="1001" operator="containsText" text="Bajo">
      <formula>NOT(ISERROR(SEARCH("Bajo",AX16)))</formula>
    </cfRule>
    <cfRule type="containsText" dxfId="12087" priority="1012" operator="containsText" text="Catastrófico">
      <formula>NOT(ISERROR(SEARCH("Catastrófico",AX16)))</formula>
    </cfRule>
    <cfRule type="containsText" dxfId="12086" priority="1013" operator="containsText" text="Mayor">
      <formula>NOT(ISERROR(SEARCH("Mayor",AX16)))</formula>
    </cfRule>
    <cfRule type="containsText" dxfId="12085" priority="1014" operator="containsText" text="Moderado">
      <formula>NOT(ISERROR(SEARCH("Moderado",AX16)))</formula>
    </cfRule>
    <cfRule type="containsText" dxfId="12084" priority="1015" operator="containsText" text="Menor">
      <formula>NOT(ISERROR(SEARCH("Menor",AX16)))</formula>
    </cfRule>
    <cfRule type="containsText" dxfId="12083" priority="1016" operator="containsText" text="Leve">
      <formula>NOT(ISERROR(SEARCH("Leve",AX16)))</formula>
    </cfRule>
    <cfRule type="containsText" dxfId="12082" priority="1022" operator="containsText" text="Muy a">
      <formula>NOT(ISERROR(SEARCH("Muy a",AX16)))</formula>
    </cfRule>
    <cfRule type="containsText" dxfId="12081" priority="1023" operator="containsText" text="Muy b">
      <formula>NOT(ISERROR(SEARCH("Muy b",AX16)))</formula>
    </cfRule>
    <cfRule type="containsText" dxfId="12080" priority="1024" operator="containsText" text="Baja">
      <formula>NOT(ISERROR(SEARCH("Baja",AX16)))</formula>
    </cfRule>
    <cfRule type="containsText" dxfId="12079" priority="1025" operator="containsText" text="Media">
      <formula>NOT(ISERROR(SEARCH("Media",AX16)))</formula>
    </cfRule>
    <cfRule type="containsText" dxfId="12078" priority="1026" operator="containsText" text="Alta">
      <formula>NOT(ISERROR(SEARCH("Alta",AX16)))</formula>
    </cfRule>
  </conditionalFormatting>
  <conditionalFormatting sqref="V16">
    <cfRule type="containsText" dxfId="12077" priority="1017" operator="containsText" text="Muy a">
      <formula>NOT(ISERROR(SEARCH("Muy a",V16)))</formula>
    </cfRule>
    <cfRule type="containsText" dxfId="12076" priority="1018" operator="containsText" text="Muy b">
      <formula>NOT(ISERROR(SEARCH("Muy b",V16)))</formula>
    </cfRule>
    <cfRule type="containsText" dxfId="12075" priority="1019" operator="containsText" text="Baja">
      <formula>NOT(ISERROR(SEARCH("Baja",V16)))</formula>
    </cfRule>
    <cfRule type="containsText" dxfId="12074" priority="1020" operator="containsText" text="Media">
      <formula>NOT(ISERROR(SEARCH("Media",V16)))</formula>
    </cfRule>
    <cfRule type="containsText" dxfId="12073" priority="1021" operator="containsText" text="Alta">
      <formula>NOT(ISERROR(SEARCH("Alta",V16)))</formula>
    </cfRule>
  </conditionalFormatting>
  <conditionalFormatting sqref="X16">
    <cfRule type="containsText" dxfId="12072" priority="1002" operator="containsText" text="Catastrófico">
      <formula>NOT(ISERROR(SEARCH("Catastrófico",X16)))</formula>
    </cfRule>
    <cfRule type="containsText" dxfId="12071" priority="1003" operator="containsText" text="Mayor">
      <formula>NOT(ISERROR(SEARCH("Mayor",X16)))</formula>
    </cfRule>
    <cfRule type="containsText" dxfId="12070" priority="1004" operator="containsText" text="Moderado">
      <formula>NOT(ISERROR(SEARCH("Moderado",X16)))</formula>
    </cfRule>
    <cfRule type="containsText" dxfId="12069" priority="1005" operator="containsText" text="Menor">
      <formula>NOT(ISERROR(SEARCH("Menor",X16)))</formula>
    </cfRule>
    <cfRule type="containsText" dxfId="12068" priority="1006" operator="containsText" text="Leve">
      <formula>NOT(ISERROR(SEARCH("Leve",X16)))</formula>
    </cfRule>
    <cfRule type="containsText" dxfId="12067" priority="1007" operator="containsText" text="Muy a">
      <formula>NOT(ISERROR(SEARCH("Muy a",X16)))</formula>
    </cfRule>
    <cfRule type="containsText" dxfId="12066" priority="1008" operator="containsText" text="Muy b">
      <formula>NOT(ISERROR(SEARCH("Muy b",X16)))</formula>
    </cfRule>
    <cfRule type="containsText" dxfId="12065" priority="1009" operator="containsText" text="Baja">
      <formula>NOT(ISERROR(SEARCH("Baja",X16)))</formula>
    </cfRule>
    <cfRule type="containsText" dxfId="12064" priority="1010" operator="containsText" text="Media">
      <formula>NOT(ISERROR(SEARCH("Media",X16)))</formula>
    </cfRule>
    <cfRule type="containsText" dxfId="12063" priority="1011" operator="containsText" text="Alta">
      <formula>NOT(ISERROR(SEARCH("Alta",X16)))</formula>
    </cfRule>
  </conditionalFormatting>
  <conditionalFormatting sqref="Z16">
    <cfRule type="containsText" dxfId="12062" priority="986" operator="containsText" text="Extremo">
      <formula>NOT(ISERROR(SEARCH("Extremo",Z16)))</formula>
    </cfRule>
    <cfRule type="containsText" dxfId="12061" priority="987" operator="containsText" text="Alto">
      <formula>NOT(ISERROR(SEARCH("Alto",Z16)))</formula>
    </cfRule>
    <cfRule type="containsText" dxfId="12060" priority="988" operator="containsText" text="Bajo">
      <formula>NOT(ISERROR(SEARCH("Bajo",Z16)))</formula>
    </cfRule>
    <cfRule type="containsText" dxfId="12059" priority="989" operator="containsText" text="Catastrófico">
      <formula>NOT(ISERROR(SEARCH("Catastrófico",Z16)))</formula>
    </cfRule>
    <cfRule type="containsText" dxfId="12058" priority="990" operator="containsText" text="Mayor">
      <formula>NOT(ISERROR(SEARCH("Mayor",Z16)))</formula>
    </cfRule>
    <cfRule type="containsText" dxfId="12057" priority="991" operator="containsText" text="Moderado">
      <formula>NOT(ISERROR(SEARCH("Moderado",Z16)))</formula>
    </cfRule>
    <cfRule type="containsText" dxfId="12056" priority="992" operator="containsText" text="Menor">
      <formula>NOT(ISERROR(SEARCH("Menor",Z16)))</formula>
    </cfRule>
    <cfRule type="containsText" dxfId="12055" priority="993" operator="containsText" text="Leve">
      <formula>NOT(ISERROR(SEARCH("Leve",Z16)))</formula>
    </cfRule>
    <cfRule type="containsText" dxfId="12054" priority="994" operator="containsText" text="Muy a">
      <formula>NOT(ISERROR(SEARCH("Muy a",Z16)))</formula>
    </cfRule>
    <cfRule type="containsText" dxfId="12053" priority="995" operator="containsText" text="Muy b">
      <formula>NOT(ISERROR(SEARCH("Muy b",Z16)))</formula>
    </cfRule>
    <cfRule type="containsText" dxfId="12052" priority="996" operator="containsText" text="Baja">
      <formula>NOT(ISERROR(SEARCH("Baja",Z16)))</formula>
    </cfRule>
    <cfRule type="containsText" dxfId="12051" priority="997" operator="containsText" text="Media">
      <formula>NOT(ISERROR(SEARCH("Media",Z16)))</formula>
    </cfRule>
    <cfRule type="containsText" dxfId="12050" priority="998" operator="containsText" text="Alta">
      <formula>NOT(ISERROR(SEARCH("Alta",Z16)))</formula>
    </cfRule>
  </conditionalFormatting>
  <conditionalFormatting sqref="Y16">
    <cfRule type="cellIs" dxfId="12049" priority="963" operator="equal">
      <formula>100%</formula>
    </cfRule>
    <cfRule type="cellIs" dxfId="12048" priority="964" operator="equal">
      <formula>80%</formula>
    </cfRule>
    <cfRule type="cellIs" dxfId="12047" priority="965" operator="equal">
      <formula>60%</formula>
    </cfRule>
    <cfRule type="cellIs" dxfId="12046" priority="966" operator="equal">
      <formula>40%</formula>
    </cfRule>
    <cfRule type="cellIs" dxfId="12045" priority="967" operator="equal">
      <formula>0.2</formula>
    </cfRule>
    <cfRule type="containsText" dxfId="12044" priority="968" operator="containsText" text="Extremo">
      <formula>NOT(ISERROR(SEARCH("Extremo",Y16)))</formula>
    </cfRule>
    <cfRule type="containsText" dxfId="12043" priority="969" operator="containsText" text="Alto">
      <formula>NOT(ISERROR(SEARCH("Alto",Y16)))</formula>
    </cfRule>
    <cfRule type="containsText" dxfId="12042" priority="970" operator="containsText" text="Bajo">
      <formula>NOT(ISERROR(SEARCH("Bajo",Y16)))</formula>
    </cfRule>
    <cfRule type="containsText" dxfId="12041" priority="971" operator="containsText" text="Catastrófico">
      <formula>NOT(ISERROR(SEARCH("Catastrófico",Y16)))</formula>
    </cfRule>
    <cfRule type="containsText" dxfId="12040" priority="972" operator="containsText" text="Mayor">
      <formula>NOT(ISERROR(SEARCH("Mayor",Y16)))</formula>
    </cfRule>
    <cfRule type="containsText" dxfId="12039" priority="973" operator="containsText" text="Moderado">
      <formula>NOT(ISERROR(SEARCH("Moderado",Y16)))</formula>
    </cfRule>
    <cfRule type="containsText" dxfId="12038" priority="974" operator="containsText" text="Menor">
      <formula>NOT(ISERROR(SEARCH("Menor",Y16)))</formula>
    </cfRule>
    <cfRule type="containsText" dxfId="12037" priority="975" operator="containsText" text="Leve">
      <formula>NOT(ISERROR(SEARCH("Leve",Y16)))</formula>
    </cfRule>
    <cfRule type="containsText" dxfId="12036" priority="976" operator="containsText" text="Muy a">
      <formula>NOT(ISERROR(SEARCH("Muy a",Y16)))</formula>
    </cfRule>
    <cfRule type="containsText" dxfId="12035" priority="977" operator="containsText" text="Muy b">
      <formula>NOT(ISERROR(SEARCH("Muy b",Y16)))</formula>
    </cfRule>
    <cfRule type="containsText" dxfId="12034" priority="978" operator="containsText" text="Baja">
      <formula>NOT(ISERROR(SEARCH("Baja",Y16)))</formula>
    </cfRule>
    <cfRule type="containsText" dxfId="12033" priority="979" operator="containsText" text="Media">
      <formula>NOT(ISERROR(SEARCH("Media",Y16)))</formula>
    </cfRule>
    <cfRule type="containsText" dxfId="12032" priority="980" operator="containsText" text="Alta">
      <formula>NOT(ISERROR(SEARCH("Alta",Y16)))</formula>
    </cfRule>
  </conditionalFormatting>
  <conditionalFormatting sqref="W16">
    <cfRule type="cellIs" dxfId="12031" priority="945" operator="equal">
      <formula>100%</formula>
    </cfRule>
    <cfRule type="cellIs" dxfId="12030" priority="946" operator="equal">
      <formula>80%</formula>
    </cfRule>
    <cfRule type="cellIs" dxfId="12029" priority="947" operator="equal">
      <formula>60%</formula>
    </cfRule>
    <cfRule type="cellIs" dxfId="12028" priority="948" operator="equal">
      <formula>40%</formula>
    </cfRule>
    <cfRule type="cellIs" dxfId="12027" priority="949" operator="equal">
      <formula>0.2</formula>
    </cfRule>
    <cfRule type="containsText" dxfId="12026" priority="950" operator="containsText" text="Extremo">
      <formula>NOT(ISERROR(SEARCH("Extremo",W16)))</formula>
    </cfRule>
    <cfRule type="containsText" dxfId="12025" priority="951" operator="containsText" text="Alto">
      <formula>NOT(ISERROR(SEARCH("Alto",W16)))</formula>
    </cfRule>
    <cfRule type="containsText" dxfId="12024" priority="952" operator="containsText" text="Bajo">
      <formula>NOT(ISERROR(SEARCH("Bajo",W16)))</formula>
    </cfRule>
    <cfRule type="containsText" dxfId="12023" priority="953" operator="containsText" text="Catastrófico">
      <formula>NOT(ISERROR(SEARCH("Catastrófico",W16)))</formula>
    </cfRule>
    <cfRule type="containsText" dxfId="12022" priority="954" operator="containsText" text="Mayor">
      <formula>NOT(ISERROR(SEARCH("Mayor",W16)))</formula>
    </cfRule>
    <cfRule type="containsText" dxfId="12021" priority="955" operator="containsText" text="Moderado">
      <formula>NOT(ISERROR(SEARCH("Moderado",W16)))</formula>
    </cfRule>
    <cfRule type="containsText" dxfId="12020" priority="956" operator="containsText" text="Menor">
      <formula>NOT(ISERROR(SEARCH("Menor",W16)))</formula>
    </cfRule>
    <cfRule type="containsText" dxfId="12019" priority="957" operator="containsText" text="Leve">
      <formula>NOT(ISERROR(SEARCH("Leve",W16)))</formula>
    </cfRule>
    <cfRule type="containsText" dxfId="12018" priority="958" operator="containsText" text="Muy a">
      <formula>NOT(ISERROR(SEARCH("Muy a",W16)))</formula>
    </cfRule>
    <cfRule type="containsText" dxfId="12017" priority="959" operator="containsText" text="Muy b">
      <formula>NOT(ISERROR(SEARCH("Muy b",W16)))</formula>
    </cfRule>
    <cfRule type="containsText" dxfId="12016" priority="960" operator="containsText" text="Baja">
      <formula>NOT(ISERROR(SEARCH("Baja",W16)))</formula>
    </cfRule>
    <cfRule type="containsText" dxfId="12015" priority="961" operator="containsText" text="Media">
      <formula>NOT(ISERROR(SEARCH("Media",W16)))</formula>
    </cfRule>
    <cfRule type="containsText" dxfId="12014" priority="962" operator="containsText" text="Alta">
      <formula>NOT(ISERROR(SEARCH("Alta",W16)))</formula>
    </cfRule>
  </conditionalFormatting>
  <conditionalFormatting sqref="AA16">
    <cfRule type="cellIs" dxfId="12013" priority="928" operator="equal">
      <formula>100%</formula>
    </cfRule>
    <cfRule type="cellIs" dxfId="12012" priority="929" operator="equal">
      <formula>75%</formula>
    </cfRule>
    <cfRule type="cellIs" dxfId="12011" priority="930" operator="equal">
      <formula>50%</formula>
    </cfRule>
    <cfRule type="cellIs" dxfId="12010" priority="931" operator="equal">
      <formula>25%</formula>
    </cfRule>
    <cfRule type="containsText" dxfId="12009" priority="932" operator="containsText" text="Extremo">
      <formula>NOT(ISERROR(SEARCH("Extremo",AA16)))</formula>
    </cfRule>
    <cfRule type="containsText" dxfId="12008" priority="933" operator="containsText" text="Alto">
      <formula>NOT(ISERROR(SEARCH("Alto",AA16)))</formula>
    </cfRule>
    <cfRule type="containsText" dxfId="12007" priority="934" operator="containsText" text="Bajo">
      <formula>NOT(ISERROR(SEARCH("Bajo",AA16)))</formula>
    </cfRule>
    <cfRule type="containsText" dxfId="12006" priority="935" operator="containsText" text="Catastrófico">
      <formula>NOT(ISERROR(SEARCH("Catastrófico",AA16)))</formula>
    </cfRule>
    <cfRule type="containsText" dxfId="12005" priority="936" operator="containsText" text="Mayor">
      <formula>NOT(ISERROR(SEARCH("Mayor",AA16)))</formula>
    </cfRule>
    <cfRule type="containsText" dxfId="12004" priority="937" operator="containsText" text="Moderado">
      <formula>NOT(ISERROR(SEARCH("Moderado",AA16)))</formula>
    </cfRule>
    <cfRule type="containsText" dxfId="12003" priority="938" operator="containsText" text="Menor">
      <formula>NOT(ISERROR(SEARCH("Menor",AA16)))</formula>
    </cfRule>
    <cfRule type="containsText" dxfId="12002" priority="939" operator="containsText" text="Leve">
      <formula>NOT(ISERROR(SEARCH("Leve",AA16)))</formula>
    </cfRule>
    <cfRule type="containsText" dxfId="12001" priority="940" operator="containsText" text="Muy a">
      <formula>NOT(ISERROR(SEARCH("Muy a",AA16)))</formula>
    </cfRule>
    <cfRule type="containsText" dxfId="12000" priority="941" operator="containsText" text="Muy b">
      <formula>NOT(ISERROR(SEARCH("Muy b",AA16)))</formula>
    </cfRule>
    <cfRule type="containsText" dxfId="11999" priority="942" operator="containsText" text="Baja">
      <formula>NOT(ISERROR(SEARCH("Baja",AA16)))</formula>
    </cfRule>
    <cfRule type="containsText" dxfId="11998" priority="943" operator="containsText" text="Media">
      <formula>NOT(ISERROR(SEARCH("Media",AA16)))</formula>
    </cfRule>
    <cfRule type="containsText" dxfId="11997" priority="944" operator="containsText" text="Alta">
      <formula>NOT(ISERROR(SEARCH("Alta",AA16)))</formula>
    </cfRule>
  </conditionalFormatting>
  <conditionalFormatting sqref="AW16">
    <cfRule type="containsText" dxfId="11996" priority="906" operator="containsText" text="Extremo">
      <formula>NOT(ISERROR(SEARCH("Extremo",AW16)))</formula>
    </cfRule>
    <cfRule type="containsText" dxfId="11995" priority="907" operator="containsText" text="Alto">
      <formula>NOT(ISERROR(SEARCH("Alto",AW16)))</formula>
    </cfRule>
    <cfRule type="containsText" dxfId="11994" priority="908" operator="containsText" text="Bajo">
      <formula>NOT(ISERROR(SEARCH("Bajo",AW16)))</formula>
    </cfRule>
    <cfRule type="containsText" dxfId="11993" priority="909" operator="containsText" text="Catastrófico">
      <formula>NOT(ISERROR(SEARCH("Catastrófico",AW16)))</formula>
    </cfRule>
    <cfRule type="containsText" dxfId="11992" priority="910" operator="containsText" text="Mayor">
      <formula>NOT(ISERROR(SEARCH("Mayor",AW16)))</formula>
    </cfRule>
    <cfRule type="containsText" dxfId="11991" priority="911" operator="containsText" text="Moderado">
      <formula>NOT(ISERROR(SEARCH("Moderado",AW16)))</formula>
    </cfRule>
    <cfRule type="containsText" dxfId="11990" priority="912" operator="containsText" text="Menor">
      <formula>NOT(ISERROR(SEARCH("Menor",AW16)))</formula>
    </cfRule>
    <cfRule type="containsText" dxfId="11989" priority="913" operator="containsText" text="Leve">
      <formula>NOT(ISERROR(SEARCH("Leve",AW16)))</formula>
    </cfRule>
    <cfRule type="containsText" dxfId="11988" priority="914" operator="containsText" text="Muy a">
      <formula>NOT(ISERROR(SEARCH("Muy a",AW16)))</formula>
    </cfRule>
    <cfRule type="containsText" dxfId="11987" priority="915" operator="containsText" text="Muy b">
      <formula>NOT(ISERROR(SEARCH("Muy b",AW16)))</formula>
    </cfRule>
    <cfRule type="containsText" dxfId="11986" priority="916" operator="containsText" text="Baja">
      <formula>NOT(ISERROR(SEARCH("Baja",AW16)))</formula>
    </cfRule>
    <cfRule type="containsText" dxfId="11985" priority="917" operator="containsText" text="Media">
      <formula>NOT(ISERROR(SEARCH("Media",AW16)))</formula>
    </cfRule>
    <cfRule type="containsText" dxfId="11984" priority="918" operator="containsText" text="Alta">
      <formula>NOT(ISERROR(SEARCH("Alta",AW16)))</formula>
    </cfRule>
  </conditionalFormatting>
  <conditionalFormatting sqref="AV16">
    <cfRule type="cellIs" dxfId="11983" priority="899" operator="greaterThan">
      <formula>75%</formula>
    </cfRule>
    <cfRule type="cellIs" dxfId="11982" priority="900" operator="between">
      <formula>51%</formula>
      <formula>75%</formula>
    </cfRule>
    <cfRule type="cellIs" dxfId="11981" priority="901" operator="between">
      <formula>26%</formula>
      <formula>50%</formula>
    </cfRule>
    <cfRule type="cellIs" dxfId="11980" priority="902" operator="between">
      <formula>0%</formula>
      <formula>25%</formula>
    </cfRule>
    <cfRule type="containsText" dxfId="11979" priority="903" operator="containsText" text="BAJA">
      <formula>NOT(ISERROR(SEARCH("BAJA",AV16)))</formula>
    </cfRule>
    <cfRule type="containsText" dxfId="11978" priority="904" operator="containsText" text="MEDIA">
      <formula>NOT(ISERROR(SEARCH("MEDIA",AV16)))</formula>
    </cfRule>
    <cfRule type="containsText" dxfId="11977" priority="905" operator="containsText" text="ALTA">
      <formula>NOT(ISERROR(SEARCH("ALTA",AV16)))</formula>
    </cfRule>
  </conditionalFormatting>
  <conditionalFormatting sqref="AV17">
    <cfRule type="cellIs" dxfId="11976" priority="892" operator="greaterThan">
      <formula>75%</formula>
    </cfRule>
    <cfRule type="cellIs" dxfId="11975" priority="893" operator="between">
      <formula>51%</formula>
      <formula>75%</formula>
    </cfRule>
    <cfRule type="cellIs" dxfId="11974" priority="894" operator="between">
      <formula>26%</formula>
      <formula>50%</formula>
    </cfRule>
    <cfRule type="cellIs" dxfId="11973" priority="895" operator="between">
      <formula>0%</formula>
      <formula>25%</formula>
    </cfRule>
    <cfRule type="containsText" dxfId="11972" priority="896" operator="containsText" text="BAJA">
      <formula>NOT(ISERROR(SEARCH("BAJA",AV17)))</formula>
    </cfRule>
    <cfRule type="containsText" dxfId="11971" priority="897" operator="containsText" text="MEDIA">
      <formula>NOT(ISERROR(SEARCH("MEDIA",AV17)))</formula>
    </cfRule>
    <cfRule type="containsText" dxfId="11970" priority="898" operator="containsText" text="ALTA">
      <formula>NOT(ISERROR(SEARCH("ALTA",AV17)))</formula>
    </cfRule>
  </conditionalFormatting>
  <conditionalFormatting sqref="AD16">
    <cfRule type="containsText" dxfId="11969" priority="889" operator="containsText" text="BAJA">
      <formula>NOT(ISERROR(SEARCH("BAJA",AD16)))</formula>
    </cfRule>
    <cfRule type="containsText" dxfId="11968" priority="890" operator="containsText" text="MEDIA">
      <formula>NOT(ISERROR(SEARCH("MEDIA",AD16)))</formula>
    </cfRule>
    <cfRule type="containsText" dxfId="11967" priority="891" operator="containsText" text="ALTA">
      <formula>NOT(ISERROR(SEARCH("ALTA",AD16)))</formula>
    </cfRule>
  </conditionalFormatting>
  <conditionalFormatting sqref="AL16">
    <cfRule type="containsText" dxfId="11966" priority="886" operator="containsText" text="BAJA">
      <formula>NOT(ISERROR(SEARCH("BAJA",AL16)))</formula>
    </cfRule>
    <cfRule type="containsText" dxfId="11965" priority="887" operator="containsText" text="MEDIA">
      <formula>NOT(ISERROR(SEARCH("MEDIA",AL16)))</formula>
    </cfRule>
    <cfRule type="containsText" dxfId="11964" priority="888" operator="containsText" text="ALTA">
      <formula>NOT(ISERROR(SEARCH("ALTA",AL16)))</formula>
    </cfRule>
  </conditionalFormatting>
  <conditionalFormatting sqref="AN16">
    <cfRule type="containsText" dxfId="11963" priority="883" operator="containsText" text="BAJA">
      <formula>NOT(ISERROR(SEARCH("BAJA",AN16)))</formula>
    </cfRule>
    <cfRule type="containsText" dxfId="11962" priority="884" operator="containsText" text="MEDIA">
      <formula>NOT(ISERROR(SEARCH("MEDIA",AN16)))</formula>
    </cfRule>
    <cfRule type="containsText" dxfId="11961" priority="885" operator="containsText" text="ALTA">
      <formula>NOT(ISERROR(SEARCH("ALTA",AN16)))</formula>
    </cfRule>
  </conditionalFormatting>
  <conditionalFormatting sqref="AN17">
    <cfRule type="containsText" dxfId="11960" priority="880" operator="containsText" text="BAJA">
      <formula>NOT(ISERROR(SEARCH("BAJA",AN17)))</formula>
    </cfRule>
    <cfRule type="containsText" dxfId="11959" priority="881" operator="containsText" text="MEDIA">
      <formula>NOT(ISERROR(SEARCH("MEDIA",AN17)))</formula>
    </cfRule>
    <cfRule type="containsText" dxfId="11958" priority="882" operator="containsText" text="ALTA">
      <formula>NOT(ISERROR(SEARCH("ALTA",AN17)))</formula>
    </cfRule>
  </conditionalFormatting>
  <conditionalFormatting sqref="AS16:AS17">
    <cfRule type="containsText" dxfId="11957" priority="877" operator="containsText" text="BAJA">
      <formula>NOT(ISERROR(SEARCH("BAJA",AS16)))</formula>
    </cfRule>
    <cfRule type="containsText" dxfId="11956" priority="878" operator="containsText" text="MEDIA">
      <formula>NOT(ISERROR(SEARCH("MEDIA",AS16)))</formula>
    </cfRule>
    <cfRule type="containsText" dxfId="11955" priority="879" operator="containsText" text="ALTA">
      <formula>NOT(ISERROR(SEARCH("ALTA",AS16)))</formula>
    </cfRule>
  </conditionalFormatting>
  <conditionalFormatting sqref="AS17">
    <cfRule type="containsText" dxfId="11954" priority="874" operator="containsText" text="BAJA">
      <formula>NOT(ISERROR(SEARCH("BAJA",AS17)))</formula>
    </cfRule>
    <cfRule type="containsText" dxfId="11953" priority="875" operator="containsText" text="MEDIA">
      <formula>NOT(ISERROR(SEARCH("MEDIA",AS17)))</formula>
    </cfRule>
    <cfRule type="containsText" dxfId="11952" priority="876" operator="containsText" text="ALTA">
      <formula>NOT(ISERROR(SEARCH("ALTA",AS17)))</formula>
    </cfRule>
  </conditionalFormatting>
  <conditionalFormatting sqref="AS16">
    <cfRule type="containsText" dxfId="11951" priority="871" operator="containsText" text="BAJA">
      <formula>NOT(ISERROR(SEARCH("BAJA",AS16)))</formula>
    </cfRule>
    <cfRule type="containsText" dxfId="11950" priority="872" operator="containsText" text="MEDIA">
      <formula>NOT(ISERROR(SEARCH("MEDIA",AS16)))</formula>
    </cfRule>
    <cfRule type="containsText" dxfId="11949" priority="873" operator="containsText" text="ALTA">
      <formula>NOT(ISERROR(SEARCH("ALTA",AS16)))</formula>
    </cfRule>
  </conditionalFormatting>
  <conditionalFormatting sqref="AS17">
    <cfRule type="containsText" dxfId="11948" priority="868" operator="containsText" text="BAJA">
      <formula>NOT(ISERROR(SEARCH("BAJA",AS17)))</formula>
    </cfRule>
    <cfRule type="containsText" dxfId="11947" priority="869" operator="containsText" text="MEDIA">
      <formula>NOT(ISERROR(SEARCH("MEDIA",AS17)))</formula>
    </cfRule>
    <cfRule type="containsText" dxfId="11946" priority="870" operator="containsText" text="ALTA">
      <formula>NOT(ISERROR(SEARCH("ALTA",AS17)))</formula>
    </cfRule>
  </conditionalFormatting>
  <conditionalFormatting sqref="AP16">
    <cfRule type="containsText" dxfId="11945" priority="865" operator="containsText" text="BAJA">
      <formula>NOT(ISERROR(SEARCH("BAJA",AP16)))</formula>
    </cfRule>
    <cfRule type="containsText" dxfId="11944" priority="866" operator="containsText" text="MEDIA">
      <formula>NOT(ISERROR(SEARCH("MEDIA",AP16)))</formula>
    </cfRule>
    <cfRule type="containsText" dxfId="11943" priority="867" operator="containsText" text="ALTA">
      <formula>NOT(ISERROR(SEARCH("ALTA",AP16)))</formula>
    </cfRule>
  </conditionalFormatting>
  <conditionalFormatting sqref="AP17">
    <cfRule type="containsText" dxfId="11942" priority="862" operator="containsText" text="BAJA">
      <formula>NOT(ISERROR(SEARCH("BAJA",AP17)))</formula>
    </cfRule>
    <cfRule type="containsText" dxfId="11941" priority="863" operator="containsText" text="MEDIA">
      <formula>NOT(ISERROR(SEARCH("MEDIA",AP17)))</formula>
    </cfRule>
    <cfRule type="containsText" dxfId="11940" priority="864" operator="containsText" text="ALTA">
      <formula>NOT(ISERROR(SEARCH("ALTA",AP17)))</formula>
    </cfRule>
  </conditionalFormatting>
  <conditionalFormatting sqref="AQ16">
    <cfRule type="containsText" dxfId="11939" priority="859" operator="containsText" text="BAJA">
      <formula>NOT(ISERROR(SEARCH("BAJA",AQ16)))</formula>
    </cfRule>
    <cfRule type="containsText" dxfId="11938" priority="860" operator="containsText" text="MEDIA">
      <formula>NOT(ISERROR(SEARCH("MEDIA",AQ16)))</formula>
    </cfRule>
    <cfRule type="containsText" dxfId="11937" priority="861" operator="containsText" text="ALTA">
      <formula>NOT(ISERROR(SEARCH("ALTA",AQ16)))</formula>
    </cfRule>
  </conditionalFormatting>
  <conditionalFormatting sqref="AV18">
    <cfRule type="cellIs" dxfId="11936" priority="852" operator="greaterThan">
      <formula>75%</formula>
    </cfRule>
    <cfRule type="cellIs" dxfId="11935" priority="853" operator="between">
      <formula>51%</formula>
      <formula>75%</formula>
    </cfRule>
    <cfRule type="cellIs" dxfId="11934" priority="854" operator="between">
      <formula>26%</formula>
      <formula>50%</formula>
    </cfRule>
    <cfRule type="cellIs" dxfId="11933" priority="855" operator="between">
      <formula>0%</formula>
      <formula>25%</formula>
    </cfRule>
    <cfRule type="containsText" dxfId="11932" priority="856" operator="containsText" text="BAJA">
      <formula>NOT(ISERROR(SEARCH("BAJA",AV18)))</formula>
    </cfRule>
    <cfRule type="containsText" dxfId="11931" priority="857" operator="containsText" text="MEDIA">
      <formula>NOT(ISERROR(SEARCH("MEDIA",AV18)))</formula>
    </cfRule>
    <cfRule type="containsText" dxfId="11930" priority="858" operator="containsText" text="ALTA">
      <formula>NOT(ISERROR(SEARCH("ALTA",AV18)))</formula>
    </cfRule>
  </conditionalFormatting>
  <conditionalFormatting sqref="S16">
    <cfRule type="cellIs" dxfId="11929" priority="834" operator="equal">
      <formula>100%</formula>
    </cfRule>
    <cfRule type="cellIs" dxfId="11928" priority="835" operator="equal">
      <formula>80%</formula>
    </cfRule>
    <cfRule type="cellIs" dxfId="11927" priority="836" operator="equal">
      <formula>60%</formula>
    </cfRule>
    <cfRule type="cellIs" dxfId="11926" priority="837" operator="equal">
      <formula>40%</formula>
    </cfRule>
    <cfRule type="cellIs" dxfId="11925" priority="838" operator="equal">
      <formula>0.2</formula>
    </cfRule>
    <cfRule type="containsText" dxfId="11924" priority="839" operator="containsText" text="Extremo">
      <formula>NOT(ISERROR(SEARCH("Extremo",S16)))</formula>
    </cfRule>
    <cfRule type="containsText" dxfId="11923" priority="840" operator="containsText" text="Alto">
      <formula>NOT(ISERROR(SEARCH("Alto",S16)))</formula>
    </cfRule>
    <cfRule type="containsText" dxfId="11922" priority="841" operator="containsText" text="Bajo">
      <formula>NOT(ISERROR(SEARCH("Bajo",S16)))</formula>
    </cfRule>
    <cfRule type="containsText" dxfId="11921" priority="842" operator="containsText" text="Catastrófico">
      <formula>NOT(ISERROR(SEARCH("Catastrófico",S16)))</formula>
    </cfRule>
    <cfRule type="containsText" dxfId="11920" priority="843" operator="containsText" text="Mayor">
      <formula>NOT(ISERROR(SEARCH("Mayor",S16)))</formula>
    </cfRule>
    <cfRule type="containsText" dxfId="11919" priority="844" operator="containsText" text="Moderado">
      <formula>NOT(ISERROR(SEARCH("Moderado",S16)))</formula>
    </cfRule>
    <cfRule type="containsText" dxfId="11918" priority="845" operator="containsText" text="Menor">
      <formula>NOT(ISERROR(SEARCH("Menor",S16)))</formula>
    </cfRule>
    <cfRule type="containsText" dxfId="11917" priority="846" operator="containsText" text="Leve">
      <formula>NOT(ISERROR(SEARCH("Leve",S16)))</formula>
    </cfRule>
    <cfRule type="containsText" dxfId="11916" priority="847" operator="containsText" text="Muy a">
      <formula>NOT(ISERROR(SEARCH("Muy a",S16)))</formula>
    </cfRule>
    <cfRule type="containsText" dxfId="11915" priority="848" operator="containsText" text="Muy b">
      <formula>NOT(ISERROR(SEARCH("Muy b",S16)))</formula>
    </cfRule>
    <cfRule type="containsText" dxfId="11914" priority="849" operator="containsText" text="Baja">
      <formula>NOT(ISERROR(SEARCH("Baja",S16)))</formula>
    </cfRule>
    <cfRule type="containsText" dxfId="11913" priority="850" operator="containsText" text="Media">
      <formula>NOT(ISERROR(SEARCH("Media",S16)))</formula>
    </cfRule>
    <cfRule type="containsText" dxfId="11912" priority="851" operator="containsText" text="Alta">
      <formula>NOT(ISERROR(SEARCH("Alta",S16)))</formula>
    </cfRule>
  </conditionalFormatting>
  <conditionalFormatting sqref="T16">
    <cfRule type="cellIs" dxfId="11911" priority="816" operator="equal">
      <formula>100%</formula>
    </cfRule>
    <cfRule type="cellIs" dxfId="11910" priority="817" operator="equal">
      <formula>80%</formula>
    </cfRule>
    <cfRule type="cellIs" dxfId="11909" priority="818" operator="equal">
      <formula>60%</formula>
    </cfRule>
    <cfRule type="cellIs" dxfId="11908" priority="819" operator="equal">
      <formula>40%</formula>
    </cfRule>
    <cfRule type="cellIs" dxfId="11907" priority="820" operator="equal">
      <formula>0.2</formula>
    </cfRule>
    <cfRule type="containsText" dxfId="11906" priority="821" operator="containsText" text="Extremo">
      <formula>NOT(ISERROR(SEARCH("Extremo",T16)))</formula>
    </cfRule>
    <cfRule type="containsText" dxfId="11905" priority="822" operator="containsText" text="Alto">
      <formula>NOT(ISERROR(SEARCH("Alto",T16)))</formula>
    </cfRule>
    <cfRule type="containsText" dxfId="11904" priority="823" operator="containsText" text="Bajo">
      <formula>NOT(ISERROR(SEARCH("Bajo",T16)))</formula>
    </cfRule>
    <cfRule type="containsText" dxfId="11903" priority="824" operator="containsText" text="Catastrófico">
      <formula>NOT(ISERROR(SEARCH("Catastrófico",T16)))</formula>
    </cfRule>
    <cfRule type="containsText" dxfId="11902" priority="825" operator="containsText" text="Mayor">
      <formula>NOT(ISERROR(SEARCH("Mayor",T16)))</formula>
    </cfRule>
    <cfRule type="containsText" dxfId="11901" priority="826" operator="containsText" text="Moderado">
      <formula>NOT(ISERROR(SEARCH("Moderado",T16)))</formula>
    </cfRule>
    <cfRule type="containsText" dxfId="11900" priority="827" operator="containsText" text="Menor">
      <formula>NOT(ISERROR(SEARCH("Menor",T16)))</formula>
    </cfRule>
    <cfRule type="containsText" dxfId="11899" priority="828" operator="containsText" text="Leve">
      <formula>NOT(ISERROR(SEARCH("Leve",T16)))</formula>
    </cfRule>
    <cfRule type="containsText" dxfId="11898" priority="829" operator="containsText" text="Muy a">
      <formula>NOT(ISERROR(SEARCH("Muy a",T16)))</formula>
    </cfRule>
    <cfRule type="containsText" dxfId="11897" priority="830" operator="containsText" text="Muy b">
      <formula>NOT(ISERROR(SEARCH("Muy b",T16)))</formula>
    </cfRule>
    <cfRule type="containsText" dxfId="11896" priority="831" operator="containsText" text="Baja">
      <formula>NOT(ISERROR(SEARCH("Baja",T16)))</formula>
    </cfRule>
    <cfRule type="containsText" dxfId="11895" priority="832" operator="containsText" text="Media">
      <formula>NOT(ISERROR(SEARCH("Media",T16)))</formula>
    </cfRule>
    <cfRule type="containsText" dxfId="11894" priority="833" operator="containsText" text="Alta">
      <formula>NOT(ISERROR(SEARCH("Alta",T16)))</formula>
    </cfRule>
  </conditionalFormatting>
  <conditionalFormatting sqref="U16">
    <cfRule type="cellIs" dxfId="11893" priority="798" operator="equal">
      <formula>100%</formula>
    </cfRule>
    <cfRule type="cellIs" dxfId="11892" priority="799" operator="equal">
      <formula>80%</formula>
    </cfRule>
    <cfRule type="cellIs" dxfId="11891" priority="800" operator="equal">
      <formula>60%</formula>
    </cfRule>
    <cfRule type="cellIs" dxfId="11890" priority="801" operator="equal">
      <formula>40%</formula>
    </cfRule>
    <cfRule type="cellIs" dxfId="11889" priority="802" operator="equal">
      <formula>0.2</formula>
    </cfRule>
    <cfRule type="containsText" dxfId="11888" priority="803" operator="containsText" text="Extremo">
      <formula>NOT(ISERROR(SEARCH("Extremo",U16)))</formula>
    </cfRule>
    <cfRule type="containsText" dxfId="11887" priority="804" operator="containsText" text="Alto">
      <formula>NOT(ISERROR(SEARCH("Alto",U16)))</formula>
    </cfRule>
    <cfRule type="containsText" dxfId="11886" priority="805" operator="containsText" text="Bajo">
      <formula>NOT(ISERROR(SEARCH("Bajo",U16)))</formula>
    </cfRule>
    <cfRule type="containsText" dxfId="11885" priority="806" operator="containsText" text="Catastrófico">
      <formula>NOT(ISERROR(SEARCH("Catastrófico",U16)))</formula>
    </cfRule>
    <cfRule type="containsText" dxfId="11884" priority="807" operator="containsText" text="Mayor">
      <formula>NOT(ISERROR(SEARCH("Mayor",U16)))</formula>
    </cfRule>
    <cfRule type="containsText" dxfId="11883" priority="808" operator="containsText" text="Moderado">
      <formula>NOT(ISERROR(SEARCH("Moderado",U16)))</formula>
    </cfRule>
    <cfRule type="containsText" dxfId="11882" priority="809" operator="containsText" text="Menor">
      <formula>NOT(ISERROR(SEARCH("Menor",U16)))</formula>
    </cfRule>
    <cfRule type="containsText" dxfId="11881" priority="810" operator="containsText" text="Leve">
      <formula>NOT(ISERROR(SEARCH("Leve",U16)))</formula>
    </cfRule>
    <cfRule type="containsText" dxfId="11880" priority="811" operator="containsText" text="Muy a">
      <formula>NOT(ISERROR(SEARCH("Muy a",U16)))</formula>
    </cfRule>
    <cfRule type="containsText" dxfId="11879" priority="812" operator="containsText" text="Muy b">
      <formula>NOT(ISERROR(SEARCH("Muy b",U16)))</formula>
    </cfRule>
    <cfRule type="containsText" dxfId="11878" priority="813" operator="containsText" text="Baja">
      <formula>NOT(ISERROR(SEARCH("Baja",U16)))</formula>
    </cfRule>
    <cfRule type="containsText" dxfId="11877" priority="814" operator="containsText" text="Media">
      <formula>NOT(ISERROR(SEARCH("Media",U16)))</formula>
    </cfRule>
    <cfRule type="containsText" dxfId="11876" priority="815" operator="containsText" text="Alta">
      <formula>NOT(ISERROR(SEARCH("Alta",U16)))</formula>
    </cfRule>
  </conditionalFormatting>
  <conditionalFormatting sqref="AN18">
    <cfRule type="containsText" dxfId="11875" priority="795" operator="containsText" text="BAJA">
      <formula>NOT(ISERROR(SEARCH("BAJA",AN18)))</formula>
    </cfRule>
    <cfRule type="containsText" dxfId="11874" priority="796" operator="containsText" text="MEDIA">
      <formula>NOT(ISERROR(SEARCH("MEDIA",AN18)))</formula>
    </cfRule>
    <cfRule type="containsText" dxfId="11873" priority="797" operator="containsText" text="ALTA">
      <formula>NOT(ISERROR(SEARCH("ALTA",AN18)))</formula>
    </cfRule>
  </conditionalFormatting>
  <conditionalFormatting sqref="AL17">
    <cfRule type="containsText" dxfId="11872" priority="792" operator="containsText" text="BAJA">
      <formula>NOT(ISERROR(SEARCH("BAJA",AL17)))</formula>
    </cfRule>
    <cfRule type="containsText" dxfId="11871" priority="793" operator="containsText" text="MEDIA">
      <formula>NOT(ISERROR(SEARCH("MEDIA",AL17)))</formula>
    </cfRule>
    <cfRule type="containsText" dxfId="11870" priority="794" operator="containsText" text="ALTA">
      <formula>NOT(ISERROR(SEARCH("ALTA",AL17)))</formula>
    </cfRule>
  </conditionalFormatting>
  <conditionalFormatting sqref="AS18">
    <cfRule type="containsText" dxfId="11869" priority="789" operator="containsText" text="BAJA">
      <formula>NOT(ISERROR(SEARCH("BAJA",AS18)))</formula>
    </cfRule>
    <cfRule type="containsText" dxfId="11868" priority="790" operator="containsText" text="MEDIA">
      <formula>NOT(ISERROR(SEARCH("MEDIA",AS18)))</formula>
    </cfRule>
    <cfRule type="containsText" dxfId="11867" priority="791" operator="containsText" text="ALTA">
      <formula>NOT(ISERROR(SEARCH("ALTA",AS18)))</formula>
    </cfRule>
  </conditionalFormatting>
  <conditionalFormatting sqref="AS18">
    <cfRule type="containsText" dxfId="11866" priority="786" operator="containsText" text="BAJA">
      <formula>NOT(ISERROR(SEARCH("BAJA",AS18)))</formula>
    </cfRule>
    <cfRule type="containsText" dxfId="11865" priority="787" operator="containsText" text="MEDIA">
      <formula>NOT(ISERROR(SEARCH("MEDIA",AS18)))</formula>
    </cfRule>
    <cfRule type="containsText" dxfId="11864" priority="788" operator="containsText" text="ALTA">
      <formula>NOT(ISERROR(SEARCH("ALTA",AS18)))</formula>
    </cfRule>
  </conditionalFormatting>
  <conditionalFormatting sqref="AS18">
    <cfRule type="containsText" dxfId="11863" priority="783" operator="containsText" text="BAJA">
      <formula>NOT(ISERROR(SEARCH("BAJA",AS18)))</formula>
    </cfRule>
    <cfRule type="containsText" dxfId="11862" priority="784" operator="containsText" text="MEDIA">
      <formula>NOT(ISERROR(SEARCH("MEDIA",AS18)))</formula>
    </cfRule>
    <cfRule type="containsText" dxfId="11861" priority="785" operator="containsText" text="ALTA">
      <formula>NOT(ISERROR(SEARCH("ALTA",AS18)))</formula>
    </cfRule>
  </conditionalFormatting>
  <conditionalFormatting sqref="AJ19:AK23">
    <cfRule type="containsText" dxfId="11860" priority="777" operator="containsText" text="BAJA">
      <formula>NOT(ISERROR(SEARCH("BAJA",AJ19)))</formula>
    </cfRule>
    <cfRule type="containsText" dxfId="11859" priority="778" operator="containsText" text="MEDIA">
      <formula>NOT(ISERROR(SEARCH("MEDIA",AJ19)))</formula>
    </cfRule>
    <cfRule type="containsText" dxfId="11858" priority="779" operator="containsText" text="ALTA">
      <formula>NOT(ISERROR(SEARCH("ALTA",AJ19)))</formula>
    </cfRule>
  </conditionalFormatting>
  <conditionalFormatting sqref="AR19">
    <cfRule type="containsText" dxfId="11857" priority="780" operator="containsText" text="BAJA">
      <formula>NOT(ISERROR(SEARCH("BAJA",AR19)))</formula>
    </cfRule>
    <cfRule type="containsText" dxfId="11856" priority="781" operator="containsText" text="MEDIA">
      <formula>NOT(ISERROR(SEARCH("MEDIA",AR19)))</formula>
    </cfRule>
    <cfRule type="containsText" dxfId="11855" priority="782" operator="containsText" text="ALTA">
      <formula>NOT(ISERROR(SEARCH("ALTA",AR19)))</formula>
    </cfRule>
  </conditionalFormatting>
  <conditionalFormatting sqref="AX19">
    <cfRule type="cellIs" dxfId="11854" priority="731" operator="equal">
      <formula>100%</formula>
    </cfRule>
    <cfRule type="cellIs" dxfId="11853" priority="732" operator="equal">
      <formula>80%</formula>
    </cfRule>
    <cfRule type="cellIs" dxfId="11852" priority="733" operator="equal">
      <formula>60%</formula>
    </cfRule>
    <cfRule type="cellIs" dxfId="11851" priority="734" operator="equal">
      <formula>40%</formula>
    </cfRule>
    <cfRule type="cellIs" dxfId="11850" priority="735" operator="equal">
      <formula>0.2</formula>
    </cfRule>
    <cfRule type="containsText" dxfId="11849" priority="749" operator="containsText" text="Extremo">
      <formula>NOT(ISERROR(SEARCH("Extremo",AX19)))</formula>
    </cfRule>
    <cfRule type="containsText" dxfId="11848" priority="750" operator="containsText" text="Alto">
      <formula>NOT(ISERROR(SEARCH("Alto",AX19)))</formula>
    </cfRule>
    <cfRule type="containsText" dxfId="11847" priority="751" operator="containsText" text="Bajo">
      <formula>NOT(ISERROR(SEARCH("Bajo",AX19)))</formula>
    </cfRule>
    <cfRule type="containsText" dxfId="11846" priority="762" operator="containsText" text="Catastrófico">
      <formula>NOT(ISERROR(SEARCH("Catastrófico",AX19)))</formula>
    </cfRule>
    <cfRule type="containsText" dxfId="11845" priority="763" operator="containsText" text="Mayor">
      <formula>NOT(ISERROR(SEARCH("Mayor",AX19)))</formula>
    </cfRule>
    <cfRule type="containsText" dxfId="11844" priority="764" operator="containsText" text="Moderado">
      <formula>NOT(ISERROR(SEARCH("Moderado",AX19)))</formula>
    </cfRule>
    <cfRule type="containsText" dxfId="11843" priority="765" operator="containsText" text="Menor">
      <formula>NOT(ISERROR(SEARCH("Menor",AX19)))</formula>
    </cfRule>
    <cfRule type="containsText" dxfId="11842" priority="766" operator="containsText" text="Leve">
      <formula>NOT(ISERROR(SEARCH("Leve",AX19)))</formula>
    </cfRule>
    <cfRule type="containsText" dxfId="11841" priority="772" operator="containsText" text="Muy a">
      <formula>NOT(ISERROR(SEARCH("Muy a",AX19)))</formula>
    </cfRule>
    <cfRule type="containsText" dxfId="11840" priority="773" operator="containsText" text="Muy b">
      <formula>NOT(ISERROR(SEARCH("Muy b",AX19)))</formula>
    </cfRule>
    <cfRule type="containsText" dxfId="11839" priority="774" operator="containsText" text="Baja">
      <formula>NOT(ISERROR(SEARCH("Baja",AX19)))</formula>
    </cfRule>
    <cfRule type="containsText" dxfId="11838" priority="775" operator="containsText" text="Media">
      <formula>NOT(ISERROR(SEARCH("Media",AX19)))</formula>
    </cfRule>
    <cfRule type="containsText" dxfId="11837" priority="776" operator="containsText" text="Alta">
      <formula>NOT(ISERROR(SEARCH("Alta",AX19)))</formula>
    </cfRule>
  </conditionalFormatting>
  <conditionalFormatting sqref="V19">
    <cfRule type="containsText" dxfId="11836" priority="767" operator="containsText" text="Muy a">
      <formula>NOT(ISERROR(SEARCH("Muy a",V19)))</formula>
    </cfRule>
    <cfRule type="containsText" dxfId="11835" priority="768" operator="containsText" text="Muy b">
      <formula>NOT(ISERROR(SEARCH("Muy b",V19)))</formula>
    </cfRule>
    <cfRule type="containsText" dxfId="11834" priority="769" operator="containsText" text="Baja">
      <formula>NOT(ISERROR(SEARCH("Baja",V19)))</formula>
    </cfRule>
    <cfRule type="containsText" dxfId="11833" priority="770" operator="containsText" text="Media">
      <formula>NOT(ISERROR(SEARCH("Media",V19)))</formula>
    </cfRule>
    <cfRule type="containsText" dxfId="11832" priority="771" operator="containsText" text="Alta">
      <formula>NOT(ISERROR(SEARCH("Alta",V19)))</formula>
    </cfRule>
  </conditionalFormatting>
  <conditionalFormatting sqref="X19">
    <cfRule type="containsText" dxfId="11831" priority="752" operator="containsText" text="Catastrófico">
      <formula>NOT(ISERROR(SEARCH("Catastrófico",X19)))</formula>
    </cfRule>
    <cfRule type="containsText" dxfId="11830" priority="753" operator="containsText" text="Mayor">
      <formula>NOT(ISERROR(SEARCH("Mayor",X19)))</formula>
    </cfRule>
    <cfRule type="containsText" dxfId="11829" priority="754" operator="containsText" text="Moderado">
      <formula>NOT(ISERROR(SEARCH("Moderado",X19)))</formula>
    </cfRule>
    <cfRule type="containsText" dxfId="11828" priority="755" operator="containsText" text="Menor">
      <formula>NOT(ISERROR(SEARCH("Menor",X19)))</formula>
    </cfRule>
    <cfRule type="containsText" dxfId="11827" priority="756" operator="containsText" text="Leve">
      <formula>NOT(ISERROR(SEARCH("Leve",X19)))</formula>
    </cfRule>
    <cfRule type="containsText" dxfId="11826" priority="757" operator="containsText" text="Muy a">
      <formula>NOT(ISERROR(SEARCH("Muy a",X19)))</formula>
    </cfRule>
    <cfRule type="containsText" dxfId="11825" priority="758" operator="containsText" text="Muy b">
      <formula>NOT(ISERROR(SEARCH("Muy b",X19)))</formula>
    </cfRule>
    <cfRule type="containsText" dxfId="11824" priority="759" operator="containsText" text="Baja">
      <formula>NOT(ISERROR(SEARCH("Baja",X19)))</formula>
    </cfRule>
    <cfRule type="containsText" dxfId="11823" priority="760" operator="containsText" text="Media">
      <formula>NOT(ISERROR(SEARCH("Media",X19)))</formula>
    </cfRule>
    <cfRule type="containsText" dxfId="11822" priority="761" operator="containsText" text="Alta">
      <formula>NOT(ISERROR(SEARCH("Alta",X19)))</formula>
    </cfRule>
  </conditionalFormatting>
  <conditionalFormatting sqref="Z19">
    <cfRule type="containsText" dxfId="11821" priority="736" operator="containsText" text="Extremo">
      <formula>NOT(ISERROR(SEARCH("Extremo",Z19)))</formula>
    </cfRule>
    <cfRule type="containsText" dxfId="11820" priority="737" operator="containsText" text="Alto">
      <formula>NOT(ISERROR(SEARCH("Alto",Z19)))</formula>
    </cfRule>
    <cfRule type="containsText" dxfId="11819" priority="738" operator="containsText" text="Bajo">
      <formula>NOT(ISERROR(SEARCH("Bajo",Z19)))</formula>
    </cfRule>
    <cfRule type="containsText" dxfId="11818" priority="739" operator="containsText" text="Catastrófico">
      <formula>NOT(ISERROR(SEARCH("Catastrófico",Z19)))</formula>
    </cfRule>
    <cfRule type="containsText" dxfId="11817" priority="740" operator="containsText" text="Mayor">
      <formula>NOT(ISERROR(SEARCH("Mayor",Z19)))</formula>
    </cfRule>
    <cfRule type="containsText" dxfId="11816" priority="741" operator="containsText" text="Moderado">
      <formula>NOT(ISERROR(SEARCH("Moderado",Z19)))</formula>
    </cfRule>
    <cfRule type="containsText" dxfId="11815" priority="742" operator="containsText" text="Menor">
      <formula>NOT(ISERROR(SEARCH("Menor",Z19)))</formula>
    </cfRule>
    <cfRule type="containsText" dxfId="11814" priority="743" operator="containsText" text="Leve">
      <formula>NOT(ISERROR(SEARCH("Leve",Z19)))</formula>
    </cfRule>
    <cfRule type="containsText" dxfId="11813" priority="744" operator="containsText" text="Muy a">
      <formula>NOT(ISERROR(SEARCH("Muy a",Z19)))</formula>
    </cfRule>
    <cfRule type="containsText" dxfId="11812" priority="745" operator="containsText" text="Muy b">
      <formula>NOT(ISERROR(SEARCH("Muy b",Z19)))</formula>
    </cfRule>
    <cfRule type="containsText" dxfId="11811" priority="746" operator="containsText" text="Baja">
      <formula>NOT(ISERROR(SEARCH("Baja",Z19)))</formula>
    </cfRule>
    <cfRule type="containsText" dxfId="11810" priority="747" operator="containsText" text="Media">
      <formula>NOT(ISERROR(SEARCH("Media",Z19)))</formula>
    </cfRule>
    <cfRule type="containsText" dxfId="11809" priority="748" operator="containsText" text="Alta">
      <formula>NOT(ISERROR(SEARCH("Alta",Z19)))</formula>
    </cfRule>
  </conditionalFormatting>
  <conditionalFormatting sqref="Y19">
    <cfRule type="cellIs" dxfId="11808" priority="713" operator="equal">
      <formula>100%</formula>
    </cfRule>
    <cfRule type="cellIs" dxfId="11807" priority="714" operator="equal">
      <formula>80%</formula>
    </cfRule>
    <cfRule type="cellIs" dxfId="11806" priority="715" operator="equal">
      <formula>60%</formula>
    </cfRule>
    <cfRule type="cellIs" dxfId="11805" priority="716" operator="equal">
      <formula>40%</formula>
    </cfRule>
    <cfRule type="cellIs" dxfId="11804" priority="717" operator="equal">
      <formula>0.2</formula>
    </cfRule>
    <cfRule type="containsText" dxfId="11803" priority="718" operator="containsText" text="Extremo">
      <formula>NOT(ISERROR(SEARCH("Extremo",Y19)))</formula>
    </cfRule>
    <cfRule type="containsText" dxfId="11802" priority="719" operator="containsText" text="Alto">
      <formula>NOT(ISERROR(SEARCH("Alto",Y19)))</formula>
    </cfRule>
    <cfRule type="containsText" dxfId="11801" priority="720" operator="containsText" text="Bajo">
      <formula>NOT(ISERROR(SEARCH("Bajo",Y19)))</formula>
    </cfRule>
    <cfRule type="containsText" dxfId="11800" priority="721" operator="containsText" text="Catastrófico">
      <formula>NOT(ISERROR(SEARCH("Catastrófico",Y19)))</formula>
    </cfRule>
    <cfRule type="containsText" dxfId="11799" priority="722" operator="containsText" text="Mayor">
      <formula>NOT(ISERROR(SEARCH("Mayor",Y19)))</formula>
    </cfRule>
    <cfRule type="containsText" dxfId="11798" priority="723" operator="containsText" text="Moderado">
      <formula>NOT(ISERROR(SEARCH("Moderado",Y19)))</formula>
    </cfRule>
    <cfRule type="containsText" dxfId="11797" priority="724" operator="containsText" text="Menor">
      <formula>NOT(ISERROR(SEARCH("Menor",Y19)))</formula>
    </cfRule>
    <cfRule type="containsText" dxfId="11796" priority="725" operator="containsText" text="Leve">
      <formula>NOT(ISERROR(SEARCH("Leve",Y19)))</formula>
    </cfRule>
    <cfRule type="containsText" dxfId="11795" priority="726" operator="containsText" text="Muy a">
      <formula>NOT(ISERROR(SEARCH("Muy a",Y19)))</formula>
    </cfRule>
    <cfRule type="containsText" dxfId="11794" priority="727" operator="containsText" text="Muy b">
      <formula>NOT(ISERROR(SEARCH("Muy b",Y19)))</formula>
    </cfRule>
    <cfRule type="containsText" dxfId="11793" priority="728" operator="containsText" text="Baja">
      <formula>NOT(ISERROR(SEARCH("Baja",Y19)))</formula>
    </cfRule>
    <cfRule type="containsText" dxfId="11792" priority="729" operator="containsText" text="Media">
      <formula>NOT(ISERROR(SEARCH("Media",Y19)))</formula>
    </cfRule>
    <cfRule type="containsText" dxfId="11791" priority="730" operator="containsText" text="Alta">
      <formula>NOT(ISERROR(SEARCH("Alta",Y19)))</formula>
    </cfRule>
  </conditionalFormatting>
  <conditionalFormatting sqref="W19">
    <cfRule type="cellIs" dxfId="11790" priority="695" operator="equal">
      <formula>100%</formula>
    </cfRule>
    <cfRule type="cellIs" dxfId="11789" priority="696" operator="equal">
      <formula>80%</formula>
    </cfRule>
    <cfRule type="cellIs" dxfId="11788" priority="697" operator="equal">
      <formula>60%</formula>
    </cfRule>
    <cfRule type="cellIs" dxfId="11787" priority="698" operator="equal">
      <formula>40%</formula>
    </cfRule>
    <cfRule type="cellIs" dxfId="11786" priority="699" operator="equal">
      <formula>0.2</formula>
    </cfRule>
    <cfRule type="containsText" dxfId="11785" priority="700" operator="containsText" text="Extremo">
      <formula>NOT(ISERROR(SEARCH("Extremo",W19)))</formula>
    </cfRule>
    <cfRule type="containsText" dxfId="11784" priority="701" operator="containsText" text="Alto">
      <formula>NOT(ISERROR(SEARCH("Alto",W19)))</formula>
    </cfRule>
    <cfRule type="containsText" dxfId="11783" priority="702" operator="containsText" text="Bajo">
      <formula>NOT(ISERROR(SEARCH("Bajo",W19)))</formula>
    </cfRule>
    <cfRule type="containsText" dxfId="11782" priority="703" operator="containsText" text="Catastrófico">
      <formula>NOT(ISERROR(SEARCH("Catastrófico",W19)))</formula>
    </cfRule>
    <cfRule type="containsText" dxfId="11781" priority="704" operator="containsText" text="Mayor">
      <formula>NOT(ISERROR(SEARCH("Mayor",W19)))</formula>
    </cfRule>
    <cfRule type="containsText" dxfId="11780" priority="705" operator="containsText" text="Moderado">
      <formula>NOT(ISERROR(SEARCH("Moderado",W19)))</formula>
    </cfRule>
    <cfRule type="containsText" dxfId="11779" priority="706" operator="containsText" text="Menor">
      <formula>NOT(ISERROR(SEARCH("Menor",W19)))</formula>
    </cfRule>
    <cfRule type="containsText" dxfId="11778" priority="707" operator="containsText" text="Leve">
      <formula>NOT(ISERROR(SEARCH("Leve",W19)))</formula>
    </cfRule>
    <cfRule type="containsText" dxfId="11777" priority="708" operator="containsText" text="Muy a">
      <formula>NOT(ISERROR(SEARCH("Muy a",W19)))</formula>
    </cfRule>
    <cfRule type="containsText" dxfId="11776" priority="709" operator="containsText" text="Muy b">
      <formula>NOT(ISERROR(SEARCH("Muy b",W19)))</formula>
    </cfRule>
    <cfRule type="containsText" dxfId="11775" priority="710" operator="containsText" text="Baja">
      <formula>NOT(ISERROR(SEARCH("Baja",W19)))</formula>
    </cfRule>
    <cfRule type="containsText" dxfId="11774" priority="711" operator="containsText" text="Media">
      <formula>NOT(ISERROR(SEARCH("Media",W19)))</formula>
    </cfRule>
    <cfRule type="containsText" dxfId="11773" priority="712" operator="containsText" text="Alta">
      <formula>NOT(ISERROR(SEARCH("Alta",W19)))</formula>
    </cfRule>
  </conditionalFormatting>
  <conditionalFormatting sqref="AA19">
    <cfRule type="cellIs" dxfId="11772" priority="678" operator="equal">
      <formula>100%</formula>
    </cfRule>
    <cfRule type="cellIs" dxfId="11771" priority="679" operator="equal">
      <formula>75%</formula>
    </cfRule>
    <cfRule type="cellIs" dxfId="11770" priority="680" operator="equal">
      <formula>50%</formula>
    </cfRule>
    <cfRule type="cellIs" dxfId="11769" priority="681" operator="equal">
      <formula>25%</formula>
    </cfRule>
    <cfRule type="containsText" dxfId="11768" priority="682" operator="containsText" text="Extremo">
      <formula>NOT(ISERROR(SEARCH("Extremo",AA19)))</formula>
    </cfRule>
    <cfRule type="containsText" dxfId="11767" priority="683" operator="containsText" text="Alto">
      <formula>NOT(ISERROR(SEARCH("Alto",AA19)))</formula>
    </cfRule>
    <cfRule type="containsText" dxfId="11766" priority="684" operator="containsText" text="Bajo">
      <formula>NOT(ISERROR(SEARCH("Bajo",AA19)))</formula>
    </cfRule>
    <cfRule type="containsText" dxfId="11765" priority="685" operator="containsText" text="Catastrófico">
      <formula>NOT(ISERROR(SEARCH("Catastrófico",AA19)))</formula>
    </cfRule>
    <cfRule type="containsText" dxfId="11764" priority="686" operator="containsText" text="Mayor">
      <formula>NOT(ISERROR(SEARCH("Mayor",AA19)))</formula>
    </cfRule>
    <cfRule type="containsText" dxfId="11763" priority="687" operator="containsText" text="Moderado">
      <formula>NOT(ISERROR(SEARCH("Moderado",AA19)))</formula>
    </cfRule>
    <cfRule type="containsText" dxfId="11762" priority="688" operator="containsText" text="Menor">
      <formula>NOT(ISERROR(SEARCH("Menor",AA19)))</formula>
    </cfRule>
    <cfRule type="containsText" dxfId="11761" priority="689" operator="containsText" text="Leve">
      <formula>NOT(ISERROR(SEARCH("Leve",AA19)))</formula>
    </cfRule>
    <cfRule type="containsText" dxfId="11760" priority="690" operator="containsText" text="Muy a">
      <formula>NOT(ISERROR(SEARCH("Muy a",AA19)))</formula>
    </cfRule>
    <cfRule type="containsText" dxfId="11759" priority="691" operator="containsText" text="Muy b">
      <formula>NOT(ISERROR(SEARCH("Muy b",AA19)))</formula>
    </cfRule>
    <cfRule type="containsText" dxfId="11758" priority="692" operator="containsText" text="Baja">
      <formula>NOT(ISERROR(SEARCH("Baja",AA19)))</formula>
    </cfRule>
    <cfRule type="containsText" dxfId="11757" priority="693" operator="containsText" text="Media">
      <formula>NOT(ISERROR(SEARCH("Media",AA19)))</formula>
    </cfRule>
    <cfRule type="containsText" dxfId="11756" priority="694" operator="containsText" text="Alta">
      <formula>NOT(ISERROR(SEARCH("Alta",AA19)))</formula>
    </cfRule>
  </conditionalFormatting>
  <conditionalFormatting sqref="AU19">
    <cfRule type="containsText" dxfId="11755" priority="675" operator="containsText" text="BAJA">
      <formula>NOT(ISERROR(SEARCH("BAJA",AU19)))</formula>
    </cfRule>
    <cfRule type="containsText" dxfId="11754" priority="676" operator="containsText" text="MEDIA">
      <formula>NOT(ISERROR(SEARCH("MEDIA",AU19)))</formula>
    </cfRule>
    <cfRule type="containsText" dxfId="11753" priority="677" operator="containsText" text="ALTA">
      <formula>NOT(ISERROR(SEARCH("ALTA",AU19)))</formula>
    </cfRule>
  </conditionalFormatting>
  <conditionalFormatting sqref="AU20:AU23">
    <cfRule type="containsText" dxfId="11752" priority="672" operator="containsText" text="BAJA">
      <formula>NOT(ISERROR(SEARCH("BAJA",AU20)))</formula>
    </cfRule>
    <cfRule type="containsText" dxfId="11751" priority="673" operator="containsText" text="MEDIA">
      <formula>NOT(ISERROR(SEARCH("MEDIA",AU20)))</formula>
    </cfRule>
    <cfRule type="containsText" dxfId="11750" priority="674" operator="containsText" text="ALTA">
      <formula>NOT(ISERROR(SEARCH("ALTA",AU20)))</formula>
    </cfRule>
  </conditionalFormatting>
  <conditionalFormatting sqref="AW19">
    <cfRule type="cellIs" dxfId="11749" priority="654" operator="equal">
      <formula>100%</formula>
    </cfRule>
    <cfRule type="cellIs" dxfId="11748" priority="655" operator="equal">
      <formula>80%</formula>
    </cfRule>
    <cfRule type="cellIs" dxfId="11747" priority="656" operator="equal">
      <formula>60%</formula>
    </cfRule>
    <cfRule type="cellIs" dxfId="11746" priority="657" operator="equal">
      <formula>40%</formula>
    </cfRule>
    <cfRule type="cellIs" dxfId="11745" priority="658" operator="equal">
      <formula>0.2</formula>
    </cfRule>
    <cfRule type="containsText" dxfId="11744" priority="659" operator="containsText" text="Extremo">
      <formula>NOT(ISERROR(SEARCH("Extremo",AW19)))</formula>
    </cfRule>
    <cfRule type="containsText" dxfId="11743" priority="660" operator="containsText" text="Alto">
      <formula>NOT(ISERROR(SEARCH("Alto",AW19)))</formula>
    </cfRule>
    <cfRule type="containsText" dxfId="11742" priority="661" operator="containsText" text="Bajo">
      <formula>NOT(ISERROR(SEARCH("Bajo",AW19)))</formula>
    </cfRule>
    <cfRule type="containsText" dxfId="11741" priority="662" operator="containsText" text="Catastrófico">
      <formula>NOT(ISERROR(SEARCH("Catastrófico",AW19)))</formula>
    </cfRule>
    <cfRule type="containsText" dxfId="11740" priority="663" operator="containsText" text="Mayor">
      <formula>NOT(ISERROR(SEARCH("Mayor",AW19)))</formula>
    </cfRule>
    <cfRule type="containsText" dxfId="11739" priority="664" operator="containsText" text="Moderado">
      <formula>NOT(ISERROR(SEARCH("Moderado",AW19)))</formula>
    </cfRule>
    <cfRule type="containsText" dxfId="11738" priority="665" operator="containsText" text="Menor">
      <formula>NOT(ISERROR(SEARCH("Menor",AW19)))</formula>
    </cfRule>
    <cfRule type="containsText" dxfId="11737" priority="666" operator="containsText" text="Leve">
      <formula>NOT(ISERROR(SEARCH("Leve",AW19)))</formula>
    </cfRule>
    <cfRule type="containsText" dxfId="11736" priority="667" operator="containsText" text="Muy a">
      <formula>NOT(ISERROR(SEARCH("Muy a",AW19)))</formula>
    </cfRule>
    <cfRule type="containsText" dxfId="11735" priority="668" operator="containsText" text="Muy b">
      <formula>NOT(ISERROR(SEARCH("Muy b",AW19)))</formula>
    </cfRule>
    <cfRule type="containsText" dxfId="11734" priority="669" operator="containsText" text="Baja">
      <formula>NOT(ISERROR(SEARCH("Baja",AW19)))</formula>
    </cfRule>
    <cfRule type="containsText" dxfId="11733" priority="670" operator="containsText" text="Media">
      <formula>NOT(ISERROR(SEARCH("Media",AW19)))</formula>
    </cfRule>
    <cfRule type="containsText" dxfId="11732" priority="671" operator="containsText" text="Alta">
      <formula>NOT(ISERROR(SEARCH("Alta",AW19)))</formula>
    </cfRule>
  </conditionalFormatting>
  <conditionalFormatting sqref="AV19">
    <cfRule type="cellIs" dxfId="11731" priority="647" operator="greaterThan">
      <formula>75%</formula>
    </cfRule>
    <cfRule type="cellIs" dxfId="11730" priority="648" operator="between">
      <formula>51%</formula>
      <formula>75%</formula>
    </cfRule>
    <cfRule type="cellIs" dxfId="11729" priority="649" operator="between">
      <formula>26%</formula>
      <formula>50%</formula>
    </cfRule>
    <cfRule type="cellIs" dxfId="11728" priority="650" operator="between">
      <formula>0%</formula>
      <formula>25%</formula>
    </cfRule>
    <cfRule type="containsText" dxfId="11727" priority="651" operator="containsText" text="BAJA">
      <formula>NOT(ISERROR(SEARCH("BAJA",AV19)))</formula>
    </cfRule>
    <cfRule type="containsText" dxfId="11726" priority="652" operator="containsText" text="MEDIA">
      <formula>NOT(ISERROR(SEARCH("MEDIA",AV19)))</formula>
    </cfRule>
    <cfRule type="containsText" dxfId="11725" priority="653" operator="containsText" text="ALTA">
      <formula>NOT(ISERROR(SEARCH("ALTA",AV19)))</formula>
    </cfRule>
  </conditionalFormatting>
  <conditionalFormatting sqref="AV20:AV23">
    <cfRule type="cellIs" dxfId="11724" priority="640" operator="greaterThan">
      <formula>75%</formula>
    </cfRule>
    <cfRule type="cellIs" dxfId="11723" priority="641" operator="between">
      <formula>51%</formula>
      <formula>75%</formula>
    </cfRule>
    <cfRule type="cellIs" dxfId="11722" priority="642" operator="between">
      <formula>26%</formula>
      <formula>50%</formula>
    </cfRule>
    <cfRule type="cellIs" dxfId="11721" priority="643" operator="between">
      <formula>0%</formula>
      <formula>25%</formula>
    </cfRule>
    <cfRule type="containsText" dxfId="11720" priority="644" operator="containsText" text="BAJA">
      <formula>NOT(ISERROR(SEARCH("BAJA",AV20)))</formula>
    </cfRule>
    <cfRule type="containsText" dxfId="11719" priority="645" operator="containsText" text="MEDIA">
      <formula>NOT(ISERROR(SEARCH("MEDIA",AV20)))</formula>
    </cfRule>
    <cfRule type="containsText" dxfId="11718" priority="646" operator="containsText" text="ALTA">
      <formula>NOT(ISERROR(SEARCH("ALTA",AV20)))</formula>
    </cfRule>
  </conditionalFormatting>
  <conditionalFormatting sqref="S19">
    <cfRule type="cellIs" dxfId="11717" priority="622" operator="equal">
      <formula>100%</formula>
    </cfRule>
    <cfRule type="cellIs" dxfId="11716" priority="623" operator="equal">
      <formula>80%</formula>
    </cfRule>
    <cfRule type="cellIs" dxfId="11715" priority="624" operator="equal">
      <formula>60%</formula>
    </cfRule>
    <cfRule type="cellIs" dxfId="11714" priority="625" operator="equal">
      <formula>40%</formula>
    </cfRule>
    <cfRule type="cellIs" dxfId="11713" priority="626" operator="equal">
      <formula>0.2</formula>
    </cfRule>
    <cfRule type="containsText" dxfId="11712" priority="627" operator="containsText" text="Extremo">
      <formula>NOT(ISERROR(SEARCH("Extremo",S19)))</formula>
    </cfRule>
    <cfRule type="containsText" dxfId="11711" priority="628" operator="containsText" text="Alto">
      <formula>NOT(ISERROR(SEARCH("Alto",S19)))</formula>
    </cfRule>
    <cfRule type="containsText" dxfId="11710" priority="629" operator="containsText" text="Bajo">
      <formula>NOT(ISERROR(SEARCH("Bajo",S19)))</formula>
    </cfRule>
    <cfRule type="containsText" dxfId="11709" priority="630" operator="containsText" text="Catastrófico">
      <formula>NOT(ISERROR(SEARCH("Catastrófico",S19)))</formula>
    </cfRule>
    <cfRule type="containsText" dxfId="11708" priority="631" operator="containsText" text="Mayor">
      <formula>NOT(ISERROR(SEARCH("Mayor",S19)))</formula>
    </cfRule>
    <cfRule type="containsText" dxfId="11707" priority="632" operator="containsText" text="Moderado">
      <formula>NOT(ISERROR(SEARCH("Moderado",S19)))</formula>
    </cfRule>
    <cfRule type="containsText" dxfId="11706" priority="633" operator="containsText" text="Menor">
      <formula>NOT(ISERROR(SEARCH("Menor",S19)))</formula>
    </cfRule>
    <cfRule type="containsText" dxfId="11705" priority="634" operator="containsText" text="Leve">
      <formula>NOT(ISERROR(SEARCH("Leve",S19)))</formula>
    </cfRule>
    <cfRule type="containsText" dxfId="11704" priority="635" operator="containsText" text="Muy a">
      <formula>NOT(ISERROR(SEARCH("Muy a",S19)))</formula>
    </cfRule>
    <cfRule type="containsText" dxfId="11703" priority="636" operator="containsText" text="Muy b">
      <formula>NOT(ISERROR(SEARCH("Muy b",S19)))</formula>
    </cfRule>
    <cfRule type="containsText" dxfId="11702" priority="637" operator="containsText" text="Baja">
      <formula>NOT(ISERROR(SEARCH("Baja",S19)))</formula>
    </cfRule>
    <cfRule type="containsText" dxfId="11701" priority="638" operator="containsText" text="Media">
      <formula>NOT(ISERROR(SEARCH("Media",S19)))</formula>
    </cfRule>
    <cfRule type="containsText" dxfId="11700" priority="639" operator="containsText" text="Alta">
      <formula>NOT(ISERROR(SEARCH("Alta",S19)))</formula>
    </cfRule>
  </conditionalFormatting>
  <conditionalFormatting sqref="T19">
    <cfRule type="cellIs" dxfId="11699" priority="604" operator="equal">
      <formula>100%</formula>
    </cfRule>
    <cfRule type="cellIs" dxfId="11698" priority="605" operator="equal">
      <formula>80%</formula>
    </cfRule>
    <cfRule type="cellIs" dxfId="11697" priority="606" operator="equal">
      <formula>60%</formula>
    </cfRule>
    <cfRule type="cellIs" dxfId="11696" priority="607" operator="equal">
      <formula>40%</formula>
    </cfRule>
    <cfRule type="cellIs" dxfId="11695" priority="608" operator="equal">
      <formula>0.2</formula>
    </cfRule>
    <cfRule type="containsText" dxfId="11694" priority="609" operator="containsText" text="Extremo">
      <formula>NOT(ISERROR(SEARCH("Extremo",T19)))</formula>
    </cfRule>
    <cfRule type="containsText" dxfId="11693" priority="610" operator="containsText" text="Alto">
      <formula>NOT(ISERROR(SEARCH("Alto",T19)))</formula>
    </cfRule>
    <cfRule type="containsText" dxfId="11692" priority="611" operator="containsText" text="Bajo">
      <formula>NOT(ISERROR(SEARCH("Bajo",T19)))</formula>
    </cfRule>
    <cfRule type="containsText" dxfId="11691" priority="612" operator="containsText" text="Catastrófico">
      <formula>NOT(ISERROR(SEARCH("Catastrófico",T19)))</formula>
    </cfRule>
    <cfRule type="containsText" dxfId="11690" priority="613" operator="containsText" text="Mayor">
      <formula>NOT(ISERROR(SEARCH("Mayor",T19)))</formula>
    </cfRule>
    <cfRule type="containsText" dxfId="11689" priority="614" operator="containsText" text="Moderado">
      <formula>NOT(ISERROR(SEARCH("Moderado",T19)))</formula>
    </cfRule>
    <cfRule type="containsText" dxfId="11688" priority="615" operator="containsText" text="Menor">
      <formula>NOT(ISERROR(SEARCH("Menor",T19)))</formula>
    </cfRule>
    <cfRule type="containsText" dxfId="11687" priority="616" operator="containsText" text="Leve">
      <formula>NOT(ISERROR(SEARCH("Leve",T19)))</formula>
    </cfRule>
    <cfRule type="containsText" dxfId="11686" priority="617" operator="containsText" text="Muy a">
      <formula>NOT(ISERROR(SEARCH("Muy a",T19)))</formula>
    </cfRule>
    <cfRule type="containsText" dxfId="11685" priority="618" operator="containsText" text="Muy b">
      <formula>NOT(ISERROR(SEARCH("Muy b",T19)))</formula>
    </cfRule>
    <cfRule type="containsText" dxfId="11684" priority="619" operator="containsText" text="Baja">
      <formula>NOT(ISERROR(SEARCH("Baja",T19)))</formula>
    </cfRule>
    <cfRule type="containsText" dxfId="11683" priority="620" operator="containsText" text="Media">
      <formula>NOT(ISERROR(SEARCH("Media",T19)))</formula>
    </cfRule>
    <cfRule type="containsText" dxfId="11682" priority="621" operator="containsText" text="Alta">
      <formula>NOT(ISERROR(SEARCH("Alta",T19)))</formula>
    </cfRule>
  </conditionalFormatting>
  <conditionalFormatting sqref="AC19">
    <cfRule type="containsText" dxfId="11681" priority="601" operator="containsText" text="BAJA">
      <formula>NOT(ISERROR(SEARCH("BAJA",AC19)))</formula>
    </cfRule>
    <cfRule type="containsText" dxfId="11680" priority="602" operator="containsText" text="MEDIA">
      <formula>NOT(ISERROR(SEARCH("MEDIA",AC19)))</formula>
    </cfRule>
    <cfRule type="containsText" dxfId="11679" priority="603" operator="containsText" text="ALTA">
      <formula>NOT(ISERROR(SEARCH("ALTA",AC19)))</formula>
    </cfRule>
  </conditionalFormatting>
  <conditionalFormatting sqref="AC20">
    <cfRule type="containsText" dxfId="11678" priority="598" operator="containsText" text="BAJA">
      <formula>NOT(ISERROR(SEARCH("BAJA",AC20)))</formula>
    </cfRule>
    <cfRule type="containsText" dxfId="11677" priority="599" operator="containsText" text="MEDIA">
      <formula>NOT(ISERROR(SEARCH("MEDIA",AC20)))</formula>
    </cfRule>
    <cfRule type="containsText" dxfId="11676" priority="600" operator="containsText" text="ALTA">
      <formula>NOT(ISERROR(SEARCH("ALTA",AC20)))</formula>
    </cfRule>
  </conditionalFormatting>
  <conditionalFormatting sqref="AC23">
    <cfRule type="containsText" dxfId="11675" priority="595" operator="containsText" text="BAJA">
      <formula>NOT(ISERROR(SEARCH("BAJA",AC23)))</formula>
    </cfRule>
    <cfRule type="containsText" dxfId="11674" priority="596" operator="containsText" text="MEDIA">
      <formula>NOT(ISERROR(SEARCH("MEDIA",AC23)))</formula>
    </cfRule>
    <cfRule type="containsText" dxfId="11673" priority="597" operator="containsText" text="ALTA">
      <formula>NOT(ISERROR(SEARCH("ALTA",AC23)))</formula>
    </cfRule>
  </conditionalFormatting>
  <conditionalFormatting sqref="AS19">
    <cfRule type="containsText" dxfId="11672" priority="592" operator="containsText" text="BAJA">
      <formula>NOT(ISERROR(SEARCH("BAJA",AS19)))</formula>
    </cfRule>
    <cfRule type="containsText" dxfId="11671" priority="593" operator="containsText" text="MEDIA">
      <formula>NOT(ISERROR(SEARCH("MEDIA",AS19)))</formula>
    </cfRule>
    <cfRule type="containsText" dxfId="11670" priority="594" operator="containsText" text="ALTA">
      <formula>NOT(ISERROR(SEARCH("ALTA",AS19)))</formula>
    </cfRule>
  </conditionalFormatting>
  <conditionalFormatting sqref="AS21">
    <cfRule type="containsText" dxfId="11669" priority="589" operator="containsText" text="BAJA">
      <formula>NOT(ISERROR(SEARCH("BAJA",AS21)))</formula>
    </cfRule>
    <cfRule type="containsText" dxfId="11668" priority="590" operator="containsText" text="MEDIA">
      <formula>NOT(ISERROR(SEARCH("MEDIA",AS21)))</formula>
    </cfRule>
    <cfRule type="containsText" dxfId="11667" priority="591" operator="containsText" text="ALTA">
      <formula>NOT(ISERROR(SEARCH("ALTA",AS21)))</formula>
    </cfRule>
  </conditionalFormatting>
  <conditionalFormatting sqref="U19">
    <cfRule type="cellIs" dxfId="11666" priority="571" operator="equal">
      <formula>100%</formula>
    </cfRule>
    <cfRule type="cellIs" dxfId="11665" priority="572" operator="equal">
      <formula>80%</formula>
    </cfRule>
    <cfRule type="cellIs" dxfId="11664" priority="573" operator="equal">
      <formula>60%</formula>
    </cfRule>
    <cfRule type="cellIs" dxfId="11663" priority="574" operator="equal">
      <formula>40%</formula>
    </cfRule>
    <cfRule type="cellIs" dxfId="11662" priority="575" operator="equal">
      <formula>0.2</formula>
    </cfRule>
    <cfRule type="containsText" dxfId="11661" priority="576" operator="containsText" text="Extremo">
      <formula>NOT(ISERROR(SEARCH("Extremo",U19)))</formula>
    </cfRule>
    <cfRule type="containsText" dxfId="11660" priority="577" operator="containsText" text="Alto">
      <formula>NOT(ISERROR(SEARCH("Alto",U19)))</formula>
    </cfRule>
    <cfRule type="containsText" dxfId="11659" priority="578" operator="containsText" text="Bajo">
      <formula>NOT(ISERROR(SEARCH("Bajo",U19)))</formula>
    </cfRule>
    <cfRule type="containsText" dxfId="11658" priority="579" operator="containsText" text="Catastrófico">
      <formula>NOT(ISERROR(SEARCH("Catastrófico",U19)))</formula>
    </cfRule>
    <cfRule type="containsText" dxfId="11657" priority="580" operator="containsText" text="Mayor">
      <formula>NOT(ISERROR(SEARCH("Mayor",U19)))</formula>
    </cfRule>
    <cfRule type="containsText" dxfId="11656" priority="581" operator="containsText" text="Moderado">
      <formula>NOT(ISERROR(SEARCH("Moderado",U19)))</formula>
    </cfRule>
    <cfRule type="containsText" dxfId="11655" priority="582" operator="containsText" text="Menor">
      <formula>NOT(ISERROR(SEARCH("Menor",U19)))</formula>
    </cfRule>
    <cfRule type="containsText" dxfId="11654" priority="583" operator="containsText" text="Leve">
      <formula>NOT(ISERROR(SEARCH("Leve",U19)))</formula>
    </cfRule>
    <cfRule type="containsText" dxfId="11653" priority="584" operator="containsText" text="Muy a">
      <formula>NOT(ISERROR(SEARCH("Muy a",U19)))</formula>
    </cfRule>
    <cfRule type="containsText" dxfId="11652" priority="585" operator="containsText" text="Muy b">
      <formula>NOT(ISERROR(SEARCH("Muy b",U19)))</formula>
    </cfRule>
    <cfRule type="containsText" dxfId="11651" priority="586" operator="containsText" text="Baja">
      <formula>NOT(ISERROR(SEARCH("Baja",U19)))</formula>
    </cfRule>
    <cfRule type="containsText" dxfId="11650" priority="587" operator="containsText" text="Media">
      <formula>NOT(ISERROR(SEARCH("Media",U19)))</formula>
    </cfRule>
    <cfRule type="containsText" dxfId="11649" priority="588" operator="containsText" text="Alta">
      <formula>NOT(ISERROR(SEARCH("Alta",U19)))</formula>
    </cfRule>
  </conditionalFormatting>
  <conditionalFormatting sqref="AS20">
    <cfRule type="containsText" dxfId="11648" priority="568" operator="containsText" text="BAJA">
      <formula>NOT(ISERROR(SEARCH("BAJA",AS20)))</formula>
    </cfRule>
    <cfRule type="containsText" dxfId="11647" priority="569" operator="containsText" text="MEDIA">
      <formula>NOT(ISERROR(SEARCH("MEDIA",AS20)))</formula>
    </cfRule>
    <cfRule type="containsText" dxfId="11646" priority="570" operator="containsText" text="ALTA">
      <formula>NOT(ISERROR(SEARCH("ALTA",AS20)))</formula>
    </cfRule>
  </conditionalFormatting>
  <conditionalFormatting sqref="BA21">
    <cfRule type="containsText" dxfId="11645" priority="565" operator="containsText" text="BAJA">
      <formula>NOT(ISERROR(SEARCH("BAJA",BA21)))</formula>
    </cfRule>
    <cfRule type="containsText" dxfId="11644" priority="566" operator="containsText" text="MEDIA">
      <formula>NOT(ISERROR(SEARCH("MEDIA",BA21)))</formula>
    </cfRule>
    <cfRule type="containsText" dxfId="11643" priority="567" operator="containsText" text="ALTA">
      <formula>NOT(ISERROR(SEARCH("ALTA",BA21)))</formula>
    </cfRule>
  </conditionalFormatting>
  <conditionalFormatting sqref="S24">
    <cfRule type="cellIs" dxfId="11642" priority="422" operator="equal">
      <formula>100%</formula>
    </cfRule>
    <cfRule type="cellIs" dxfId="11641" priority="423" operator="equal">
      <formula>80%</formula>
    </cfRule>
    <cfRule type="cellIs" dxfId="11640" priority="424" operator="equal">
      <formula>60%</formula>
    </cfRule>
    <cfRule type="cellIs" dxfId="11639" priority="425" operator="equal">
      <formula>40%</formula>
    </cfRule>
    <cfRule type="cellIs" dxfId="11638" priority="426" operator="equal">
      <formula>0.2</formula>
    </cfRule>
    <cfRule type="containsText" dxfId="11637" priority="427" operator="containsText" text="Extremo">
      <formula>NOT(ISERROR(SEARCH("Extremo",S24)))</formula>
    </cfRule>
    <cfRule type="containsText" dxfId="11636" priority="428" operator="containsText" text="Alto">
      <formula>NOT(ISERROR(SEARCH("Alto",S24)))</formula>
    </cfRule>
    <cfRule type="containsText" dxfId="11635" priority="429" operator="containsText" text="Bajo">
      <formula>NOT(ISERROR(SEARCH("Bajo",S24)))</formula>
    </cfRule>
    <cfRule type="containsText" dxfId="11634" priority="430" operator="containsText" text="Catastrófico">
      <formula>NOT(ISERROR(SEARCH("Catastrófico",S24)))</formula>
    </cfRule>
    <cfRule type="containsText" dxfId="11633" priority="431" operator="containsText" text="Mayor">
      <formula>NOT(ISERROR(SEARCH("Mayor",S24)))</formula>
    </cfRule>
    <cfRule type="containsText" dxfId="11632" priority="432" operator="containsText" text="Moderado">
      <formula>NOT(ISERROR(SEARCH("Moderado",S24)))</formula>
    </cfRule>
    <cfRule type="containsText" dxfId="11631" priority="433" operator="containsText" text="Menor">
      <formula>NOT(ISERROR(SEARCH("Menor",S24)))</formula>
    </cfRule>
    <cfRule type="containsText" dxfId="11630" priority="434" operator="containsText" text="Leve">
      <formula>NOT(ISERROR(SEARCH("Leve",S24)))</formula>
    </cfRule>
    <cfRule type="containsText" dxfId="11629" priority="435" operator="containsText" text="Muy a">
      <formula>NOT(ISERROR(SEARCH("Muy a",S24)))</formula>
    </cfRule>
    <cfRule type="containsText" dxfId="11628" priority="436" operator="containsText" text="Muy b">
      <formula>NOT(ISERROR(SEARCH("Muy b",S24)))</formula>
    </cfRule>
    <cfRule type="containsText" dxfId="11627" priority="437" operator="containsText" text="Baja">
      <formula>NOT(ISERROR(SEARCH("Baja",S24)))</formula>
    </cfRule>
    <cfRule type="containsText" dxfId="11626" priority="438" operator="containsText" text="Media">
      <formula>NOT(ISERROR(SEARCH("Media",S24)))</formula>
    </cfRule>
    <cfRule type="containsText" dxfId="11625" priority="439" operator="containsText" text="Alta">
      <formula>NOT(ISERROR(SEARCH("Alta",S24)))</formula>
    </cfRule>
  </conditionalFormatting>
  <conditionalFormatting sqref="AJ24:AK25">
    <cfRule type="containsText" dxfId="11624" priority="559" operator="containsText" text="BAJA">
      <formula>NOT(ISERROR(SEARCH("BAJA",AJ24)))</formula>
    </cfRule>
    <cfRule type="containsText" dxfId="11623" priority="560" operator="containsText" text="MEDIA">
      <formula>NOT(ISERROR(SEARCH("MEDIA",AJ24)))</formula>
    </cfRule>
    <cfRule type="containsText" dxfId="11622" priority="561" operator="containsText" text="ALTA">
      <formula>NOT(ISERROR(SEARCH("ALTA",AJ24)))</formula>
    </cfRule>
  </conditionalFormatting>
  <conditionalFormatting sqref="AR24">
    <cfRule type="containsText" dxfId="11621" priority="562" operator="containsText" text="BAJA">
      <formula>NOT(ISERROR(SEARCH("BAJA",AR24)))</formula>
    </cfRule>
    <cfRule type="containsText" dxfId="11620" priority="563" operator="containsText" text="MEDIA">
      <formula>NOT(ISERROR(SEARCH("MEDIA",AR24)))</formula>
    </cfRule>
    <cfRule type="containsText" dxfId="11619" priority="564" operator="containsText" text="ALTA">
      <formula>NOT(ISERROR(SEARCH("ALTA",AR24)))</formula>
    </cfRule>
  </conditionalFormatting>
  <conditionalFormatting sqref="AX24 Y24">
    <cfRule type="cellIs" dxfId="11618" priority="513" operator="equal">
      <formula>100%</formula>
    </cfRule>
    <cfRule type="cellIs" dxfId="11617" priority="514" operator="equal">
      <formula>80%</formula>
    </cfRule>
    <cfRule type="cellIs" dxfId="11616" priority="515" operator="equal">
      <formula>60%</formula>
    </cfRule>
    <cfRule type="cellIs" dxfId="11615" priority="516" operator="equal">
      <formula>40%</formula>
    </cfRule>
    <cfRule type="cellIs" dxfId="11614" priority="517" operator="equal">
      <formula>0.2</formula>
    </cfRule>
    <cfRule type="containsText" dxfId="11613" priority="531" operator="containsText" text="Extremo">
      <formula>NOT(ISERROR(SEARCH("Extremo",Y24)))</formula>
    </cfRule>
    <cfRule type="containsText" dxfId="11612" priority="532" operator="containsText" text="Alto">
      <formula>NOT(ISERROR(SEARCH("Alto",Y24)))</formula>
    </cfRule>
    <cfRule type="containsText" dxfId="11611" priority="533" operator="containsText" text="Bajo">
      <formula>NOT(ISERROR(SEARCH("Bajo",Y24)))</formula>
    </cfRule>
    <cfRule type="containsText" dxfId="11610" priority="544" operator="containsText" text="Catastrófico">
      <formula>NOT(ISERROR(SEARCH("Catastrófico",Y24)))</formula>
    </cfRule>
    <cfRule type="containsText" dxfId="11609" priority="545" operator="containsText" text="Mayor">
      <formula>NOT(ISERROR(SEARCH("Mayor",Y24)))</formula>
    </cfRule>
    <cfRule type="containsText" dxfId="11608" priority="546" operator="containsText" text="Moderado">
      <formula>NOT(ISERROR(SEARCH("Moderado",Y24)))</formula>
    </cfRule>
    <cfRule type="containsText" dxfId="11607" priority="547" operator="containsText" text="Menor">
      <formula>NOT(ISERROR(SEARCH("Menor",Y24)))</formula>
    </cfRule>
    <cfRule type="containsText" dxfId="11606" priority="548" operator="containsText" text="Leve">
      <formula>NOT(ISERROR(SEARCH("Leve",Y24)))</formula>
    </cfRule>
    <cfRule type="containsText" dxfId="11605" priority="554" operator="containsText" text="Muy a">
      <formula>NOT(ISERROR(SEARCH("Muy a",Y24)))</formula>
    </cfRule>
    <cfRule type="containsText" dxfId="11604" priority="555" operator="containsText" text="Muy b">
      <formula>NOT(ISERROR(SEARCH("Muy b",Y24)))</formula>
    </cfRule>
    <cfRule type="containsText" dxfId="11603" priority="556" operator="containsText" text="Baja">
      <formula>NOT(ISERROR(SEARCH("Baja",Y24)))</formula>
    </cfRule>
    <cfRule type="containsText" dxfId="11602" priority="557" operator="containsText" text="Media">
      <formula>NOT(ISERROR(SEARCH("Media",Y24)))</formula>
    </cfRule>
    <cfRule type="containsText" dxfId="11601" priority="558" operator="containsText" text="Alta">
      <formula>NOT(ISERROR(SEARCH("Alta",Y24)))</formula>
    </cfRule>
  </conditionalFormatting>
  <conditionalFormatting sqref="V24">
    <cfRule type="containsText" dxfId="11600" priority="549" operator="containsText" text="Muy a">
      <formula>NOT(ISERROR(SEARCH("Muy a",V24)))</formula>
    </cfRule>
    <cfRule type="containsText" dxfId="11599" priority="550" operator="containsText" text="Muy b">
      <formula>NOT(ISERROR(SEARCH("Muy b",V24)))</formula>
    </cfRule>
    <cfRule type="containsText" dxfId="11598" priority="551" operator="containsText" text="Baja">
      <formula>NOT(ISERROR(SEARCH("Baja",V24)))</formula>
    </cfRule>
    <cfRule type="containsText" dxfId="11597" priority="552" operator="containsText" text="Media">
      <formula>NOT(ISERROR(SEARCH("Media",V24)))</formula>
    </cfRule>
    <cfRule type="containsText" dxfId="11596" priority="553" operator="containsText" text="Alta">
      <formula>NOT(ISERROR(SEARCH("Alta",V24)))</formula>
    </cfRule>
  </conditionalFormatting>
  <conditionalFormatting sqref="X24">
    <cfRule type="containsText" dxfId="11595" priority="534" operator="containsText" text="Catastrófico">
      <formula>NOT(ISERROR(SEARCH("Catastrófico",X24)))</formula>
    </cfRule>
    <cfRule type="containsText" dxfId="11594" priority="535" operator="containsText" text="Mayor">
      <formula>NOT(ISERROR(SEARCH("Mayor",X24)))</formula>
    </cfRule>
    <cfRule type="containsText" dxfId="11593" priority="536" operator="containsText" text="Moderado">
      <formula>NOT(ISERROR(SEARCH("Moderado",X24)))</formula>
    </cfRule>
    <cfRule type="containsText" dxfId="11592" priority="537" operator="containsText" text="Menor">
      <formula>NOT(ISERROR(SEARCH("Menor",X24)))</formula>
    </cfRule>
    <cfRule type="containsText" dxfId="11591" priority="538" operator="containsText" text="Leve">
      <formula>NOT(ISERROR(SEARCH("Leve",X24)))</formula>
    </cfRule>
    <cfRule type="containsText" dxfId="11590" priority="539" operator="containsText" text="Muy a">
      <formula>NOT(ISERROR(SEARCH("Muy a",X24)))</formula>
    </cfRule>
    <cfRule type="containsText" dxfId="11589" priority="540" operator="containsText" text="Muy b">
      <formula>NOT(ISERROR(SEARCH("Muy b",X24)))</formula>
    </cfRule>
    <cfRule type="containsText" dxfId="11588" priority="541" operator="containsText" text="Baja">
      <formula>NOT(ISERROR(SEARCH("Baja",X24)))</formula>
    </cfRule>
    <cfRule type="containsText" dxfId="11587" priority="542" operator="containsText" text="Media">
      <formula>NOT(ISERROR(SEARCH("Media",X24)))</formula>
    </cfRule>
    <cfRule type="containsText" dxfId="11586" priority="543" operator="containsText" text="Alta">
      <formula>NOT(ISERROR(SEARCH("Alta",X24)))</formula>
    </cfRule>
  </conditionalFormatting>
  <conditionalFormatting sqref="Z24">
    <cfRule type="containsText" dxfId="11585" priority="518" operator="containsText" text="Extremo">
      <formula>NOT(ISERROR(SEARCH("Extremo",Z24)))</formula>
    </cfRule>
    <cfRule type="containsText" dxfId="11584" priority="519" operator="containsText" text="Alto">
      <formula>NOT(ISERROR(SEARCH("Alto",Z24)))</formula>
    </cfRule>
    <cfRule type="containsText" dxfId="11583" priority="520" operator="containsText" text="Bajo">
      <formula>NOT(ISERROR(SEARCH("Bajo",Z24)))</formula>
    </cfRule>
    <cfRule type="containsText" dxfId="11582" priority="521" operator="containsText" text="Catastrófico">
      <formula>NOT(ISERROR(SEARCH("Catastrófico",Z24)))</formula>
    </cfRule>
    <cfRule type="containsText" dxfId="11581" priority="522" operator="containsText" text="Mayor">
      <formula>NOT(ISERROR(SEARCH("Mayor",Z24)))</formula>
    </cfRule>
    <cfRule type="containsText" dxfId="11580" priority="523" operator="containsText" text="Moderado">
      <formula>NOT(ISERROR(SEARCH("Moderado",Z24)))</formula>
    </cfRule>
    <cfRule type="containsText" dxfId="11579" priority="524" operator="containsText" text="Menor">
      <formula>NOT(ISERROR(SEARCH("Menor",Z24)))</formula>
    </cfRule>
    <cfRule type="containsText" dxfId="11578" priority="525" operator="containsText" text="Leve">
      <formula>NOT(ISERROR(SEARCH("Leve",Z24)))</formula>
    </cfRule>
    <cfRule type="containsText" dxfId="11577" priority="526" operator="containsText" text="Muy a">
      <formula>NOT(ISERROR(SEARCH("Muy a",Z24)))</formula>
    </cfRule>
    <cfRule type="containsText" dxfId="11576" priority="527" operator="containsText" text="Muy b">
      <formula>NOT(ISERROR(SEARCH("Muy b",Z24)))</formula>
    </cfRule>
    <cfRule type="containsText" dxfId="11575" priority="528" operator="containsText" text="Baja">
      <formula>NOT(ISERROR(SEARCH("Baja",Z24)))</formula>
    </cfRule>
    <cfRule type="containsText" dxfId="11574" priority="529" operator="containsText" text="Media">
      <formula>NOT(ISERROR(SEARCH("Media",Z24)))</formula>
    </cfRule>
    <cfRule type="containsText" dxfId="11573" priority="530" operator="containsText" text="Alta">
      <formula>NOT(ISERROR(SEARCH("Alta",Z24)))</formula>
    </cfRule>
  </conditionalFormatting>
  <conditionalFormatting sqref="W24">
    <cfRule type="cellIs" dxfId="11572" priority="495" operator="equal">
      <formula>100%</formula>
    </cfRule>
    <cfRule type="cellIs" dxfId="11571" priority="496" operator="equal">
      <formula>80%</formula>
    </cfRule>
    <cfRule type="cellIs" dxfId="11570" priority="497" operator="equal">
      <formula>60%</formula>
    </cfRule>
    <cfRule type="cellIs" dxfId="11569" priority="498" operator="equal">
      <formula>40%</formula>
    </cfRule>
    <cfRule type="cellIs" dxfId="11568" priority="499" operator="equal">
      <formula>0.2</formula>
    </cfRule>
    <cfRule type="containsText" dxfId="11567" priority="500" operator="containsText" text="Extremo">
      <formula>NOT(ISERROR(SEARCH("Extremo",W24)))</formula>
    </cfRule>
    <cfRule type="containsText" dxfId="11566" priority="501" operator="containsText" text="Alto">
      <formula>NOT(ISERROR(SEARCH("Alto",W24)))</formula>
    </cfRule>
    <cfRule type="containsText" dxfId="11565" priority="502" operator="containsText" text="Bajo">
      <formula>NOT(ISERROR(SEARCH("Bajo",W24)))</formula>
    </cfRule>
    <cfRule type="containsText" dxfId="11564" priority="503" operator="containsText" text="Catastrófico">
      <formula>NOT(ISERROR(SEARCH("Catastrófico",W24)))</formula>
    </cfRule>
    <cfRule type="containsText" dxfId="11563" priority="504" operator="containsText" text="Mayor">
      <formula>NOT(ISERROR(SEARCH("Mayor",W24)))</formula>
    </cfRule>
    <cfRule type="containsText" dxfId="11562" priority="505" operator="containsText" text="Moderado">
      <formula>NOT(ISERROR(SEARCH("Moderado",W24)))</formula>
    </cfRule>
    <cfRule type="containsText" dxfId="11561" priority="506" operator="containsText" text="Menor">
      <formula>NOT(ISERROR(SEARCH("Menor",W24)))</formula>
    </cfRule>
    <cfRule type="containsText" dxfId="11560" priority="507" operator="containsText" text="Leve">
      <formula>NOT(ISERROR(SEARCH("Leve",W24)))</formula>
    </cfRule>
    <cfRule type="containsText" dxfId="11559" priority="508" operator="containsText" text="Muy a">
      <formula>NOT(ISERROR(SEARCH("Muy a",W24)))</formula>
    </cfRule>
    <cfRule type="containsText" dxfId="11558" priority="509" operator="containsText" text="Muy b">
      <formula>NOT(ISERROR(SEARCH("Muy b",W24)))</formula>
    </cfRule>
    <cfRule type="containsText" dxfId="11557" priority="510" operator="containsText" text="Baja">
      <formula>NOT(ISERROR(SEARCH("Baja",W24)))</formula>
    </cfRule>
    <cfRule type="containsText" dxfId="11556" priority="511" operator="containsText" text="Media">
      <formula>NOT(ISERROR(SEARCH("Media",W24)))</formula>
    </cfRule>
    <cfRule type="containsText" dxfId="11555" priority="512" operator="containsText" text="Alta">
      <formula>NOT(ISERROR(SEARCH("Alta",W24)))</formula>
    </cfRule>
  </conditionalFormatting>
  <conditionalFormatting sqref="AA24">
    <cfRule type="cellIs" dxfId="11554" priority="478" operator="equal">
      <formula>100%</formula>
    </cfRule>
    <cfRule type="cellIs" dxfId="11553" priority="479" operator="equal">
      <formula>75%</formula>
    </cfRule>
    <cfRule type="cellIs" dxfId="11552" priority="480" operator="equal">
      <formula>50%</formula>
    </cfRule>
    <cfRule type="cellIs" dxfId="11551" priority="481" operator="equal">
      <formula>25%</formula>
    </cfRule>
    <cfRule type="containsText" dxfId="11550" priority="482" operator="containsText" text="Extremo">
      <formula>NOT(ISERROR(SEARCH("Extremo",AA24)))</formula>
    </cfRule>
    <cfRule type="containsText" dxfId="11549" priority="483" operator="containsText" text="Alto">
      <formula>NOT(ISERROR(SEARCH("Alto",AA24)))</formula>
    </cfRule>
    <cfRule type="containsText" dxfId="11548" priority="484" operator="containsText" text="Bajo">
      <formula>NOT(ISERROR(SEARCH("Bajo",AA24)))</formula>
    </cfRule>
    <cfRule type="containsText" dxfId="11547" priority="485" operator="containsText" text="Catastrófico">
      <formula>NOT(ISERROR(SEARCH("Catastrófico",AA24)))</formula>
    </cfRule>
    <cfRule type="containsText" dxfId="11546" priority="486" operator="containsText" text="Mayor">
      <formula>NOT(ISERROR(SEARCH("Mayor",AA24)))</formula>
    </cfRule>
    <cfRule type="containsText" dxfId="11545" priority="487" operator="containsText" text="Moderado">
      <formula>NOT(ISERROR(SEARCH("Moderado",AA24)))</formula>
    </cfRule>
    <cfRule type="containsText" dxfId="11544" priority="488" operator="containsText" text="Menor">
      <formula>NOT(ISERROR(SEARCH("Menor",AA24)))</formula>
    </cfRule>
    <cfRule type="containsText" dxfId="11543" priority="489" operator="containsText" text="Leve">
      <formula>NOT(ISERROR(SEARCH("Leve",AA24)))</formula>
    </cfRule>
    <cfRule type="containsText" dxfId="11542" priority="490" operator="containsText" text="Muy a">
      <formula>NOT(ISERROR(SEARCH("Muy a",AA24)))</formula>
    </cfRule>
    <cfRule type="containsText" dxfId="11541" priority="491" operator="containsText" text="Muy b">
      <formula>NOT(ISERROR(SEARCH("Muy b",AA24)))</formula>
    </cfRule>
    <cfRule type="containsText" dxfId="11540" priority="492" operator="containsText" text="Baja">
      <formula>NOT(ISERROR(SEARCH("Baja",AA24)))</formula>
    </cfRule>
    <cfRule type="containsText" dxfId="11539" priority="493" operator="containsText" text="Media">
      <formula>NOT(ISERROR(SEARCH("Media",AA24)))</formula>
    </cfRule>
    <cfRule type="containsText" dxfId="11538" priority="494" operator="containsText" text="Alta">
      <formula>NOT(ISERROR(SEARCH("Alta",AA24)))</formula>
    </cfRule>
  </conditionalFormatting>
  <conditionalFormatting sqref="AU24">
    <cfRule type="containsText" dxfId="11537" priority="475" operator="containsText" text="BAJA">
      <formula>NOT(ISERROR(SEARCH("BAJA",AU24)))</formula>
    </cfRule>
    <cfRule type="containsText" dxfId="11536" priority="476" operator="containsText" text="MEDIA">
      <formula>NOT(ISERROR(SEARCH("MEDIA",AU24)))</formula>
    </cfRule>
    <cfRule type="containsText" dxfId="11535" priority="477" operator="containsText" text="ALTA">
      <formula>NOT(ISERROR(SEARCH("ALTA",AU24)))</formula>
    </cfRule>
  </conditionalFormatting>
  <conditionalFormatting sqref="AU25">
    <cfRule type="containsText" dxfId="11534" priority="472" operator="containsText" text="BAJA">
      <formula>NOT(ISERROR(SEARCH("BAJA",AU25)))</formula>
    </cfRule>
    <cfRule type="containsText" dxfId="11533" priority="473" operator="containsText" text="MEDIA">
      <formula>NOT(ISERROR(SEARCH("MEDIA",AU25)))</formula>
    </cfRule>
    <cfRule type="containsText" dxfId="11532" priority="474" operator="containsText" text="ALTA">
      <formula>NOT(ISERROR(SEARCH("ALTA",AU25)))</formula>
    </cfRule>
  </conditionalFormatting>
  <conditionalFormatting sqref="AW24">
    <cfRule type="cellIs" dxfId="11531" priority="454" operator="equal">
      <formula>100%</formula>
    </cfRule>
    <cfRule type="cellIs" dxfId="11530" priority="455" operator="equal">
      <formula>80%</formula>
    </cfRule>
    <cfRule type="cellIs" dxfId="11529" priority="456" operator="equal">
      <formula>60%</formula>
    </cfRule>
    <cfRule type="cellIs" dxfId="11528" priority="457" operator="equal">
      <formula>40%</formula>
    </cfRule>
    <cfRule type="cellIs" dxfId="11527" priority="458" operator="equal">
      <formula>0.2</formula>
    </cfRule>
    <cfRule type="containsText" dxfId="11526" priority="459" operator="containsText" text="Extremo">
      <formula>NOT(ISERROR(SEARCH("Extremo",AW24)))</formula>
    </cfRule>
    <cfRule type="containsText" dxfId="11525" priority="460" operator="containsText" text="Alto">
      <formula>NOT(ISERROR(SEARCH("Alto",AW24)))</formula>
    </cfRule>
    <cfRule type="containsText" dxfId="11524" priority="461" operator="containsText" text="Bajo">
      <formula>NOT(ISERROR(SEARCH("Bajo",AW24)))</formula>
    </cfRule>
    <cfRule type="containsText" dxfId="11523" priority="462" operator="containsText" text="Catastrófico">
      <formula>NOT(ISERROR(SEARCH("Catastrófico",AW24)))</formula>
    </cfRule>
    <cfRule type="containsText" dxfId="11522" priority="463" operator="containsText" text="Mayor">
      <formula>NOT(ISERROR(SEARCH("Mayor",AW24)))</formula>
    </cfRule>
    <cfRule type="containsText" dxfId="11521" priority="464" operator="containsText" text="Moderado">
      <formula>NOT(ISERROR(SEARCH("Moderado",AW24)))</formula>
    </cfRule>
    <cfRule type="containsText" dxfId="11520" priority="465" operator="containsText" text="Menor">
      <formula>NOT(ISERROR(SEARCH("Menor",AW24)))</formula>
    </cfRule>
    <cfRule type="containsText" dxfId="11519" priority="466" operator="containsText" text="Leve">
      <formula>NOT(ISERROR(SEARCH("Leve",AW24)))</formula>
    </cfRule>
    <cfRule type="containsText" dxfId="11518" priority="467" operator="containsText" text="Muy a">
      <formula>NOT(ISERROR(SEARCH("Muy a",AW24)))</formula>
    </cfRule>
    <cfRule type="containsText" dxfId="11517" priority="468" operator="containsText" text="Muy b">
      <formula>NOT(ISERROR(SEARCH("Muy b",AW24)))</formula>
    </cfRule>
    <cfRule type="containsText" dxfId="11516" priority="469" operator="containsText" text="Baja">
      <formula>NOT(ISERROR(SEARCH("Baja",AW24)))</formula>
    </cfRule>
    <cfRule type="containsText" dxfId="11515" priority="470" operator="containsText" text="Media">
      <formula>NOT(ISERROR(SEARCH("Media",AW24)))</formula>
    </cfRule>
    <cfRule type="containsText" dxfId="11514" priority="471" operator="containsText" text="Alta">
      <formula>NOT(ISERROR(SEARCH("Alta",AW24)))</formula>
    </cfRule>
  </conditionalFormatting>
  <conditionalFormatting sqref="AV24">
    <cfRule type="cellIs" dxfId="11513" priority="447" operator="greaterThan">
      <formula>75%</formula>
    </cfRule>
    <cfRule type="cellIs" dxfId="11512" priority="448" operator="between">
      <formula>51%</formula>
      <formula>75%</formula>
    </cfRule>
    <cfRule type="cellIs" dxfId="11511" priority="449" operator="between">
      <formula>26%</formula>
      <formula>50%</formula>
    </cfRule>
    <cfRule type="cellIs" dxfId="11510" priority="450" operator="between">
      <formula>0%</formula>
      <formula>25%</formula>
    </cfRule>
    <cfRule type="containsText" dxfId="11509" priority="451" operator="containsText" text="BAJA">
      <formula>NOT(ISERROR(SEARCH("BAJA",AV24)))</formula>
    </cfRule>
    <cfRule type="containsText" dxfId="11508" priority="452" operator="containsText" text="MEDIA">
      <formula>NOT(ISERROR(SEARCH("MEDIA",AV24)))</formula>
    </cfRule>
    <cfRule type="containsText" dxfId="11507" priority="453" operator="containsText" text="ALTA">
      <formula>NOT(ISERROR(SEARCH("ALTA",AV24)))</formula>
    </cfRule>
  </conditionalFormatting>
  <conditionalFormatting sqref="AV25">
    <cfRule type="cellIs" dxfId="11506" priority="440" operator="greaterThan">
      <formula>75%</formula>
    </cfRule>
    <cfRule type="cellIs" dxfId="11505" priority="441" operator="between">
      <formula>51%</formula>
      <formula>75%</formula>
    </cfRule>
    <cfRule type="cellIs" dxfId="11504" priority="442" operator="between">
      <formula>26%</formula>
      <formula>50%</formula>
    </cfRule>
    <cfRule type="cellIs" dxfId="11503" priority="443" operator="between">
      <formula>0%</formula>
      <formula>25%</formula>
    </cfRule>
    <cfRule type="containsText" dxfId="11502" priority="444" operator="containsText" text="BAJA">
      <formula>NOT(ISERROR(SEARCH("BAJA",AV25)))</formula>
    </cfRule>
    <cfRule type="containsText" dxfId="11501" priority="445" operator="containsText" text="MEDIA">
      <formula>NOT(ISERROR(SEARCH("MEDIA",AV25)))</formula>
    </cfRule>
    <cfRule type="containsText" dxfId="11500" priority="446" operator="containsText" text="ALTA">
      <formula>NOT(ISERROR(SEARCH("ALTA",AV25)))</formula>
    </cfRule>
  </conditionalFormatting>
  <conditionalFormatting sqref="T24">
    <cfRule type="cellIs" dxfId="11499" priority="404" operator="equal">
      <formula>100%</formula>
    </cfRule>
    <cfRule type="cellIs" dxfId="11498" priority="405" operator="equal">
      <formula>80%</formula>
    </cfRule>
    <cfRule type="cellIs" dxfId="11497" priority="406" operator="equal">
      <formula>60%</formula>
    </cfRule>
    <cfRule type="cellIs" dxfId="11496" priority="407" operator="equal">
      <formula>40%</formula>
    </cfRule>
    <cfRule type="cellIs" dxfId="11495" priority="408" operator="equal">
      <formula>0.2</formula>
    </cfRule>
    <cfRule type="containsText" dxfId="11494" priority="409" operator="containsText" text="Extremo">
      <formula>NOT(ISERROR(SEARCH("Extremo",T24)))</formula>
    </cfRule>
    <cfRule type="containsText" dxfId="11493" priority="410" operator="containsText" text="Alto">
      <formula>NOT(ISERROR(SEARCH("Alto",T24)))</formula>
    </cfRule>
    <cfRule type="containsText" dxfId="11492" priority="411" operator="containsText" text="Bajo">
      <formula>NOT(ISERROR(SEARCH("Bajo",T24)))</formula>
    </cfRule>
    <cfRule type="containsText" dxfId="11491" priority="412" operator="containsText" text="Catastrófico">
      <formula>NOT(ISERROR(SEARCH("Catastrófico",T24)))</formula>
    </cfRule>
    <cfRule type="containsText" dxfId="11490" priority="413" operator="containsText" text="Mayor">
      <formula>NOT(ISERROR(SEARCH("Mayor",T24)))</formula>
    </cfRule>
    <cfRule type="containsText" dxfId="11489" priority="414" operator="containsText" text="Moderado">
      <formula>NOT(ISERROR(SEARCH("Moderado",T24)))</formula>
    </cfRule>
    <cfRule type="containsText" dxfId="11488" priority="415" operator="containsText" text="Menor">
      <formula>NOT(ISERROR(SEARCH("Menor",T24)))</formula>
    </cfRule>
    <cfRule type="containsText" dxfId="11487" priority="416" operator="containsText" text="Leve">
      <formula>NOT(ISERROR(SEARCH("Leve",T24)))</formula>
    </cfRule>
    <cfRule type="containsText" dxfId="11486" priority="417" operator="containsText" text="Muy a">
      <formula>NOT(ISERROR(SEARCH("Muy a",T24)))</formula>
    </cfRule>
    <cfRule type="containsText" dxfId="11485" priority="418" operator="containsText" text="Muy b">
      <formula>NOT(ISERROR(SEARCH("Muy b",T24)))</formula>
    </cfRule>
    <cfRule type="containsText" dxfId="11484" priority="419" operator="containsText" text="Baja">
      <formula>NOT(ISERROR(SEARCH("Baja",T24)))</formula>
    </cfRule>
    <cfRule type="containsText" dxfId="11483" priority="420" operator="containsText" text="Media">
      <formula>NOT(ISERROR(SEARCH("Media",T24)))</formula>
    </cfRule>
    <cfRule type="containsText" dxfId="11482" priority="421" operator="containsText" text="Alta">
      <formula>NOT(ISERROR(SEARCH("Alta",T24)))</formula>
    </cfRule>
  </conditionalFormatting>
  <conditionalFormatting sqref="AD24">
    <cfRule type="containsText" dxfId="11481" priority="401" operator="containsText" text="BAJA">
      <formula>NOT(ISERROR(SEARCH("BAJA",AD24)))</formula>
    </cfRule>
    <cfRule type="containsText" dxfId="11480" priority="402" operator="containsText" text="MEDIA">
      <formula>NOT(ISERROR(SEARCH("MEDIA",AD24)))</formula>
    </cfRule>
    <cfRule type="containsText" dxfId="11479" priority="403" operator="containsText" text="ALTA">
      <formula>NOT(ISERROR(SEARCH("ALTA",AD24)))</formula>
    </cfRule>
  </conditionalFormatting>
  <conditionalFormatting sqref="AD25">
    <cfRule type="containsText" dxfId="11478" priority="398" operator="containsText" text="BAJA">
      <formula>NOT(ISERROR(SEARCH("BAJA",AD25)))</formula>
    </cfRule>
    <cfRule type="containsText" dxfId="11477" priority="399" operator="containsText" text="MEDIA">
      <formula>NOT(ISERROR(SEARCH("MEDIA",AD25)))</formula>
    </cfRule>
    <cfRule type="containsText" dxfId="11476" priority="400" operator="containsText" text="ALTA">
      <formula>NOT(ISERROR(SEARCH("ALTA",AD25)))</formula>
    </cfRule>
  </conditionalFormatting>
  <conditionalFormatting sqref="AC24">
    <cfRule type="containsText" dxfId="11475" priority="395" operator="containsText" text="BAJA">
      <formula>NOT(ISERROR(SEARCH("BAJA",AC24)))</formula>
    </cfRule>
    <cfRule type="containsText" dxfId="11474" priority="396" operator="containsText" text="MEDIA">
      <formula>NOT(ISERROR(SEARCH("MEDIA",AC24)))</formula>
    </cfRule>
    <cfRule type="containsText" dxfId="11473" priority="397" operator="containsText" text="ALTA">
      <formula>NOT(ISERROR(SEARCH("ALTA",AC24)))</formula>
    </cfRule>
  </conditionalFormatting>
  <conditionalFormatting sqref="AC25">
    <cfRule type="containsText" dxfId="11472" priority="392" operator="containsText" text="BAJA">
      <formula>NOT(ISERROR(SEARCH("BAJA",AC25)))</formula>
    </cfRule>
    <cfRule type="containsText" dxfId="11471" priority="393" operator="containsText" text="MEDIA">
      <formula>NOT(ISERROR(SEARCH("MEDIA",AC25)))</formula>
    </cfRule>
    <cfRule type="containsText" dxfId="11470" priority="394" operator="containsText" text="ALTA">
      <formula>NOT(ISERROR(SEARCH("ALTA",AC25)))</formula>
    </cfRule>
  </conditionalFormatting>
  <conditionalFormatting sqref="AL24">
    <cfRule type="containsText" dxfId="11469" priority="389" operator="containsText" text="BAJA">
      <formula>NOT(ISERROR(SEARCH("BAJA",AL24)))</formula>
    </cfRule>
    <cfRule type="containsText" dxfId="11468" priority="390" operator="containsText" text="MEDIA">
      <formula>NOT(ISERROR(SEARCH("MEDIA",AL24)))</formula>
    </cfRule>
    <cfRule type="containsText" dxfId="11467" priority="391" operator="containsText" text="ALTA">
      <formula>NOT(ISERROR(SEARCH("ALTA",AL24)))</formula>
    </cfRule>
  </conditionalFormatting>
  <conditionalFormatting sqref="AN24">
    <cfRule type="containsText" dxfId="11466" priority="386" operator="containsText" text="BAJA">
      <formula>NOT(ISERROR(SEARCH("BAJA",AN24)))</formula>
    </cfRule>
    <cfRule type="containsText" dxfId="11465" priority="387" operator="containsText" text="MEDIA">
      <formula>NOT(ISERROR(SEARCH("MEDIA",AN24)))</formula>
    </cfRule>
    <cfRule type="containsText" dxfId="11464" priority="388" operator="containsText" text="ALTA">
      <formula>NOT(ISERROR(SEARCH("ALTA",AN24)))</formula>
    </cfRule>
  </conditionalFormatting>
  <conditionalFormatting sqref="AN25">
    <cfRule type="containsText" dxfId="11463" priority="383" operator="containsText" text="BAJA">
      <formula>NOT(ISERROR(SEARCH("BAJA",AN25)))</formula>
    </cfRule>
    <cfRule type="containsText" dxfId="11462" priority="384" operator="containsText" text="MEDIA">
      <formula>NOT(ISERROR(SEARCH("MEDIA",AN25)))</formula>
    </cfRule>
    <cfRule type="containsText" dxfId="11461" priority="385" operator="containsText" text="ALTA">
      <formula>NOT(ISERROR(SEARCH("ALTA",AN25)))</formula>
    </cfRule>
  </conditionalFormatting>
  <conditionalFormatting sqref="AS24">
    <cfRule type="containsText" dxfId="11460" priority="380" operator="containsText" text="BAJA">
      <formula>NOT(ISERROR(SEARCH("BAJA",AS24)))</formula>
    </cfRule>
    <cfRule type="containsText" dxfId="11459" priority="381" operator="containsText" text="MEDIA">
      <formula>NOT(ISERROR(SEARCH("MEDIA",AS24)))</formula>
    </cfRule>
    <cfRule type="containsText" dxfId="11458" priority="382" operator="containsText" text="ALTA">
      <formula>NOT(ISERROR(SEARCH("ALTA",AS24)))</formula>
    </cfRule>
  </conditionalFormatting>
  <conditionalFormatting sqref="AS25">
    <cfRule type="containsText" dxfId="11457" priority="377" operator="containsText" text="BAJA">
      <formula>NOT(ISERROR(SEARCH("BAJA",AS25)))</formula>
    </cfRule>
    <cfRule type="containsText" dxfId="11456" priority="378" operator="containsText" text="MEDIA">
      <formula>NOT(ISERROR(SEARCH("MEDIA",AS25)))</formula>
    </cfRule>
    <cfRule type="containsText" dxfId="11455" priority="379" operator="containsText" text="ALTA">
      <formula>NOT(ISERROR(SEARCH("ALTA",AS25)))</formula>
    </cfRule>
  </conditionalFormatting>
  <conditionalFormatting sqref="AS24:AS25">
    <cfRule type="containsText" dxfId="11454" priority="374" operator="containsText" text="BAJA">
      <formula>NOT(ISERROR(SEARCH("BAJA",AS24)))</formula>
    </cfRule>
    <cfRule type="containsText" dxfId="11453" priority="375" operator="containsText" text="MEDIA">
      <formula>NOT(ISERROR(SEARCH("MEDIA",AS24)))</formula>
    </cfRule>
    <cfRule type="containsText" dxfId="11452" priority="376" operator="containsText" text="ALTA">
      <formula>NOT(ISERROR(SEARCH("ALTA",AS24)))</formula>
    </cfRule>
  </conditionalFormatting>
  <conditionalFormatting sqref="AP24">
    <cfRule type="containsText" dxfId="11451" priority="371" operator="containsText" text="BAJA">
      <formula>NOT(ISERROR(SEARCH("BAJA",AP24)))</formula>
    </cfRule>
    <cfRule type="containsText" dxfId="11450" priority="372" operator="containsText" text="MEDIA">
      <formula>NOT(ISERROR(SEARCH("MEDIA",AP24)))</formula>
    </cfRule>
    <cfRule type="containsText" dxfId="11449" priority="373" operator="containsText" text="ALTA">
      <formula>NOT(ISERROR(SEARCH("ALTA",AP24)))</formula>
    </cfRule>
  </conditionalFormatting>
  <conditionalFormatting sqref="AP25">
    <cfRule type="containsText" dxfId="11448" priority="368" operator="containsText" text="BAJA">
      <formula>NOT(ISERROR(SEARCH("BAJA",AP25)))</formula>
    </cfRule>
    <cfRule type="containsText" dxfId="11447" priority="369" operator="containsText" text="MEDIA">
      <formula>NOT(ISERROR(SEARCH("MEDIA",AP25)))</formula>
    </cfRule>
    <cfRule type="containsText" dxfId="11446" priority="370" operator="containsText" text="ALTA">
      <formula>NOT(ISERROR(SEARCH("ALTA",AP25)))</formula>
    </cfRule>
  </conditionalFormatting>
  <conditionalFormatting sqref="AQ24">
    <cfRule type="containsText" dxfId="11445" priority="365" operator="containsText" text="BAJA">
      <formula>NOT(ISERROR(SEARCH("BAJA",AQ24)))</formula>
    </cfRule>
    <cfRule type="containsText" dxfId="11444" priority="366" operator="containsText" text="MEDIA">
      <formula>NOT(ISERROR(SEARCH("MEDIA",AQ24)))</formula>
    </cfRule>
    <cfRule type="containsText" dxfId="11443" priority="367" operator="containsText" text="ALTA">
      <formula>NOT(ISERROR(SEARCH("ALTA",AQ24)))</formula>
    </cfRule>
  </conditionalFormatting>
  <conditionalFormatting sqref="AQ25">
    <cfRule type="containsText" dxfId="11442" priority="362" operator="containsText" text="BAJA">
      <formula>NOT(ISERROR(SEARCH("BAJA",AQ25)))</formula>
    </cfRule>
    <cfRule type="containsText" dxfId="11441" priority="363" operator="containsText" text="MEDIA">
      <formula>NOT(ISERROR(SEARCH("MEDIA",AQ25)))</formula>
    </cfRule>
    <cfRule type="containsText" dxfId="11440" priority="364" operator="containsText" text="ALTA">
      <formula>NOT(ISERROR(SEARCH("ALTA",AQ25)))</formula>
    </cfRule>
  </conditionalFormatting>
  <conditionalFormatting sqref="U24">
    <cfRule type="cellIs" dxfId="11439" priority="344" operator="equal">
      <formula>100%</formula>
    </cfRule>
    <cfRule type="cellIs" dxfId="11438" priority="345" operator="equal">
      <formula>80%</formula>
    </cfRule>
    <cfRule type="cellIs" dxfId="11437" priority="346" operator="equal">
      <formula>60%</formula>
    </cfRule>
    <cfRule type="cellIs" dxfId="11436" priority="347" operator="equal">
      <formula>40%</formula>
    </cfRule>
    <cfRule type="cellIs" dxfId="11435" priority="348" operator="equal">
      <formula>0.2</formula>
    </cfRule>
    <cfRule type="containsText" dxfId="11434" priority="349" operator="containsText" text="Extremo">
      <formula>NOT(ISERROR(SEARCH("Extremo",U24)))</formula>
    </cfRule>
    <cfRule type="containsText" dxfId="11433" priority="350" operator="containsText" text="Alto">
      <formula>NOT(ISERROR(SEARCH("Alto",U24)))</formula>
    </cfRule>
    <cfRule type="containsText" dxfId="11432" priority="351" operator="containsText" text="Bajo">
      <formula>NOT(ISERROR(SEARCH("Bajo",U24)))</formula>
    </cfRule>
    <cfRule type="containsText" dxfId="11431" priority="352" operator="containsText" text="Catastrófico">
      <formula>NOT(ISERROR(SEARCH("Catastrófico",U24)))</formula>
    </cfRule>
    <cfRule type="containsText" dxfId="11430" priority="353" operator="containsText" text="Mayor">
      <formula>NOT(ISERROR(SEARCH("Mayor",U24)))</formula>
    </cfRule>
    <cfRule type="containsText" dxfId="11429" priority="354" operator="containsText" text="Moderado">
      <formula>NOT(ISERROR(SEARCH("Moderado",U24)))</formula>
    </cfRule>
    <cfRule type="containsText" dxfId="11428" priority="355" operator="containsText" text="Menor">
      <formula>NOT(ISERROR(SEARCH("Menor",U24)))</formula>
    </cfRule>
    <cfRule type="containsText" dxfId="11427" priority="356" operator="containsText" text="Leve">
      <formula>NOT(ISERROR(SEARCH("Leve",U24)))</formula>
    </cfRule>
    <cfRule type="containsText" dxfId="11426" priority="357" operator="containsText" text="Muy a">
      <formula>NOT(ISERROR(SEARCH("Muy a",U24)))</formula>
    </cfRule>
    <cfRule type="containsText" dxfId="11425" priority="358" operator="containsText" text="Muy b">
      <formula>NOT(ISERROR(SEARCH("Muy b",U24)))</formula>
    </cfRule>
    <cfRule type="containsText" dxfId="11424" priority="359" operator="containsText" text="Baja">
      <formula>NOT(ISERROR(SEARCH("Baja",U24)))</formula>
    </cfRule>
    <cfRule type="containsText" dxfId="11423" priority="360" operator="containsText" text="Media">
      <formula>NOT(ISERROR(SEARCH("Media",U24)))</formula>
    </cfRule>
    <cfRule type="containsText" dxfId="11422" priority="361" operator="containsText" text="Alta">
      <formula>NOT(ISERROR(SEARCH("Alta",U24)))</formula>
    </cfRule>
  </conditionalFormatting>
  <conditionalFormatting sqref="AC27">
    <cfRule type="containsText" dxfId="11421" priority="159" operator="containsText" text="BAJA">
      <formula>NOT(ISERROR(SEARCH("BAJA",AC27)))</formula>
    </cfRule>
    <cfRule type="containsText" dxfId="11420" priority="160" operator="containsText" text="MEDIA">
      <formula>NOT(ISERROR(SEARCH("MEDIA",AC27)))</formula>
    </cfRule>
    <cfRule type="containsText" dxfId="11419" priority="161" operator="containsText" text="ALTA">
      <formula>NOT(ISERROR(SEARCH("ALTA",AC27)))</formula>
    </cfRule>
  </conditionalFormatting>
  <conditionalFormatting sqref="AS26">
    <cfRule type="containsText" dxfId="11418" priority="156" operator="containsText" text="BAJA">
      <formula>NOT(ISERROR(SEARCH("BAJA",AS26)))</formula>
    </cfRule>
    <cfRule type="containsText" dxfId="11417" priority="157" operator="containsText" text="MEDIA">
      <formula>NOT(ISERROR(SEARCH("MEDIA",AS26)))</formula>
    </cfRule>
    <cfRule type="containsText" dxfId="11416" priority="158" operator="containsText" text="ALTA">
      <formula>NOT(ISERROR(SEARCH("ALTA",AS26)))</formula>
    </cfRule>
  </conditionalFormatting>
  <conditionalFormatting sqref="AS27">
    <cfRule type="containsText" dxfId="11415" priority="153" operator="containsText" text="BAJA">
      <formula>NOT(ISERROR(SEARCH("BAJA",AS27)))</formula>
    </cfRule>
    <cfRule type="containsText" dxfId="11414" priority="154" operator="containsText" text="MEDIA">
      <formula>NOT(ISERROR(SEARCH("MEDIA",AS27)))</formula>
    </cfRule>
    <cfRule type="containsText" dxfId="11413" priority="155" operator="containsText" text="ALTA">
      <formula>NOT(ISERROR(SEARCH("ALTA",AS27)))</formula>
    </cfRule>
  </conditionalFormatting>
  <conditionalFormatting sqref="AS28">
    <cfRule type="containsText" dxfId="11412" priority="150" operator="containsText" text="BAJA">
      <formula>NOT(ISERROR(SEARCH("BAJA",AS28)))</formula>
    </cfRule>
    <cfRule type="containsText" dxfId="11411" priority="151" operator="containsText" text="MEDIA">
      <formula>NOT(ISERROR(SEARCH("MEDIA",AS28)))</formula>
    </cfRule>
    <cfRule type="containsText" dxfId="11410" priority="152" operator="containsText" text="ALTA">
      <formula>NOT(ISERROR(SEARCH("ALTA",AS28)))</formula>
    </cfRule>
  </conditionalFormatting>
  <conditionalFormatting sqref="AS29">
    <cfRule type="containsText" dxfId="11409" priority="147" operator="containsText" text="BAJA">
      <formula>NOT(ISERROR(SEARCH("BAJA",AS29)))</formula>
    </cfRule>
    <cfRule type="containsText" dxfId="11408" priority="148" operator="containsText" text="MEDIA">
      <formula>NOT(ISERROR(SEARCH("MEDIA",AS29)))</formula>
    </cfRule>
    <cfRule type="containsText" dxfId="11407" priority="149" operator="containsText" text="ALTA">
      <formula>NOT(ISERROR(SEARCH("ALTA",AS29)))</formula>
    </cfRule>
  </conditionalFormatting>
  <conditionalFormatting sqref="AJ26:AK29">
    <cfRule type="containsText" dxfId="11406" priority="338" operator="containsText" text="BAJA">
      <formula>NOT(ISERROR(SEARCH("BAJA",AJ26)))</formula>
    </cfRule>
    <cfRule type="containsText" dxfId="11405" priority="339" operator="containsText" text="MEDIA">
      <formula>NOT(ISERROR(SEARCH("MEDIA",AJ26)))</formula>
    </cfRule>
    <cfRule type="containsText" dxfId="11404" priority="340" operator="containsText" text="ALTA">
      <formula>NOT(ISERROR(SEARCH("ALTA",AJ26)))</formula>
    </cfRule>
  </conditionalFormatting>
  <conditionalFormatting sqref="AR26">
    <cfRule type="containsText" dxfId="11403" priority="341" operator="containsText" text="BAJA">
      <formula>NOT(ISERROR(SEARCH("BAJA",AR26)))</formula>
    </cfRule>
    <cfRule type="containsText" dxfId="11402" priority="342" operator="containsText" text="MEDIA">
      <formula>NOT(ISERROR(SEARCH("MEDIA",AR26)))</formula>
    </cfRule>
    <cfRule type="containsText" dxfId="11401" priority="343" operator="containsText" text="ALTA">
      <formula>NOT(ISERROR(SEARCH("ALTA",AR26)))</formula>
    </cfRule>
  </conditionalFormatting>
  <conditionalFormatting sqref="AX26">
    <cfRule type="cellIs" dxfId="11400" priority="292" operator="equal">
      <formula>100%</formula>
    </cfRule>
    <cfRule type="cellIs" dxfId="11399" priority="293" operator="equal">
      <formula>80%</formula>
    </cfRule>
    <cfRule type="cellIs" dxfId="11398" priority="294" operator="equal">
      <formula>60%</formula>
    </cfRule>
    <cfRule type="cellIs" dxfId="11397" priority="295" operator="equal">
      <formula>40%</formula>
    </cfRule>
    <cfRule type="cellIs" dxfId="11396" priority="296" operator="equal">
      <formula>0.2</formula>
    </cfRule>
    <cfRule type="containsText" dxfId="11395" priority="310" operator="containsText" text="Extremo">
      <formula>NOT(ISERROR(SEARCH("Extremo",AX26)))</formula>
    </cfRule>
    <cfRule type="containsText" dxfId="11394" priority="311" operator="containsText" text="Alto">
      <formula>NOT(ISERROR(SEARCH("Alto",AX26)))</formula>
    </cfRule>
    <cfRule type="containsText" dxfId="11393" priority="312" operator="containsText" text="Bajo">
      <formula>NOT(ISERROR(SEARCH("Bajo",AX26)))</formula>
    </cfRule>
    <cfRule type="containsText" dxfId="11392" priority="323" operator="containsText" text="Catastrófico">
      <formula>NOT(ISERROR(SEARCH("Catastrófico",AX26)))</formula>
    </cfRule>
    <cfRule type="containsText" dxfId="11391" priority="324" operator="containsText" text="Mayor">
      <formula>NOT(ISERROR(SEARCH("Mayor",AX26)))</formula>
    </cfRule>
    <cfRule type="containsText" dxfId="11390" priority="325" operator="containsText" text="Moderado">
      <formula>NOT(ISERROR(SEARCH("Moderado",AX26)))</formula>
    </cfRule>
    <cfRule type="containsText" dxfId="11389" priority="326" operator="containsText" text="Menor">
      <formula>NOT(ISERROR(SEARCH("Menor",AX26)))</formula>
    </cfRule>
    <cfRule type="containsText" dxfId="11388" priority="327" operator="containsText" text="Leve">
      <formula>NOT(ISERROR(SEARCH("Leve",AX26)))</formula>
    </cfRule>
    <cfRule type="containsText" dxfId="11387" priority="333" operator="containsText" text="Muy a">
      <formula>NOT(ISERROR(SEARCH("Muy a",AX26)))</formula>
    </cfRule>
    <cfRule type="containsText" dxfId="11386" priority="334" operator="containsText" text="Muy b">
      <formula>NOT(ISERROR(SEARCH("Muy b",AX26)))</formula>
    </cfRule>
    <cfRule type="containsText" dxfId="11385" priority="335" operator="containsText" text="Baja">
      <formula>NOT(ISERROR(SEARCH("Baja",AX26)))</formula>
    </cfRule>
    <cfRule type="containsText" dxfId="11384" priority="336" operator="containsText" text="Media">
      <formula>NOT(ISERROR(SEARCH("Media",AX26)))</formula>
    </cfRule>
    <cfRule type="containsText" dxfId="11383" priority="337" operator="containsText" text="Alta">
      <formula>NOT(ISERROR(SEARCH("Alta",AX26)))</formula>
    </cfRule>
  </conditionalFormatting>
  <conditionalFormatting sqref="V26">
    <cfRule type="containsText" dxfId="11382" priority="328" operator="containsText" text="Muy a">
      <formula>NOT(ISERROR(SEARCH("Muy a",V26)))</formula>
    </cfRule>
    <cfRule type="containsText" dxfId="11381" priority="329" operator="containsText" text="Muy b">
      <formula>NOT(ISERROR(SEARCH("Muy b",V26)))</formula>
    </cfRule>
    <cfRule type="containsText" dxfId="11380" priority="330" operator="containsText" text="Baja">
      <formula>NOT(ISERROR(SEARCH("Baja",V26)))</formula>
    </cfRule>
    <cfRule type="containsText" dxfId="11379" priority="331" operator="containsText" text="Media">
      <formula>NOT(ISERROR(SEARCH("Media",V26)))</formula>
    </cfRule>
    <cfRule type="containsText" dxfId="11378" priority="332" operator="containsText" text="Alta">
      <formula>NOT(ISERROR(SEARCH("Alta",V26)))</formula>
    </cfRule>
  </conditionalFormatting>
  <conditionalFormatting sqref="X26">
    <cfRule type="containsText" dxfId="11377" priority="313" operator="containsText" text="Catastrófico">
      <formula>NOT(ISERROR(SEARCH("Catastrófico",X26)))</formula>
    </cfRule>
    <cfRule type="containsText" dxfId="11376" priority="314" operator="containsText" text="Mayor">
      <formula>NOT(ISERROR(SEARCH("Mayor",X26)))</formula>
    </cfRule>
    <cfRule type="containsText" dxfId="11375" priority="315" operator="containsText" text="Moderado">
      <formula>NOT(ISERROR(SEARCH("Moderado",X26)))</formula>
    </cfRule>
    <cfRule type="containsText" dxfId="11374" priority="316" operator="containsText" text="Menor">
      <formula>NOT(ISERROR(SEARCH("Menor",X26)))</formula>
    </cfRule>
    <cfRule type="containsText" dxfId="11373" priority="317" operator="containsText" text="Leve">
      <formula>NOT(ISERROR(SEARCH("Leve",X26)))</formula>
    </cfRule>
    <cfRule type="containsText" dxfId="11372" priority="318" operator="containsText" text="Muy a">
      <formula>NOT(ISERROR(SEARCH("Muy a",X26)))</formula>
    </cfRule>
    <cfRule type="containsText" dxfId="11371" priority="319" operator="containsText" text="Muy b">
      <formula>NOT(ISERROR(SEARCH("Muy b",X26)))</formula>
    </cfRule>
    <cfRule type="containsText" dxfId="11370" priority="320" operator="containsText" text="Baja">
      <formula>NOT(ISERROR(SEARCH("Baja",X26)))</formula>
    </cfRule>
    <cfRule type="containsText" dxfId="11369" priority="321" operator="containsText" text="Media">
      <formula>NOT(ISERROR(SEARCH("Media",X26)))</formula>
    </cfRule>
    <cfRule type="containsText" dxfId="11368" priority="322" operator="containsText" text="Alta">
      <formula>NOT(ISERROR(SEARCH("Alta",X26)))</formula>
    </cfRule>
  </conditionalFormatting>
  <conditionalFormatting sqref="Z26">
    <cfRule type="containsText" dxfId="11367" priority="297" operator="containsText" text="Extremo">
      <formula>NOT(ISERROR(SEARCH("Extremo",Z26)))</formula>
    </cfRule>
    <cfRule type="containsText" dxfId="11366" priority="298" operator="containsText" text="Alto">
      <formula>NOT(ISERROR(SEARCH("Alto",Z26)))</formula>
    </cfRule>
    <cfRule type="containsText" dxfId="11365" priority="299" operator="containsText" text="Bajo">
      <formula>NOT(ISERROR(SEARCH("Bajo",Z26)))</formula>
    </cfRule>
    <cfRule type="containsText" dxfId="11364" priority="300" operator="containsText" text="Catastrófico">
      <formula>NOT(ISERROR(SEARCH("Catastrófico",Z26)))</formula>
    </cfRule>
    <cfRule type="containsText" dxfId="11363" priority="301" operator="containsText" text="Mayor">
      <formula>NOT(ISERROR(SEARCH("Mayor",Z26)))</formula>
    </cfRule>
    <cfRule type="containsText" dxfId="11362" priority="302" operator="containsText" text="Moderado">
      <formula>NOT(ISERROR(SEARCH("Moderado",Z26)))</formula>
    </cfRule>
    <cfRule type="containsText" dxfId="11361" priority="303" operator="containsText" text="Menor">
      <formula>NOT(ISERROR(SEARCH("Menor",Z26)))</formula>
    </cfRule>
    <cfRule type="containsText" dxfId="11360" priority="304" operator="containsText" text="Leve">
      <formula>NOT(ISERROR(SEARCH("Leve",Z26)))</formula>
    </cfRule>
    <cfRule type="containsText" dxfId="11359" priority="305" operator="containsText" text="Muy a">
      <formula>NOT(ISERROR(SEARCH("Muy a",Z26)))</formula>
    </cfRule>
    <cfRule type="containsText" dxfId="11358" priority="306" operator="containsText" text="Muy b">
      <formula>NOT(ISERROR(SEARCH("Muy b",Z26)))</formula>
    </cfRule>
    <cfRule type="containsText" dxfId="11357" priority="307" operator="containsText" text="Baja">
      <formula>NOT(ISERROR(SEARCH("Baja",Z26)))</formula>
    </cfRule>
    <cfRule type="containsText" dxfId="11356" priority="308" operator="containsText" text="Media">
      <formula>NOT(ISERROR(SEARCH("Media",Z26)))</formula>
    </cfRule>
    <cfRule type="containsText" dxfId="11355" priority="309" operator="containsText" text="Alta">
      <formula>NOT(ISERROR(SEARCH("Alta",Z26)))</formula>
    </cfRule>
  </conditionalFormatting>
  <conditionalFormatting sqref="Y26">
    <cfRule type="cellIs" dxfId="11354" priority="274" operator="equal">
      <formula>100%</formula>
    </cfRule>
    <cfRule type="cellIs" dxfId="11353" priority="275" operator="equal">
      <formula>80%</formula>
    </cfRule>
    <cfRule type="cellIs" dxfId="11352" priority="276" operator="equal">
      <formula>60%</formula>
    </cfRule>
    <cfRule type="cellIs" dxfId="11351" priority="277" operator="equal">
      <formula>40%</formula>
    </cfRule>
    <cfRule type="cellIs" dxfId="11350" priority="278" operator="equal">
      <formula>0.2</formula>
    </cfRule>
    <cfRule type="containsText" dxfId="11349" priority="279" operator="containsText" text="Extremo">
      <formula>NOT(ISERROR(SEARCH("Extremo",Y26)))</formula>
    </cfRule>
    <cfRule type="containsText" dxfId="11348" priority="280" operator="containsText" text="Alto">
      <formula>NOT(ISERROR(SEARCH("Alto",Y26)))</formula>
    </cfRule>
    <cfRule type="containsText" dxfId="11347" priority="281" operator="containsText" text="Bajo">
      <formula>NOT(ISERROR(SEARCH("Bajo",Y26)))</formula>
    </cfRule>
    <cfRule type="containsText" dxfId="11346" priority="282" operator="containsText" text="Catastrófico">
      <formula>NOT(ISERROR(SEARCH("Catastrófico",Y26)))</formula>
    </cfRule>
    <cfRule type="containsText" dxfId="11345" priority="283" operator="containsText" text="Mayor">
      <formula>NOT(ISERROR(SEARCH("Mayor",Y26)))</formula>
    </cfRule>
    <cfRule type="containsText" dxfId="11344" priority="284" operator="containsText" text="Moderado">
      <formula>NOT(ISERROR(SEARCH("Moderado",Y26)))</formula>
    </cfRule>
    <cfRule type="containsText" dxfId="11343" priority="285" operator="containsText" text="Menor">
      <formula>NOT(ISERROR(SEARCH("Menor",Y26)))</formula>
    </cfRule>
    <cfRule type="containsText" dxfId="11342" priority="286" operator="containsText" text="Leve">
      <formula>NOT(ISERROR(SEARCH("Leve",Y26)))</formula>
    </cfRule>
    <cfRule type="containsText" dxfId="11341" priority="287" operator="containsText" text="Muy a">
      <formula>NOT(ISERROR(SEARCH("Muy a",Y26)))</formula>
    </cfRule>
    <cfRule type="containsText" dxfId="11340" priority="288" operator="containsText" text="Muy b">
      <formula>NOT(ISERROR(SEARCH("Muy b",Y26)))</formula>
    </cfRule>
    <cfRule type="containsText" dxfId="11339" priority="289" operator="containsText" text="Baja">
      <formula>NOT(ISERROR(SEARCH("Baja",Y26)))</formula>
    </cfRule>
    <cfRule type="containsText" dxfId="11338" priority="290" operator="containsText" text="Media">
      <formula>NOT(ISERROR(SEARCH("Media",Y26)))</formula>
    </cfRule>
    <cfRule type="containsText" dxfId="11337" priority="291" operator="containsText" text="Alta">
      <formula>NOT(ISERROR(SEARCH("Alta",Y26)))</formula>
    </cfRule>
  </conditionalFormatting>
  <conditionalFormatting sqref="W26">
    <cfRule type="cellIs" dxfId="11336" priority="256" operator="equal">
      <formula>100%</formula>
    </cfRule>
    <cfRule type="cellIs" dxfId="11335" priority="257" operator="equal">
      <formula>80%</formula>
    </cfRule>
    <cfRule type="cellIs" dxfId="11334" priority="258" operator="equal">
      <formula>60%</formula>
    </cfRule>
    <cfRule type="cellIs" dxfId="11333" priority="259" operator="equal">
      <formula>40%</formula>
    </cfRule>
    <cfRule type="cellIs" dxfId="11332" priority="260" operator="equal">
      <formula>0.2</formula>
    </cfRule>
    <cfRule type="containsText" dxfId="11331" priority="261" operator="containsText" text="Extremo">
      <formula>NOT(ISERROR(SEARCH("Extremo",W26)))</formula>
    </cfRule>
    <cfRule type="containsText" dxfId="11330" priority="262" operator="containsText" text="Alto">
      <formula>NOT(ISERROR(SEARCH("Alto",W26)))</formula>
    </cfRule>
    <cfRule type="containsText" dxfId="11329" priority="263" operator="containsText" text="Bajo">
      <formula>NOT(ISERROR(SEARCH("Bajo",W26)))</formula>
    </cfRule>
    <cfRule type="containsText" dxfId="11328" priority="264" operator="containsText" text="Catastrófico">
      <formula>NOT(ISERROR(SEARCH("Catastrófico",W26)))</formula>
    </cfRule>
    <cfRule type="containsText" dxfId="11327" priority="265" operator="containsText" text="Mayor">
      <formula>NOT(ISERROR(SEARCH("Mayor",W26)))</formula>
    </cfRule>
    <cfRule type="containsText" dxfId="11326" priority="266" operator="containsText" text="Moderado">
      <formula>NOT(ISERROR(SEARCH("Moderado",W26)))</formula>
    </cfRule>
    <cfRule type="containsText" dxfId="11325" priority="267" operator="containsText" text="Menor">
      <formula>NOT(ISERROR(SEARCH("Menor",W26)))</formula>
    </cfRule>
    <cfRule type="containsText" dxfId="11324" priority="268" operator="containsText" text="Leve">
      <formula>NOT(ISERROR(SEARCH("Leve",W26)))</formula>
    </cfRule>
    <cfRule type="containsText" dxfId="11323" priority="269" operator="containsText" text="Muy a">
      <formula>NOT(ISERROR(SEARCH("Muy a",W26)))</formula>
    </cfRule>
    <cfRule type="containsText" dxfId="11322" priority="270" operator="containsText" text="Muy b">
      <formula>NOT(ISERROR(SEARCH("Muy b",W26)))</formula>
    </cfRule>
    <cfRule type="containsText" dxfId="11321" priority="271" operator="containsText" text="Baja">
      <formula>NOT(ISERROR(SEARCH("Baja",W26)))</formula>
    </cfRule>
    <cfRule type="containsText" dxfId="11320" priority="272" operator="containsText" text="Media">
      <formula>NOT(ISERROR(SEARCH("Media",W26)))</formula>
    </cfRule>
    <cfRule type="containsText" dxfId="11319" priority="273" operator="containsText" text="Alta">
      <formula>NOT(ISERROR(SEARCH("Alta",W26)))</formula>
    </cfRule>
  </conditionalFormatting>
  <conditionalFormatting sqref="AA26">
    <cfRule type="cellIs" dxfId="11318" priority="239" operator="equal">
      <formula>100%</formula>
    </cfRule>
    <cfRule type="cellIs" dxfId="11317" priority="240" operator="equal">
      <formula>75%</formula>
    </cfRule>
    <cfRule type="cellIs" dxfId="11316" priority="241" operator="equal">
      <formula>50%</formula>
    </cfRule>
    <cfRule type="cellIs" dxfId="11315" priority="242" operator="equal">
      <formula>25%</formula>
    </cfRule>
    <cfRule type="containsText" dxfId="11314" priority="243" operator="containsText" text="Extremo">
      <formula>NOT(ISERROR(SEARCH("Extremo",AA26)))</formula>
    </cfRule>
    <cfRule type="containsText" dxfId="11313" priority="244" operator="containsText" text="Alto">
      <formula>NOT(ISERROR(SEARCH("Alto",AA26)))</formula>
    </cfRule>
    <cfRule type="containsText" dxfId="11312" priority="245" operator="containsText" text="Bajo">
      <formula>NOT(ISERROR(SEARCH("Bajo",AA26)))</formula>
    </cfRule>
    <cfRule type="containsText" dxfId="11311" priority="246" operator="containsText" text="Catastrófico">
      <formula>NOT(ISERROR(SEARCH("Catastrófico",AA26)))</formula>
    </cfRule>
    <cfRule type="containsText" dxfId="11310" priority="247" operator="containsText" text="Mayor">
      <formula>NOT(ISERROR(SEARCH("Mayor",AA26)))</formula>
    </cfRule>
    <cfRule type="containsText" dxfId="11309" priority="248" operator="containsText" text="Moderado">
      <formula>NOT(ISERROR(SEARCH("Moderado",AA26)))</formula>
    </cfRule>
    <cfRule type="containsText" dxfId="11308" priority="249" operator="containsText" text="Menor">
      <formula>NOT(ISERROR(SEARCH("Menor",AA26)))</formula>
    </cfRule>
    <cfRule type="containsText" dxfId="11307" priority="250" operator="containsText" text="Leve">
      <formula>NOT(ISERROR(SEARCH("Leve",AA26)))</formula>
    </cfRule>
    <cfRule type="containsText" dxfId="11306" priority="251" operator="containsText" text="Muy a">
      <formula>NOT(ISERROR(SEARCH("Muy a",AA26)))</formula>
    </cfRule>
    <cfRule type="containsText" dxfId="11305" priority="252" operator="containsText" text="Muy b">
      <formula>NOT(ISERROR(SEARCH("Muy b",AA26)))</formula>
    </cfRule>
    <cfRule type="containsText" dxfId="11304" priority="253" operator="containsText" text="Baja">
      <formula>NOT(ISERROR(SEARCH("Baja",AA26)))</formula>
    </cfRule>
    <cfRule type="containsText" dxfId="11303" priority="254" operator="containsText" text="Media">
      <formula>NOT(ISERROR(SEARCH("Media",AA26)))</formula>
    </cfRule>
    <cfRule type="containsText" dxfId="11302" priority="255" operator="containsText" text="Alta">
      <formula>NOT(ISERROR(SEARCH("Alta",AA26)))</formula>
    </cfRule>
  </conditionalFormatting>
  <conditionalFormatting sqref="AU26">
    <cfRule type="containsText" dxfId="11301" priority="236" operator="containsText" text="BAJA">
      <formula>NOT(ISERROR(SEARCH("BAJA",AU26)))</formula>
    </cfRule>
    <cfRule type="containsText" dxfId="11300" priority="237" operator="containsText" text="MEDIA">
      <formula>NOT(ISERROR(SEARCH("MEDIA",AU26)))</formula>
    </cfRule>
    <cfRule type="containsText" dxfId="11299" priority="238" operator="containsText" text="ALTA">
      <formula>NOT(ISERROR(SEARCH("ALTA",AU26)))</formula>
    </cfRule>
  </conditionalFormatting>
  <conditionalFormatting sqref="AU27:AU29">
    <cfRule type="containsText" dxfId="11298" priority="233" operator="containsText" text="BAJA">
      <formula>NOT(ISERROR(SEARCH("BAJA",AU27)))</formula>
    </cfRule>
    <cfRule type="containsText" dxfId="11297" priority="234" operator="containsText" text="MEDIA">
      <formula>NOT(ISERROR(SEARCH("MEDIA",AU27)))</formula>
    </cfRule>
    <cfRule type="containsText" dxfId="11296" priority="235" operator="containsText" text="ALTA">
      <formula>NOT(ISERROR(SEARCH("ALTA",AU27)))</formula>
    </cfRule>
  </conditionalFormatting>
  <conditionalFormatting sqref="AW26">
    <cfRule type="cellIs" dxfId="11295" priority="215" operator="equal">
      <formula>100%</formula>
    </cfRule>
    <cfRule type="cellIs" dxfId="11294" priority="216" operator="equal">
      <formula>80%</formula>
    </cfRule>
    <cfRule type="cellIs" dxfId="11293" priority="217" operator="equal">
      <formula>60%</formula>
    </cfRule>
    <cfRule type="cellIs" dxfId="11292" priority="218" operator="equal">
      <formula>40%</formula>
    </cfRule>
    <cfRule type="cellIs" dxfId="11291" priority="219" operator="equal">
      <formula>0.2</formula>
    </cfRule>
    <cfRule type="containsText" dxfId="11290" priority="220" operator="containsText" text="Extremo">
      <formula>NOT(ISERROR(SEARCH("Extremo",AW26)))</formula>
    </cfRule>
    <cfRule type="containsText" dxfId="11289" priority="221" operator="containsText" text="Alto">
      <formula>NOT(ISERROR(SEARCH("Alto",AW26)))</formula>
    </cfRule>
    <cfRule type="containsText" dxfId="11288" priority="222" operator="containsText" text="Bajo">
      <formula>NOT(ISERROR(SEARCH("Bajo",AW26)))</formula>
    </cfRule>
    <cfRule type="containsText" dxfId="11287" priority="223" operator="containsText" text="Catastrófico">
      <formula>NOT(ISERROR(SEARCH("Catastrófico",AW26)))</formula>
    </cfRule>
    <cfRule type="containsText" dxfId="11286" priority="224" operator="containsText" text="Mayor">
      <formula>NOT(ISERROR(SEARCH("Mayor",AW26)))</formula>
    </cfRule>
    <cfRule type="containsText" dxfId="11285" priority="225" operator="containsText" text="Moderado">
      <formula>NOT(ISERROR(SEARCH("Moderado",AW26)))</formula>
    </cfRule>
    <cfRule type="containsText" dxfId="11284" priority="226" operator="containsText" text="Menor">
      <formula>NOT(ISERROR(SEARCH("Menor",AW26)))</formula>
    </cfRule>
    <cfRule type="containsText" dxfId="11283" priority="227" operator="containsText" text="Leve">
      <formula>NOT(ISERROR(SEARCH("Leve",AW26)))</formula>
    </cfRule>
    <cfRule type="containsText" dxfId="11282" priority="228" operator="containsText" text="Muy a">
      <formula>NOT(ISERROR(SEARCH("Muy a",AW26)))</formula>
    </cfRule>
    <cfRule type="containsText" dxfId="11281" priority="229" operator="containsText" text="Muy b">
      <formula>NOT(ISERROR(SEARCH("Muy b",AW26)))</formula>
    </cfRule>
    <cfRule type="containsText" dxfId="11280" priority="230" operator="containsText" text="Baja">
      <formula>NOT(ISERROR(SEARCH("Baja",AW26)))</formula>
    </cfRule>
    <cfRule type="containsText" dxfId="11279" priority="231" operator="containsText" text="Media">
      <formula>NOT(ISERROR(SEARCH("Media",AW26)))</formula>
    </cfRule>
    <cfRule type="containsText" dxfId="11278" priority="232" operator="containsText" text="Alta">
      <formula>NOT(ISERROR(SEARCH("Alta",AW26)))</formula>
    </cfRule>
  </conditionalFormatting>
  <conditionalFormatting sqref="AV26">
    <cfRule type="cellIs" dxfId="11277" priority="208" operator="greaterThan">
      <formula>75%</formula>
    </cfRule>
    <cfRule type="cellIs" dxfId="11276" priority="209" operator="between">
      <formula>51%</formula>
      <formula>75%</formula>
    </cfRule>
    <cfRule type="cellIs" dxfId="11275" priority="210" operator="between">
      <formula>26%</formula>
      <formula>50%</formula>
    </cfRule>
    <cfRule type="cellIs" dxfId="11274" priority="211" operator="between">
      <formula>0%</formula>
      <formula>25%</formula>
    </cfRule>
    <cfRule type="containsText" dxfId="11273" priority="212" operator="containsText" text="BAJA">
      <formula>NOT(ISERROR(SEARCH("BAJA",AV26)))</formula>
    </cfRule>
    <cfRule type="containsText" dxfId="11272" priority="213" operator="containsText" text="MEDIA">
      <formula>NOT(ISERROR(SEARCH("MEDIA",AV26)))</formula>
    </cfRule>
    <cfRule type="containsText" dxfId="11271" priority="214" operator="containsText" text="ALTA">
      <formula>NOT(ISERROR(SEARCH("ALTA",AV26)))</formula>
    </cfRule>
  </conditionalFormatting>
  <conditionalFormatting sqref="AV27:AV29">
    <cfRule type="cellIs" dxfId="11270" priority="201" operator="greaterThan">
      <formula>75%</formula>
    </cfRule>
    <cfRule type="cellIs" dxfId="11269" priority="202" operator="between">
      <formula>51%</formula>
      <formula>75%</formula>
    </cfRule>
    <cfRule type="cellIs" dxfId="11268" priority="203" operator="between">
      <formula>26%</formula>
      <formula>50%</formula>
    </cfRule>
    <cfRule type="cellIs" dxfId="11267" priority="204" operator="between">
      <formula>0%</formula>
      <formula>25%</formula>
    </cfRule>
    <cfRule type="containsText" dxfId="11266" priority="205" operator="containsText" text="BAJA">
      <formula>NOT(ISERROR(SEARCH("BAJA",AV27)))</formula>
    </cfRule>
    <cfRule type="containsText" dxfId="11265" priority="206" operator="containsText" text="MEDIA">
      <formula>NOT(ISERROR(SEARCH("MEDIA",AV27)))</formula>
    </cfRule>
    <cfRule type="containsText" dxfId="11264" priority="207" operator="containsText" text="ALTA">
      <formula>NOT(ISERROR(SEARCH("ALTA",AV27)))</formula>
    </cfRule>
  </conditionalFormatting>
  <conditionalFormatting sqref="S26">
    <cfRule type="cellIs" dxfId="11263" priority="183" operator="equal">
      <formula>100%</formula>
    </cfRule>
    <cfRule type="cellIs" dxfId="11262" priority="184" operator="equal">
      <formula>80%</formula>
    </cfRule>
    <cfRule type="cellIs" dxfId="11261" priority="185" operator="equal">
      <formula>60%</formula>
    </cfRule>
    <cfRule type="cellIs" dxfId="11260" priority="186" operator="equal">
      <formula>40%</formula>
    </cfRule>
    <cfRule type="cellIs" dxfId="11259" priority="187" operator="equal">
      <formula>0.2</formula>
    </cfRule>
    <cfRule type="containsText" dxfId="11258" priority="188" operator="containsText" text="Extremo">
      <formula>NOT(ISERROR(SEARCH("Extremo",S26)))</formula>
    </cfRule>
    <cfRule type="containsText" dxfId="11257" priority="189" operator="containsText" text="Alto">
      <formula>NOT(ISERROR(SEARCH("Alto",S26)))</formula>
    </cfRule>
    <cfRule type="containsText" dxfId="11256" priority="190" operator="containsText" text="Bajo">
      <formula>NOT(ISERROR(SEARCH("Bajo",S26)))</formula>
    </cfRule>
    <cfRule type="containsText" dxfId="11255" priority="191" operator="containsText" text="Catastrófico">
      <formula>NOT(ISERROR(SEARCH("Catastrófico",S26)))</formula>
    </cfRule>
    <cfRule type="containsText" dxfId="11254" priority="192" operator="containsText" text="Mayor">
      <formula>NOT(ISERROR(SEARCH("Mayor",S26)))</formula>
    </cfRule>
    <cfRule type="containsText" dxfId="11253" priority="193" operator="containsText" text="Moderado">
      <formula>NOT(ISERROR(SEARCH("Moderado",S26)))</formula>
    </cfRule>
    <cfRule type="containsText" dxfId="11252" priority="194" operator="containsText" text="Menor">
      <formula>NOT(ISERROR(SEARCH("Menor",S26)))</formula>
    </cfRule>
    <cfRule type="containsText" dxfId="11251" priority="195" operator="containsText" text="Leve">
      <formula>NOT(ISERROR(SEARCH("Leve",S26)))</formula>
    </cfRule>
    <cfRule type="containsText" dxfId="11250" priority="196" operator="containsText" text="Muy a">
      <formula>NOT(ISERROR(SEARCH("Muy a",S26)))</formula>
    </cfRule>
    <cfRule type="containsText" dxfId="11249" priority="197" operator="containsText" text="Muy b">
      <formula>NOT(ISERROR(SEARCH("Muy b",S26)))</formula>
    </cfRule>
    <cfRule type="containsText" dxfId="11248" priority="198" operator="containsText" text="Baja">
      <formula>NOT(ISERROR(SEARCH("Baja",S26)))</formula>
    </cfRule>
    <cfRule type="containsText" dxfId="11247" priority="199" operator="containsText" text="Media">
      <formula>NOT(ISERROR(SEARCH("Media",S26)))</formula>
    </cfRule>
    <cfRule type="containsText" dxfId="11246" priority="200" operator="containsText" text="Alta">
      <formula>NOT(ISERROR(SEARCH("Alta",S26)))</formula>
    </cfRule>
  </conditionalFormatting>
  <conditionalFormatting sqref="T26">
    <cfRule type="cellIs" dxfId="11245" priority="165" operator="equal">
      <formula>100%</formula>
    </cfRule>
    <cfRule type="cellIs" dxfId="11244" priority="166" operator="equal">
      <formula>80%</formula>
    </cfRule>
    <cfRule type="cellIs" dxfId="11243" priority="167" operator="equal">
      <formula>60%</formula>
    </cfRule>
    <cfRule type="cellIs" dxfId="11242" priority="168" operator="equal">
      <formula>40%</formula>
    </cfRule>
    <cfRule type="cellIs" dxfId="11241" priority="169" operator="equal">
      <formula>0.2</formula>
    </cfRule>
    <cfRule type="containsText" dxfId="11240" priority="170" operator="containsText" text="Extremo">
      <formula>NOT(ISERROR(SEARCH("Extremo",T26)))</formula>
    </cfRule>
    <cfRule type="containsText" dxfId="11239" priority="171" operator="containsText" text="Alto">
      <formula>NOT(ISERROR(SEARCH("Alto",T26)))</formula>
    </cfRule>
    <cfRule type="containsText" dxfId="11238" priority="172" operator="containsText" text="Bajo">
      <formula>NOT(ISERROR(SEARCH("Bajo",T26)))</formula>
    </cfRule>
    <cfRule type="containsText" dxfId="11237" priority="173" operator="containsText" text="Catastrófico">
      <formula>NOT(ISERROR(SEARCH("Catastrófico",T26)))</formula>
    </cfRule>
    <cfRule type="containsText" dxfId="11236" priority="174" operator="containsText" text="Mayor">
      <formula>NOT(ISERROR(SEARCH("Mayor",T26)))</formula>
    </cfRule>
    <cfRule type="containsText" dxfId="11235" priority="175" operator="containsText" text="Moderado">
      <formula>NOT(ISERROR(SEARCH("Moderado",T26)))</formula>
    </cfRule>
    <cfRule type="containsText" dxfId="11234" priority="176" operator="containsText" text="Menor">
      <formula>NOT(ISERROR(SEARCH("Menor",T26)))</formula>
    </cfRule>
    <cfRule type="containsText" dxfId="11233" priority="177" operator="containsText" text="Leve">
      <formula>NOT(ISERROR(SEARCH("Leve",T26)))</formula>
    </cfRule>
    <cfRule type="containsText" dxfId="11232" priority="178" operator="containsText" text="Muy a">
      <formula>NOT(ISERROR(SEARCH("Muy a",T26)))</formula>
    </cfRule>
    <cfRule type="containsText" dxfId="11231" priority="179" operator="containsText" text="Muy b">
      <formula>NOT(ISERROR(SEARCH("Muy b",T26)))</formula>
    </cfRule>
    <cfRule type="containsText" dxfId="11230" priority="180" operator="containsText" text="Baja">
      <formula>NOT(ISERROR(SEARCH("Baja",T26)))</formula>
    </cfRule>
    <cfRule type="containsText" dxfId="11229" priority="181" operator="containsText" text="Media">
      <formula>NOT(ISERROR(SEARCH("Media",T26)))</formula>
    </cfRule>
    <cfRule type="containsText" dxfId="11228" priority="182" operator="containsText" text="Alta">
      <formula>NOT(ISERROR(SEARCH("Alta",T26)))</formula>
    </cfRule>
  </conditionalFormatting>
  <conditionalFormatting sqref="AC26">
    <cfRule type="containsText" dxfId="11227" priority="162" operator="containsText" text="BAJA">
      <formula>NOT(ISERROR(SEARCH("BAJA",AC26)))</formula>
    </cfRule>
    <cfRule type="containsText" dxfId="11226" priority="163" operator="containsText" text="MEDIA">
      <formula>NOT(ISERROR(SEARCH("MEDIA",AC26)))</formula>
    </cfRule>
    <cfRule type="containsText" dxfId="11225" priority="164" operator="containsText" text="ALTA">
      <formula>NOT(ISERROR(SEARCH("ALTA",AC26)))</formula>
    </cfRule>
  </conditionalFormatting>
  <conditionalFormatting sqref="U26">
    <cfRule type="cellIs" dxfId="11224" priority="129" operator="equal">
      <formula>100%</formula>
    </cfRule>
    <cfRule type="cellIs" dxfId="11223" priority="130" operator="equal">
      <formula>80%</formula>
    </cfRule>
    <cfRule type="cellIs" dxfId="11222" priority="131" operator="equal">
      <formula>60%</formula>
    </cfRule>
    <cfRule type="cellIs" dxfId="11221" priority="132" operator="equal">
      <formula>40%</formula>
    </cfRule>
    <cfRule type="cellIs" dxfId="11220" priority="133" operator="equal">
      <formula>0.2</formula>
    </cfRule>
    <cfRule type="containsText" dxfId="11219" priority="134" operator="containsText" text="Extremo">
      <formula>NOT(ISERROR(SEARCH("Extremo",U26)))</formula>
    </cfRule>
    <cfRule type="containsText" dxfId="11218" priority="135" operator="containsText" text="Alto">
      <formula>NOT(ISERROR(SEARCH("Alto",U26)))</formula>
    </cfRule>
    <cfRule type="containsText" dxfId="11217" priority="136" operator="containsText" text="Bajo">
      <formula>NOT(ISERROR(SEARCH("Bajo",U26)))</formula>
    </cfRule>
    <cfRule type="containsText" dxfId="11216" priority="137" operator="containsText" text="Catastrófico">
      <formula>NOT(ISERROR(SEARCH("Catastrófico",U26)))</formula>
    </cfRule>
    <cfRule type="containsText" dxfId="11215" priority="138" operator="containsText" text="Mayor">
      <formula>NOT(ISERROR(SEARCH("Mayor",U26)))</formula>
    </cfRule>
    <cfRule type="containsText" dxfId="11214" priority="139" operator="containsText" text="Moderado">
      <formula>NOT(ISERROR(SEARCH("Moderado",U26)))</formula>
    </cfRule>
    <cfRule type="containsText" dxfId="11213" priority="140" operator="containsText" text="Menor">
      <formula>NOT(ISERROR(SEARCH("Menor",U26)))</formula>
    </cfRule>
    <cfRule type="containsText" dxfId="11212" priority="141" operator="containsText" text="Leve">
      <formula>NOT(ISERROR(SEARCH("Leve",U26)))</formula>
    </cfRule>
    <cfRule type="containsText" dxfId="11211" priority="142" operator="containsText" text="Muy a">
      <formula>NOT(ISERROR(SEARCH("Muy a",U26)))</formula>
    </cfRule>
    <cfRule type="containsText" dxfId="11210" priority="143" operator="containsText" text="Muy b">
      <formula>NOT(ISERROR(SEARCH("Muy b",U26)))</formula>
    </cfRule>
    <cfRule type="containsText" dxfId="11209" priority="144" operator="containsText" text="Baja">
      <formula>NOT(ISERROR(SEARCH("Baja",U26)))</formula>
    </cfRule>
    <cfRule type="containsText" dxfId="11208" priority="145" operator="containsText" text="Media">
      <formula>NOT(ISERROR(SEARCH("Media",U26)))</formula>
    </cfRule>
    <cfRule type="containsText" dxfId="11207" priority="146" operator="containsText" text="Alta">
      <formula>NOT(ISERROR(SEARCH("Alta",U26)))</formula>
    </cfRule>
  </conditionalFormatting>
  <conditionalFormatting sqref="AS30">
    <cfRule type="containsText" dxfId="11206" priority="113" operator="containsText" text="BAJA">
      <formula>NOT(ISERROR(SEARCH("BAJA",AS30)))</formula>
    </cfRule>
    <cfRule type="containsText" dxfId="11205" priority="114" operator="containsText" text="MEDIA">
      <formula>NOT(ISERROR(SEARCH("MEDIA",AS30)))</formula>
    </cfRule>
    <cfRule type="containsText" dxfId="11204" priority="115" operator="containsText" text="ALTA">
      <formula>NOT(ISERROR(SEARCH("ALTA",AS30)))</formula>
    </cfRule>
  </conditionalFormatting>
  <conditionalFormatting sqref="AJ30:AK30">
    <cfRule type="containsText" dxfId="11203" priority="126" operator="containsText" text="BAJA">
      <formula>NOT(ISERROR(SEARCH("BAJA",AJ30)))</formula>
    </cfRule>
    <cfRule type="containsText" dxfId="11202" priority="127" operator="containsText" text="MEDIA">
      <formula>NOT(ISERROR(SEARCH("MEDIA",AJ30)))</formula>
    </cfRule>
    <cfRule type="containsText" dxfId="11201" priority="128" operator="containsText" text="ALTA">
      <formula>NOT(ISERROR(SEARCH("ALTA",AJ30)))</formula>
    </cfRule>
  </conditionalFormatting>
  <conditionalFormatting sqref="AU30">
    <cfRule type="containsText" dxfId="11200" priority="123" operator="containsText" text="BAJA">
      <formula>NOT(ISERROR(SEARCH("BAJA",AU30)))</formula>
    </cfRule>
    <cfRule type="containsText" dxfId="11199" priority="124" operator="containsText" text="MEDIA">
      <formula>NOT(ISERROR(SEARCH("MEDIA",AU30)))</formula>
    </cfRule>
    <cfRule type="containsText" dxfId="11198" priority="125" operator="containsText" text="ALTA">
      <formula>NOT(ISERROR(SEARCH("ALTA",AU30)))</formula>
    </cfRule>
  </conditionalFormatting>
  <conditionalFormatting sqref="AV30">
    <cfRule type="cellIs" dxfId="11197" priority="116" operator="greaterThan">
      <formula>75%</formula>
    </cfRule>
    <cfRule type="cellIs" dxfId="11196" priority="117" operator="between">
      <formula>51%</formula>
      <formula>75%</formula>
    </cfRule>
    <cfRule type="cellIs" dxfId="11195" priority="118" operator="between">
      <formula>26%</formula>
      <formula>50%</formula>
    </cfRule>
    <cfRule type="cellIs" dxfId="11194" priority="119" operator="between">
      <formula>0%</formula>
      <formula>25%</formula>
    </cfRule>
    <cfRule type="containsText" dxfId="11193" priority="120" operator="containsText" text="BAJA">
      <formula>NOT(ISERROR(SEARCH("BAJA",AV30)))</formula>
    </cfRule>
    <cfRule type="containsText" dxfId="11192" priority="121" operator="containsText" text="MEDIA">
      <formula>NOT(ISERROR(SEARCH("MEDIA",AV30)))</formula>
    </cfRule>
    <cfRule type="containsText" dxfId="11191" priority="122" operator="containsText" text="ALTA">
      <formula>NOT(ISERROR(SEARCH("ALTA",AV30)))</formula>
    </cfRule>
  </conditionalFormatting>
  <conditionalFormatting sqref="AC31">
    <cfRule type="containsText" dxfId="11190" priority="110" operator="containsText" text="BAJA">
      <formula>NOT(ISERROR(SEARCH("BAJA",AC31)))</formula>
    </cfRule>
    <cfRule type="containsText" dxfId="11189" priority="111" operator="containsText" text="MEDIA">
      <formula>NOT(ISERROR(SEARCH("MEDIA",AC31)))</formula>
    </cfRule>
    <cfRule type="containsText" dxfId="11188" priority="112" operator="containsText" text="ALTA">
      <formula>NOT(ISERROR(SEARCH("ALTA",AC31)))</formula>
    </cfRule>
  </conditionalFormatting>
  <conditionalFormatting sqref="V31">
    <cfRule type="containsText" dxfId="11187" priority="105" operator="containsText" text="Muy a">
      <formula>NOT(ISERROR(SEARCH("Muy a",V31)))</formula>
    </cfRule>
    <cfRule type="containsText" dxfId="11186" priority="106" operator="containsText" text="Muy b">
      <formula>NOT(ISERROR(SEARCH("Muy b",V31)))</formula>
    </cfRule>
    <cfRule type="containsText" dxfId="11185" priority="107" operator="containsText" text="Baja">
      <formula>NOT(ISERROR(SEARCH("Baja",V31)))</formula>
    </cfRule>
    <cfRule type="containsText" dxfId="11184" priority="108" operator="containsText" text="Media">
      <formula>NOT(ISERROR(SEARCH("Media",V31)))</formula>
    </cfRule>
    <cfRule type="containsText" dxfId="11183" priority="109" operator="containsText" text="Alta">
      <formula>NOT(ISERROR(SEARCH("Alta",V31)))</formula>
    </cfRule>
  </conditionalFormatting>
  <conditionalFormatting sqref="X31">
    <cfRule type="containsText" dxfId="11182" priority="95" operator="containsText" text="Catastrófico">
      <formula>NOT(ISERROR(SEARCH("Catastrófico",X31)))</formula>
    </cfRule>
    <cfRule type="containsText" dxfId="11181" priority="96" operator="containsText" text="Mayor">
      <formula>NOT(ISERROR(SEARCH("Mayor",X31)))</formula>
    </cfRule>
    <cfRule type="containsText" dxfId="11180" priority="97" operator="containsText" text="Moderado">
      <formula>NOT(ISERROR(SEARCH("Moderado",X31)))</formula>
    </cfRule>
    <cfRule type="containsText" dxfId="11179" priority="98" operator="containsText" text="Menor">
      <formula>NOT(ISERROR(SEARCH("Menor",X31)))</formula>
    </cfRule>
    <cfRule type="containsText" dxfId="11178" priority="99" operator="containsText" text="Leve">
      <formula>NOT(ISERROR(SEARCH("Leve",X31)))</formula>
    </cfRule>
    <cfRule type="containsText" dxfId="11177" priority="100" operator="containsText" text="Muy a">
      <formula>NOT(ISERROR(SEARCH("Muy a",X31)))</formula>
    </cfRule>
    <cfRule type="containsText" dxfId="11176" priority="101" operator="containsText" text="Muy b">
      <formula>NOT(ISERROR(SEARCH("Muy b",X31)))</formula>
    </cfRule>
    <cfRule type="containsText" dxfId="11175" priority="102" operator="containsText" text="Baja">
      <formula>NOT(ISERROR(SEARCH("Baja",X31)))</formula>
    </cfRule>
    <cfRule type="containsText" dxfId="11174" priority="103" operator="containsText" text="Media">
      <formula>NOT(ISERROR(SEARCH("Media",X31)))</formula>
    </cfRule>
    <cfRule type="containsText" dxfId="11173" priority="104" operator="containsText" text="Alta">
      <formula>NOT(ISERROR(SEARCH("Alta",X31)))</formula>
    </cfRule>
  </conditionalFormatting>
  <conditionalFormatting sqref="Z31">
    <cfRule type="containsText" dxfId="11172" priority="82" operator="containsText" text="Extremo">
      <formula>NOT(ISERROR(SEARCH("Extremo",Z31)))</formula>
    </cfRule>
    <cfRule type="containsText" dxfId="11171" priority="83" operator="containsText" text="Alto">
      <formula>NOT(ISERROR(SEARCH("Alto",Z31)))</formula>
    </cfRule>
    <cfRule type="containsText" dxfId="11170" priority="84" operator="containsText" text="Bajo">
      <formula>NOT(ISERROR(SEARCH("Bajo",Z31)))</formula>
    </cfRule>
    <cfRule type="containsText" dxfId="11169" priority="85" operator="containsText" text="Catastrófico">
      <formula>NOT(ISERROR(SEARCH("Catastrófico",Z31)))</formula>
    </cfRule>
    <cfRule type="containsText" dxfId="11168" priority="86" operator="containsText" text="Mayor">
      <formula>NOT(ISERROR(SEARCH("Mayor",Z31)))</formula>
    </cfRule>
    <cfRule type="containsText" dxfId="11167" priority="87" operator="containsText" text="Moderado">
      <formula>NOT(ISERROR(SEARCH("Moderado",Z31)))</formula>
    </cfRule>
    <cfRule type="containsText" dxfId="11166" priority="88" operator="containsText" text="Menor">
      <formula>NOT(ISERROR(SEARCH("Menor",Z31)))</formula>
    </cfRule>
    <cfRule type="containsText" dxfId="11165" priority="89" operator="containsText" text="Leve">
      <formula>NOT(ISERROR(SEARCH("Leve",Z31)))</formula>
    </cfRule>
    <cfRule type="containsText" dxfId="11164" priority="90" operator="containsText" text="Muy a">
      <formula>NOT(ISERROR(SEARCH("Muy a",Z31)))</formula>
    </cfRule>
    <cfRule type="containsText" dxfId="11163" priority="91" operator="containsText" text="Muy b">
      <formula>NOT(ISERROR(SEARCH("Muy b",Z31)))</formula>
    </cfRule>
    <cfRule type="containsText" dxfId="11162" priority="92" operator="containsText" text="Baja">
      <formula>NOT(ISERROR(SEARCH("Baja",Z31)))</formula>
    </cfRule>
    <cfRule type="containsText" dxfId="11161" priority="93" operator="containsText" text="Media">
      <formula>NOT(ISERROR(SEARCH("Media",Z31)))</formula>
    </cfRule>
    <cfRule type="containsText" dxfId="11160" priority="94" operator="containsText" text="Alta">
      <formula>NOT(ISERROR(SEARCH("Alta",Z31)))</formula>
    </cfRule>
  </conditionalFormatting>
  <conditionalFormatting sqref="AA31">
    <cfRule type="cellIs" dxfId="11159" priority="65" operator="equal">
      <formula>100%</formula>
    </cfRule>
    <cfRule type="cellIs" dxfId="11158" priority="66" operator="equal">
      <formula>75%</formula>
    </cfRule>
    <cfRule type="cellIs" dxfId="11157" priority="67" operator="equal">
      <formula>50%</formula>
    </cfRule>
    <cfRule type="cellIs" dxfId="11156" priority="68" operator="equal">
      <formula>25%</formula>
    </cfRule>
    <cfRule type="containsText" dxfId="11155" priority="69" operator="containsText" text="Extremo">
      <formula>NOT(ISERROR(SEARCH("Extremo",AA31)))</formula>
    </cfRule>
    <cfRule type="containsText" dxfId="11154" priority="70" operator="containsText" text="Alto">
      <formula>NOT(ISERROR(SEARCH("Alto",AA31)))</formula>
    </cfRule>
    <cfRule type="containsText" dxfId="11153" priority="71" operator="containsText" text="Bajo">
      <formula>NOT(ISERROR(SEARCH("Bajo",AA31)))</formula>
    </cfRule>
    <cfRule type="containsText" dxfId="11152" priority="72" operator="containsText" text="Catastrófico">
      <formula>NOT(ISERROR(SEARCH("Catastrófico",AA31)))</formula>
    </cfRule>
    <cfRule type="containsText" dxfId="11151" priority="73" operator="containsText" text="Mayor">
      <formula>NOT(ISERROR(SEARCH("Mayor",AA31)))</formula>
    </cfRule>
    <cfRule type="containsText" dxfId="11150" priority="74" operator="containsText" text="Moderado">
      <formula>NOT(ISERROR(SEARCH("Moderado",AA31)))</formula>
    </cfRule>
    <cfRule type="containsText" dxfId="11149" priority="75" operator="containsText" text="Menor">
      <formula>NOT(ISERROR(SEARCH("Menor",AA31)))</formula>
    </cfRule>
    <cfRule type="containsText" dxfId="11148" priority="76" operator="containsText" text="Leve">
      <formula>NOT(ISERROR(SEARCH("Leve",AA31)))</formula>
    </cfRule>
    <cfRule type="containsText" dxfId="11147" priority="77" operator="containsText" text="Muy a">
      <formula>NOT(ISERROR(SEARCH("Muy a",AA31)))</formula>
    </cfRule>
    <cfRule type="containsText" dxfId="11146" priority="78" operator="containsText" text="Muy b">
      <formula>NOT(ISERROR(SEARCH("Muy b",AA31)))</formula>
    </cfRule>
    <cfRule type="containsText" dxfId="11145" priority="79" operator="containsText" text="Baja">
      <formula>NOT(ISERROR(SEARCH("Baja",AA31)))</formula>
    </cfRule>
    <cfRule type="containsText" dxfId="11144" priority="80" operator="containsText" text="Media">
      <formula>NOT(ISERROR(SEARCH("Media",AA31)))</formula>
    </cfRule>
    <cfRule type="containsText" dxfId="11143" priority="81" operator="containsText" text="Alta">
      <formula>NOT(ISERROR(SEARCH("Alta",AA31)))</formula>
    </cfRule>
  </conditionalFormatting>
  <conditionalFormatting sqref="U31">
    <cfRule type="cellIs" dxfId="11142" priority="47" operator="equal">
      <formula>100%</formula>
    </cfRule>
    <cfRule type="cellIs" dxfId="11141" priority="48" operator="equal">
      <formula>80%</formula>
    </cfRule>
    <cfRule type="cellIs" dxfId="11140" priority="49" operator="equal">
      <formula>60%</formula>
    </cfRule>
    <cfRule type="cellIs" dxfId="11139" priority="50" operator="equal">
      <formula>40%</formula>
    </cfRule>
    <cfRule type="cellIs" dxfId="11138" priority="51" operator="equal">
      <formula>0.2</formula>
    </cfRule>
    <cfRule type="containsText" dxfId="11137" priority="52" operator="containsText" text="Extremo">
      <formula>NOT(ISERROR(SEARCH("Extremo",U31)))</formula>
    </cfRule>
    <cfRule type="containsText" dxfId="11136" priority="53" operator="containsText" text="Alto">
      <formula>NOT(ISERROR(SEARCH("Alto",U31)))</formula>
    </cfRule>
    <cfRule type="containsText" dxfId="11135" priority="54" operator="containsText" text="Bajo">
      <formula>NOT(ISERROR(SEARCH("Bajo",U31)))</formula>
    </cfRule>
    <cfRule type="containsText" dxfId="11134" priority="55" operator="containsText" text="Catastrófico">
      <formula>NOT(ISERROR(SEARCH("Catastrófico",U31)))</formula>
    </cfRule>
    <cfRule type="containsText" dxfId="11133" priority="56" operator="containsText" text="Mayor">
      <formula>NOT(ISERROR(SEARCH("Mayor",U31)))</formula>
    </cfRule>
    <cfRule type="containsText" dxfId="11132" priority="57" operator="containsText" text="Moderado">
      <formula>NOT(ISERROR(SEARCH("Moderado",U31)))</formula>
    </cfRule>
    <cfRule type="containsText" dxfId="11131" priority="58" operator="containsText" text="Menor">
      <formula>NOT(ISERROR(SEARCH("Menor",U31)))</formula>
    </cfRule>
    <cfRule type="containsText" dxfId="11130" priority="59" operator="containsText" text="Leve">
      <formula>NOT(ISERROR(SEARCH("Leve",U31)))</formula>
    </cfRule>
    <cfRule type="containsText" dxfId="11129" priority="60" operator="containsText" text="Muy a">
      <formula>NOT(ISERROR(SEARCH("Muy a",U31)))</formula>
    </cfRule>
    <cfRule type="containsText" dxfId="11128" priority="61" operator="containsText" text="Muy b">
      <formula>NOT(ISERROR(SEARCH("Muy b",U31)))</formula>
    </cfRule>
    <cfRule type="containsText" dxfId="11127" priority="62" operator="containsText" text="Baja">
      <formula>NOT(ISERROR(SEARCH("Baja",U31)))</formula>
    </cfRule>
    <cfRule type="containsText" dxfId="11126" priority="63" operator="containsText" text="Media">
      <formula>NOT(ISERROR(SEARCH("Media",U31)))</formula>
    </cfRule>
    <cfRule type="containsText" dxfId="11125" priority="64" operator="containsText" text="Alta">
      <formula>NOT(ISERROR(SEARCH("Alta",U31)))</formula>
    </cfRule>
  </conditionalFormatting>
  <conditionalFormatting sqref="AK31:AK32">
    <cfRule type="containsText" dxfId="11124" priority="44" operator="containsText" text="BAJA">
      <formula>NOT(ISERROR(SEARCH("BAJA",AK31)))</formula>
    </cfRule>
    <cfRule type="containsText" dxfId="11123" priority="45" operator="containsText" text="MEDIA">
      <formula>NOT(ISERROR(SEARCH("MEDIA",AK31)))</formula>
    </cfRule>
    <cfRule type="containsText" dxfId="11122" priority="46" operator="containsText" text="ALTA">
      <formula>NOT(ISERROR(SEARCH("ALTA",AK31)))</formula>
    </cfRule>
  </conditionalFormatting>
  <conditionalFormatting sqref="AV31:AV32">
    <cfRule type="cellIs" dxfId="11121" priority="37" operator="greaterThan">
      <formula>75%</formula>
    </cfRule>
    <cfRule type="cellIs" dxfId="11120" priority="38" operator="between">
      <formula>51%</formula>
      <formula>75%</formula>
    </cfRule>
    <cfRule type="cellIs" dxfId="11119" priority="39" operator="between">
      <formula>26%</formula>
      <formula>50%</formula>
    </cfRule>
    <cfRule type="cellIs" dxfId="11118" priority="40" operator="between">
      <formula>0%</formula>
      <formula>25%</formula>
    </cfRule>
    <cfRule type="containsText" dxfId="11117" priority="41" operator="containsText" text="BAJA">
      <formula>NOT(ISERROR(SEARCH("BAJA",AV31)))</formula>
    </cfRule>
    <cfRule type="containsText" dxfId="11116" priority="42" operator="containsText" text="MEDIA">
      <formula>NOT(ISERROR(SEARCH("MEDIA",AV31)))</formula>
    </cfRule>
    <cfRule type="containsText" dxfId="11115" priority="43" operator="containsText" text="ALTA">
      <formula>NOT(ISERROR(SEARCH("ALTA",AV31)))</formula>
    </cfRule>
  </conditionalFormatting>
  <conditionalFormatting sqref="AW31">
    <cfRule type="cellIs" dxfId="11114" priority="19" operator="equal">
      <formula>100%</formula>
    </cfRule>
    <cfRule type="cellIs" dxfId="11113" priority="20" operator="equal">
      <formula>80%</formula>
    </cfRule>
    <cfRule type="cellIs" dxfId="11112" priority="21" operator="equal">
      <formula>60%</formula>
    </cfRule>
    <cfRule type="cellIs" dxfId="11111" priority="22" operator="equal">
      <formula>40%</formula>
    </cfRule>
    <cfRule type="cellIs" dxfId="11110" priority="23" operator="equal">
      <formula>0.2</formula>
    </cfRule>
    <cfRule type="containsText" dxfId="11109" priority="24" operator="containsText" text="Extremo">
      <formula>NOT(ISERROR(SEARCH("Extremo",AW31)))</formula>
    </cfRule>
    <cfRule type="containsText" dxfId="11108" priority="25" operator="containsText" text="Alto">
      <formula>NOT(ISERROR(SEARCH("Alto",AW31)))</formula>
    </cfRule>
    <cfRule type="containsText" dxfId="11107" priority="26" operator="containsText" text="Bajo">
      <formula>NOT(ISERROR(SEARCH("Bajo",AW31)))</formula>
    </cfRule>
    <cfRule type="containsText" dxfId="11106" priority="27" operator="containsText" text="Catastrófico">
      <formula>NOT(ISERROR(SEARCH("Catastrófico",AW31)))</formula>
    </cfRule>
    <cfRule type="containsText" dxfId="11105" priority="28" operator="containsText" text="Mayor">
      <formula>NOT(ISERROR(SEARCH("Mayor",AW31)))</formula>
    </cfRule>
    <cfRule type="containsText" dxfId="11104" priority="29" operator="containsText" text="Moderado">
      <formula>NOT(ISERROR(SEARCH("Moderado",AW31)))</formula>
    </cfRule>
    <cfRule type="containsText" dxfId="11103" priority="30" operator="containsText" text="Menor">
      <formula>NOT(ISERROR(SEARCH("Menor",AW31)))</formula>
    </cfRule>
    <cfRule type="containsText" dxfId="11102" priority="31" operator="containsText" text="Leve">
      <formula>NOT(ISERROR(SEARCH("Leve",AW31)))</formula>
    </cfRule>
    <cfRule type="containsText" dxfId="11101" priority="32" operator="containsText" text="Muy a">
      <formula>NOT(ISERROR(SEARCH("Muy a",AW31)))</formula>
    </cfRule>
    <cfRule type="containsText" dxfId="11100" priority="33" operator="containsText" text="Muy b">
      <formula>NOT(ISERROR(SEARCH("Muy b",AW31)))</formula>
    </cfRule>
    <cfRule type="containsText" dxfId="11099" priority="34" operator="containsText" text="Baja">
      <formula>NOT(ISERROR(SEARCH("Baja",AW31)))</formula>
    </cfRule>
    <cfRule type="containsText" dxfId="11098" priority="35" operator="containsText" text="Media">
      <formula>NOT(ISERROR(SEARCH("Media",AW31)))</formula>
    </cfRule>
    <cfRule type="containsText" dxfId="11097" priority="36" operator="containsText" text="Alta">
      <formula>NOT(ISERROR(SEARCH("Alta",AW31)))</formula>
    </cfRule>
  </conditionalFormatting>
  <conditionalFormatting sqref="AX31">
    <cfRule type="cellIs" dxfId="11096" priority="1" operator="equal">
      <formula>100%</formula>
    </cfRule>
    <cfRule type="cellIs" dxfId="11095" priority="2" operator="equal">
      <formula>80%</formula>
    </cfRule>
    <cfRule type="cellIs" dxfId="11094" priority="3" operator="equal">
      <formula>60%</formula>
    </cfRule>
    <cfRule type="cellIs" dxfId="11093" priority="4" operator="equal">
      <formula>40%</formula>
    </cfRule>
    <cfRule type="cellIs" dxfId="11092" priority="5" operator="equal">
      <formula>0.2</formula>
    </cfRule>
    <cfRule type="containsText" dxfId="11091" priority="6" operator="containsText" text="Extremo">
      <formula>NOT(ISERROR(SEARCH("Extremo",AX31)))</formula>
    </cfRule>
    <cfRule type="containsText" dxfId="11090" priority="7" operator="containsText" text="Alto">
      <formula>NOT(ISERROR(SEARCH("Alto",AX31)))</formula>
    </cfRule>
    <cfRule type="containsText" dxfId="11089" priority="8" operator="containsText" text="Bajo">
      <formula>NOT(ISERROR(SEARCH("Bajo",AX31)))</formula>
    </cfRule>
    <cfRule type="containsText" dxfId="11088" priority="9" operator="containsText" text="Catastrófico">
      <formula>NOT(ISERROR(SEARCH("Catastrófico",AX31)))</formula>
    </cfRule>
    <cfRule type="containsText" dxfId="11087" priority="10" operator="containsText" text="Mayor">
      <formula>NOT(ISERROR(SEARCH("Mayor",AX31)))</formula>
    </cfRule>
    <cfRule type="containsText" dxfId="11086" priority="11" operator="containsText" text="Moderado">
      <formula>NOT(ISERROR(SEARCH("Moderado",AX31)))</formula>
    </cfRule>
    <cfRule type="containsText" dxfId="11085" priority="12" operator="containsText" text="Menor">
      <formula>NOT(ISERROR(SEARCH("Menor",AX31)))</formula>
    </cfRule>
    <cfRule type="containsText" dxfId="11084" priority="13" operator="containsText" text="Leve">
      <formula>NOT(ISERROR(SEARCH("Leve",AX31)))</formula>
    </cfRule>
    <cfRule type="containsText" dxfId="11083" priority="14" operator="containsText" text="Muy a">
      <formula>NOT(ISERROR(SEARCH("Muy a",AX31)))</formula>
    </cfRule>
    <cfRule type="containsText" dxfId="11082" priority="15" operator="containsText" text="Muy b">
      <formula>NOT(ISERROR(SEARCH("Muy b",AX31)))</formula>
    </cfRule>
    <cfRule type="containsText" dxfId="11081" priority="16" operator="containsText" text="Baja">
      <formula>NOT(ISERROR(SEARCH("Baja",AX31)))</formula>
    </cfRule>
    <cfRule type="containsText" dxfId="11080" priority="17" operator="containsText" text="Media">
      <formula>NOT(ISERROR(SEARCH("Media",AX31)))</formula>
    </cfRule>
    <cfRule type="containsText" dxfId="11079" priority="18" operator="containsText" text="Alta">
      <formula>NOT(ISERROR(SEARCH("Alta",AX31)))</formula>
    </cfRule>
  </conditionalFormatting>
  <dataValidations count="5">
    <dataValidation type="list" allowBlank="1" showInputMessage="1" showErrorMessage="1" sqref="A4 A9:A10 AK4:AK17 A13:A19 AK19:AK32 A24 A26" xr:uid="{31BA2A0A-CD35-487A-A753-A6943E009960}">
      <formula1>"SI,NO"</formula1>
    </dataValidation>
    <dataValidation type="list" allowBlank="1" showInputMessage="1" showErrorMessage="1" sqref="AR4:AR17 AR19:AR32" xr:uid="{C9CB5D0A-3810-42A0-928A-B4AF4F4DDCBF}">
      <formula1>"Asignado,No Asignado"</formula1>
    </dataValidation>
    <dataValidation type="list" allowBlank="1" showInputMessage="1" showErrorMessage="1" sqref="AT4:AT17 AT19:AT30" xr:uid="{1D2A3333-9E3C-4204-8EE9-8F6169A07128}">
      <formula1>"Adecuado,Inadecuado"</formula1>
    </dataValidation>
    <dataValidation type="list" allowBlank="1" showInputMessage="1" showErrorMessage="1" sqref="AJ4:AJ17 AJ19:AJ30" xr:uid="{BE524E51-2EB0-4F5B-B485-B830A27F3B44}">
      <formula1>"Confiable,No confiable"</formula1>
    </dataValidation>
    <dataValidation type="list" allowBlank="1" showInputMessage="1" showErrorMessage="1" sqref="AG4:AG30" xr:uid="{B66C115C-C9C2-4689-9AF2-2DF889062896}">
      <formula1>"Manual,Automático"</formula1>
    </dataValidation>
  </dataValidations>
  <hyperlinks>
    <hyperlink ref="BI15" r:id="rId1" xr:uid="{E2A2124B-6CED-4C29-8345-1F2615C547CE}"/>
    <hyperlink ref="BI16" r:id="rId2" xr:uid="{F61B7702-3630-49D4-8B67-6DDA17713970}"/>
    <hyperlink ref="BI17" r:id="rId3" xr:uid="{26A201FC-5D09-46E7-899F-8E0FA8ABBA75}"/>
    <hyperlink ref="BI18" r:id="rId4" xr:uid="{7C054DC2-2629-4168-934F-FEAE2D9CE143}"/>
    <hyperlink ref="BI31" r:id="rId5" xr:uid="{6C0016BC-6134-4E39-8AE2-2E0799C9C2ED}"/>
  </hyperlinks>
  <pageMargins left="0.7" right="0.7" top="0.75" bottom="0.75" header="0.3" footer="0.3"/>
  <pageSetup paperSize="9" orientation="portrait" r:id="rId6"/>
  <extLst>
    <ext xmlns:x14="http://schemas.microsoft.com/office/spreadsheetml/2009/9/main" uri="{CCE6A557-97BC-4b89-ADB6-D9C93CAAB3DF}">
      <x14:dataValidations xmlns:xm="http://schemas.microsoft.com/office/excel/2006/main" count="16">
        <x14:dataValidation type="list" allowBlank="1" showInputMessage="1" showErrorMessage="1" xr:uid="{AAFE4137-B6B0-4381-88D1-745D8BAD5121}">
          <x14:formula1>
            <xm:f>Listas!$K$2:$K$6</xm:f>
          </x14:formula1>
          <xm:sqref>S4:S10 S13:S18 S24:S25</xm:sqref>
        </x14:dataValidation>
        <x14:dataValidation type="list" allowBlank="1" showInputMessage="1" showErrorMessage="1" xr:uid="{C0EC653F-9AA4-4889-AEA4-B4B36A792C0F}">
          <x14:formula1>
            <xm:f>Listas!$Q$2:$Q$8</xm:f>
          </x14:formula1>
          <xm:sqref>J4 J9:J10 J13:J16 J19 J24:J25 J31:J32</xm:sqref>
        </x14:dataValidation>
        <x14:dataValidation type="list" allowBlank="1" showInputMessage="1" showErrorMessage="1" xr:uid="{36487A44-7CE1-4C5E-8CC2-4263D8B1A142}">
          <x14:formula1>
            <xm:f>Listas!$P$2:$P$7</xm:f>
          </x14:formula1>
          <xm:sqref>Q4 Q9:Q10 Q13:Q16 Q19 Q24:Q25 Q31:Q32</xm:sqref>
        </x14:dataValidation>
        <x14:dataValidation type="list" allowBlank="1" showInputMessage="1" showErrorMessage="1" xr:uid="{9A694849-225E-4D9A-8483-251626183292}">
          <x14:formula1>
            <xm:f>Listas!$O$2:$O$7</xm:f>
          </x14:formula1>
          <xm:sqref>O4 O9:O10 O13:O16 O19 O24:O25 O31:O32</xm:sqref>
        </x14:dataValidation>
        <x14:dataValidation type="list" allowBlank="1" showInputMessage="1" showErrorMessage="1" xr:uid="{4C6FA142-D054-42CE-92A5-510BF4B16537}">
          <x14:formula1>
            <xm:f>Listas!$N$2:$N$7</xm:f>
          </x14:formula1>
          <xm:sqref>M4 M9:M10 M13:M16 M19 M24:M25 M31:M32</xm:sqref>
        </x14:dataValidation>
        <x14:dataValidation type="list" allowBlank="1" showInputMessage="1" showErrorMessage="1" xr:uid="{2BDCEE4A-C54B-46E9-B4E4-F186DF4CC23E}">
          <x14:formula1>
            <xm:f>Listas!$G$2:$G$11</xm:f>
          </x14:formula1>
          <xm:sqref>C4:C10 C13:C25</xm:sqref>
        </x14:dataValidation>
        <x14:dataValidation type="list" allowBlank="1" showInputMessage="1" showErrorMessage="1" xr:uid="{FED8ADEB-C715-4BFA-9EB8-64D304D98F24}">
          <x14:formula1>
            <xm:f>Listas!$C$2:$C$8</xm:f>
          </x14:formula1>
          <xm:sqref>E4 E9:E10 E13:E19 E24 E31:E32</xm:sqref>
        </x14:dataValidation>
        <x14:dataValidation type="list" allowBlank="1" showInputMessage="1" showErrorMessage="1" xr:uid="{3C3F5F0D-F7E7-4731-A22E-0B23F9089913}">
          <x14:formula1>
            <xm:f>Listas!$J$2:$J$6</xm:f>
          </x14:formula1>
          <xm:sqref>AX4 AX9:AX10 AX13:AX16 AX19 AX24</xm:sqref>
        </x14:dataValidation>
        <x14:dataValidation type="list" allowBlank="1" showInputMessage="1" showErrorMessage="1" xr:uid="{1308909E-8869-474C-AD33-143D2E239871}">
          <x14:formula1>
            <xm:f>Listas!$L$2:$L$5</xm:f>
          </x14:formula1>
          <xm:sqref>T4:T10 T13:T25</xm:sqref>
        </x14:dataValidation>
        <x14:dataValidation type="list" allowBlank="1" showInputMessage="1" showErrorMessage="1" xr:uid="{F28D4B4D-02DE-4D6F-8A42-892536E24AF2}">
          <x14:formula1>
            <xm:f>Listas!$B$2:$B$7</xm:f>
          </x14:formula1>
          <xm:sqref>D4 D9:D10 D13:D19 D24 D31:D32</xm:sqref>
        </x14:dataValidation>
        <x14:dataValidation type="list" allowBlank="1" showInputMessage="1" showErrorMessage="1" xr:uid="{E2740E8B-BA25-4CE9-B409-97CBBA05B363}">
          <x14:formula1>
            <xm:f>Listas!$M$2:$M$14</xm:f>
          </x14:formula1>
          <xm:sqref>B4 B9:B10 B13:B19 B24</xm:sqref>
        </x14:dataValidation>
        <x14:dataValidation type="list" allowBlank="1" showInputMessage="1" showErrorMessage="1" xr:uid="{F5254187-630C-4A4C-88FE-F2802797877D}">
          <x14:formula1>
            <xm:f>Listas!$F$2:$F$4</xm:f>
          </x14:formula1>
          <xm:sqref>AE4:AE25</xm:sqref>
        </x14:dataValidation>
        <x14:dataValidation type="list" allowBlank="1" showInputMessage="1" showErrorMessage="1" xr:uid="{FB7BE125-3494-4A8F-964C-A3CC01B86A21}">
          <x14:formula1>
            <xm:f>Listas!$H$2:$H$3</xm:f>
          </x14:formula1>
          <xm:sqref>AM4:AM25</xm:sqref>
        </x14:dataValidation>
        <x14:dataValidation type="list" allowBlank="1" showInputMessage="1" showErrorMessage="1" xr:uid="{33C10A78-94FA-4A5E-91E7-9DF82DEE8C0C}">
          <x14:formula1>
            <xm:f>Listas!$I$2:$I$3</xm:f>
          </x14:formula1>
          <xm:sqref>AO4:AO25</xm:sqref>
        </x14:dataValidation>
        <x14:dataValidation type="list" allowBlank="1" showInputMessage="1" showErrorMessage="1" xr:uid="{233C59BA-B1C0-402D-93DA-CECE45206506}">
          <x14:formula1>
            <xm:f>Listas!$K$2:$K$7</xm:f>
          </x14:formula1>
          <xm:sqref>S19:S23</xm:sqref>
        </x14:dataValidation>
        <x14:dataValidation type="list" allowBlank="1" showInputMessage="1" showErrorMessage="1" xr:uid="{9538A5B5-9BC3-4D66-9185-F2BD8A7C5529}">
          <x14:formula1>
            <xm:f>Listas!$L$2:$L$6</xm:f>
          </x14:formula1>
          <xm:sqref>T31:T32</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BQ334"/>
  <sheetViews>
    <sheetView zoomScale="80" zoomScaleNormal="80" workbookViewId="0">
      <pane ySplit="3" topLeftCell="A4" activePane="bottomLeft" state="frozen"/>
      <selection activeCell="G4" sqref="G4:G13"/>
      <selection pane="bottomLeft" activeCell="BH10" sqref="BH10"/>
    </sheetView>
  </sheetViews>
  <sheetFormatPr baseColWidth="10" defaultColWidth="11.44140625" defaultRowHeight="14.4" x14ac:dyDescent="0.3"/>
  <cols>
    <col min="1" max="1" width="14.109375" style="1" customWidth="1"/>
    <col min="2" max="2" width="17.44140625" style="6" customWidth="1"/>
    <col min="3" max="3" width="17.33203125" style="6" customWidth="1"/>
    <col min="4" max="4" width="12.6640625" style="6" customWidth="1"/>
    <col min="5" max="5" width="19.5546875" style="6" customWidth="1"/>
    <col min="6" max="6" width="44.109375" style="2" customWidth="1"/>
    <col min="7" max="7" width="9.6640625" style="2" customWidth="1"/>
    <col min="8" max="8" width="20" style="2" customWidth="1"/>
    <col min="9" max="9" width="32.44140625" style="2" customWidth="1"/>
    <col min="10" max="10" width="14.6640625" style="2" bestFit="1" customWidth="1"/>
    <col min="11" max="11" width="22.44140625" style="2" customWidth="1"/>
    <col min="12" max="12" width="20.33203125" style="2" customWidth="1"/>
    <col min="13" max="13" width="15.88671875" style="2" customWidth="1"/>
    <col min="14" max="14" width="3.44140625" style="2" hidden="1" customWidth="1"/>
    <col min="15" max="15" width="20.44140625" style="2" customWidth="1"/>
    <col min="16" max="16" width="3.44140625" style="2" hidden="1" customWidth="1"/>
    <col min="17" max="17" width="22.109375" style="2" customWidth="1"/>
    <col min="18" max="18" width="3" style="2" hidden="1" customWidth="1"/>
    <col min="19" max="19" width="24.109375" style="2" customWidth="1"/>
    <col min="20" max="20" width="17.6640625" style="2" customWidth="1"/>
    <col min="21" max="21" width="6.6640625" style="2" hidden="1" customWidth="1"/>
    <col min="22" max="22" width="15" style="2" bestFit="1" customWidth="1"/>
    <col min="23" max="23" width="5.6640625" style="26" hidden="1" customWidth="1"/>
    <col min="24" max="24" width="13.6640625" style="2" customWidth="1"/>
    <col min="25" max="25" width="5.6640625" style="26" hidden="1" customWidth="1"/>
    <col min="26" max="26" width="16.88671875" style="2" bestFit="1" customWidth="1"/>
    <col min="27" max="27" width="5.44140625" style="2" hidden="1" customWidth="1"/>
    <col min="28" max="28" width="35.88671875" style="2" customWidth="1"/>
    <col min="29" max="29" width="28" style="2" customWidth="1"/>
    <col min="30" max="30" width="86.33203125" style="2" customWidth="1"/>
    <col min="31" max="31" width="10" style="2" customWidth="1"/>
    <col min="32" max="32" width="8.44140625" style="26" customWidth="1"/>
    <col min="33" max="33" width="20.33203125" style="26" customWidth="1"/>
    <col min="34" max="34" width="9" style="26" customWidth="1"/>
    <col min="35" max="35" width="14.109375" style="26" customWidth="1"/>
    <col min="36" max="36" width="16.44140625" style="2" customWidth="1"/>
    <col min="37" max="37" width="6.6640625" style="2" customWidth="1"/>
    <col min="38" max="38" width="63.6640625" style="2" customWidth="1"/>
    <col min="39" max="39" width="14.6640625" style="6" customWidth="1"/>
    <col min="40" max="40" width="20.6640625" style="2" customWidth="1"/>
    <col min="41" max="41" width="8.88671875" style="2" customWidth="1"/>
    <col min="42" max="42" width="12.6640625" style="2" customWidth="1"/>
    <col min="43" max="43" width="14.88671875" style="2" customWidth="1"/>
    <col min="44" max="44" width="9.109375" style="2" customWidth="1"/>
    <col min="45" max="45" width="33.6640625" style="2" customWidth="1"/>
    <col min="46" max="46" width="19.88671875" style="2" customWidth="1"/>
    <col min="47" max="47" width="2.88671875" style="2" hidden="1" customWidth="1"/>
    <col min="48" max="48" width="13.6640625" style="30" customWidth="1"/>
    <col min="49" max="49" width="13.6640625" style="2" customWidth="1"/>
    <col min="50" max="50" width="15.33203125" style="2" customWidth="1"/>
    <col min="51" max="51" width="2.33203125" style="5" customWidth="1"/>
    <col min="52" max="52" width="49.33203125" style="5" customWidth="1"/>
    <col min="53" max="53" width="17" style="4" customWidth="1"/>
    <col min="54" max="55" width="11.5546875" style="3" customWidth="1"/>
    <col min="56" max="56" width="21.88671875" style="2" customWidth="1"/>
    <col min="57" max="57" width="14.88671875" style="113" customWidth="1"/>
    <col min="58" max="58" width="41.6640625" style="1" customWidth="1"/>
    <col min="59" max="59" width="14.88671875" style="1" customWidth="1"/>
    <col min="60" max="60" width="35" style="1" customWidth="1"/>
    <col min="61" max="61" width="27.44140625" style="1" customWidth="1"/>
    <col min="62" max="62" width="14.88671875" style="1" customWidth="1"/>
    <col min="63" max="63" width="29.5546875" style="1" customWidth="1"/>
    <col min="64" max="64" width="12.5546875" style="1" customWidth="1"/>
    <col min="65" max="65" width="26.33203125" style="1" customWidth="1"/>
    <col min="66" max="66" width="11.5546875" style="1"/>
    <col min="67" max="67" width="22.5546875" style="1" customWidth="1"/>
    <col min="68" max="68" width="11.5546875" style="1"/>
    <col min="69" max="69" width="23.33203125" style="1" customWidth="1"/>
    <col min="70" max="249" width="11.5546875" style="1"/>
    <col min="250" max="250" width="21.88671875" style="1" customWidth="1"/>
    <col min="251" max="251" width="13.88671875" style="1" customWidth="1"/>
    <col min="252" max="252" width="38.6640625" style="1" customWidth="1"/>
    <col min="253" max="253" width="3" style="1" bestFit="1" customWidth="1"/>
    <col min="254" max="254" width="32.33203125" style="1" customWidth="1"/>
    <col min="255" max="255" width="46.33203125" style="1" customWidth="1"/>
    <col min="256" max="256" width="19" style="1" customWidth="1"/>
    <col min="257" max="257" width="0" style="1" hidden="1" customWidth="1"/>
    <col min="258" max="258" width="17.6640625" style="1" customWidth="1"/>
    <col min="259" max="259" width="0" style="1" hidden="1" customWidth="1"/>
    <col min="260" max="260" width="22.33203125" style="1" customWidth="1"/>
    <col min="261" max="261" width="5.33203125" style="1" customWidth="1"/>
    <col min="262" max="262" width="36.33203125" style="1" customWidth="1"/>
    <col min="263" max="263" width="5.6640625" style="1" customWidth="1"/>
    <col min="264" max="264" width="0" style="1" hidden="1" customWidth="1"/>
    <col min="265" max="265" width="20.6640625" style="1" customWidth="1"/>
    <col min="266" max="266" width="4.88671875" style="1" customWidth="1"/>
    <col min="267" max="267" width="0" style="1" hidden="1" customWidth="1"/>
    <col min="268" max="268" width="24.6640625" style="1" customWidth="1"/>
    <col min="269" max="269" width="12.33203125" style="1" customWidth="1"/>
    <col min="270" max="270" width="0" style="1" hidden="1" customWidth="1"/>
    <col min="271" max="271" width="3.44140625" style="1" customWidth="1"/>
    <col min="272" max="272" width="0" style="1" hidden="1" customWidth="1"/>
    <col min="273" max="273" width="17.6640625" style="1" customWidth="1"/>
    <col min="274" max="274" width="3.44140625" style="1" customWidth="1"/>
    <col min="275" max="275" width="0" style="1" hidden="1" customWidth="1"/>
    <col min="276" max="276" width="23.6640625" style="1" customWidth="1"/>
    <col min="277" max="277" width="10" style="1" customWidth="1"/>
    <col min="278" max="278" width="0" style="1" hidden="1" customWidth="1"/>
    <col min="279" max="280" width="14.6640625" style="1" customWidth="1"/>
    <col min="281" max="281" width="12.88671875" style="1" customWidth="1"/>
    <col min="282" max="282" width="3.33203125" style="1" customWidth="1"/>
    <col min="283" max="283" width="30.33203125" style="1" customWidth="1"/>
    <col min="284" max="284" width="5" style="1" customWidth="1"/>
    <col min="285" max="285" width="0" style="1" hidden="1" customWidth="1"/>
    <col min="286" max="286" width="14.33203125" style="1" customWidth="1"/>
    <col min="287" max="287" width="5.6640625" style="1" customWidth="1"/>
    <col min="288" max="288" width="0" style="1" hidden="1" customWidth="1"/>
    <col min="289" max="289" width="17.33203125" style="1" customWidth="1"/>
    <col min="290" max="290" width="12.6640625" style="1" customWidth="1"/>
    <col min="291" max="291" width="0" style="1" hidden="1" customWidth="1"/>
    <col min="292" max="292" width="5.33203125" style="1" customWidth="1"/>
    <col min="293" max="293" width="0" style="1" hidden="1" customWidth="1"/>
    <col min="294" max="294" width="17" style="1" customWidth="1"/>
    <col min="295" max="295" width="6.33203125" style="1" customWidth="1"/>
    <col min="296" max="296" width="0" style="1" hidden="1" customWidth="1"/>
    <col min="297" max="297" width="14.33203125" style="1" customWidth="1"/>
    <col min="298" max="298" width="7.5546875" style="1" customWidth="1"/>
    <col min="299" max="299" width="0" style="1" hidden="1" customWidth="1"/>
    <col min="300" max="301" width="14.33203125" style="1" customWidth="1"/>
    <col min="302" max="302" width="20.88671875" style="1" customWidth="1"/>
    <col min="303" max="303" width="14.44140625" style="1" customWidth="1"/>
    <col min="304" max="304" width="15" style="1" customWidth="1"/>
    <col min="305" max="305" width="2.6640625" style="1" customWidth="1"/>
    <col min="306" max="306" width="11.6640625" style="1" customWidth="1"/>
    <col min="307" max="307" width="11.5546875" style="1" customWidth="1"/>
    <col min="308" max="308" width="2.33203125" style="1" customWidth="1"/>
    <col min="309" max="309" width="41" style="1" customWidth="1"/>
    <col min="310" max="310" width="14.33203125" style="1" customWidth="1"/>
    <col min="311" max="312" width="11.5546875" style="1" customWidth="1"/>
    <col min="313" max="313" width="21.88671875" style="1" customWidth="1"/>
    <col min="314" max="505" width="11.5546875" style="1"/>
    <col min="506" max="506" width="21.88671875" style="1" customWidth="1"/>
    <col min="507" max="507" width="13.88671875" style="1" customWidth="1"/>
    <col min="508" max="508" width="38.6640625" style="1" customWidth="1"/>
    <col min="509" max="509" width="3" style="1" bestFit="1" customWidth="1"/>
    <col min="510" max="510" width="32.33203125" style="1" customWidth="1"/>
    <col min="511" max="511" width="46.33203125" style="1" customWidth="1"/>
    <col min="512" max="512" width="19" style="1" customWidth="1"/>
    <col min="513" max="513" width="0" style="1" hidden="1" customWidth="1"/>
    <col min="514" max="514" width="17.6640625" style="1" customWidth="1"/>
    <col min="515" max="515" width="0" style="1" hidden="1" customWidth="1"/>
    <col min="516" max="516" width="22.33203125" style="1" customWidth="1"/>
    <col min="517" max="517" width="5.33203125" style="1" customWidth="1"/>
    <col min="518" max="518" width="36.33203125" style="1" customWidth="1"/>
    <col min="519" max="519" width="5.6640625" style="1" customWidth="1"/>
    <col min="520" max="520" width="0" style="1" hidden="1" customWidth="1"/>
    <col min="521" max="521" width="20.6640625" style="1" customWidth="1"/>
    <col min="522" max="522" width="4.88671875" style="1" customWidth="1"/>
    <col min="523" max="523" width="0" style="1" hidden="1" customWidth="1"/>
    <col min="524" max="524" width="24.6640625" style="1" customWidth="1"/>
    <col min="525" max="525" width="12.33203125" style="1" customWidth="1"/>
    <col min="526" max="526" width="0" style="1" hidden="1" customWidth="1"/>
    <col min="527" max="527" width="3.44140625" style="1" customWidth="1"/>
    <col min="528" max="528" width="0" style="1" hidden="1" customWidth="1"/>
    <col min="529" max="529" width="17.6640625" style="1" customWidth="1"/>
    <col min="530" max="530" width="3.44140625" style="1" customWidth="1"/>
    <col min="531" max="531" width="0" style="1" hidden="1" customWidth="1"/>
    <col min="532" max="532" width="23.6640625" style="1" customWidth="1"/>
    <col min="533" max="533" width="10" style="1" customWidth="1"/>
    <col min="534" max="534" width="0" style="1" hidden="1" customWidth="1"/>
    <col min="535" max="536" width="14.6640625" style="1" customWidth="1"/>
    <col min="537" max="537" width="12.88671875" style="1" customWidth="1"/>
    <col min="538" max="538" width="3.33203125" style="1" customWidth="1"/>
    <col min="539" max="539" width="30.33203125" style="1" customWidth="1"/>
    <col min="540" max="540" width="5" style="1" customWidth="1"/>
    <col min="541" max="541" width="0" style="1" hidden="1" customWidth="1"/>
    <col min="542" max="542" width="14.33203125" style="1" customWidth="1"/>
    <col min="543" max="543" width="5.6640625" style="1" customWidth="1"/>
    <col min="544" max="544" width="0" style="1" hidden="1" customWidth="1"/>
    <col min="545" max="545" width="17.33203125" style="1" customWidth="1"/>
    <col min="546" max="546" width="12.6640625" style="1" customWidth="1"/>
    <col min="547" max="547" width="0" style="1" hidden="1" customWidth="1"/>
    <col min="548" max="548" width="5.33203125" style="1" customWidth="1"/>
    <col min="549" max="549" width="0" style="1" hidden="1" customWidth="1"/>
    <col min="550" max="550" width="17" style="1" customWidth="1"/>
    <col min="551" max="551" width="6.33203125" style="1" customWidth="1"/>
    <col min="552" max="552" width="0" style="1" hidden="1" customWidth="1"/>
    <col min="553" max="553" width="14.33203125" style="1" customWidth="1"/>
    <col min="554" max="554" width="7.5546875" style="1" customWidth="1"/>
    <col min="555" max="555" width="0" style="1" hidden="1" customWidth="1"/>
    <col min="556" max="557" width="14.33203125" style="1" customWidth="1"/>
    <col min="558" max="558" width="20.88671875" style="1" customWidth="1"/>
    <col min="559" max="559" width="14.44140625" style="1" customWidth="1"/>
    <col min="560" max="560" width="15" style="1" customWidth="1"/>
    <col min="561" max="561" width="2.6640625" style="1" customWidth="1"/>
    <col min="562" max="562" width="11.6640625" style="1" customWidth="1"/>
    <col min="563" max="563" width="11.5546875" style="1" customWidth="1"/>
    <col min="564" max="564" width="2.33203125" style="1" customWidth="1"/>
    <col min="565" max="565" width="41" style="1" customWidth="1"/>
    <col min="566" max="566" width="14.33203125" style="1" customWidth="1"/>
    <col min="567" max="568" width="11.5546875" style="1" customWidth="1"/>
    <col min="569" max="569" width="21.88671875" style="1" customWidth="1"/>
    <col min="570" max="761" width="11.5546875" style="1"/>
    <col min="762" max="762" width="21.88671875" style="1" customWidth="1"/>
    <col min="763" max="763" width="13.88671875" style="1" customWidth="1"/>
    <col min="764" max="764" width="38.6640625" style="1" customWidth="1"/>
    <col min="765" max="765" width="3" style="1" bestFit="1" customWidth="1"/>
    <col min="766" max="766" width="32.33203125" style="1" customWidth="1"/>
    <col min="767" max="767" width="46.33203125" style="1" customWidth="1"/>
    <col min="768" max="768" width="19" style="1" customWidth="1"/>
    <col min="769" max="769" width="0" style="1" hidden="1" customWidth="1"/>
    <col min="770" max="770" width="17.6640625" style="1" customWidth="1"/>
    <col min="771" max="771" width="0" style="1" hidden="1" customWidth="1"/>
    <col min="772" max="772" width="22.33203125" style="1" customWidth="1"/>
    <col min="773" max="773" width="5.33203125" style="1" customWidth="1"/>
    <col min="774" max="774" width="36.33203125" style="1" customWidth="1"/>
    <col min="775" max="775" width="5.6640625" style="1" customWidth="1"/>
    <col min="776" max="776" width="0" style="1" hidden="1" customWidth="1"/>
    <col min="777" max="777" width="20.6640625" style="1" customWidth="1"/>
    <col min="778" max="778" width="4.88671875" style="1" customWidth="1"/>
    <col min="779" max="779" width="0" style="1" hidden="1" customWidth="1"/>
    <col min="780" max="780" width="24.6640625" style="1" customWidth="1"/>
    <col min="781" max="781" width="12.33203125" style="1" customWidth="1"/>
    <col min="782" max="782" width="0" style="1" hidden="1" customWidth="1"/>
    <col min="783" max="783" width="3.44140625" style="1" customWidth="1"/>
    <col min="784" max="784" width="0" style="1" hidden="1" customWidth="1"/>
    <col min="785" max="785" width="17.6640625" style="1" customWidth="1"/>
    <col min="786" max="786" width="3.44140625" style="1" customWidth="1"/>
    <col min="787" max="787" width="0" style="1" hidden="1" customWidth="1"/>
    <col min="788" max="788" width="23.6640625" style="1" customWidth="1"/>
    <col min="789" max="789" width="10" style="1" customWidth="1"/>
    <col min="790" max="790" width="0" style="1" hidden="1" customWidth="1"/>
    <col min="791" max="792" width="14.6640625" style="1" customWidth="1"/>
    <col min="793" max="793" width="12.88671875" style="1" customWidth="1"/>
    <col min="794" max="794" width="3.33203125" style="1" customWidth="1"/>
    <col min="795" max="795" width="30.33203125" style="1" customWidth="1"/>
    <col min="796" max="796" width="5" style="1" customWidth="1"/>
    <col min="797" max="797" width="0" style="1" hidden="1" customWidth="1"/>
    <col min="798" max="798" width="14.33203125" style="1" customWidth="1"/>
    <col min="799" max="799" width="5.6640625" style="1" customWidth="1"/>
    <col min="800" max="800" width="0" style="1" hidden="1" customWidth="1"/>
    <col min="801" max="801" width="17.33203125" style="1" customWidth="1"/>
    <col min="802" max="802" width="12.6640625" style="1" customWidth="1"/>
    <col min="803" max="803" width="0" style="1" hidden="1" customWidth="1"/>
    <col min="804" max="804" width="5.33203125" style="1" customWidth="1"/>
    <col min="805" max="805" width="0" style="1" hidden="1" customWidth="1"/>
    <col min="806" max="806" width="17" style="1" customWidth="1"/>
    <col min="807" max="807" width="6.33203125" style="1" customWidth="1"/>
    <col min="808" max="808" width="0" style="1" hidden="1" customWidth="1"/>
    <col min="809" max="809" width="14.33203125" style="1" customWidth="1"/>
    <col min="810" max="810" width="7.5546875" style="1" customWidth="1"/>
    <col min="811" max="811" width="0" style="1" hidden="1" customWidth="1"/>
    <col min="812" max="813" width="14.33203125" style="1" customWidth="1"/>
    <col min="814" max="814" width="20.88671875" style="1" customWidth="1"/>
    <col min="815" max="815" width="14.44140625" style="1" customWidth="1"/>
    <col min="816" max="816" width="15" style="1" customWidth="1"/>
    <col min="817" max="817" width="2.6640625" style="1" customWidth="1"/>
    <col min="818" max="818" width="11.6640625" style="1" customWidth="1"/>
    <col min="819" max="819" width="11.5546875" style="1" customWidth="1"/>
    <col min="820" max="820" width="2.33203125" style="1" customWidth="1"/>
    <col min="821" max="821" width="41" style="1" customWidth="1"/>
    <col min="822" max="822" width="14.33203125" style="1" customWidth="1"/>
    <col min="823" max="824" width="11.5546875" style="1" customWidth="1"/>
    <col min="825" max="825" width="21.88671875" style="1" customWidth="1"/>
    <col min="826" max="1017" width="11.5546875" style="1"/>
    <col min="1018" max="1018" width="21.88671875" style="1" customWidth="1"/>
    <col min="1019" max="1019" width="13.88671875" style="1" customWidth="1"/>
    <col min="1020" max="1020" width="38.6640625" style="1" customWidth="1"/>
    <col min="1021" max="1021" width="3" style="1" bestFit="1" customWidth="1"/>
    <col min="1022" max="1022" width="32.33203125" style="1" customWidth="1"/>
    <col min="1023" max="1023" width="46.33203125" style="1" customWidth="1"/>
    <col min="1024" max="1024" width="19" style="1" customWidth="1"/>
    <col min="1025" max="1025" width="0" style="1" hidden="1" customWidth="1"/>
    <col min="1026" max="1026" width="17.6640625" style="1" customWidth="1"/>
    <col min="1027" max="1027" width="0" style="1" hidden="1" customWidth="1"/>
    <col min="1028" max="1028" width="22.33203125" style="1" customWidth="1"/>
    <col min="1029" max="1029" width="5.33203125" style="1" customWidth="1"/>
    <col min="1030" max="1030" width="36.33203125" style="1" customWidth="1"/>
    <col min="1031" max="1031" width="5.6640625" style="1" customWidth="1"/>
    <col min="1032" max="1032" width="0" style="1" hidden="1" customWidth="1"/>
    <col min="1033" max="1033" width="20.6640625" style="1" customWidth="1"/>
    <col min="1034" max="1034" width="4.88671875" style="1" customWidth="1"/>
    <col min="1035" max="1035" width="0" style="1" hidden="1" customWidth="1"/>
    <col min="1036" max="1036" width="24.6640625" style="1" customWidth="1"/>
    <col min="1037" max="1037" width="12.33203125" style="1" customWidth="1"/>
    <col min="1038" max="1038" width="0" style="1" hidden="1" customWidth="1"/>
    <col min="1039" max="1039" width="3.44140625" style="1" customWidth="1"/>
    <col min="1040" max="1040" width="0" style="1" hidden="1" customWidth="1"/>
    <col min="1041" max="1041" width="17.6640625" style="1" customWidth="1"/>
    <col min="1042" max="1042" width="3.44140625" style="1" customWidth="1"/>
    <col min="1043" max="1043" width="0" style="1" hidden="1" customWidth="1"/>
    <col min="1044" max="1044" width="23.6640625" style="1" customWidth="1"/>
    <col min="1045" max="1045" width="10" style="1" customWidth="1"/>
    <col min="1046" max="1046" width="0" style="1" hidden="1" customWidth="1"/>
    <col min="1047" max="1048" width="14.6640625" style="1" customWidth="1"/>
    <col min="1049" max="1049" width="12.88671875" style="1" customWidth="1"/>
    <col min="1050" max="1050" width="3.33203125" style="1" customWidth="1"/>
    <col min="1051" max="1051" width="30.33203125" style="1" customWidth="1"/>
    <col min="1052" max="1052" width="5" style="1" customWidth="1"/>
    <col min="1053" max="1053" width="0" style="1" hidden="1" customWidth="1"/>
    <col min="1054" max="1054" width="14.33203125" style="1" customWidth="1"/>
    <col min="1055" max="1055" width="5.6640625" style="1" customWidth="1"/>
    <col min="1056" max="1056" width="0" style="1" hidden="1" customWidth="1"/>
    <col min="1057" max="1057" width="17.33203125" style="1" customWidth="1"/>
    <col min="1058" max="1058" width="12.6640625" style="1" customWidth="1"/>
    <col min="1059" max="1059" width="0" style="1" hidden="1" customWidth="1"/>
    <col min="1060" max="1060" width="5.33203125" style="1" customWidth="1"/>
    <col min="1061" max="1061" width="0" style="1" hidden="1" customWidth="1"/>
    <col min="1062" max="1062" width="17" style="1" customWidth="1"/>
    <col min="1063" max="1063" width="6.33203125" style="1" customWidth="1"/>
    <col min="1064" max="1064" width="0" style="1" hidden="1" customWidth="1"/>
    <col min="1065" max="1065" width="14.33203125" style="1" customWidth="1"/>
    <col min="1066" max="1066" width="7.5546875" style="1" customWidth="1"/>
    <col min="1067" max="1067" width="0" style="1" hidden="1" customWidth="1"/>
    <col min="1068" max="1069" width="14.33203125" style="1" customWidth="1"/>
    <col min="1070" max="1070" width="20.88671875" style="1" customWidth="1"/>
    <col min="1071" max="1071" width="14.44140625" style="1" customWidth="1"/>
    <col min="1072" max="1072" width="15" style="1" customWidth="1"/>
    <col min="1073" max="1073" width="2.6640625" style="1" customWidth="1"/>
    <col min="1074" max="1074" width="11.6640625" style="1" customWidth="1"/>
    <col min="1075" max="1075" width="11.5546875" style="1" customWidth="1"/>
    <col min="1076" max="1076" width="2.33203125" style="1" customWidth="1"/>
    <col min="1077" max="1077" width="41" style="1" customWidth="1"/>
    <col min="1078" max="1078" width="14.33203125" style="1" customWidth="1"/>
    <col min="1079" max="1080" width="11.5546875" style="1" customWidth="1"/>
    <col min="1081" max="1081" width="21.88671875" style="1" customWidth="1"/>
    <col min="1082" max="1273" width="11.5546875" style="1"/>
    <col min="1274" max="1274" width="21.88671875" style="1" customWidth="1"/>
    <col min="1275" max="1275" width="13.88671875" style="1" customWidth="1"/>
    <col min="1276" max="1276" width="38.6640625" style="1" customWidth="1"/>
    <col min="1277" max="1277" width="3" style="1" bestFit="1" customWidth="1"/>
    <col min="1278" max="1278" width="32.33203125" style="1" customWidth="1"/>
    <col min="1279" max="1279" width="46.33203125" style="1" customWidth="1"/>
    <col min="1280" max="1280" width="19" style="1" customWidth="1"/>
    <col min="1281" max="1281" width="0" style="1" hidden="1" customWidth="1"/>
    <col min="1282" max="1282" width="17.6640625" style="1" customWidth="1"/>
    <col min="1283" max="1283" width="0" style="1" hidden="1" customWidth="1"/>
    <col min="1284" max="1284" width="22.33203125" style="1" customWidth="1"/>
    <col min="1285" max="1285" width="5.33203125" style="1" customWidth="1"/>
    <col min="1286" max="1286" width="36.33203125" style="1" customWidth="1"/>
    <col min="1287" max="1287" width="5.6640625" style="1" customWidth="1"/>
    <col min="1288" max="1288" width="0" style="1" hidden="1" customWidth="1"/>
    <col min="1289" max="1289" width="20.6640625" style="1" customWidth="1"/>
    <col min="1290" max="1290" width="4.88671875" style="1" customWidth="1"/>
    <col min="1291" max="1291" width="0" style="1" hidden="1" customWidth="1"/>
    <col min="1292" max="1292" width="24.6640625" style="1" customWidth="1"/>
    <col min="1293" max="1293" width="12.33203125" style="1" customWidth="1"/>
    <col min="1294" max="1294" width="0" style="1" hidden="1" customWidth="1"/>
    <col min="1295" max="1295" width="3.44140625" style="1" customWidth="1"/>
    <col min="1296" max="1296" width="0" style="1" hidden="1" customWidth="1"/>
    <col min="1297" max="1297" width="17.6640625" style="1" customWidth="1"/>
    <col min="1298" max="1298" width="3.44140625" style="1" customWidth="1"/>
    <col min="1299" max="1299" width="0" style="1" hidden="1" customWidth="1"/>
    <col min="1300" max="1300" width="23.6640625" style="1" customWidth="1"/>
    <col min="1301" max="1301" width="10" style="1" customWidth="1"/>
    <col min="1302" max="1302" width="0" style="1" hidden="1" customWidth="1"/>
    <col min="1303" max="1304" width="14.6640625" style="1" customWidth="1"/>
    <col min="1305" max="1305" width="12.88671875" style="1" customWidth="1"/>
    <col min="1306" max="1306" width="3.33203125" style="1" customWidth="1"/>
    <col min="1307" max="1307" width="30.33203125" style="1" customWidth="1"/>
    <col min="1308" max="1308" width="5" style="1" customWidth="1"/>
    <col min="1309" max="1309" width="0" style="1" hidden="1" customWidth="1"/>
    <col min="1310" max="1310" width="14.33203125" style="1" customWidth="1"/>
    <col min="1311" max="1311" width="5.6640625" style="1" customWidth="1"/>
    <col min="1312" max="1312" width="0" style="1" hidden="1" customWidth="1"/>
    <col min="1313" max="1313" width="17.33203125" style="1" customWidth="1"/>
    <col min="1314" max="1314" width="12.6640625" style="1" customWidth="1"/>
    <col min="1315" max="1315" width="0" style="1" hidden="1" customWidth="1"/>
    <col min="1316" max="1316" width="5.33203125" style="1" customWidth="1"/>
    <col min="1317" max="1317" width="0" style="1" hidden="1" customWidth="1"/>
    <col min="1318" max="1318" width="17" style="1" customWidth="1"/>
    <col min="1319" max="1319" width="6.33203125" style="1" customWidth="1"/>
    <col min="1320" max="1320" width="0" style="1" hidden="1" customWidth="1"/>
    <col min="1321" max="1321" width="14.33203125" style="1" customWidth="1"/>
    <col min="1322" max="1322" width="7.5546875" style="1" customWidth="1"/>
    <col min="1323" max="1323" width="0" style="1" hidden="1" customWidth="1"/>
    <col min="1324" max="1325" width="14.33203125" style="1" customWidth="1"/>
    <col min="1326" max="1326" width="20.88671875" style="1" customWidth="1"/>
    <col min="1327" max="1327" width="14.44140625" style="1" customWidth="1"/>
    <col min="1328" max="1328" width="15" style="1" customWidth="1"/>
    <col min="1329" max="1329" width="2.6640625" style="1" customWidth="1"/>
    <col min="1330" max="1330" width="11.6640625" style="1" customWidth="1"/>
    <col min="1331" max="1331" width="11.5546875" style="1" customWidth="1"/>
    <col min="1332" max="1332" width="2.33203125" style="1" customWidth="1"/>
    <col min="1333" max="1333" width="41" style="1" customWidth="1"/>
    <col min="1334" max="1334" width="14.33203125" style="1" customWidth="1"/>
    <col min="1335" max="1336" width="11.5546875" style="1" customWidth="1"/>
    <col min="1337" max="1337" width="21.88671875" style="1" customWidth="1"/>
    <col min="1338" max="1529" width="11.5546875" style="1"/>
    <col min="1530" max="1530" width="21.88671875" style="1" customWidth="1"/>
    <col min="1531" max="1531" width="13.88671875" style="1" customWidth="1"/>
    <col min="1532" max="1532" width="38.6640625" style="1" customWidth="1"/>
    <col min="1533" max="1533" width="3" style="1" bestFit="1" customWidth="1"/>
    <col min="1534" max="1534" width="32.33203125" style="1" customWidth="1"/>
    <col min="1535" max="1535" width="46.33203125" style="1" customWidth="1"/>
    <col min="1536" max="1536" width="19" style="1" customWidth="1"/>
    <col min="1537" max="1537" width="0" style="1" hidden="1" customWidth="1"/>
    <col min="1538" max="1538" width="17.6640625" style="1" customWidth="1"/>
    <col min="1539" max="1539" width="0" style="1" hidden="1" customWidth="1"/>
    <col min="1540" max="1540" width="22.33203125" style="1" customWidth="1"/>
    <col min="1541" max="1541" width="5.33203125" style="1" customWidth="1"/>
    <col min="1542" max="1542" width="36.33203125" style="1" customWidth="1"/>
    <col min="1543" max="1543" width="5.6640625" style="1" customWidth="1"/>
    <col min="1544" max="1544" width="0" style="1" hidden="1" customWidth="1"/>
    <col min="1545" max="1545" width="20.6640625" style="1" customWidth="1"/>
    <col min="1546" max="1546" width="4.88671875" style="1" customWidth="1"/>
    <col min="1547" max="1547" width="0" style="1" hidden="1" customWidth="1"/>
    <col min="1548" max="1548" width="24.6640625" style="1" customWidth="1"/>
    <col min="1549" max="1549" width="12.33203125" style="1" customWidth="1"/>
    <col min="1550" max="1550" width="0" style="1" hidden="1" customWidth="1"/>
    <col min="1551" max="1551" width="3.44140625" style="1" customWidth="1"/>
    <col min="1552" max="1552" width="0" style="1" hidden="1" customWidth="1"/>
    <col min="1553" max="1553" width="17.6640625" style="1" customWidth="1"/>
    <col min="1554" max="1554" width="3.44140625" style="1" customWidth="1"/>
    <col min="1555" max="1555" width="0" style="1" hidden="1" customWidth="1"/>
    <col min="1556" max="1556" width="23.6640625" style="1" customWidth="1"/>
    <col min="1557" max="1557" width="10" style="1" customWidth="1"/>
    <col min="1558" max="1558" width="0" style="1" hidden="1" customWidth="1"/>
    <col min="1559" max="1560" width="14.6640625" style="1" customWidth="1"/>
    <col min="1561" max="1561" width="12.88671875" style="1" customWidth="1"/>
    <col min="1562" max="1562" width="3.33203125" style="1" customWidth="1"/>
    <col min="1563" max="1563" width="30.33203125" style="1" customWidth="1"/>
    <col min="1564" max="1564" width="5" style="1" customWidth="1"/>
    <col min="1565" max="1565" width="0" style="1" hidden="1" customWidth="1"/>
    <col min="1566" max="1566" width="14.33203125" style="1" customWidth="1"/>
    <col min="1567" max="1567" width="5.6640625" style="1" customWidth="1"/>
    <col min="1568" max="1568" width="0" style="1" hidden="1" customWidth="1"/>
    <col min="1569" max="1569" width="17.33203125" style="1" customWidth="1"/>
    <col min="1570" max="1570" width="12.6640625" style="1" customWidth="1"/>
    <col min="1571" max="1571" width="0" style="1" hidden="1" customWidth="1"/>
    <col min="1572" max="1572" width="5.33203125" style="1" customWidth="1"/>
    <col min="1573" max="1573" width="0" style="1" hidden="1" customWidth="1"/>
    <col min="1574" max="1574" width="17" style="1" customWidth="1"/>
    <col min="1575" max="1575" width="6.33203125" style="1" customWidth="1"/>
    <col min="1576" max="1576" width="0" style="1" hidden="1" customWidth="1"/>
    <col min="1577" max="1577" width="14.33203125" style="1" customWidth="1"/>
    <col min="1578" max="1578" width="7.5546875" style="1" customWidth="1"/>
    <col min="1579" max="1579" width="0" style="1" hidden="1" customWidth="1"/>
    <col min="1580" max="1581" width="14.33203125" style="1" customWidth="1"/>
    <col min="1582" max="1582" width="20.88671875" style="1" customWidth="1"/>
    <col min="1583" max="1583" width="14.44140625" style="1" customWidth="1"/>
    <col min="1584" max="1584" width="15" style="1" customWidth="1"/>
    <col min="1585" max="1585" width="2.6640625" style="1" customWidth="1"/>
    <col min="1586" max="1586" width="11.6640625" style="1" customWidth="1"/>
    <col min="1587" max="1587" width="11.5546875" style="1" customWidth="1"/>
    <col min="1588" max="1588" width="2.33203125" style="1" customWidth="1"/>
    <col min="1589" max="1589" width="41" style="1" customWidth="1"/>
    <col min="1590" max="1590" width="14.33203125" style="1" customWidth="1"/>
    <col min="1591" max="1592" width="11.5546875" style="1" customWidth="1"/>
    <col min="1593" max="1593" width="21.88671875" style="1" customWidth="1"/>
    <col min="1594" max="1785" width="11.5546875" style="1"/>
    <col min="1786" max="1786" width="21.88671875" style="1" customWidth="1"/>
    <col min="1787" max="1787" width="13.88671875" style="1" customWidth="1"/>
    <col min="1788" max="1788" width="38.6640625" style="1" customWidth="1"/>
    <col min="1789" max="1789" width="3" style="1" bestFit="1" customWidth="1"/>
    <col min="1790" max="1790" width="32.33203125" style="1" customWidth="1"/>
    <col min="1791" max="1791" width="46.33203125" style="1" customWidth="1"/>
    <col min="1792" max="1792" width="19" style="1" customWidth="1"/>
    <col min="1793" max="1793" width="0" style="1" hidden="1" customWidth="1"/>
    <col min="1794" max="1794" width="17.6640625" style="1" customWidth="1"/>
    <col min="1795" max="1795" width="0" style="1" hidden="1" customWidth="1"/>
    <col min="1796" max="1796" width="22.33203125" style="1" customWidth="1"/>
    <col min="1797" max="1797" width="5.33203125" style="1" customWidth="1"/>
    <col min="1798" max="1798" width="36.33203125" style="1" customWidth="1"/>
    <col min="1799" max="1799" width="5.6640625" style="1" customWidth="1"/>
    <col min="1800" max="1800" width="0" style="1" hidden="1" customWidth="1"/>
    <col min="1801" max="1801" width="20.6640625" style="1" customWidth="1"/>
    <col min="1802" max="1802" width="4.88671875" style="1" customWidth="1"/>
    <col min="1803" max="1803" width="0" style="1" hidden="1" customWidth="1"/>
    <col min="1804" max="1804" width="24.6640625" style="1" customWidth="1"/>
    <col min="1805" max="1805" width="12.33203125" style="1" customWidth="1"/>
    <col min="1806" max="1806" width="0" style="1" hidden="1" customWidth="1"/>
    <col min="1807" max="1807" width="3.44140625" style="1" customWidth="1"/>
    <col min="1808" max="1808" width="0" style="1" hidden="1" customWidth="1"/>
    <col min="1809" max="1809" width="17.6640625" style="1" customWidth="1"/>
    <col min="1810" max="1810" width="3.44140625" style="1" customWidth="1"/>
    <col min="1811" max="1811" width="0" style="1" hidden="1" customWidth="1"/>
    <col min="1812" max="1812" width="23.6640625" style="1" customWidth="1"/>
    <col min="1813" max="1813" width="10" style="1" customWidth="1"/>
    <col min="1814" max="1814" width="0" style="1" hidden="1" customWidth="1"/>
    <col min="1815" max="1816" width="14.6640625" style="1" customWidth="1"/>
    <col min="1817" max="1817" width="12.88671875" style="1" customWidth="1"/>
    <col min="1818" max="1818" width="3.33203125" style="1" customWidth="1"/>
    <col min="1819" max="1819" width="30.33203125" style="1" customWidth="1"/>
    <col min="1820" max="1820" width="5" style="1" customWidth="1"/>
    <col min="1821" max="1821" width="0" style="1" hidden="1" customWidth="1"/>
    <col min="1822" max="1822" width="14.33203125" style="1" customWidth="1"/>
    <col min="1823" max="1823" width="5.6640625" style="1" customWidth="1"/>
    <col min="1824" max="1824" width="0" style="1" hidden="1" customWidth="1"/>
    <col min="1825" max="1825" width="17.33203125" style="1" customWidth="1"/>
    <col min="1826" max="1826" width="12.6640625" style="1" customWidth="1"/>
    <col min="1827" max="1827" width="0" style="1" hidden="1" customWidth="1"/>
    <col min="1828" max="1828" width="5.33203125" style="1" customWidth="1"/>
    <col min="1829" max="1829" width="0" style="1" hidden="1" customWidth="1"/>
    <col min="1830" max="1830" width="17" style="1" customWidth="1"/>
    <col min="1831" max="1831" width="6.33203125" style="1" customWidth="1"/>
    <col min="1832" max="1832" width="0" style="1" hidden="1" customWidth="1"/>
    <col min="1833" max="1833" width="14.33203125" style="1" customWidth="1"/>
    <col min="1834" max="1834" width="7.5546875" style="1" customWidth="1"/>
    <col min="1835" max="1835" width="0" style="1" hidden="1" customWidth="1"/>
    <col min="1836" max="1837" width="14.33203125" style="1" customWidth="1"/>
    <col min="1838" max="1838" width="20.88671875" style="1" customWidth="1"/>
    <col min="1839" max="1839" width="14.44140625" style="1" customWidth="1"/>
    <col min="1840" max="1840" width="15" style="1" customWidth="1"/>
    <col min="1841" max="1841" width="2.6640625" style="1" customWidth="1"/>
    <col min="1842" max="1842" width="11.6640625" style="1" customWidth="1"/>
    <col min="1843" max="1843" width="11.5546875" style="1" customWidth="1"/>
    <col min="1844" max="1844" width="2.33203125" style="1" customWidth="1"/>
    <col min="1845" max="1845" width="41" style="1" customWidth="1"/>
    <col min="1846" max="1846" width="14.33203125" style="1" customWidth="1"/>
    <col min="1847" max="1848" width="11.5546875" style="1" customWidth="1"/>
    <col min="1849" max="1849" width="21.88671875" style="1" customWidth="1"/>
    <col min="1850" max="2041" width="11.5546875" style="1"/>
    <col min="2042" max="2042" width="21.88671875" style="1" customWidth="1"/>
    <col min="2043" max="2043" width="13.88671875" style="1" customWidth="1"/>
    <col min="2044" max="2044" width="38.6640625" style="1" customWidth="1"/>
    <col min="2045" max="2045" width="3" style="1" bestFit="1" customWidth="1"/>
    <col min="2046" max="2046" width="32.33203125" style="1" customWidth="1"/>
    <col min="2047" max="2047" width="46.33203125" style="1" customWidth="1"/>
    <col min="2048" max="2048" width="19" style="1" customWidth="1"/>
    <col min="2049" max="2049" width="0" style="1" hidden="1" customWidth="1"/>
    <col min="2050" max="2050" width="17.6640625" style="1" customWidth="1"/>
    <col min="2051" max="2051" width="0" style="1" hidden="1" customWidth="1"/>
    <col min="2052" max="2052" width="22.33203125" style="1" customWidth="1"/>
    <col min="2053" max="2053" width="5.33203125" style="1" customWidth="1"/>
    <col min="2054" max="2054" width="36.33203125" style="1" customWidth="1"/>
    <col min="2055" max="2055" width="5.6640625" style="1" customWidth="1"/>
    <col min="2056" max="2056" width="0" style="1" hidden="1" customWidth="1"/>
    <col min="2057" max="2057" width="20.6640625" style="1" customWidth="1"/>
    <col min="2058" max="2058" width="4.88671875" style="1" customWidth="1"/>
    <col min="2059" max="2059" width="0" style="1" hidden="1" customWidth="1"/>
    <col min="2060" max="2060" width="24.6640625" style="1" customWidth="1"/>
    <col min="2061" max="2061" width="12.33203125" style="1" customWidth="1"/>
    <col min="2062" max="2062" width="0" style="1" hidden="1" customWidth="1"/>
    <col min="2063" max="2063" width="3.44140625" style="1" customWidth="1"/>
    <col min="2064" max="2064" width="0" style="1" hidden="1" customWidth="1"/>
    <col min="2065" max="2065" width="17.6640625" style="1" customWidth="1"/>
    <col min="2066" max="2066" width="3.44140625" style="1" customWidth="1"/>
    <col min="2067" max="2067" width="0" style="1" hidden="1" customWidth="1"/>
    <col min="2068" max="2068" width="23.6640625" style="1" customWidth="1"/>
    <col min="2069" max="2069" width="10" style="1" customWidth="1"/>
    <col min="2070" max="2070" width="0" style="1" hidden="1" customWidth="1"/>
    <col min="2071" max="2072" width="14.6640625" style="1" customWidth="1"/>
    <col min="2073" max="2073" width="12.88671875" style="1" customWidth="1"/>
    <col min="2074" max="2074" width="3.33203125" style="1" customWidth="1"/>
    <col min="2075" max="2075" width="30.33203125" style="1" customWidth="1"/>
    <col min="2076" max="2076" width="5" style="1" customWidth="1"/>
    <col min="2077" max="2077" width="0" style="1" hidden="1" customWidth="1"/>
    <col min="2078" max="2078" width="14.33203125" style="1" customWidth="1"/>
    <col min="2079" max="2079" width="5.6640625" style="1" customWidth="1"/>
    <col min="2080" max="2080" width="0" style="1" hidden="1" customWidth="1"/>
    <col min="2081" max="2081" width="17.33203125" style="1" customWidth="1"/>
    <col min="2082" max="2082" width="12.6640625" style="1" customWidth="1"/>
    <col min="2083" max="2083" width="0" style="1" hidden="1" customWidth="1"/>
    <col min="2084" max="2084" width="5.33203125" style="1" customWidth="1"/>
    <col min="2085" max="2085" width="0" style="1" hidden="1" customWidth="1"/>
    <col min="2086" max="2086" width="17" style="1" customWidth="1"/>
    <col min="2087" max="2087" width="6.33203125" style="1" customWidth="1"/>
    <col min="2088" max="2088" width="0" style="1" hidden="1" customWidth="1"/>
    <col min="2089" max="2089" width="14.33203125" style="1" customWidth="1"/>
    <col min="2090" max="2090" width="7.5546875" style="1" customWidth="1"/>
    <col min="2091" max="2091" width="0" style="1" hidden="1" customWidth="1"/>
    <col min="2092" max="2093" width="14.33203125" style="1" customWidth="1"/>
    <col min="2094" max="2094" width="20.88671875" style="1" customWidth="1"/>
    <col min="2095" max="2095" width="14.44140625" style="1" customWidth="1"/>
    <col min="2096" max="2096" width="15" style="1" customWidth="1"/>
    <col min="2097" max="2097" width="2.6640625" style="1" customWidth="1"/>
    <col min="2098" max="2098" width="11.6640625" style="1" customWidth="1"/>
    <col min="2099" max="2099" width="11.5546875" style="1" customWidth="1"/>
    <col min="2100" max="2100" width="2.33203125" style="1" customWidth="1"/>
    <col min="2101" max="2101" width="41" style="1" customWidth="1"/>
    <col min="2102" max="2102" width="14.33203125" style="1" customWidth="1"/>
    <col min="2103" max="2104" width="11.5546875" style="1" customWidth="1"/>
    <col min="2105" max="2105" width="21.88671875" style="1" customWidth="1"/>
    <col min="2106" max="2297" width="11.5546875" style="1"/>
    <col min="2298" max="2298" width="21.88671875" style="1" customWidth="1"/>
    <col min="2299" max="2299" width="13.88671875" style="1" customWidth="1"/>
    <col min="2300" max="2300" width="38.6640625" style="1" customWidth="1"/>
    <col min="2301" max="2301" width="3" style="1" bestFit="1" customWidth="1"/>
    <col min="2302" max="2302" width="32.33203125" style="1" customWidth="1"/>
    <col min="2303" max="2303" width="46.33203125" style="1" customWidth="1"/>
    <col min="2304" max="2304" width="19" style="1" customWidth="1"/>
    <col min="2305" max="2305" width="0" style="1" hidden="1" customWidth="1"/>
    <col min="2306" max="2306" width="17.6640625" style="1" customWidth="1"/>
    <col min="2307" max="2307" width="0" style="1" hidden="1" customWidth="1"/>
    <col min="2308" max="2308" width="22.33203125" style="1" customWidth="1"/>
    <col min="2309" max="2309" width="5.33203125" style="1" customWidth="1"/>
    <col min="2310" max="2310" width="36.33203125" style="1" customWidth="1"/>
    <col min="2311" max="2311" width="5.6640625" style="1" customWidth="1"/>
    <col min="2312" max="2312" width="0" style="1" hidden="1" customWidth="1"/>
    <col min="2313" max="2313" width="20.6640625" style="1" customWidth="1"/>
    <col min="2314" max="2314" width="4.88671875" style="1" customWidth="1"/>
    <col min="2315" max="2315" width="0" style="1" hidden="1" customWidth="1"/>
    <col min="2316" max="2316" width="24.6640625" style="1" customWidth="1"/>
    <col min="2317" max="2317" width="12.33203125" style="1" customWidth="1"/>
    <col min="2318" max="2318" width="0" style="1" hidden="1" customWidth="1"/>
    <col min="2319" max="2319" width="3.44140625" style="1" customWidth="1"/>
    <col min="2320" max="2320" width="0" style="1" hidden="1" customWidth="1"/>
    <col min="2321" max="2321" width="17.6640625" style="1" customWidth="1"/>
    <col min="2322" max="2322" width="3.44140625" style="1" customWidth="1"/>
    <col min="2323" max="2323" width="0" style="1" hidden="1" customWidth="1"/>
    <col min="2324" max="2324" width="23.6640625" style="1" customWidth="1"/>
    <col min="2325" max="2325" width="10" style="1" customWidth="1"/>
    <col min="2326" max="2326" width="0" style="1" hidden="1" customWidth="1"/>
    <col min="2327" max="2328" width="14.6640625" style="1" customWidth="1"/>
    <col min="2329" max="2329" width="12.88671875" style="1" customWidth="1"/>
    <col min="2330" max="2330" width="3.33203125" style="1" customWidth="1"/>
    <col min="2331" max="2331" width="30.33203125" style="1" customWidth="1"/>
    <col min="2332" max="2332" width="5" style="1" customWidth="1"/>
    <col min="2333" max="2333" width="0" style="1" hidden="1" customWidth="1"/>
    <col min="2334" max="2334" width="14.33203125" style="1" customWidth="1"/>
    <col min="2335" max="2335" width="5.6640625" style="1" customWidth="1"/>
    <col min="2336" max="2336" width="0" style="1" hidden="1" customWidth="1"/>
    <col min="2337" max="2337" width="17.33203125" style="1" customWidth="1"/>
    <col min="2338" max="2338" width="12.6640625" style="1" customWidth="1"/>
    <col min="2339" max="2339" width="0" style="1" hidden="1" customWidth="1"/>
    <col min="2340" max="2340" width="5.33203125" style="1" customWidth="1"/>
    <col min="2341" max="2341" width="0" style="1" hidden="1" customWidth="1"/>
    <col min="2342" max="2342" width="17" style="1" customWidth="1"/>
    <col min="2343" max="2343" width="6.33203125" style="1" customWidth="1"/>
    <col min="2344" max="2344" width="0" style="1" hidden="1" customWidth="1"/>
    <col min="2345" max="2345" width="14.33203125" style="1" customWidth="1"/>
    <col min="2346" max="2346" width="7.5546875" style="1" customWidth="1"/>
    <col min="2347" max="2347" width="0" style="1" hidden="1" customWidth="1"/>
    <col min="2348" max="2349" width="14.33203125" style="1" customWidth="1"/>
    <col min="2350" max="2350" width="20.88671875" style="1" customWidth="1"/>
    <col min="2351" max="2351" width="14.44140625" style="1" customWidth="1"/>
    <col min="2352" max="2352" width="15" style="1" customWidth="1"/>
    <col min="2353" max="2353" width="2.6640625" style="1" customWidth="1"/>
    <col min="2354" max="2354" width="11.6640625" style="1" customWidth="1"/>
    <col min="2355" max="2355" width="11.5546875" style="1" customWidth="1"/>
    <col min="2356" max="2356" width="2.33203125" style="1" customWidth="1"/>
    <col min="2357" max="2357" width="41" style="1" customWidth="1"/>
    <col min="2358" max="2358" width="14.33203125" style="1" customWidth="1"/>
    <col min="2359" max="2360" width="11.5546875" style="1" customWidth="1"/>
    <col min="2361" max="2361" width="21.88671875" style="1" customWidth="1"/>
    <col min="2362" max="2553" width="11.5546875" style="1"/>
    <col min="2554" max="2554" width="21.88671875" style="1" customWidth="1"/>
    <col min="2555" max="2555" width="13.88671875" style="1" customWidth="1"/>
    <col min="2556" max="2556" width="38.6640625" style="1" customWidth="1"/>
    <col min="2557" max="2557" width="3" style="1" bestFit="1" customWidth="1"/>
    <col min="2558" max="2558" width="32.33203125" style="1" customWidth="1"/>
    <col min="2559" max="2559" width="46.33203125" style="1" customWidth="1"/>
    <col min="2560" max="2560" width="19" style="1" customWidth="1"/>
    <col min="2561" max="2561" width="0" style="1" hidden="1" customWidth="1"/>
    <col min="2562" max="2562" width="17.6640625" style="1" customWidth="1"/>
    <col min="2563" max="2563" width="0" style="1" hidden="1" customWidth="1"/>
    <col min="2564" max="2564" width="22.33203125" style="1" customWidth="1"/>
    <col min="2565" max="2565" width="5.33203125" style="1" customWidth="1"/>
    <col min="2566" max="2566" width="36.33203125" style="1" customWidth="1"/>
    <col min="2567" max="2567" width="5.6640625" style="1" customWidth="1"/>
    <col min="2568" max="2568" width="0" style="1" hidden="1" customWidth="1"/>
    <col min="2569" max="2569" width="20.6640625" style="1" customWidth="1"/>
    <col min="2570" max="2570" width="4.88671875" style="1" customWidth="1"/>
    <col min="2571" max="2571" width="0" style="1" hidden="1" customWidth="1"/>
    <col min="2572" max="2572" width="24.6640625" style="1" customWidth="1"/>
    <col min="2573" max="2573" width="12.33203125" style="1" customWidth="1"/>
    <col min="2574" max="2574" width="0" style="1" hidden="1" customWidth="1"/>
    <col min="2575" max="2575" width="3.44140625" style="1" customWidth="1"/>
    <col min="2576" max="2576" width="0" style="1" hidden="1" customWidth="1"/>
    <col min="2577" max="2577" width="17.6640625" style="1" customWidth="1"/>
    <col min="2578" max="2578" width="3.44140625" style="1" customWidth="1"/>
    <col min="2579" max="2579" width="0" style="1" hidden="1" customWidth="1"/>
    <col min="2580" max="2580" width="23.6640625" style="1" customWidth="1"/>
    <col min="2581" max="2581" width="10" style="1" customWidth="1"/>
    <col min="2582" max="2582" width="0" style="1" hidden="1" customWidth="1"/>
    <col min="2583" max="2584" width="14.6640625" style="1" customWidth="1"/>
    <col min="2585" max="2585" width="12.88671875" style="1" customWidth="1"/>
    <col min="2586" max="2586" width="3.33203125" style="1" customWidth="1"/>
    <col min="2587" max="2587" width="30.33203125" style="1" customWidth="1"/>
    <col min="2588" max="2588" width="5" style="1" customWidth="1"/>
    <col min="2589" max="2589" width="0" style="1" hidden="1" customWidth="1"/>
    <col min="2590" max="2590" width="14.33203125" style="1" customWidth="1"/>
    <col min="2591" max="2591" width="5.6640625" style="1" customWidth="1"/>
    <col min="2592" max="2592" width="0" style="1" hidden="1" customWidth="1"/>
    <col min="2593" max="2593" width="17.33203125" style="1" customWidth="1"/>
    <col min="2594" max="2594" width="12.6640625" style="1" customWidth="1"/>
    <col min="2595" max="2595" width="0" style="1" hidden="1" customWidth="1"/>
    <col min="2596" max="2596" width="5.33203125" style="1" customWidth="1"/>
    <col min="2597" max="2597" width="0" style="1" hidden="1" customWidth="1"/>
    <col min="2598" max="2598" width="17" style="1" customWidth="1"/>
    <col min="2599" max="2599" width="6.33203125" style="1" customWidth="1"/>
    <col min="2600" max="2600" width="0" style="1" hidden="1" customWidth="1"/>
    <col min="2601" max="2601" width="14.33203125" style="1" customWidth="1"/>
    <col min="2602" max="2602" width="7.5546875" style="1" customWidth="1"/>
    <col min="2603" max="2603" width="0" style="1" hidden="1" customWidth="1"/>
    <col min="2604" max="2605" width="14.33203125" style="1" customWidth="1"/>
    <col min="2606" max="2606" width="20.88671875" style="1" customWidth="1"/>
    <col min="2607" max="2607" width="14.44140625" style="1" customWidth="1"/>
    <col min="2608" max="2608" width="15" style="1" customWidth="1"/>
    <col min="2609" max="2609" width="2.6640625" style="1" customWidth="1"/>
    <col min="2610" max="2610" width="11.6640625" style="1" customWidth="1"/>
    <col min="2611" max="2611" width="11.5546875" style="1" customWidth="1"/>
    <col min="2612" max="2612" width="2.33203125" style="1" customWidth="1"/>
    <col min="2613" max="2613" width="41" style="1" customWidth="1"/>
    <col min="2614" max="2614" width="14.33203125" style="1" customWidth="1"/>
    <col min="2615" max="2616" width="11.5546875" style="1" customWidth="1"/>
    <col min="2617" max="2617" width="21.88671875" style="1" customWidth="1"/>
    <col min="2618" max="2809" width="11.5546875" style="1"/>
    <col min="2810" max="2810" width="21.88671875" style="1" customWidth="1"/>
    <col min="2811" max="2811" width="13.88671875" style="1" customWidth="1"/>
    <col min="2812" max="2812" width="38.6640625" style="1" customWidth="1"/>
    <col min="2813" max="2813" width="3" style="1" bestFit="1" customWidth="1"/>
    <col min="2814" max="2814" width="32.33203125" style="1" customWidth="1"/>
    <col min="2815" max="2815" width="46.33203125" style="1" customWidth="1"/>
    <col min="2816" max="2816" width="19" style="1" customWidth="1"/>
    <col min="2817" max="2817" width="0" style="1" hidden="1" customWidth="1"/>
    <col min="2818" max="2818" width="17.6640625" style="1" customWidth="1"/>
    <col min="2819" max="2819" width="0" style="1" hidden="1" customWidth="1"/>
    <col min="2820" max="2820" width="22.33203125" style="1" customWidth="1"/>
    <col min="2821" max="2821" width="5.33203125" style="1" customWidth="1"/>
    <col min="2822" max="2822" width="36.33203125" style="1" customWidth="1"/>
    <col min="2823" max="2823" width="5.6640625" style="1" customWidth="1"/>
    <col min="2824" max="2824" width="0" style="1" hidden="1" customWidth="1"/>
    <col min="2825" max="2825" width="20.6640625" style="1" customWidth="1"/>
    <col min="2826" max="2826" width="4.88671875" style="1" customWidth="1"/>
    <col min="2827" max="2827" width="0" style="1" hidden="1" customWidth="1"/>
    <col min="2828" max="2828" width="24.6640625" style="1" customWidth="1"/>
    <col min="2829" max="2829" width="12.33203125" style="1" customWidth="1"/>
    <col min="2830" max="2830" width="0" style="1" hidden="1" customWidth="1"/>
    <col min="2831" max="2831" width="3.44140625" style="1" customWidth="1"/>
    <col min="2832" max="2832" width="0" style="1" hidden="1" customWidth="1"/>
    <col min="2833" max="2833" width="17.6640625" style="1" customWidth="1"/>
    <col min="2834" max="2834" width="3.44140625" style="1" customWidth="1"/>
    <col min="2835" max="2835" width="0" style="1" hidden="1" customWidth="1"/>
    <col min="2836" max="2836" width="23.6640625" style="1" customWidth="1"/>
    <col min="2837" max="2837" width="10" style="1" customWidth="1"/>
    <col min="2838" max="2838" width="0" style="1" hidden="1" customWidth="1"/>
    <col min="2839" max="2840" width="14.6640625" style="1" customWidth="1"/>
    <col min="2841" max="2841" width="12.88671875" style="1" customWidth="1"/>
    <col min="2842" max="2842" width="3.33203125" style="1" customWidth="1"/>
    <col min="2843" max="2843" width="30.33203125" style="1" customWidth="1"/>
    <col min="2844" max="2844" width="5" style="1" customWidth="1"/>
    <col min="2845" max="2845" width="0" style="1" hidden="1" customWidth="1"/>
    <col min="2846" max="2846" width="14.33203125" style="1" customWidth="1"/>
    <col min="2847" max="2847" width="5.6640625" style="1" customWidth="1"/>
    <col min="2848" max="2848" width="0" style="1" hidden="1" customWidth="1"/>
    <col min="2849" max="2849" width="17.33203125" style="1" customWidth="1"/>
    <col min="2850" max="2850" width="12.6640625" style="1" customWidth="1"/>
    <col min="2851" max="2851" width="0" style="1" hidden="1" customWidth="1"/>
    <col min="2852" max="2852" width="5.33203125" style="1" customWidth="1"/>
    <col min="2853" max="2853" width="0" style="1" hidden="1" customWidth="1"/>
    <col min="2854" max="2854" width="17" style="1" customWidth="1"/>
    <col min="2855" max="2855" width="6.33203125" style="1" customWidth="1"/>
    <col min="2856" max="2856" width="0" style="1" hidden="1" customWidth="1"/>
    <col min="2857" max="2857" width="14.33203125" style="1" customWidth="1"/>
    <col min="2858" max="2858" width="7.5546875" style="1" customWidth="1"/>
    <col min="2859" max="2859" width="0" style="1" hidden="1" customWidth="1"/>
    <col min="2860" max="2861" width="14.33203125" style="1" customWidth="1"/>
    <col min="2862" max="2862" width="20.88671875" style="1" customWidth="1"/>
    <col min="2863" max="2863" width="14.44140625" style="1" customWidth="1"/>
    <col min="2864" max="2864" width="15" style="1" customWidth="1"/>
    <col min="2865" max="2865" width="2.6640625" style="1" customWidth="1"/>
    <col min="2866" max="2866" width="11.6640625" style="1" customWidth="1"/>
    <col min="2867" max="2867" width="11.5546875" style="1" customWidth="1"/>
    <col min="2868" max="2868" width="2.33203125" style="1" customWidth="1"/>
    <col min="2869" max="2869" width="41" style="1" customWidth="1"/>
    <col min="2870" max="2870" width="14.33203125" style="1" customWidth="1"/>
    <col min="2871" max="2872" width="11.5546875" style="1" customWidth="1"/>
    <col min="2873" max="2873" width="21.88671875" style="1" customWidth="1"/>
    <col min="2874" max="3065" width="11.5546875" style="1"/>
    <col min="3066" max="3066" width="21.88671875" style="1" customWidth="1"/>
    <col min="3067" max="3067" width="13.88671875" style="1" customWidth="1"/>
    <col min="3068" max="3068" width="38.6640625" style="1" customWidth="1"/>
    <col min="3069" max="3069" width="3" style="1" bestFit="1" customWidth="1"/>
    <col min="3070" max="3070" width="32.33203125" style="1" customWidth="1"/>
    <col min="3071" max="3071" width="46.33203125" style="1" customWidth="1"/>
    <col min="3072" max="3072" width="19" style="1" customWidth="1"/>
    <col min="3073" max="3073" width="0" style="1" hidden="1" customWidth="1"/>
    <col min="3074" max="3074" width="17.6640625" style="1" customWidth="1"/>
    <col min="3075" max="3075" width="0" style="1" hidden="1" customWidth="1"/>
    <col min="3076" max="3076" width="22.33203125" style="1" customWidth="1"/>
    <col min="3077" max="3077" width="5.33203125" style="1" customWidth="1"/>
    <col min="3078" max="3078" width="36.33203125" style="1" customWidth="1"/>
    <col min="3079" max="3079" width="5.6640625" style="1" customWidth="1"/>
    <col min="3080" max="3080" width="0" style="1" hidden="1" customWidth="1"/>
    <col min="3081" max="3081" width="20.6640625" style="1" customWidth="1"/>
    <col min="3082" max="3082" width="4.88671875" style="1" customWidth="1"/>
    <col min="3083" max="3083" width="0" style="1" hidden="1" customWidth="1"/>
    <col min="3084" max="3084" width="24.6640625" style="1" customWidth="1"/>
    <col min="3085" max="3085" width="12.33203125" style="1" customWidth="1"/>
    <col min="3086" max="3086" width="0" style="1" hidden="1" customWidth="1"/>
    <col min="3087" max="3087" width="3.44140625" style="1" customWidth="1"/>
    <col min="3088" max="3088" width="0" style="1" hidden="1" customWidth="1"/>
    <col min="3089" max="3089" width="17.6640625" style="1" customWidth="1"/>
    <col min="3090" max="3090" width="3.44140625" style="1" customWidth="1"/>
    <col min="3091" max="3091" width="0" style="1" hidden="1" customWidth="1"/>
    <col min="3092" max="3092" width="23.6640625" style="1" customWidth="1"/>
    <col min="3093" max="3093" width="10" style="1" customWidth="1"/>
    <col min="3094" max="3094" width="0" style="1" hidden="1" customWidth="1"/>
    <col min="3095" max="3096" width="14.6640625" style="1" customWidth="1"/>
    <col min="3097" max="3097" width="12.88671875" style="1" customWidth="1"/>
    <col min="3098" max="3098" width="3.33203125" style="1" customWidth="1"/>
    <col min="3099" max="3099" width="30.33203125" style="1" customWidth="1"/>
    <col min="3100" max="3100" width="5" style="1" customWidth="1"/>
    <col min="3101" max="3101" width="0" style="1" hidden="1" customWidth="1"/>
    <col min="3102" max="3102" width="14.33203125" style="1" customWidth="1"/>
    <col min="3103" max="3103" width="5.6640625" style="1" customWidth="1"/>
    <col min="3104" max="3104" width="0" style="1" hidden="1" customWidth="1"/>
    <col min="3105" max="3105" width="17.33203125" style="1" customWidth="1"/>
    <col min="3106" max="3106" width="12.6640625" style="1" customWidth="1"/>
    <col min="3107" max="3107" width="0" style="1" hidden="1" customWidth="1"/>
    <col min="3108" max="3108" width="5.33203125" style="1" customWidth="1"/>
    <col min="3109" max="3109" width="0" style="1" hidden="1" customWidth="1"/>
    <col min="3110" max="3110" width="17" style="1" customWidth="1"/>
    <col min="3111" max="3111" width="6.33203125" style="1" customWidth="1"/>
    <col min="3112" max="3112" width="0" style="1" hidden="1" customWidth="1"/>
    <col min="3113" max="3113" width="14.33203125" style="1" customWidth="1"/>
    <col min="3114" max="3114" width="7.5546875" style="1" customWidth="1"/>
    <col min="3115" max="3115" width="0" style="1" hidden="1" customWidth="1"/>
    <col min="3116" max="3117" width="14.33203125" style="1" customWidth="1"/>
    <col min="3118" max="3118" width="20.88671875" style="1" customWidth="1"/>
    <col min="3119" max="3119" width="14.44140625" style="1" customWidth="1"/>
    <col min="3120" max="3120" width="15" style="1" customWidth="1"/>
    <col min="3121" max="3121" width="2.6640625" style="1" customWidth="1"/>
    <col min="3122" max="3122" width="11.6640625" style="1" customWidth="1"/>
    <col min="3123" max="3123" width="11.5546875" style="1" customWidth="1"/>
    <col min="3124" max="3124" width="2.33203125" style="1" customWidth="1"/>
    <col min="3125" max="3125" width="41" style="1" customWidth="1"/>
    <col min="3126" max="3126" width="14.33203125" style="1" customWidth="1"/>
    <col min="3127" max="3128" width="11.5546875" style="1" customWidth="1"/>
    <col min="3129" max="3129" width="21.88671875" style="1" customWidth="1"/>
    <col min="3130" max="3321" width="11.5546875" style="1"/>
    <col min="3322" max="3322" width="21.88671875" style="1" customWidth="1"/>
    <col min="3323" max="3323" width="13.88671875" style="1" customWidth="1"/>
    <col min="3324" max="3324" width="38.6640625" style="1" customWidth="1"/>
    <col min="3325" max="3325" width="3" style="1" bestFit="1" customWidth="1"/>
    <col min="3326" max="3326" width="32.33203125" style="1" customWidth="1"/>
    <col min="3327" max="3327" width="46.33203125" style="1" customWidth="1"/>
    <col min="3328" max="3328" width="19" style="1" customWidth="1"/>
    <col min="3329" max="3329" width="0" style="1" hidden="1" customWidth="1"/>
    <col min="3330" max="3330" width="17.6640625" style="1" customWidth="1"/>
    <col min="3331" max="3331" width="0" style="1" hidden="1" customWidth="1"/>
    <col min="3332" max="3332" width="22.33203125" style="1" customWidth="1"/>
    <col min="3333" max="3333" width="5.33203125" style="1" customWidth="1"/>
    <col min="3334" max="3334" width="36.33203125" style="1" customWidth="1"/>
    <col min="3335" max="3335" width="5.6640625" style="1" customWidth="1"/>
    <col min="3336" max="3336" width="0" style="1" hidden="1" customWidth="1"/>
    <col min="3337" max="3337" width="20.6640625" style="1" customWidth="1"/>
    <col min="3338" max="3338" width="4.88671875" style="1" customWidth="1"/>
    <col min="3339" max="3339" width="0" style="1" hidden="1" customWidth="1"/>
    <col min="3340" max="3340" width="24.6640625" style="1" customWidth="1"/>
    <col min="3341" max="3341" width="12.33203125" style="1" customWidth="1"/>
    <col min="3342" max="3342" width="0" style="1" hidden="1" customWidth="1"/>
    <col min="3343" max="3343" width="3.44140625" style="1" customWidth="1"/>
    <col min="3344" max="3344" width="0" style="1" hidden="1" customWidth="1"/>
    <col min="3345" max="3345" width="17.6640625" style="1" customWidth="1"/>
    <col min="3346" max="3346" width="3.44140625" style="1" customWidth="1"/>
    <col min="3347" max="3347" width="0" style="1" hidden="1" customWidth="1"/>
    <col min="3348" max="3348" width="23.6640625" style="1" customWidth="1"/>
    <col min="3349" max="3349" width="10" style="1" customWidth="1"/>
    <col min="3350" max="3350" width="0" style="1" hidden="1" customWidth="1"/>
    <col min="3351" max="3352" width="14.6640625" style="1" customWidth="1"/>
    <col min="3353" max="3353" width="12.88671875" style="1" customWidth="1"/>
    <col min="3354" max="3354" width="3.33203125" style="1" customWidth="1"/>
    <col min="3355" max="3355" width="30.33203125" style="1" customWidth="1"/>
    <col min="3356" max="3356" width="5" style="1" customWidth="1"/>
    <col min="3357" max="3357" width="0" style="1" hidden="1" customWidth="1"/>
    <col min="3358" max="3358" width="14.33203125" style="1" customWidth="1"/>
    <col min="3359" max="3359" width="5.6640625" style="1" customWidth="1"/>
    <col min="3360" max="3360" width="0" style="1" hidden="1" customWidth="1"/>
    <col min="3361" max="3361" width="17.33203125" style="1" customWidth="1"/>
    <col min="3362" max="3362" width="12.6640625" style="1" customWidth="1"/>
    <col min="3363" max="3363" width="0" style="1" hidden="1" customWidth="1"/>
    <col min="3364" max="3364" width="5.33203125" style="1" customWidth="1"/>
    <col min="3365" max="3365" width="0" style="1" hidden="1" customWidth="1"/>
    <col min="3366" max="3366" width="17" style="1" customWidth="1"/>
    <col min="3367" max="3367" width="6.33203125" style="1" customWidth="1"/>
    <col min="3368" max="3368" width="0" style="1" hidden="1" customWidth="1"/>
    <col min="3369" max="3369" width="14.33203125" style="1" customWidth="1"/>
    <col min="3370" max="3370" width="7.5546875" style="1" customWidth="1"/>
    <col min="3371" max="3371" width="0" style="1" hidden="1" customWidth="1"/>
    <col min="3372" max="3373" width="14.33203125" style="1" customWidth="1"/>
    <col min="3374" max="3374" width="20.88671875" style="1" customWidth="1"/>
    <col min="3375" max="3375" width="14.44140625" style="1" customWidth="1"/>
    <col min="3376" max="3376" width="15" style="1" customWidth="1"/>
    <col min="3377" max="3377" width="2.6640625" style="1" customWidth="1"/>
    <col min="3378" max="3378" width="11.6640625" style="1" customWidth="1"/>
    <col min="3379" max="3379" width="11.5546875" style="1" customWidth="1"/>
    <col min="3380" max="3380" width="2.33203125" style="1" customWidth="1"/>
    <col min="3381" max="3381" width="41" style="1" customWidth="1"/>
    <col min="3382" max="3382" width="14.33203125" style="1" customWidth="1"/>
    <col min="3383" max="3384" width="11.5546875" style="1" customWidth="1"/>
    <col min="3385" max="3385" width="21.88671875" style="1" customWidth="1"/>
    <col min="3386" max="3577" width="11.5546875" style="1"/>
    <col min="3578" max="3578" width="21.88671875" style="1" customWidth="1"/>
    <col min="3579" max="3579" width="13.88671875" style="1" customWidth="1"/>
    <col min="3580" max="3580" width="38.6640625" style="1" customWidth="1"/>
    <col min="3581" max="3581" width="3" style="1" bestFit="1" customWidth="1"/>
    <col min="3582" max="3582" width="32.33203125" style="1" customWidth="1"/>
    <col min="3583" max="3583" width="46.33203125" style="1" customWidth="1"/>
    <col min="3584" max="3584" width="19" style="1" customWidth="1"/>
    <col min="3585" max="3585" width="0" style="1" hidden="1" customWidth="1"/>
    <col min="3586" max="3586" width="17.6640625" style="1" customWidth="1"/>
    <col min="3587" max="3587" width="0" style="1" hidden="1" customWidth="1"/>
    <col min="3588" max="3588" width="22.33203125" style="1" customWidth="1"/>
    <col min="3589" max="3589" width="5.33203125" style="1" customWidth="1"/>
    <col min="3590" max="3590" width="36.33203125" style="1" customWidth="1"/>
    <col min="3591" max="3591" width="5.6640625" style="1" customWidth="1"/>
    <col min="3592" max="3592" width="0" style="1" hidden="1" customWidth="1"/>
    <col min="3593" max="3593" width="20.6640625" style="1" customWidth="1"/>
    <col min="3594" max="3594" width="4.88671875" style="1" customWidth="1"/>
    <col min="3595" max="3595" width="0" style="1" hidden="1" customWidth="1"/>
    <col min="3596" max="3596" width="24.6640625" style="1" customWidth="1"/>
    <col min="3597" max="3597" width="12.33203125" style="1" customWidth="1"/>
    <col min="3598" max="3598" width="0" style="1" hidden="1" customWidth="1"/>
    <col min="3599" max="3599" width="3.44140625" style="1" customWidth="1"/>
    <col min="3600" max="3600" width="0" style="1" hidden="1" customWidth="1"/>
    <col min="3601" max="3601" width="17.6640625" style="1" customWidth="1"/>
    <col min="3602" max="3602" width="3.44140625" style="1" customWidth="1"/>
    <col min="3603" max="3603" width="0" style="1" hidden="1" customWidth="1"/>
    <col min="3604" max="3604" width="23.6640625" style="1" customWidth="1"/>
    <col min="3605" max="3605" width="10" style="1" customWidth="1"/>
    <col min="3606" max="3606" width="0" style="1" hidden="1" customWidth="1"/>
    <col min="3607" max="3608" width="14.6640625" style="1" customWidth="1"/>
    <col min="3609" max="3609" width="12.88671875" style="1" customWidth="1"/>
    <col min="3610" max="3610" width="3.33203125" style="1" customWidth="1"/>
    <col min="3611" max="3611" width="30.33203125" style="1" customWidth="1"/>
    <col min="3612" max="3612" width="5" style="1" customWidth="1"/>
    <col min="3613" max="3613" width="0" style="1" hidden="1" customWidth="1"/>
    <col min="3614" max="3614" width="14.33203125" style="1" customWidth="1"/>
    <col min="3615" max="3615" width="5.6640625" style="1" customWidth="1"/>
    <col min="3616" max="3616" width="0" style="1" hidden="1" customWidth="1"/>
    <col min="3617" max="3617" width="17.33203125" style="1" customWidth="1"/>
    <col min="3618" max="3618" width="12.6640625" style="1" customWidth="1"/>
    <col min="3619" max="3619" width="0" style="1" hidden="1" customWidth="1"/>
    <col min="3620" max="3620" width="5.33203125" style="1" customWidth="1"/>
    <col min="3621" max="3621" width="0" style="1" hidden="1" customWidth="1"/>
    <col min="3622" max="3622" width="17" style="1" customWidth="1"/>
    <col min="3623" max="3623" width="6.33203125" style="1" customWidth="1"/>
    <col min="3624" max="3624" width="0" style="1" hidden="1" customWidth="1"/>
    <col min="3625" max="3625" width="14.33203125" style="1" customWidth="1"/>
    <col min="3626" max="3626" width="7.5546875" style="1" customWidth="1"/>
    <col min="3627" max="3627" width="0" style="1" hidden="1" customWidth="1"/>
    <col min="3628" max="3629" width="14.33203125" style="1" customWidth="1"/>
    <col min="3630" max="3630" width="20.88671875" style="1" customWidth="1"/>
    <col min="3631" max="3631" width="14.44140625" style="1" customWidth="1"/>
    <col min="3632" max="3632" width="15" style="1" customWidth="1"/>
    <col min="3633" max="3633" width="2.6640625" style="1" customWidth="1"/>
    <col min="3634" max="3634" width="11.6640625" style="1" customWidth="1"/>
    <col min="3635" max="3635" width="11.5546875" style="1" customWidth="1"/>
    <col min="3636" max="3636" width="2.33203125" style="1" customWidth="1"/>
    <col min="3637" max="3637" width="41" style="1" customWidth="1"/>
    <col min="3638" max="3638" width="14.33203125" style="1" customWidth="1"/>
    <col min="3639" max="3640" width="11.5546875" style="1" customWidth="1"/>
    <col min="3641" max="3641" width="21.88671875" style="1" customWidth="1"/>
    <col min="3642" max="3833" width="11.5546875" style="1"/>
    <col min="3834" max="3834" width="21.88671875" style="1" customWidth="1"/>
    <col min="3835" max="3835" width="13.88671875" style="1" customWidth="1"/>
    <col min="3836" max="3836" width="38.6640625" style="1" customWidth="1"/>
    <col min="3837" max="3837" width="3" style="1" bestFit="1" customWidth="1"/>
    <col min="3838" max="3838" width="32.33203125" style="1" customWidth="1"/>
    <col min="3839" max="3839" width="46.33203125" style="1" customWidth="1"/>
    <col min="3840" max="3840" width="19" style="1" customWidth="1"/>
    <col min="3841" max="3841" width="0" style="1" hidden="1" customWidth="1"/>
    <col min="3842" max="3842" width="17.6640625" style="1" customWidth="1"/>
    <col min="3843" max="3843" width="0" style="1" hidden="1" customWidth="1"/>
    <col min="3844" max="3844" width="22.33203125" style="1" customWidth="1"/>
    <col min="3845" max="3845" width="5.33203125" style="1" customWidth="1"/>
    <col min="3846" max="3846" width="36.33203125" style="1" customWidth="1"/>
    <col min="3847" max="3847" width="5.6640625" style="1" customWidth="1"/>
    <col min="3848" max="3848" width="0" style="1" hidden="1" customWidth="1"/>
    <col min="3849" max="3849" width="20.6640625" style="1" customWidth="1"/>
    <col min="3850" max="3850" width="4.88671875" style="1" customWidth="1"/>
    <col min="3851" max="3851" width="0" style="1" hidden="1" customWidth="1"/>
    <col min="3852" max="3852" width="24.6640625" style="1" customWidth="1"/>
    <col min="3853" max="3853" width="12.33203125" style="1" customWidth="1"/>
    <col min="3854" max="3854" width="0" style="1" hidden="1" customWidth="1"/>
    <col min="3855" max="3855" width="3.44140625" style="1" customWidth="1"/>
    <col min="3856" max="3856" width="0" style="1" hidden="1" customWidth="1"/>
    <col min="3857" max="3857" width="17.6640625" style="1" customWidth="1"/>
    <col min="3858" max="3858" width="3.44140625" style="1" customWidth="1"/>
    <col min="3859" max="3859" width="0" style="1" hidden="1" customWidth="1"/>
    <col min="3860" max="3860" width="23.6640625" style="1" customWidth="1"/>
    <col min="3861" max="3861" width="10" style="1" customWidth="1"/>
    <col min="3862" max="3862" width="0" style="1" hidden="1" customWidth="1"/>
    <col min="3863" max="3864" width="14.6640625" style="1" customWidth="1"/>
    <col min="3865" max="3865" width="12.88671875" style="1" customWidth="1"/>
    <col min="3866" max="3866" width="3.33203125" style="1" customWidth="1"/>
    <col min="3867" max="3867" width="30.33203125" style="1" customWidth="1"/>
    <col min="3868" max="3868" width="5" style="1" customWidth="1"/>
    <col min="3869" max="3869" width="0" style="1" hidden="1" customWidth="1"/>
    <col min="3870" max="3870" width="14.33203125" style="1" customWidth="1"/>
    <col min="3871" max="3871" width="5.6640625" style="1" customWidth="1"/>
    <col min="3872" max="3872" width="0" style="1" hidden="1" customWidth="1"/>
    <col min="3873" max="3873" width="17.33203125" style="1" customWidth="1"/>
    <col min="3874" max="3874" width="12.6640625" style="1" customWidth="1"/>
    <col min="3875" max="3875" width="0" style="1" hidden="1" customWidth="1"/>
    <col min="3876" max="3876" width="5.33203125" style="1" customWidth="1"/>
    <col min="3877" max="3877" width="0" style="1" hidden="1" customWidth="1"/>
    <col min="3878" max="3878" width="17" style="1" customWidth="1"/>
    <col min="3879" max="3879" width="6.33203125" style="1" customWidth="1"/>
    <col min="3880" max="3880" width="0" style="1" hidden="1" customWidth="1"/>
    <col min="3881" max="3881" width="14.33203125" style="1" customWidth="1"/>
    <col min="3882" max="3882" width="7.5546875" style="1" customWidth="1"/>
    <col min="3883" max="3883" width="0" style="1" hidden="1" customWidth="1"/>
    <col min="3884" max="3885" width="14.33203125" style="1" customWidth="1"/>
    <col min="3886" max="3886" width="20.88671875" style="1" customWidth="1"/>
    <col min="3887" max="3887" width="14.44140625" style="1" customWidth="1"/>
    <col min="3888" max="3888" width="15" style="1" customWidth="1"/>
    <col min="3889" max="3889" width="2.6640625" style="1" customWidth="1"/>
    <col min="3890" max="3890" width="11.6640625" style="1" customWidth="1"/>
    <col min="3891" max="3891" width="11.5546875" style="1" customWidth="1"/>
    <col min="3892" max="3892" width="2.33203125" style="1" customWidth="1"/>
    <col min="3893" max="3893" width="41" style="1" customWidth="1"/>
    <col min="3894" max="3894" width="14.33203125" style="1" customWidth="1"/>
    <col min="3895" max="3896" width="11.5546875" style="1" customWidth="1"/>
    <col min="3897" max="3897" width="21.88671875" style="1" customWidth="1"/>
    <col min="3898" max="4089" width="11.5546875" style="1"/>
    <col min="4090" max="4090" width="21.88671875" style="1" customWidth="1"/>
    <col min="4091" max="4091" width="13.88671875" style="1" customWidth="1"/>
    <col min="4092" max="4092" width="38.6640625" style="1" customWidth="1"/>
    <col min="4093" max="4093" width="3" style="1" bestFit="1" customWidth="1"/>
    <col min="4094" max="4094" width="32.33203125" style="1" customWidth="1"/>
    <col min="4095" max="4095" width="46.33203125" style="1" customWidth="1"/>
    <col min="4096" max="4096" width="19" style="1" customWidth="1"/>
    <col min="4097" max="4097" width="0" style="1" hidden="1" customWidth="1"/>
    <col min="4098" max="4098" width="17.6640625" style="1" customWidth="1"/>
    <col min="4099" max="4099" width="0" style="1" hidden="1" customWidth="1"/>
    <col min="4100" max="4100" width="22.33203125" style="1" customWidth="1"/>
    <col min="4101" max="4101" width="5.33203125" style="1" customWidth="1"/>
    <col min="4102" max="4102" width="36.33203125" style="1" customWidth="1"/>
    <col min="4103" max="4103" width="5.6640625" style="1" customWidth="1"/>
    <col min="4104" max="4104" width="0" style="1" hidden="1" customWidth="1"/>
    <col min="4105" max="4105" width="20.6640625" style="1" customWidth="1"/>
    <col min="4106" max="4106" width="4.88671875" style="1" customWidth="1"/>
    <col min="4107" max="4107" width="0" style="1" hidden="1" customWidth="1"/>
    <col min="4108" max="4108" width="24.6640625" style="1" customWidth="1"/>
    <col min="4109" max="4109" width="12.33203125" style="1" customWidth="1"/>
    <col min="4110" max="4110" width="0" style="1" hidden="1" customWidth="1"/>
    <col min="4111" max="4111" width="3.44140625" style="1" customWidth="1"/>
    <col min="4112" max="4112" width="0" style="1" hidden="1" customWidth="1"/>
    <col min="4113" max="4113" width="17.6640625" style="1" customWidth="1"/>
    <col min="4114" max="4114" width="3.44140625" style="1" customWidth="1"/>
    <col min="4115" max="4115" width="0" style="1" hidden="1" customWidth="1"/>
    <col min="4116" max="4116" width="23.6640625" style="1" customWidth="1"/>
    <col min="4117" max="4117" width="10" style="1" customWidth="1"/>
    <col min="4118" max="4118" width="0" style="1" hidden="1" customWidth="1"/>
    <col min="4119" max="4120" width="14.6640625" style="1" customWidth="1"/>
    <col min="4121" max="4121" width="12.88671875" style="1" customWidth="1"/>
    <col min="4122" max="4122" width="3.33203125" style="1" customWidth="1"/>
    <col min="4123" max="4123" width="30.33203125" style="1" customWidth="1"/>
    <col min="4124" max="4124" width="5" style="1" customWidth="1"/>
    <col min="4125" max="4125" width="0" style="1" hidden="1" customWidth="1"/>
    <col min="4126" max="4126" width="14.33203125" style="1" customWidth="1"/>
    <col min="4127" max="4127" width="5.6640625" style="1" customWidth="1"/>
    <col min="4128" max="4128" width="0" style="1" hidden="1" customWidth="1"/>
    <col min="4129" max="4129" width="17.33203125" style="1" customWidth="1"/>
    <col min="4130" max="4130" width="12.6640625" style="1" customWidth="1"/>
    <col min="4131" max="4131" width="0" style="1" hidden="1" customWidth="1"/>
    <col min="4132" max="4132" width="5.33203125" style="1" customWidth="1"/>
    <col min="4133" max="4133" width="0" style="1" hidden="1" customWidth="1"/>
    <col min="4134" max="4134" width="17" style="1" customWidth="1"/>
    <col min="4135" max="4135" width="6.33203125" style="1" customWidth="1"/>
    <col min="4136" max="4136" width="0" style="1" hidden="1" customWidth="1"/>
    <col min="4137" max="4137" width="14.33203125" style="1" customWidth="1"/>
    <col min="4138" max="4138" width="7.5546875" style="1" customWidth="1"/>
    <col min="4139" max="4139" width="0" style="1" hidden="1" customWidth="1"/>
    <col min="4140" max="4141" width="14.33203125" style="1" customWidth="1"/>
    <col min="4142" max="4142" width="20.88671875" style="1" customWidth="1"/>
    <col min="4143" max="4143" width="14.44140625" style="1" customWidth="1"/>
    <col min="4144" max="4144" width="15" style="1" customWidth="1"/>
    <col min="4145" max="4145" width="2.6640625" style="1" customWidth="1"/>
    <col min="4146" max="4146" width="11.6640625" style="1" customWidth="1"/>
    <col min="4147" max="4147" width="11.5546875" style="1" customWidth="1"/>
    <col min="4148" max="4148" width="2.33203125" style="1" customWidth="1"/>
    <col min="4149" max="4149" width="41" style="1" customWidth="1"/>
    <col min="4150" max="4150" width="14.33203125" style="1" customWidth="1"/>
    <col min="4151" max="4152" width="11.5546875" style="1" customWidth="1"/>
    <col min="4153" max="4153" width="21.88671875" style="1" customWidth="1"/>
    <col min="4154" max="4345" width="11.5546875" style="1"/>
    <col min="4346" max="4346" width="21.88671875" style="1" customWidth="1"/>
    <col min="4347" max="4347" width="13.88671875" style="1" customWidth="1"/>
    <col min="4348" max="4348" width="38.6640625" style="1" customWidth="1"/>
    <col min="4349" max="4349" width="3" style="1" bestFit="1" customWidth="1"/>
    <col min="4350" max="4350" width="32.33203125" style="1" customWidth="1"/>
    <col min="4351" max="4351" width="46.33203125" style="1" customWidth="1"/>
    <col min="4352" max="4352" width="19" style="1" customWidth="1"/>
    <col min="4353" max="4353" width="0" style="1" hidden="1" customWidth="1"/>
    <col min="4354" max="4354" width="17.6640625" style="1" customWidth="1"/>
    <col min="4355" max="4355" width="0" style="1" hidden="1" customWidth="1"/>
    <col min="4356" max="4356" width="22.33203125" style="1" customWidth="1"/>
    <col min="4357" max="4357" width="5.33203125" style="1" customWidth="1"/>
    <col min="4358" max="4358" width="36.33203125" style="1" customWidth="1"/>
    <col min="4359" max="4359" width="5.6640625" style="1" customWidth="1"/>
    <col min="4360" max="4360" width="0" style="1" hidden="1" customWidth="1"/>
    <col min="4361" max="4361" width="20.6640625" style="1" customWidth="1"/>
    <col min="4362" max="4362" width="4.88671875" style="1" customWidth="1"/>
    <col min="4363" max="4363" width="0" style="1" hidden="1" customWidth="1"/>
    <col min="4364" max="4364" width="24.6640625" style="1" customWidth="1"/>
    <col min="4365" max="4365" width="12.33203125" style="1" customWidth="1"/>
    <col min="4366" max="4366" width="0" style="1" hidden="1" customWidth="1"/>
    <col min="4367" max="4367" width="3.44140625" style="1" customWidth="1"/>
    <col min="4368" max="4368" width="0" style="1" hidden="1" customWidth="1"/>
    <col min="4369" max="4369" width="17.6640625" style="1" customWidth="1"/>
    <col min="4370" max="4370" width="3.44140625" style="1" customWidth="1"/>
    <col min="4371" max="4371" width="0" style="1" hidden="1" customWidth="1"/>
    <col min="4372" max="4372" width="23.6640625" style="1" customWidth="1"/>
    <col min="4373" max="4373" width="10" style="1" customWidth="1"/>
    <col min="4374" max="4374" width="0" style="1" hidden="1" customWidth="1"/>
    <col min="4375" max="4376" width="14.6640625" style="1" customWidth="1"/>
    <col min="4377" max="4377" width="12.88671875" style="1" customWidth="1"/>
    <col min="4378" max="4378" width="3.33203125" style="1" customWidth="1"/>
    <col min="4379" max="4379" width="30.33203125" style="1" customWidth="1"/>
    <col min="4380" max="4380" width="5" style="1" customWidth="1"/>
    <col min="4381" max="4381" width="0" style="1" hidden="1" customWidth="1"/>
    <col min="4382" max="4382" width="14.33203125" style="1" customWidth="1"/>
    <col min="4383" max="4383" width="5.6640625" style="1" customWidth="1"/>
    <col min="4384" max="4384" width="0" style="1" hidden="1" customWidth="1"/>
    <col min="4385" max="4385" width="17.33203125" style="1" customWidth="1"/>
    <col min="4386" max="4386" width="12.6640625" style="1" customWidth="1"/>
    <col min="4387" max="4387" width="0" style="1" hidden="1" customWidth="1"/>
    <col min="4388" max="4388" width="5.33203125" style="1" customWidth="1"/>
    <col min="4389" max="4389" width="0" style="1" hidden="1" customWidth="1"/>
    <col min="4390" max="4390" width="17" style="1" customWidth="1"/>
    <col min="4391" max="4391" width="6.33203125" style="1" customWidth="1"/>
    <col min="4392" max="4392" width="0" style="1" hidden="1" customWidth="1"/>
    <col min="4393" max="4393" width="14.33203125" style="1" customWidth="1"/>
    <col min="4394" max="4394" width="7.5546875" style="1" customWidth="1"/>
    <col min="4395" max="4395" width="0" style="1" hidden="1" customWidth="1"/>
    <col min="4396" max="4397" width="14.33203125" style="1" customWidth="1"/>
    <col min="4398" max="4398" width="20.88671875" style="1" customWidth="1"/>
    <col min="4399" max="4399" width="14.44140625" style="1" customWidth="1"/>
    <col min="4400" max="4400" width="15" style="1" customWidth="1"/>
    <col min="4401" max="4401" width="2.6640625" style="1" customWidth="1"/>
    <col min="4402" max="4402" width="11.6640625" style="1" customWidth="1"/>
    <col min="4403" max="4403" width="11.5546875" style="1" customWidth="1"/>
    <col min="4404" max="4404" width="2.33203125" style="1" customWidth="1"/>
    <col min="4405" max="4405" width="41" style="1" customWidth="1"/>
    <col min="4406" max="4406" width="14.33203125" style="1" customWidth="1"/>
    <col min="4407" max="4408" width="11.5546875" style="1" customWidth="1"/>
    <col min="4409" max="4409" width="21.88671875" style="1" customWidth="1"/>
    <col min="4410" max="4601" width="11.5546875" style="1"/>
    <col min="4602" max="4602" width="21.88671875" style="1" customWidth="1"/>
    <col min="4603" max="4603" width="13.88671875" style="1" customWidth="1"/>
    <col min="4604" max="4604" width="38.6640625" style="1" customWidth="1"/>
    <col min="4605" max="4605" width="3" style="1" bestFit="1" customWidth="1"/>
    <col min="4606" max="4606" width="32.33203125" style="1" customWidth="1"/>
    <col min="4607" max="4607" width="46.33203125" style="1" customWidth="1"/>
    <col min="4608" max="4608" width="19" style="1" customWidth="1"/>
    <col min="4609" max="4609" width="0" style="1" hidden="1" customWidth="1"/>
    <col min="4610" max="4610" width="17.6640625" style="1" customWidth="1"/>
    <col min="4611" max="4611" width="0" style="1" hidden="1" customWidth="1"/>
    <col min="4612" max="4612" width="22.33203125" style="1" customWidth="1"/>
    <col min="4613" max="4613" width="5.33203125" style="1" customWidth="1"/>
    <col min="4614" max="4614" width="36.33203125" style="1" customWidth="1"/>
    <col min="4615" max="4615" width="5.6640625" style="1" customWidth="1"/>
    <col min="4616" max="4616" width="0" style="1" hidden="1" customWidth="1"/>
    <col min="4617" max="4617" width="20.6640625" style="1" customWidth="1"/>
    <col min="4618" max="4618" width="4.88671875" style="1" customWidth="1"/>
    <col min="4619" max="4619" width="0" style="1" hidden="1" customWidth="1"/>
    <col min="4620" max="4620" width="24.6640625" style="1" customWidth="1"/>
    <col min="4621" max="4621" width="12.33203125" style="1" customWidth="1"/>
    <col min="4622" max="4622" width="0" style="1" hidden="1" customWidth="1"/>
    <col min="4623" max="4623" width="3.44140625" style="1" customWidth="1"/>
    <col min="4624" max="4624" width="0" style="1" hidden="1" customWidth="1"/>
    <col min="4625" max="4625" width="17.6640625" style="1" customWidth="1"/>
    <col min="4626" max="4626" width="3.44140625" style="1" customWidth="1"/>
    <col min="4627" max="4627" width="0" style="1" hidden="1" customWidth="1"/>
    <col min="4628" max="4628" width="23.6640625" style="1" customWidth="1"/>
    <col min="4629" max="4629" width="10" style="1" customWidth="1"/>
    <col min="4630" max="4630" width="0" style="1" hidden="1" customWidth="1"/>
    <col min="4631" max="4632" width="14.6640625" style="1" customWidth="1"/>
    <col min="4633" max="4633" width="12.88671875" style="1" customWidth="1"/>
    <col min="4634" max="4634" width="3.33203125" style="1" customWidth="1"/>
    <col min="4635" max="4635" width="30.33203125" style="1" customWidth="1"/>
    <col min="4636" max="4636" width="5" style="1" customWidth="1"/>
    <col min="4637" max="4637" width="0" style="1" hidden="1" customWidth="1"/>
    <col min="4638" max="4638" width="14.33203125" style="1" customWidth="1"/>
    <col min="4639" max="4639" width="5.6640625" style="1" customWidth="1"/>
    <col min="4640" max="4640" width="0" style="1" hidden="1" customWidth="1"/>
    <col min="4641" max="4641" width="17.33203125" style="1" customWidth="1"/>
    <col min="4642" max="4642" width="12.6640625" style="1" customWidth="1"/>
    <col min="4643" max="4643" width="0" style="1" hidden="1" customWidth="1"/>
    <col min="4644" max="4644" width="5.33203125" style="1" customWidth="1"/>
    <col min="4645" max="4645" width="0" style="1" hidden="1" customWidth="1"/>
    <col min="4646" max="4646" width="17" style="1" customWidth="1"/>
    <col min="4647" max="4647" width="6.33203125" style="1" customWidth="1"/>
    <col min="4648" max="4648" width="0" style="1" hidden="1" customWidth="1"/>
    <col min="4649" max="4649" width="14.33203125" style="1" customWidth="1"/>
    <col min="4650" max="4650" width="7.5546875" style="1" customWidth="1"/>
    <col min="4651" max="4651" width="0" style="1" hidden="1" customWidth="1"/>
    <col min="4652" max="4653" width="14.33203125" style="1" customWidth="1"/>
    <col min="4654" max="4654" width="20.88671875" style="1" customWidth="1"/>
    <col min="4655" max="4655" width="14.44140625" style="1" customWidth="1"/>
    <col min="4656" max="4656" width="15" style="1" customWidth="1"/>
    <col min="4657" max="4657" width="2.6640625" style="1" customWidth="1"/>
    <col min="4658" max="4658" width="11.6640625" style="1" customWidth="1"/>
    <col min="4659" max="4659" width="11.5546875" style="1" customWidth="1"/>
    <col min="4660" max="4660" width="2.33203125" style="1" customWidth="1"/>
    <col min="4661" max="4661" width="41" style="1" customWidth="1"/>
    <col min="4662" max="4662" width="14.33203125" style="1" customWidth="1"/>
    <col min="4663" max="4664" width="11.5546875" style="1" customWidth="1"/>
    <col min="4665" max="4665" width="21.88671875" style="1" customWidth="1"/>
    <col min="4666" max="4857" width="11.5546875" style="1"/>
    <col min="4858" max="4858" width="21.88671875" style="1" customWidth="1"/>
    <col min="4859" max="4859" width="13.88671875" style="1" customWidth="1"/>
    <col min="4860" max="4860" width="38.6640625" style="1" customWidth="1"/>
    <col min="4861" max="4861" width="3" style="1" bestFit="1" customWidth="1"/>
    <col min="4862" max="4862" width="32.33203125" style="1" customWidth="1"/>
    <col min="4863" max="4863" width="46.33203125" style="1" customWidth="1"/>
    <col min="4864" max="4864" width="19" style="1" customWidth="1"/>
    <col min="4865" max="4865" width="0" style="1" hidden="1" customWidth="1"/>
    <col min="4866" max="4866" width="17.6640625" style="1" customWidth="1"/>
    <col min="4867" max="4867" width="0" style="1" hidden="1" customWidth="1"/>
    <col min="4868" max="4868" width="22.33203125" style="1" customWidth="1"/>
    <col min="4869" max="4869" width="5.33203125" style="1" customWidth="1"/>
    <col min="4870" max="4870" width="36.33203125" style="1" customWidth="1"/>
    <col min="4871" max="4871" width="5.6640625" style="1" customWidth="1"/>
    <col min="4872" max="4872" width="0" style="1" hidden="1" customWidth="1"/>
    <col min="4873" max="4873" width="20.6640625" style="1" customWidth="1"/>
    <col min="4874" max="4874" width="4.88671875" style="1" customWidth="1"/>
    <col min="4875" max="4875" width="0" style="1" hidden="1" customWidth="1"/>
    <col min="4876" max="4876" width="24.6640625" style="1" customWidth="1"/>
    <col min="4877" max="4877" width="12.33203125" style="1" customWidth="1"/>
    <col min="4878" max="4878" width="0" style="1" hidden="1" customWidth="1"/>
    <col min="4879" max="4879" width="3.44140625" style="1" customWidth="1"/>
    <col min="4880" max="4880" width="0" style="1" hidden="1" customWidth="1"/>
    <col min="4881" max="4881" width="17.6640625" style="1" customWidth="1"/>
    <col min="4882" max="4882" width="3.44140625" style="1" customWidth="1"/>
    <col min="4883" max="4883" width="0" style="1" hidden="1" customWidth="1"/>
    <col min="4884" max="4884" width="23.6640625" style="1" customWidth="1"/>
    <col min="4885" max="4885" width="10" style="1" customWidth="1"/>
    <col min="4886" max="4886" width="0" style="1" hidden="1" customWidth="1"/>
    <col min="4887" max="4888" width="14.6640625" style="1" customWidth="1"/>
    <col min="4889" max="4889" width="12.88671875" style="1" customWidth="1"/>
    <col min="4890" max="4890" width="3.33203125" style="1" customWidth="1"/>
    <col min="4891" max="4891" width="30.33203125" style="1" customWidth="1"/>
    <col min="4892" max="4892" width="5" style="1" customWidth="1"/>
    <col min="4893" max="4893" width="0" style="1" hidden="1" customWidth="1"/>
    <col min="4894" max="4894" width="14.33203125" style="1" customWidth="1"/>
    <col min="4895" max="4895" width="5.6640625" style="1" customWidth="1"/>
    <col min="4896" max="4896" width="0" style="1" hidden="1" customWidth="1"/>
    <col min="4897" max="4897" width="17.33203125" style="1" customWidth="1"/>
    <col min="4898" max="4898" width="12.6640625" style="1" customWidth="1"/>
    <col min="4899" max="4899" width="0" style="1" hidden="1" customWidth="1"/>
    <col min="4900" max="4900" width="5.33203125" style="1" customWidth="1"/>
    <col min="4901" max="4901" width="0" style="1" hidden="1" customWidth="1"/>
    <col min="4902" max="4902" width="17" style="1" customWidth="1"/>
    <col min="4903" max="4903" width="6.33203125" style="1" customWidth="1"/>
    <col min="4904" max="4904" width="0" style="1" hidden="1" customWidth="1"/>
    <col min="4905" max="4905" width="14.33203125" style="1" customWidth="1"/>
    <col min="4906" max="4906" width="7.5546875" style="1" customWidth="1"/>
    <col min="4907" max="4907" width="0" style="1" hidden="1" customWidth="1"/>
    <col min="4908" max="4909" width="14.33203125" style="1" customWidth="1"/>
    <col min="4910" max="4910" width="20.88671875" style="1" customWidth="1"/>
    <col min="4911" max="4911" width="14.44140625" style="1" customWidth="1"/>
    <col min="4912" max="4912" width="15" style="1" customWidth="1"/>
    <col min="4913" max="4913" width="2.6640625" style="1" customWidth="1"/>
    <col min="4914" max="4914" width="11.6640625" style="1" customWidth="1"/>
    <col min="4915" max="4915" width="11.5546875" style="1" customWidth="1"/>
    <col min="4916" max="4916" width="2.33203125" style="1" customWidth="1"/>
    <col min="4917" max="4917" width="41" style="1" customWidth="1"/>
    <col min="4918" max="4918" width="14.33203125" style="1" customWidth="1"/>
    <col min="4919" max="4920" width="11.5546875" style="1" customWidth="1"/>
    <col min="4921" max="4921" width="21.88671875" style="1" customWidth="1"/>
    <col min="4922" max="5113" width="11.5546875" style="1"/>
    <col min="5114" max="5114" width="21.88671875" style="1" customWidth="1"/>
    <col min="5115" max="5115" width="13.88671875" style="1" customWidth="1"/>
    <col min="5116" max="5116" width="38.6640625" style="1" customWidth="1"/>
    <col min="5117" max="5117" width="3" style="1" bestFit="1" customWidth="1"/>
    <col min="5118" max="5118" width="32.33203125" style="1" customWidth="1"/>
    <col min="5119" max="5119" width="46.33203125" style="1" customWidth="1"/>
    <col min="5120" max="5120" width="19" style="1" customWidth="1"/>
    <col min="5121" max="5121" width="0" style="1" hidden="1" customWidth="1"/>
    <col min="5122" max="5122" width="17.6640625" style="1" customWidth="1"/>
    <col min="5123" max="5123" width="0" style="1" hidden="1" customWidth="1"/>
    <col min="5124" max="5124" width="22.33203125" style="1" customWidth="1"/>
    <col min="5125" max="5125" width="5.33203125" style="1" customWidth="1"/>
    <col min="5126" max="5126" width="36.33203125" style="1" customWidth="1"/>
    <col min="5127" max="5127" width="5.6640625" style="1" customWidth="1"/>
    <col min="5128" max="5128" width="0" style="1" hidden="1" customWidth="1"/>
    <col min="5129" max="5129" width="20.6640625" style="1" customWidth="1"/>
    <col min="5130" max="5130" width="4.88671875" style="1" customWidth="1"/>
    <col min="5131" max="5131" width="0" style="1" hidden="1" customWidth="1"/>
    <col min="5132" max="5132" width="24.6640625" style="1" customWidth="1"/>
    <col min="5133" max="5133" width="12.33203125" style="1" customWidth="1"/>
    <col min="5134" max="5134" width="0" style="1" hidden="1" customWidth="1"/>
    <col min="5135" max="5135" width="3.44140625" style="1" customWidth="1"/>
    <col min="5136" max="5136" width="0" style="1" hidden="1" customWidth="1"/>
    <col min="5137" max="5137" width="17.6640625" style="1" customWidth="1"/>
    <col min="5138" max="5138" width="3.44140625" style="1" customWidth="1"/>
    <col min="5139" max="5139" width="0" style="1" hidden="1" customWidth="1"/>
    <col min="5140" max="5140" width="23.6640625" style="1" customWidth="1"/>
    <col min="5141" max="5141" width="10" style="1" customWidth="1"/>
    <col min="5142" max="5142" width="0" style="1" hidden="1" customWidth="1"/>
    <col min="5143" max="5144" width="14.6640625" style="1" customWidth="1"/>
    <col min="5145" max="5145" width="12.88671875" style="1" customWidth="1"/>
    <col min="5146" max="5146" width="3.33203125" style="1" customWidth="1"/>
    <col min="5147" max="5147" width="30.33203125" style="1" customWidth="1"/>
    <col min="5148" max="5148" width="5" style="1" customWidth="1"/>
    <col min="5149" max="5149" width="0" style="1" hidden="1" customWidth="1"/>
    <col min="5150" max="5150" width="14.33203125" style="1" customWidth="1"/>
    <col min="5151" max="5151" width="5.6640625" style="1" customWidth="1"/>
    <col min="5152" max="5152" width="0" style="1" hidden="1" customWidth="1"/>
    <col min="5153" max="5153" width="17.33203125" style="1" customWidth="1"/>
    <col min="5154" max="5154" width="12.6640625" style="1" customWidth="1"/>
    <col min="5155" max="5155" width="0" style="1" hidden="1" customWidth="1"/>
    <col min="5156" max="5156" width="5.33203125" style="1" customWidth="1"/>
    <col min="5157" max="5157" width="0" style="1" hidden="1" customWidth="1"/>
    <col min="5158" max="5158" width="17" style="1" customWidth="1"/>
    <col min="5159" max="5159" width="6.33203125" style="1" customWidth="1"/>
    <col min="5160" max="5160" width="0" style="1" hidden="1" customWidth="1"/>
    <col min="5161" max="5161" width="14.33203125" style="1" customWidth="1"/>
    <col min="5162" max="5162" width="7.5546875" style="1" customWidth="1"/>
    <col min="5163" max="5163" width="0" style="1" hidden="1" customWidth="1"/>
    <col min="5164" max="5165" width="14.33203125" style="1" customWidth="1"/>
    <col min="5166" max="5166" width="20.88671875" style="1" customWidth="1"/>
    <col min="5167" max="5167" width="14.44140625" style="1" customWidth="1"/>
    <col min="5168" max="5168" width="15" style="1" customWidth="1"/>
    <col min="5169" max="5169" width="2.6640625" style="1" customWidth="1"/>
    <col min="5170" max="5170" width="11.6640625" style="1" customWidth="1"/>
    <col min="5171" max="5171" width="11.5546875" style="1" customWidth="1"/>
    <col min="5172" max="5172" width="2.33203125" style="1" customWidth="1"/>
    <col min="5173" max="5173" width="41" style="1" customWidth="1"/>
    <col min="5174" max="5174" width="14.33203125" style="1" customWidth="1"/>
    <col min="5175" max="5176" width="11.5546875" style="1" customWidth="1"/>
    <col min="5177" max="5177" width="21.88671875" style="1" customWidth="1"/>
    <col min="5178" max="5369" width="11.5546875" style="1"/>
    <col min="5370" max="5370" width="21.88671875" style="1" customWidth="1"/>
    <col min="5371" max="5371" width="13.88671875" style="1" customWidth="1"/>
    <col min="5372" max="5372" width="38.6640625" style="1" customWidth="1"/>
    <col min="5373" max="5373" width="3" style="1" bestFit="1" customWidth="1"/>
    <col min="5374" max="5374" width="32.33203125" style="1" customWidth="1"/>
    <col min="5375" max="5375" width="46.33203125" style="1" customWidth="1"/>
    <col min="5376" max="5376" width="19" style="1" customWidth="1"/>
    <col min="5377" max="5377" width="0" style="1" hidden="1" customWidth="1"/>
    <col min="5378" max="5378" width="17.6640625" style="1" customWidth="1"/>
    <col min="5379" max="5379" width="0" style="1" hidden="1" customWidth="1"/>
    <col min="5380" max="5380" width="22.33203125" style="1" customWidth="1"/>
    <col min="5381" max="5381" width="5.33203125" style="1" customWidth="1"/>
    <col min="5382" max="5382" width="36.33203125" style="1" customWidth="1"/>
    <col min="5383" max="5383" width="5.6640625" style="1" customWidth="1"/>
    <col min="5384" max="5384" width="0" style="1" hidden="1" customWidth="1"/>
    <col min="5385" max="5385" width="20.6640625" style="1" customWidth="1"/>
    <col min="5386" max="5386" width="4.88671875" style="1" customWidth="1"/>
    <col min="5387" max="5387" width="0" style="1" hidden="1" customWidth="1"/>
    <col min="5388" max="5388" width="24.6640625" style="1" customWidth="1"/>
    <col min="5389" max="5389" width="12.33203125" style="1" customWidth="1"/>
    <col min="5390" max="5390" width="0" style="1" hidden="1" customWidth="1"/>
    <col min="5391" max="5391" width="3.44140625" style="1" customWidth="1"/>
    <col min="5392" max="5392" width="0" style="1" hidden="1" customWidth="1"/>
    <col min="5393" max="5393" width="17.6640625" style="1" customWidth="1"/>
    <col min="5394" max="5394" width="3.44140625" style="1" customWidth="1"/>
    <col min="5395" max="5395" width="0" style="1" hidden="1" customWidth="1"/>
    <col min="5396" max="5396" width="23.6640625" style="1" customWidth="1"/>
    <col min="5397" max="5397" width="10" style="1" customWidth="1"/>
    <col min="5398" max="5398" width="0" style="1" hidden="1" customWidth="1"/>
    <col min="5399" max="5400" width="14.6640625" style="1" customWidth="1"/>
    <col min="5401" max="5401" width="12.88671875" style="1" customWidth="1"/>
    <col min="5402" max="5402" width="3.33203125" style="1" customWidth="1"/>
    <col min="5403" max="5403" width="30.33203125" style="1" customWidth="1"/>
    <col min="5404" max="5404" width="5" style="1" customWidth="1"/>
    <col min="5405" max="5405" width="0" style="1" hidden="1" customWidth="1"/>
    <col min="5406" max="5406" width="14.33203125" style="1" customWidth="1"/>
    <col min="5407" max="5407" width="5.6640625" style="1" customWidth="1"/>
    <col min="5408" max="5408" width="0" style="1" hidden="1" customWidth="1"/>
    <col min="5409" max="5409" width="17.33203125" style="1" customWidth="1"/>
    <col min="5410" max="5410" width="12.6640625" style="1" customWidth="1"/>
    <col min="5411" max="5411" width="0" style="1" hidden="1" customWidth="1"/>
    <col min="5412" max="5412" width="5.33203125" style="1" customWidth="1"/>
    <col min="5413" max="5413" width="0" style="1" hidden="1" customWidth="1"/>
    <col min="5414" max="5414" width="17" style="1" customWidth="1"/>
    <col min="5415" max="5415" width="6.33203125" style="1" customWidth="1"/>
    <col min="5416" max="5416" width="0" style="1" hidden="1" customWidth="1"/>
    <col min="5417" max="5417" width="14.33203125" style="1" customWidth="1"/>
    <col min="5418" max="5418" width="7.5546875" style="1" customWidth="1"/>
    <col min="5419" max="5419" width="0" style="1" hidden="1" customWidth="1"/>
    <col min="5420" max="5421" width="14.33203125" style="1" customWidth="1"/>
    <col min="5422" max="5422" width="20.88671875" style="1" customWidth="1"/>
    <col min="5423" max="5423" width="14.44140625" style="1" customWidth="1"/>
    <col min="5424" max="5424" width="15" style="1" customWidth="1"/>
    <col min="5425" max="5425" width="2.6640625" style="1" customWidth="1"/>
    <col min="5426" max="5426" width="11.6640625" style="1" customWidth="1"/>
    <col min="5427" max="5427" width="11.5546875" style="1" customWidth="1"/>
    <col min="5428" max="5428" width="2.33203125" style="1" customWidth="1"/>
    <col min="5429" max="5429" width="41" style="1" customWidth="1"/>
    <col min="5430" max="5430" width="14.33203125" style="1" customWidth="1"/>
    <col min="5431" max="5432" width="11.5546875" style="1" customWidth="1"/>
    <col min="5433" max="5433" width="21.88671875" style="1" customWidth="1"/>
    <col min="5434" max="5625" width="11.5546875" style="1"/>
    <col min="5626" max="5626" width="21.88671875" style="1" customWidth="1"/>
    <col min="5627" max="5627" width="13.88671875" style="1" customWidth="1"/>
    <col min="5628" max="5628" width="38.6640625" style="1" customWidth="1"/>
    <col min="5629" max="5629" width="3" style="1" bestFit="1" customWidth="1"/>
    <col min="5630" max="5630" width="32.33203125" style="1" customWidth="1"/>
    <col min="5631" max="5631" width="46.33203125" style="1" customWidth="1"/>
    <col min="5632" max="5632" width="19" style="1" customWidth="1"/>
    <col min="5633" max="5633" width="0" style="1" hidden="1" customWidth="1"/>
    <col min="5634" max="5634" width="17.6640625" style="1" customWidth="1"/>
    <col min="5635" max="5635" width="0" style="1" hidden="1" customWidth="1"/>
    <col min="5636" max="5636" width="22.33203125" style="1" customWidth="1"/>
    <col min="5637" max="5637" width="5.33203125" style="1" customWidth="1"/>
    <col min="5638" max="5638" width="36.33203125" style="1" customWidth="1"/>
    <col min="5639" max="5639" width="5.6640625" style="1" customWidth="1"/>
    <col min="5640" max="5640" width="0" style="1" hidden="1" customWidth="1"/>
    <col min="5641" max="5641" width="20.6640625" style="1" customWidth="1"/>
    <col min="5642" max="5642" width="4.88671875" style="1" customWidth="1"/>
    <col min="5643" max="5643" width="0" style="1" hidden="1" customWidth="1"/>
    <col min="5644" max="5644" width="24.6640625" style="1" customWidth="1"/>
    <col min="5645" max="5645" width="12.33203125" style="1" customWidth="1"/>
    <col min="5646" max="5646" width="0" style="1" hidden="1" customWidth="1"/>
    <col min="5647" max="5647" width="3.44140625" style="1" customWidth="1"/>
    <col min="5648" max="5648" width="0" style="1" hidden="1" customWidth="1"/>
    <col min="5649" max="5649" width="17.6640625" style="1" customWidth="1"/>
    <col min="5650" max="5650" width="3.44140625" style="1" customWidth="1"/>
    <col min="5651" max="5651" width="0" style="1" hidden="1" customWidth="1"/>
    <col min="5652" max="5652" width="23.6640625" style="1" customWidth="1"/>
    <col min="5653" max="5653" width="10" style="1" customWidth="1"/>
    <col min="5654" max="5654" width="0" style="1" hidden="1" customWidth="1"/>
    <col min="5655" max="5656" width="14.6640625" style="1" customWidth="1"/>
    <col min="5657" max="5657" width="12.88671875" style="1" customWidth="1"/>
    <col min="5658" max="5658" width="3.33203125" style="1" customWidth="1"/>
    <col min="5659" max="5659" width="30.33203125" style="1" customWidth="1"/>
    <col min="5660" max="5660" width="5" style="1" customWidth="1"/>
    <col min="5661" max="5661" width="0" style="1" hidden="1" customWidth="1"/>
    <col min="5662" max="5662" width="14.33203125" style="1" customWidth="1"/>
    <col min="5663" max="5663" width="5.6640625" style="1" customWidth="1"/>
    <col min="5664" max="5664" width="0" style="1" hidden="1" customWidth="1"/>
    <col min="5665" max="5665" width="17.33203125" style="1" customWidth="1"/>
    <col min="5666" max="5666" width="12.6640625" style="1" customWidth="1"/>
    <col min="5667" max="5667" width="0" style="1" hidden="1" customWidth="1"/>
    <col min="5668" max="5668" width="5.33203125" style="1" customWidth="1"/>
    <col min="5669" max="5669" width="0" style="1" hidden="1" customWidth="1"/>
    <col min="5670" max="5670" width="17" style="1" customWidth="1"/>
    <col min="5671" max="5671" width="6.33203125" style="1" customWidth="1"/>
    <col min="5672" max="5672" width="0" style="1" hidden="1" customWidth="1"/>
    <col min="5673" max="5673" width="14.33203125" style="1" customWidth="1"/>
    <col min="5674" max="5674" width="7.5546875" style="1" customWidth="1"/>
    <col min="5675" max="5675" width="0" style="1" hidden="1" customWidth="1"/>
    <col min="5676" max="5677" width="14.33203125" style="1" customWidth="1"/>
    <col min="5678" max="5678" width="20.88671875" style="1" customWidth="1"/>
    <col min="5679" max="5679" width="14.44140625" style="1" customWidth="1"/>
    <col min="5680" max="5680" width="15" style="1" customWidth="1"/>
    <col min="5681" max="5681" width="2.6640625" style="1" customWidth="1"/>
    <col min="5682" max="5682" width="11.6640625" style="1" customWidth="1"/>
    <col min="5683" max="5683" width="11.5546875" style="1" customWidth="1"/>
    <col min="5684" max="5684" width="2.33203125" style="1" customWidth="1"/>
    <col min="5685" max="5685" width="41" style="1" customWidth="1"/>
    <col min="5686" max="5686" width="14.33203125" style="1" customWidth="1"/>
    <col min="5687" max="5688" width="11.5546875" style="1" customWidth="1"/>
    <col min="5689" max="5689" width="21.88671875" style="1" customWidth="1"/>
    <col min="5690" max="5881" width="11.5546875" style="1"/>
    <col min="5882" max="5882" width="21.88671875" style="1" customWidth="1"/>
    <col min="5883" max="5883" width="13.88671875" style="1" customWidth="1"/>
    <col min="5884" max="5884" width="38.6640625" style="1" customWidth="1"/>
    <col min="5885" max="5885" width="3" style="1" bestFit="1" customWidth="1"/>
    <col min="5886" max="5886" width="32.33203125" style="1" customWidth="1"/>
    <col min="5887" max="5887" width="46.33203125" style="1" customWidth="1"/>
    <col min="5888" max="5888" width="19" style="1" customWidth="1"/>
    <col min="5889" max="5889" width="0" style="1" hidden="1" customWidth="1"/>
    <col min="5890" max="5890" width="17.6640625" style="1" customWidth="1"/>
    <col min="5891" max="5891" width="0" style="1" hidden="1" customWidth="1"/>
    <col min="5892" max="5892" width="22.33203125" style="1" customWidth="1"/>
    <col min="5893" max="5893" width="5.33203125" style="1" customWidth="1"/>
    <col min="5894" max="5894" width="36.33203125" style="1" customWidth="1"/>
    <col min="5895" max="5895" width="5.6640625" style="1" customWidth="1"/>
    <col min="5896" max="5896" width="0" style="1" hidden="1" customWidth="1"/>
    <col min="5897" max="5897" width="20.6640625" style="1" customWidth="1"/>
    <col min="5898" max="5898" width="4.88671875" style="1" customWidth="1"/>
    <col min="5899" max="5899" width="0" style="1" hidden="1" customWidth="1"/>
    <col min="5900" max="5900" width="24.6640625" style="1" customWidth="1"/>
    <col min="5901" max="5901" width="12.33203125" style="1" customWidth="1"/>
    <col min="5902" max="5902" width="0" style="1" hidden="1" customWidth="1"/>
    <col min="5903" max="5903" width="3.44140625" style="1" customWidth="1"/>
    <col min="5904" max="5904" width="0" style="1" hidden="1" customWidth="1"/>
    <col min="5905" max="5905" width="17.6640625" style="1" customWidth="1"/>
    <col min="5906" max="5906" width="3.44140625" style="1" customWidth="1"/>
    <col min="5907" max="5907" width="0" style="1" hidden="1" customWidth="1"/>
    <col min="5908" max="5908" width="23.6640625" style="1" customWidth="1"/>
    <col min="5909" max="5909" width="10" style="1" customWidth="1"/>
    <col min="5910" max="5910" width="0" style="1" hidden="1" customWidth="1"/>
    <col min="5911" max="5912" width="14.6640625" style="1" customWidth="1"/>
    <col min="5913" max="5913" width="12.88671875" style="1" customWidth="1"/>
    <col min="5914" max="5914" width="3.33203125" style="1" customWidth="1"/>
    <col min="5915" max="5915" width="30.33203125" style="1" customWidth="1"/>
    <col min="5916" max="5916" width="5" style="1" customWidth="1"/>
    <col min="5917" max="5917" width="0" style="1" hidden="1" customWidth="1"/>
    <col min="5918" max="5918" width="14.33203125" style="1" customWidth="1"/>
    <col min="5919" max="5919" width="5.6640625" style="1" customWidth="1"/>
    <col min="5920" max="5920" width="0" style="1" hidden="1" customWidth="1"/>
    <col min="5921" max="5921" width="17.33203125" style="1" customWidth="1"/>
    <col min="5922" max="5922" width="12.6640625" style="1" customWidth="1"/>
    <col min="5923" max="5923" width="0" style="1" hidden="1" customWidth="1"/>
    <col min="5924" max="5924" width="5.33203125" style="1" customWidth="1"/>
    <col min="5925" max="5925" width="0" style="1" hidden="1" customWidth="1"/>
    <col min="5926" max="5926" width="17" style="1" customWidth="1"/>
    <col min="5927" max="5927" width="6.33203125" style="1" customWidth="1"/>
    <col min="5928" max="5928" width="0" style="1" hidden="1" customWidth="1"/>
    <col min="5929" max="5929" width="14.33203125" style="1" customWidth="1"/>
    <col min="5930" max="5930" width="7.5546875" style="1" customWidth="1"/>
    <col min="5931" max="5931" width="0" style="1" hidden="1" customWidth="1"/>
    <col min="5932" max="5933" width="14.33203125" style="1" customWidth="1"/>
    <col min="5934" max="5934" width="20.88671875" style="1" customWidth="1"/>
    <col min="5935" max="5935" width="14.44140625" style="1" customWidth="1"/>
    <col min="5936" max="5936" width="15" style="1" customWidth="1"/>
    <col min="5937" max="5937" width="2.6640625" style="1" customWidth="1"/>
    <col min="5938" max="5938" width="11.6640625" style="1" customWidth="1"/>
    <col min="5939" max="5939" width="11.5546875" style="1" customWidth="1"/>
    <col min="5940" max="5940" width="2.33203125" style="1" customWidth="1"/>
    <col min="5941" max="5941" width="41" style="1" customWidth="1"/>
    <col min="5942" max="5942" width="14.33203125" style="1" customWidth="1"/>
    <col min="5943" max="5944" width="11.5546875" style="1" customWidth="1"/>
    <col min="5945" max="5945" width="21.88671875" style="1" customWidth="1"/>
    <col min="5946" max="6137" width="11.5546875" style="1"/>
    <col min="6138" max="6138" width="21.88671875" style="1" customWidth="1"/>
    <col min="6139" max="6139" width="13.88671875" style="1" customWidth="1"/>
    <col min="6140" max="6140" width="38.6640625" style="1" customWidth="1"/>
    <col min="6141" max="6141" width="3" style="1" bestFit="1" customWidth="1"/>
    <col min="6142" max="6142" width="32.33203125" style="1" customWidth="1"/>
    <col min="6143" max="6143" width="46.33203125" style="1" customWidth="1"/>
    <col min="6144" max="6144" width="19" style="1" customWidth="1"/>
    <col min="6145" max="6145" width="0" style="1" hidden="1" customWidth="1"/>
    <col min="6146" max="6146" width="17.6640625" style="1" customWidth="1"/>
    <col min="6147" max="6147" width="0" style="1" hidden="1" customWidth="1"/>
    <col min="6148" max="6148" width="22.33203125" style="1" customWidth="1"/>
    <col min="6149" max="6149" width="5.33203125" style="1" customWidth="1"/>
    <col min="6150" max="6150" width="36.33203125" style="1" customWidth="1"/>
    <col min="6151" max="6151" width="5.6640625" style="1" customWidth="1"/>
    <col min="6152" max="6152" width="0" style="1" hidden="1" customWidth="1"/>
    <col min="6153" max="6153" width="20.6640625" style="1" customWidth="1"/>
    <col min="6154" max="6154" width="4.88671875" style="1" customWidth="1"/>
    <col min="6155" max="6155" width="0" style="1" hidden="1" customWidth="1"/>
    <col min="6156" max="6156" width="24.6640625" style="1" customWidth="1"/>
    <col min="6157" max="6157" width="12.33203125" style="1" customWidth="1"/>
    <col min="6158" max="6158" width="0" style="1" hidden="1" customWidth="1"/>
    <col min="6159" max="6159" width="3.44140625" style="1" customWidth="1"/>
    <col min="6160" max="6160" width="0" style="1" hidden="1" customWidth="1"/>
    <col min="6161" max="6161" width="17.6640625" style="1" customWidth="1"/>
    <col min="6162" max="6162" width="3.44140625" style="1" customWidth="1"/>
    <col min="6163" max="6163" width="0" style="1" hidden="1" customWidth="1"/>
    <col min="6164" max="6164" width="23.6640625" style="1" customWidth="1"/>
    <col min="6165" max="6165" width="10" style="1" customWidth="1"/>
    <col min="6166" max="6166" width="0" style="1" hidden="1" customWidth="1"/>
    <col min="6167" max="6168" width="14.6640625" style="1" customWidth="1"/>
    <col min="6169" max="6169" width="12.88671875" style="1" customWidth="1"/>
    <col min="6170" max="6170" width="3.33203125" style="1" customWidth="1"/>
    <col min="6171" max="6171" width="30.33203125" style="1" customWidth="1"/>
    <col min="6172" max="6172" width="5" style="1" customWidth="1"/>
    <col min="6173" max="6173" width="0" style="1" hidden="1" customWidth="1"/>
    <col min="6174" max="6174" width="14.33203125" style="1" customWidth="1"/>
    <col min="6175" max="6175" width="5.6640625" style="1" customWidth="1"/>
    <col min="6176" max="6176" width="0" style="1" hidden="1" customWidth="1"/>
    <col min="6177" max="6177" width="17.33203125" style="1" customWidth="1"/>
    <col min="6178" max="6178" width="12.6640625" style="1" customWidth="1"/>
    <col min="6179" max="6179" width="0" style="1" hidden="1" customWidth="1"/>
    <col min="6180" max="6180" width="5.33203125" style="1" customWidth="1"/>
    <col min="6181" max="6181" width="0" style="1" hidden="1" customWidth="1"/>
    <col min="6182" max="6182" width="17" style="1" customWidth="1"/>
    <col min="6183" max="6183" width="6.33203125" style="1" customWidth="1"/>
    <col min="6184" max="6184" width="0" style="1" hidden="1" customWidth="1"/>
    <col min="6185" max="6185" width="14.33203125" style="1" customWidth="1"/>
    <col min="6186" max="6186" width="7.5546875" style="1" customWidth="1"/>
    <col min="6187" max="6187" width="0" style="1" hidden="1" customWidth="1"/>
    <col min="6188" max="6189" width="14.33203125" style="1" customWidth="1"/>
    <col min="6190" max="6190" width="20.88671875" style="1" customWidth="1"/>
    <col min="6191" max="6191" width="14.44140625" style="1" customWidth="1"/>
    <col min="6192" max="6192" width="15" style="1" customWidth="1"/>
    <col min="6193" max="6193" width="2.6640625" style="1" customWidth="1"/>
    <col min="6194" max="6194" width="11.6640625" style="1" customWidth="1"/>
    <col min="6195" max="6195" width="11.5546875" style="1" customWidth="1"/>
    <col min="6196" max="6196" width="2.33203125" style="1" customWidth="1"/>
    <col min="6197" max="6197" width="41" style="1" customWidth="1"/>
    <col min="6198" max="6198" width="14.33203125" style="1" customWidth="1"/>
    <col min="6199" max="6200" width="11.5546875" style="1" customWidth="1"/>
    <col min="6201" max="6201" width="21.88671875" style="1" customWidth="1"/>
    <col min="6202" max="6393" width="11.5546875" style="1"/>
    <col min="6394" max="6394" width="21.88671875" style="1" customWidth="1"/>
    <col min="6395" max="6395" width="13.88671875" style="1" customWidth="1"/>
    <col min="6396" max="6396" width="38.6640625" style="1" customWidth="1"/>
    <col min="6397" max="6397" width="3" style="1" bestFit="1" customWidth="1"/>
    <col min="6398" max="6398" width="32.33203125" style="1" customWidth="1"/>
    <col min="6399" max="6399" width="46.33203125" style="1" customWidth="1"/>
    <col min="6400" max="6400" width="19" style="1" customWidth="1"/>
    <col min="6401" max="6401" width="0" style="1" hidden="1" customWidth="1"/>
    <col min="6402" max="6402" width="17.6640625" style="1" customWidth="1"/>
    <col min="6403" max="6403" width="0" style="1" hidden="1" customWidth="1"/>
    <col min="6404" max="6404" width="22.33203125" style="1" customWidth="1"/>
    <col min="6405" max="6405" width="5.33203125" style="1" customWidth="1"/>
    <col min="6406" max="6406" width="36.33203125" style="1" customWidth="1"/>
    <col min="6407" max="6407" width="5.6640625" style="1" customWidth="1"/>
    <col min="6408" max="6408" width="0" style="1" hidden="1" customWidth="1"/>
    <col min="6409" max="6409" width="20.6640625" style="1" customWidth="1"/>
    <col min="6410" max="6410" width="4.88671875" style="1" customWidth="1"/>
    <col min="6411" max="6411" width="0" style="1" hidden="1" customWidth="1"/>
    <col min="6412" max="6412" width="24.6640625" style="1" customWidth="1"/>
    <col min="6413" max="6413" width="12.33203125" style="1" customWidth="1"/>
    <col min="6414" max="6414" width="0" style="1" hidden="1" customWidth="1"/>
    <col min="6415" max="6415" width="3.44140625" style="1" customWidth="1"/>
    <col min="6416" max="6416" width="0" style="1" hidden="1" customWidth="1"/>
    <col min="6417" max="6417" width="17.6640625" style="1" customWidth="1"/>
    <col min="6418" max="6418" width="3.44140625" style="1" customWidth="1"/>
    <col min="6419" max="6419" width="0" style="1" hidden="1" customWidth="1"/>
    <col min="6420" max="6420" width="23.6640625" style="1" customWidth="1"/>
    <col min="6421" max="6421" width="10" style="1" customWidth="1"/>
    <col min="6422" max="6422" width="0" style="1" hidden="1" customWidth="1"/>
    <col min="6423" max="6424" width="14.6640625" style="1" customWidth="1"/>
    <col min="6425" max="6425" width="12.88671875" style="1" customWidth="1"/>
    <col min="6426" max="6426" width="3.33203125" style="1" customWidth="1"/>
    <col min="6427" max="6427" width="30.33203125" style="1" customWidth="1"/>
    <col min="6428" max="6428" width="5" style="1" customWidth="1"/>
    <col min="6429" max="6429" width="0" style="1" hidden="1" customWidth="1"/>
    <col min="6430" max="6430" width="14.33203125" style="1" customWidth="1"/>
    <col min="6431" max="6431" width="5.6640625" style="1" customWidth="1"/>
    <col min="6432" max="6432" width="0" style="1" hidden="1" customWidth="1"/>
    <col min="6433" max="6433" width="17.33203125" style="1" customWidth="1"/>
    <col min="6434" max="6434" width="12.6640625" style="1" customWidth="1"/>
    <col min="6435" max="6435" width="0" style="1" hidden="1" customWidth="1"/>
    <col min="6436" max="6436" width="5.33203125" style="1" customWidth="1"/>
    <col min="6437" max="6437" width="0" style="1" hidden="1" customWidth="1"/>
    <col min="6438" max="6438" width="17" style="1" customWidth="1"/>
    <col min="6439" max="6439" width="6.33203125" style="1" customWidth="1"/>
    <col min="6440" max="6440" width="0" style="1" hidden="1" customWidth="1"/>
    <col min="6441" max="6441" width="14.33203125" style="1" customWidth="1"/>
    <col min="6442" max="6442" width="7.5546875" style="1" customWidth="1"/>
    <col min="6443" max="6443" width="0" style="1" hidden="1" customWidth="1"/>
    <col min="6444" max="6445" width="14.33203125" style="1" customWidth="1"/>
    <col min="6446" max="6446" width="20.88671875" style="1" customWidth="1"/>
    <col min="6447" max="6447" width="14.44140625" style="1" customWidth="1"/>
    <col min="6448" max="6448" width="15" style="1" customWidth="1"/>
    <col min="6449" max="6449" width="2.6640625" style="1" customWidth="1"/>
    <col min="6450" max="6450" width="11.6640625" style="1" customWidth="1"/>
    <col min="6451" max="6451" width="11.5546875" style="1" customWidth="1"/>
    <col min="6452" max="6452" width="2.33203125" style="1" customWidth="1"/>
    <col min="6453" max="6453" width="41" style="1" customWidth="1"/>
    <col min="6454" max="6454" width="14.33203125" style="1" customWidth="1"/>
    <col min="6455" max="6456" width="11.5546875" style="1" customWidth="1"/>
    <col min="6457" max="6457" width="21.88671875" style="1" customWidth="1"/>
    <col min="6458" max="6649" width="11.5546875" style="1"/>
    <col min="6650" max="6650" width="21.88671875" style="1" customWidth="1"/>
    <col min="6651" max="6651" width="13.88671875" style="1" customWidth="1"/>
    <col min="6652" max="6652" width="38.6640625" style="1" customWidth="1"/>
    <col min="6653" max="6653" width="3" style="1" bestFit="1" customWidth="1"/>
    <col min="6654" max="6654" width="32.33203125" style="1" customWidth="1"/>
    <col min="6655" max="6655" width="46.33203125" style="1" customWidth="1"/>
    <col min="6656" max="6656" width="19" style="1" customWidth="1"/>
    <col min="6657" max="6657" width="0" style="1" hidden="1" customWidth="1"/>
    <col min="6658" max="6658" width="17.6640625" style="1" customWidth="1"/>
    <col min="6659" max="6659" width="0" style="1" hidden="1" customWidth="1"/>
    <col min="6660" max="6660" width="22.33203125" style="1" customWidth="1"/>
    <col min="6661" max="6661" width="5.33203125" style="1" customWidth="1"/>
    <col min="6662" max="6662" width="36.33203125" style="1" customWidth="1"/>
    <col min="6663" max="6663" width="5.6640625" style="1" customWidth="1"/>
    <col min="6664" max="6664" width="0" style="1" hidden="1" customWidth="1"/>
    <col min="6665" max="6665" width="20.6640625" style="1" customWidth="1"/>
    <col min="6666" max="6666" width="4.88671875" style="1" customWidth="1"/>
    <col min="6667" max="6667" width="0" style="1" hidden="1" customWidth="1"/>
    <col min="6668" max="6668" width="24.6640625" style="1" customWidth="1"/>
    <col min="6669" max="6669" width="12.33203125" style="1" customWidth="1"/>
    <col min="6670" max="6670" width="0" style="1" hidden="1" customWidth="1"/>
    <col min="6671" max="6671" width="3.44140625" style="1" customWidth="1"/>
    <col min="6672" max="6672" width="0" style="1" hidden="1" customWidth="1"/>
    <col min="6673" max="6673" width="17.6640625" style="1" customWidth="1"/>
    <col min="6674" max="6674" width="3.44140625" style="1" customWidth="1"/>
    <col min="6675" max="6675" width="0" style="1" hidden="1" customWidth="1"/>
    <col min="6676" max="6676" width="23.6640625" style="1" customWidth="1"/>
    <col min="6677" max="6677" width="10" style="1" customWidth="1"/>
    <col min="6678" max="6678" width="0" style="1" hidden="1" customWidth="1"/>
    <col min="6679" max="6680" width="14.6640625" style="1" customWidth="1"/>
    <col min="6681" max="6681" width="12.88671875" style="1" customWidth="1"/>
    <col min="6682" max="6682" width="3.33203125" style="1" customWidth="1"/>
    <col min="6683" max="6683" width="30.33203125" style="1" customWidth="1"/>
    <col min="6684" max="6684" width="5" style="1" customWidth="1"/>
    <col min="6685" max="6685" width="0" style="1" hidden="1" customWidth="1"/>
    <col min="6686" max="6686" width="14.33203125" style="1" customWidth="1"/>
    <col min="6687" max="6687" width="5.6640625" style="1" customWidth="1"/>
    <col min="6688" max="6688" width="0" style="1" hidden="1" customWidth="1"/>
    <col min="6689" max="6689" width="17.33203125" style="1" customWidth="1"/>
    <col min="6690" max="6690" width="12.6640625" style="1" customWidth="1"/>
    <col min="6691" max="6691" width="0" style="1" hidden="1" customWidth="1"/>
    <col min="6692" max="6692" width="5.33203125" style="1" customWidth="1"/>
    <col min="6693" max="6693" width="0" style="1" hidden="1" customWidth="1"/>
    <col min="6694" max="6694" width="17" style="1" customWidth="1"/>
    <col min="6695" max="6695" width="6.33203125" style="1" customWidth="1"/>
    <col min="6696" max="6696" width="0" style="1" hidden="1" customWidth="1"/>
    <col min="6697" max="6697" width="14.33203125" style="1" customWidth="1"/>
    <col min="6698" max="6698" width="7.5546875" style="1" customWidth="1"/>
    <col min="6699" max="6699" width="0" style="1" hidden="1" customWidth="1"/>
    <col min="6700" max="6701" width="14.33203125" style="1" customWidth="1"/>
    <col min="6702" max="6702" width="20.88671875" style="1" customWidth="1"/>
    <col min="6703" max="6703" width="14.44140625" style="1" customWidth="1"/>
    <col min="6704" max="6704" width="15" style="1" customWidth="1"/>
    <col min="6705" max="6705" width="2.6640625" style="1" customWidth="1"/>
    <col min="6706" max="6706" width="11.6640625" style="1" customWidth="1"/>
    <col min="6707" max="6707" width="11.5546875" style="1" customWidth="1"/>
    <col min="6708" max="6708" width="2.33203125" style="1" customWidth="1"/>
    <col min="6709" max="6709" width="41" style="1" customWidth="1"/>
    <col min="6710" max="6710" width="14.33203125" style="1" customWidth="1"/>
    <col min="6711" max="6712" width="11.5546875" style="1" customWidth="1"/>
    <col min="6713" max="6713" width="21.88671875" style="1" customWidth="1"/>
    <col min="6714" max="6905" width="11.5546875" style="1"/>
    <col min="6906" max="6906" width="21.88671875" style="1" customWidth="1"/>
    <col min="6907" max="6907" width="13.88671875" style="1" customWidth="1"/>
    <col min="6908" max="6908" width="38.6640625" style="1" customWidth="1"/>
    <col min="6909" max="6909" width="3" style="1" bestFit="1" customWidth="1"/>
    <col min="6910" max="6910" width="32.33203125" style="1" customWidth="1"/>
    <col min="6911" max="6911" width="46.33203125" style="1" customWidth="1"/>
    <col min="6912" max="6912" width="19" style="1" customWidth="1"/>
    <col min="6913" max="6913" width="0" style="1" hidden="1" customWidth="1"/>
    <col min="6914" max="6914" width="17.6640625" style="1" customWidth="1"/>
    <col min="6915" max="6915" width="0" style="1" hidden="1" customWidth="1"/>
    <col min="6916" max="6916" width="22.33203125" style="1" customWidth="1"/>
    <col min="6917" max="6917" width="5.33203125" style="1" customWidth="1"/>
    <col min="6918" max="6918" width="36.33203125" style="1" customWidth="1"/>
    <col min="6919" max="6919" width="5.6640625" style="1" customWidth="1"/>
    <col min="6920" max="6920" width="0" style="1" hidden="1" customWidth="1"/>
    <col min="6921" max="6921" width="20.6640625" style="1" customWidth="1"/>
    <col min="6922" max="6922" width="4.88671875" style="1" customWidth="1"/>
    <col min="6923" max="6923" width="0" style="1" hidden="1" customWidth="1"/>
    <col min="6924" max="6924" width="24.6640625" style="1" customWidth="1"/>
    <col min="6925" max="6925" width="12.33203125" style="1" customWidth="1"/>
    <col min="6926" max="6926" width="0" style="1" hidden="1" customWidth="1"/>
    <col min="6927" max="6927" width="3.44140625" style="1" customWidth="1"/>
    <col min="6928" max="6928" width="0" style="1" hidden="1" customWidth="1"/>
    <col min="6929" max="6929" width="17.6640625" style="1" customWidth="1"/>
    <col min="6930" max="6930" width="3.44140625" style="1" customWidth="1"/>
    <col min="6931" max="6931" width="0" style="1" hidden="1" customWidth="1"/>
    <col min="6932" max="6932" width="23.6640625" style="1" customWidth="1"/>
    <col min="6933" max="6933" width="10" style="1" customWidth="1"/>
    <col min="6934" max="6934" width="0" style="1" hidden="1" customWidth="1"/>
    <col min="6935" max="6936" width="14.6640625" style="1" customWidth="1"/>
    <col min="6937" max="6937" width="12.88671875" style="1" customWidth="1"/>
    <col min="6938" max="6938" width="3.33203125" style="1" customWidth="1"/>
    <col min="6939" max="6939" width="30.33203125" style="1" customWidth="1"/>
    <col min="6940" max="6940" width="5" style="1" customWidth="1"/>
    <col min="6941" max="6941" width="0" style="1" hidden="1" customWidth="1"/>
    <col min="6942" max="6942" width="14.33203125" style="1" customWidth="1"/>
    <col min="6943" max="6943" width="5.6640625" style="1" customWidth="1"/>
    <col min="6944" max="6944" width="0" style="1" hidden="1" customWidth="1"/>
    <col min="6945" max="6945" width="17.33203125" style="1" customWidth="1"/>
    <col min="6946" max="6946" width="12.6640625" style="1" customWidth="1"/>
    <col min="6947" max="6947" width="0" style="1" hidden="1" customWidth="1"/>
    <col min="6948" max="6948" width="5.33203125" style="1" customWidth="1"/>
    <col min="6949" max="6949" width="0" style="1" hidden="1" customWidth="1"/>
    <col min="6950" max="6950" width="17" style="1" customWidth="1"/>
    <col min="6951" max="6951" width="6.33203125" style="1" customWidth="1"/>
    <col min="6952" max="6952" width="0" style="1" hidden="1" customWidth="1"/>
    <col min="6953" max="6953" width="14.33203125" style="1" customWidth="1"/>
    <col min="6954" max="6954" width="7.5546875" style="1" customWidth="1"/>
    <col min="6955" max="6955" width="0" style="1" hidden="1" customWidth="1"/>
    <col min="6956" max="6957" width="14.33203125" style="1" customWidth="1"/>
    <col min="6958" max="6958" width="20.88671875" style="1" customWidth="1"/>
    <col min="6959" max="6959" width="14.44140625" style="1" customWidth="1"/>
    <col min="6960" max="6960" width="15" style="1" customWidth="1"/>
    <col min="6961" max="6961" width="2.6640625" style="1" customWidth="1"/>
    <col min="6962" max="6962" width="11.6640625" style="1" customWidth="1"/>
    <col min="6963" max="6963" width="11.5546875" style="1" customWidth="1"/>
    <col min="6964" max="6964" width="2.33203125" style="1" customWidth="1"/>
    <col min="6965" max="6965" width="41" style="1" customWidth="1"/>
    <col min="6966" max="6966" width="14.33203125" style="1" customWidth="1"/>
    <col min="6967" max="6968" width="11.5546875" style="1" customWidth="1"/>
    <col min="6969" max="6969" width="21.88671875" style="1" customWidth="1"/>
    <col min="6970" max="7161" width="11.5546875" style="1"/>
    <col min="7162" max="7162" width="21.88671875" style="1" customWidth="1"/>
    <col min="7163" max="7163" width="13.88671875" style="1" customWidth="1"/>
    <col min="7164" max="7164" width="38.6640625" style="1" customWidth="1"/>
    <col min="7165" max="7165" width="3" style="1" bestFit="1" customWidth="1"/>
    <col min="7166" max="7166" width="32.33203125" style="1" customWidth="1"/>
    <col min="7167" max="7167" width="46.33203125" style="1" customWidth="1"/>
    <col min="7168" max="7168" width="19" style="1" customWidth="1"/>
    <col min="7169" max="7169" width="0" style="1" hidden="1" customWidth="1"/>
    <col min="7170" max="7170" width="17.6640625" style="1" customWidth="1"/>
    <col min="7171" max="7171" width="0" style="1" hidden="1" customWidth="1"/>
    <col min="7172" max="7172" width="22.33203125" style="1" customWidth="1"/>
    <col min="7173" max="7173" width="5.33203125" style="1" customWidth="1"/>
    <col min="7174" max="7174" width="36.33203125" style="1" customWidth="1"/>
    <col min="7175" max="7175" width="5.6640625" style="1" customWidth="1"/>
    <col min="7176" max="7176" width="0" style="1" hidden="1" customWidth="1"/>
    <col min="7177" max="7177" width="20.6640625" style="1" customWidth="1"/>
    <col min="7178" max="7178" width="4.88671875" style="1" customWidth="1"/>
    <col min="7179" max="7179" width="0" style="1" hidden="1" customWidth="1"/>
    <col min="7180" max="7180" width="24.6640625" style="1" customWidth="1"/>
    <col min="7181" max="7181" width="12.33203125" style="1" customWidth="1"/>
    <col min="7182" max="7182" width="0" style="1" hidden="1" customWidth="1"/>
    <col min="7183" max="7183" width="3.44140625" style="1" customWidth="1"/>
    <col min="7184" max="7184" width="0" style="1" hidden="1" customWidth="1"/>
    <col min="7185" max="7185" width="17.6640625" style="1" customWidth="1"/>
    <col min="7186" max="7186" width="3.44140625" style="1" customWidth="1"/>
    <col min="7187" max="7187" width="0" style="1" hidden="1" customWidth="1"/>
    <col min="7188" max="7188" width="23.6640625" style="1" customWidth="1"/>
    <col min="7189" max="7189" width="10" style="1" customWidth="1"/>
    <col min="7190" max="7190" width="0" style="1" hidden="1" customWidth="1"/>
    <col min="7191" max="7192" width="14.6640625" style="1" customWidth="1"/>
    <col min="7193" max="7193" width="12.88671875" style="1" customWidth="1"/>
    <col min="7194" max="7194" width="3.33203125" style="1" customWidth="1"/>
    <col min="7195" max="7195" width="30.33203125" style="1" customWidth="1"/>
    <col min="7196" max="7196" width="5" style="1" customWidth="1"/>
    <col min="7197" max="7197" width="0" style="1" hidden="1" customWidth="1"/>
    <col min="7198" max="7198" width="14.33203125" style="1" customWidth="1"/>
    <col min="7199" max="7199" width="5.6640625" style="1" customWidth="1"/>
    <col min="7200" max="7200" width="0" style="1" hidden="1" customWidth="1"/>
    <col min="7201" max="7201" width="17.33203125" style="1" customWidth="1"/>
    <col min="7202" max="7202" width="12.6640625" style="1" customWidth="1"/>
    <col min="7203" max="7203" width="0" style="1" hidden="1" customWidth="1"/>
    <col min="7204" max="7204" width="5.33203125" style="1" customWidth="1"/>
    <col min="7205" max="7205" width="0" style="1" hidden="1" customWidth="1"/>
    <col min="7206" max="7206" width="17" style="1" customWidth="1"/>
    <col min="7207" max="7207" width="6.33203125" style="1" customWidth="1"/>
    <col min="7208" max="7208" width="0" style="1" hidden="1" customWidth="1"/>
    <col min="7209" max="7209" width="14.33203125" style="1" customWidth="1"/>
    <col min="7210" max="7210" width="7.5546875" style="1" customWidth="1"/>
    <col min="7211" max="7211" width="0" style="1" hidden="1" customWidth="1"/>
    <col min="7212" max="7213" width="14.33203125" style="1" customWidth="1"/>
    <col min="7214" max="7214" width="20.88671875" style="1" customWidth="1"/>
    <col min="7215" max="7215" width="14.44140625" style="1" customWidth="1"/>
    <col min="7216" max="7216" width="15" style="1" customWidth="1"/>
    <col min="7217" max="7217" width="2.6640625" style="1" customWidth="1"/>
    <col min="7218" max="7218" width="11.6640625" style="1" customWidth="1"/>
    <col min="7219" max="7219" width="11.5546875" style="1" customWidth="1"/>
    <col min="7220" max="7220" width="2.33203125" style="1" customWidth="1"/>
    <col min="7221" max="7221" width="41" style="1" customWidth="1"/>
    <col min="7222" max="7222" width="14.33203125" style="1" customWidth="1"/>
    <col min="7223" max="7224" width="11.5546875" style="1" customWidth="1"/>
    <col min="7225" max="7225" width="21.88671875" style="1" customWidth="1"/>
    <col min="7226" max="7417" width="11.5546875" style="1"/>
    <col min="7418" max="7418" width="21.88671875" style="1" customWidth="1"/>
    <col min="7419" max="7419" width="13.88671875" style="1" customWidth="1"/>
    <col min="7420" max="7420" width="38.6640625" style="1" customWidth="1"/>
    <col min="7421" max="7421" width="3" style="1" bestFit="1" customWidth="1"/>
    <col min="7422" max="7422" width="32.33203125" style="1" customWidth="1"/>
    <col min="7423" max="7423" width="46.33203125" style="1" customWidth="1"/>
    <col min="7424" max="7424" width="19" style="1" customWidth="1"/>
    <col min="7425" max="7425" width="0" style="1" hidden="1" customWidth="1"/>
    <col min="7426" max="7426" width="17.6640625" style="1" customWidth="1"/>
    <col min="7427" max="7427" width="0" style="1" hidden="1" customWidth="1"/>
    <col min="7428" max="7428" width="22.33203125" style="1" customWidth="1"/>
    <col min="7429" max="7429" width="5.33203125" style="1" customWidth="1"/>
    <col min="7430" max="7430" width="36.33203125" style="1" customWidth="1"/>
    <col min="7431" max="7431" width="5.6640625" style="1" customWidth="1"/>
    <col min="7432" max="7432" width="0" style="1" hidden="1" customWidth="1"/>
    <col min="7433" max="7433" width="20.6640625" style="1" customWidth="1"/>
    <col min="7434" max="7434" width="4.88671875" style="1" customWidth="1"/>
    <col min="7435" max="7435" width="0" style="1" hidden="1" customWidth="1"/>
    <col min="7436" max="7436" width="24.6640625" style="1" customWidth="1"/>
    <col min="7437" max="7437" width="12.33203125" style="1" customWidth="1"/>
    <col min="7438" max="7438" width="0" style="1" hidden="1" customWidth="1"/>
    <col min="7439" max="7439" width="3.44140625" style="1" customWidth="1"/>
    <col min="7440" max="7440" width="0" style="1" hidden="1" customWidth="1"/>
    <col min="7441" max="7441" width="17.6640625" style="1" customWidth="1"/>
    <col min="7442" max="7442" width="3.44140625" style="1" customWidth="1"/>
    <col min="7443" max="7443" width="0" style="1" hidden="1" customWidth="1"/>
    <col min="7444" max="7444" width="23.6640625" style="1" customWidth="1"/>
    <col min="7445" max="7445" width="10" style="1" customWidth="1"/>
    <col min="7446" max="7446" width="0" style="1" hidden="1" customWidth="1"/>
    <col min="7447" max="7448" width="14.6640625" style="1" customWidth="1"/>
    <col min="7449" max="7449" width="12.88671875" style="1" customWidth="1"/>
    <col min="7450" max="7450" width="3.33203125" style="1" customWidth="1"/>
    <col min="7451" max="7451" width="30.33203125" style="1" customWidth="1"/>
    <col min="7452" max="7452" width="5" style="1" customWidth="1"/>
    <col min="7453" max="7453" width="0" style="1" hidden="1" customWidth="1"/>
    <col min="7454" max="7454" width="14.33203125" style="1" customWidth="1"/>
    <col min="7455" max="7455" width="5.6640625" style="1" customWidth="1"/>
    <col min="7456" max="7456" width="0" style="1" hidden="1" customWidth="1"/>
    <col min="7457" max="7457" width="17.33203125" style="1" customWidth="1"/>
    <col min="7458" max="7458" width="12.6640625" style="1" customWidth="1"/>
    <col min="7459" max="7459" width="0" style="1" hidden="1" customWidth="1"/>
    <col min="7460" max="7460" width="5.33203125" style="1" customWidth="1"/>
    <col min="7461" max="7461" width="0" style="1" hidden="1" customWidth="1"/>
    <col min="7462" max="7462" width="17" style="1" customWidth="1"/>
    <col min="7463" max="7463" width="6.33203125" style="1" customWidth="1"/>
    <col min="7464" max="7464" width="0" style="1" hidden="1" customWidth="1"/>
    <col min="7465" max="7465" width="14.33203125" style="1" customWidth="1"/>
    <col min="7466" max="7466" width="7.5546875" style="1" customWidth="1"/>
    <col min="7467" max="7467" width="0" style="1" hidden="1" customWidth="1"/>
    <col min="7468" max="7469" width="14.33203125" style="1" customWidth="1"/>
    <col min="7470" max="7470" width="20.88671875" style="1" customWidth="1"/>
    <col min="7471" max="7471" width="14.44140625" style="1" customWidth="1"/>
    <col min="7472" max="7472" width="15" style="1" customWidth="1"/>
    <col min="7473" max="7473" width="2.6640625" style="1" customWidth="1"/>
    <col min="7474" max="7474" width="11.6640625" style="1" customWidth="1"/>
    <col min="7475" max="7475" width="11.5546875" style="1" customWidth="1"/>
    <col min="7476" max="7476" width="2.33203125" style="1" customWidth="1"/>
    <col min="7477" max="7477" width="41" style="1" customWidth="1"/>
    <col min="7478" max="7478" width="14.33203125" style="1" customWidth="1"/>
    <col min="7479" max="7480" width="11.5546875" style="1" customWidth="1"/>
    <col min="7481" max="7481" width="21.88671875" style="1" customWidth="1"/>
    <col min="7482" max="7673" width="11.5546875" style="1"/>
    <col min="7674" max="7674" width="21.88671875" style="1" customWidth="1"/>
    <col min="7675" max="7675" width="13.88671875" style="1" customWidth="1"/>
    <col min="7676" max="7676" width="38.6640625" style="1" customWidth="1"/>
    <col min="7677" max="7677" width="3" style="1" bestFit="1" customWidth="1"/>
    <col min="7678" max="7678" width="32.33203125" style="1" customWidth="1"/>
    <col min="7679" max="7679" width="46.33203125" style="1" customWidth="1"/>
    <col min="7680" max="7680" width="19" style="1" customWidth="1"/>
    <col min="7681" max="7681" width="0" style="1" hidden="1" customWidth="1"/>
    <col min="7682" max="7682" width="17.6640625" style="1" customWidth="1"/>
    <col min="7683" max="7683" width="0" style="1" hidden="1" customWidth="1"/>
    <col min="7684" max="7684" width="22.33203125" style="1" customWidth="1"/>
    <col min="7685" max="7685" width="5.33203125" style="1" customWidth="1"/>
    <col min="7686" max="7686" width="36.33203125" style="1" customWidth="1"/>
    <col min="7687" max="7687" width="5.6640625" style="1" customWidth="1"/>
    <col min="7688" max="7688" width="0" style="1" hidden="1" customWidth="1"/>
    <col min="7689" max="7689" width="20.6640625" style="1" customWidth="1"/>
    <col min="7690" max="7690" width="4.88671875" style="1" customWidth="1"/>
    <col min="7691" max="7691" width="0" style="1" hidden="1" customWidth="1"/>
    <col min="7692" max="7692" width="24.6640625" style="1" customWidth="1"/>
    <col min="7693" max="7693" width="12.33203125" style="1" customWidth="1"/>
    <col min="7694" max="7694" width="0" style="1" hidden="1" customWidth="1"/>
    <col min="7695" max="7695" width="3.44140625" style="1" customWidth="1"/>
    <col min="7696" max="7696" width="0" style="1" hidden="1" customWidth="1"/>
    <col min="7697" max="7697" width="17.6640625" style="1" customWidth="1"/>
    <col min="7698" max="7698" width="3.44140625" style="1" customWidth="1"/>
    <col min="7699" max="7699" width="0" style="1" hidden="1" customWidth="1"/>
    <col min="7700" max="7700" width="23.6640625" style="1" customWidth="1"/>
    <col min="7701" max="7701" width="10" style="1" customWidth="1"/>
    <col min="7702" max="7702" width="0" style="1" hidden="1" customWidth="1"/>
    <col min="7703" max="7704" width="14.6640625" style="1" customWidth="1"/>
    <col min="7705" max="7705" width="12.88671875" style="1" customWidth="1"/>
    <col min="7706" max="7706" width="3.33203125" style="1" customWidth="1"/>
    <col min="7707" max="7707" width="30.33203125" style="1" customWidth="1"/>
    <col min="7708" max="7708" width="5" style="1" customWidth="1"/>
    <col min="7709" max="7709" width="0" style="1" hidden="1" customWidth="1"/>
    <col min="7710" max="7710" width="14.33203125" style="1" customWidth="1"/>
    <col min="7711" max="7711" width="5.6640625" style="1" customWidth="1"/>
    <col min="7712" max="7712" width="0" style="1" hidden="1" customWidth="1"/>
    <col min="7713" max="7713" width="17.33203125" style="1" customWidth="1"/>
    <col min="7714" max="7714" width="12.6640625" style="1" customWidth="1"/>
    <col min="7715" max="7715" width="0" style="1" hidden="1" customWidth="1"/>
    <col min="7716" max="7716" width="5.33203125" style="1" customWidth="1"/>
    <col min="7717" max="7717" width="0" style="1" hidden="1" customWidth="1"/>
    <col min="7718" max="7718" width="17" style="1" customWidth="1"/>
    <col min="7719" max="7719" width="6.33203125" style="1" customWidth="1"/>
    <col min="7720" max="7720" width="0" style="1" hidden="1" customWidth="1"/>
    <col min="7721" max="7721" width="14.33203125" style="1" customWidth="1"/>
    <col min="7722" max="7722" width="7.5546875" style="1" customWidth="1"/>
    <col min="7723" max="7723" width="0" style="1" hidden="1" customWidth="1"/>
    <col min="7724" max="7725" width="14.33203125" style="1" customWidth="1"/>
    <col min="7726" max="7726" width="20.88671875" style="1" customWidth="1"/>
    <col min="7727" max="7727" width="14.44140625" style="1" customWidth="1"/>
    <col min="7728" max="7728" width="15" style="1" customWidth="1"/>
    <col min="7729" max="7729" width="2.6640625" style="1" customWidth="1"/>
    <col min="7730" max="7730" width="11.6640625" style="1" customWidth="1"/>
    <col min="7731" max="7731" width="11.5546875" style="1" customWidth="1"/>
    <col min="7732" max="7732" width="2.33203125" style="1" customWidth="1"/>
    <col min="7733" max="7733" width="41" style="1" customWidth="1"/>
    <col min="7734" max="7734" width="14.33203125" style="1" customWidth="1"/>
    <col min="7735" max="7736" width="11.5546875" style="1" customWidth="1"/>
    <col min="7737" max="7737" width="21.88671875" style="1" customWidth="1"/>
    <col min="7738" max="7929" width="11.5546875" style="1"/>
    <col min="7930" max="7930" width="21.88671875" style="1" customWidth="1"/>
    <col min="7931" max="7931" width="13.88671875" style="1" customWidth="1"/>
    <col min="7932" max="7932" width="38.6640625" style="1" customWidth="1"/>
    <col min="7933" max="7933" width="3" style="1" bestFit="1" customWidth="1"/>
    <col min="7934" max="7934" width="32.33203125" style="1" customWidth="1"/>
    <col min="7935" max="7935" width="46.33203125" style="1" customWidth="1"/>
    <col min="7936" max="7936" width="19" style="1" customWidth="1"/>
    <col min="7937" max="7937" width="0" style="1" hidden="1" customWidth="1"/>
    <col min="7938" max="7938" width="17.6640625" style="1" customWidth="1"/>
    <col min="7939" max="7939" width="0" style="1" hidden="1" customWidth="1"/>
    <col min="7940" max="7940" width="22.33203125" style="1" customWidth="1"/>
    <col min="7941" max="7941" width="5.33203125" style="1" customWidth="1"/>
    <col min="7942" max="7942" width="36.33203125" style="1" customWidth="1"/>
    <col min="7943" max="7943" width="5.6640625" style="1" customWidth="1"/>
    <col min="7944" max="7944" width="0" style="1" hidden="1" customWidth="1"/>
    <col min="7945" max="7945" width="20.6640625" style="1" customWidth="1"/>
    <col min="7946" max="7946" width="4.88671875" style="1" customWidth="1"/>
    <col min="7947" max="7947" width="0" style="1" hidden="1" customWidth="1"/>
    <col min="7948" max="7948" width="24.6640625" style="1" customWidth="1"/>
    <col min="7949" max="7949" width="12.33203125" style="1" customWidth="1"/>
    <col min="7950" max="7950" width="0" style="1" hidden="1" customWidth="1"/>
    <col min="7951" max="7951" width="3.44140625" style="1" customWidth="1"/>
    <col min="7952" max="7952" width="0" style="1" hidden="1" customWidth="1"/>
    <col min="7953" max="7953" width="17.6640625" style="1" customWidth="1"/>
    <col min="7954" max="7954" width="3.44140625" style="1" customWidth="1"/>
    <col min="7955" max="7955" width="0" style="1" hidden="1" customWidth="1"/>
    <col min="7956" max="7956" width="23.6640625" style="1" customWidth="1"/>
    <col min="7957" max="7957" width="10" style="1" customWidth="1"/>
    <col min="7958" max="7958" width="0" style="1" hidden="1" customWidth="1"/>
    <col min="7959" max="7960" width="14.6640625" style="1" customWidth="1"/>
    <col min="7961" max="7961" width="12.88671875" style="1" customWidth="1"/>
    <col min="7962" max="7962" width="3.33203125" style="1" customWidth="1"/>
    <col min="7963" max="7963" width="30.33203125" style="1" customWidth="1"/>
    <col min="7964" max="7964" width="5" style="1" customWidth="1"/>
    <col min="7965" max="7965" width="0" style="1" hidden="1" customWidth="1"/>
    <col min="7966" max="7966" width="14.33203125" style="1" customWidth="1"/>
    <col min="7967" max="7967" width="5.6640625" style="1" customWidth="1"/>
    <col min="7968" max="7968" width="0" style="1" hidden="1" customWidth="1"/>
    <col min="7969" max="7969" width="17.33203125" style="1" customWidth="1"/>
    <col min="7970" max="7970" width="12.6640625" style="1" customWidth="1"/>
    <col min="7971" max="7971" width="0" style="1" hidden="1" customWidth="1"/>
    <col min="7972" max="7972" width="5.33203125" style="1" customWidth="1"/>
    <col min="7973" max="7973" width="0" style="1" hidden="1" customWidth="1"/>
    <col min="7974" max="7974" width="17" style="1" customWidth="1"/>
    <col min="7975" max="7975" width="6.33203125" style="1" customWidth="1"/>
    <col min="7976" max="7976" width="0" style="1" hidden="1" customWidth="1"/>
    <col min="7977" max="7977" width="14.33203125" style="1" customWidth="1"/>
    <col min="7978" max="7978" width="7.5546875" style="1" customWidth="1"/>
    <col min="7979" max="7979" width="0" style="1" hidden="1" customWidth="1"/>
    <col min="7980" max="7981" width="14.33203125" style="1" customWidth="1"/>
    <col min="7982" max="7982" width="20.88671875" style="1" customWidth="1"/>
    <col min="7983" max="7983" width="14.44140625" style="1" customWidth="1"/>
    <col min="7984" max="7984" width="15" style="1" customWidth="1"/>
    <col min="7985" max="7985" width="2.6640625" style="1" customWidth="1"/>
    <col min="7986" max="7986" width="11.6640625" style="1" customWidth="1"/>
    <col min="7987" max="7987" width="11.5546875" style="1" customWidth="1"/>
    <col min="7988" max="7988" width="2.33203125" style="1" customWidth="1"/>
    <col min="7989" max="7989" width="41" style="1" customWidth="1"/>
    <col min="7990" max="7990" width="14.33203125" style="1" customWidth="1"/>
    <col min="7991" max="7992" width="11.5546875" style="1" customWidth="1"/>
    <col min="7993" max="7993" width="21.88671875" style="1" customWidth="1"/>
    <col min="7994" max="8185" width="11.5546875" style="1"/>
    <col min="8186" max="8186" width="21.88671875" style="1" customWidth="1"/>
    <col min="8187" max="8187" width="13.88671875" style="1" customWidth="1"/>
    <col min="8188" max="8188" width="38.6640625" style="1" customWidth="1"/>
    <col min="8189" max="8189" width="3" style="1" bestFit="1" customWidth="1"/>
    <col min="8190" max="8190" width="32.33203125" style="1" customWidth="1"/>
    <col min="8191" max="8191" width="46.33203125" style="1" customWidth="1"/>
    <col min="8192" max="8192" width="19" style="1" customWidth="1"/>
    <col min="8193" max="8193" width="0" style="1" hidden="1" customWidth="1"/>
    <col min="8194" max="8194" width="17.6640625" style="1" customWidth="1"/>
    <col min="8195" max="8195" width="0" style="1" hidden="1" customWidth="1"/>
    <col min="8196" max="8196" width="22.33203125" style="1" customWidth="1"/>
    <col min="8197" max="8197" width="5.33203125" style="1" customWidth="1"/>
    <col min="8198" max="8198" width="36.33203125" style="1" customWidth="1"/>
    <col min="8199" max="8199" width="5.6640625" style="1" customWidth="1"/>
    <col min="8200" max="8200" width="0" style="1" hidden="1" customWidth="1"/>
    <col min="8201" max="8201" width="20.6640625" style="1" customWidth="1"/>
    <col min="8202" max="8202" width="4.88671875" style="1" customWidth="1"/>
    <col min="8203" max="8203" width="0" style="1" hidden="1" customWidth="1"/>
    <col min="8204" max="8204" width="24.6640625" style="1" customWidth="1"/>
    <col min="8205" max="8205" width="12.33203125" style="1" customWidth="1"/>
    <col min="8206" max="8206" width="0" style="1" hidden="1" customWidth="1"/>
    <col min="8207" max="8207" width="3.44140625" style="1" customWidth="1"/>
    <col min="8208" max="8208" width="0" style="1" hidden="1" customWidth="1"/>
    <col min="8209" max="8209" width="17.6640625" style="1" customWidth="1"/>
    <col min="8210" max="8210" width="3.44140625" style="1" customWidth="1"/>
    <col min="8211" max="8211" width="0" style="1" hidden="1" customWidth="1"/>
    <col min="8212" max="8212" width="23.6640625" style="1" customWidth="1"/>
    <col min="8213" max="8213" width="10" style="1" customWidth="1"/>
    <col min="8214" max="8214" width="0" style="1" hidden="1" customWidth="1"/>
    <col min="8215" max="8216" width="14.6640625" style="1" customWidth="1"/>
    <col min="8217" max="8217" width="12.88671875" style="1" customWidth="1"/>
    <col min="8218" max="8218" width="3.33203125" style="1" customWidth="1"/>
    <col min="8219" max="8219" width="30.33203125" style="1" customWidth="1"/>
    <col min="8220" max="8220" width="5" style="1" customWidth="1"/>
    <col min="8221" max="8221" width="0" style="1" hidden="1" customWidth="1"/>
    <col min="8222" max="8222" width="14.33203125" style="1" customWidth="1"/>
    <col min="8223" max="8223" width="5.6640625" style="1" customWidth="1"/>
    <col min="8224" max="8224" width="0" style="1" hidden="1" customWidth="1"/>
    <col min="8225" max="8225" width="17.33203125" style="1" customWidth="1"/>
    <col min="8226" max="8226" width="12.6640625" style="1" customWidth="1"/>
    <col min="8227" max="8227" width="0" style="1" hidden="1" customWidth="1"/>
    <col min="8228" max="8228" width="5.33203125" style="1" customWidth="1"/>
    <col min="8229" max="8229" width="0" style="1" hidden="1" customWidth="1"/>
    <col min="8230" max="8230" width="17" style="1" customWidth="1"/>
    <col min="8231" max="8231" width="6.33203125" style="1" customWidth="1"/>
    <col min="8232" max="8232" width="0" style="1" hidden="1" customWidth="1"/>
    <col min="8233" max="8233" width="14.33203125" style="1" customWidth="1"/>
    <col min="8234" max="8234" width="7.5546875" style="1" customWidth="1"/>
    <col min="8235" max="8235" width="0" style="1" hidden="1" customWidth="1"/>
    <col min="8236" max="8237" width="14.33203125" style="1" customWidth="1"/>
    <col min="8238" max="8238" width="20.88671875" style="1" customWidth="1"/>
    <col min="8239" max="8239" width="14.44140625" style="1" customWidth="1"/>
    <col min="8240" max="8240" width="15" style="1" customWidth="1"/>
    <col min="8241" max="8241" width="2.6640625" style="1" customWidth="1"/>
    <col min="8242" max="8242" width="11.6640625" style="1" customWidth="1"/>
    <col min="8243" max="8243" width="11.5546875" style="1" customWidth="1"/>
    <col min="8244" max="8244" width="2.33203125" style="1" customWidth="1"/>
    <col min="8245" max="8245" width="41" style="1" customWidth="1"/>
    <col min="8246" max="8246" width="14.33203125" style="1" customWidth="1"/>
    <col min="8247" max="8248" width="11.5546875" style="1" customWidth="1"/>
    <col min="8249" max="8249" width="21.88671875" style="1" customWidth="1"/>
    <col min="8250" max="8441" width="11.5546875" style="1"/>
    <col min="8442" max="8442" width="21.88671875" style="1" customWidth="1"/>
    <col min="8443" max="8443" width="13.88671875" style="1" customWidth="1"/>
    <col min="8444" max="8444" width="38.6640625" style="1" customWidth="1"/>
    <col min="8445" max="8445" width="3" style="1" bestFit="1" customWidth="1"/>
    <col min="8446" max="8446" width="32.33203125" style="1" customWidth="1"/>
    <col min="8447" max="8447" width="46.33203125" style="1" customWidth="1"/>
    <col min="8448" max="8448" width="19" style="1" customWidth="1"/>
    <col min="8449" max="8449" width="0" style="1" hidden="1" customWidth="1"/>
    <col min="8450" max="8450" width="17.6640625" style="1" customWidth="1"/>
    <col min="8451" max="8451" width="0" style="1" hidden="1" customWidth="1"/>
    <col min="8452" max="8452" width="22.33203125" style="1" customWidth="1"/>
    <col min="8453" max="8453" width="5.33203125" style="1" customWidth="1"/>
    <col min="8454" max="8454" width="36.33203125" style="1" customWidth="1"/>
    <col min="8455" max="8455" width="5.6640625" style="1" customWidth="1"/>
    <col min="8456" max="8456" width="0" style="1" hidden="1" customWidth="1"/>
    <col min="8457" max="8457" width="20.6640625" style="1" customWidth="1"/>
    <col min="8458" max="8458" width="4.88671875" style="1" customWidth="1"/>
    <col min="8459" max="8459" width="0" style="1" hidden="1" customWidth="1"/>
    <col min="8460" max="8460" width="24.6640625" style="1" customWidth="1"/>
    <col min="8461" max="8461" width="12.33203125" style="1" customWidth="1"/>
    <col min="8462" max="8462" width="0" style="1" hidden="1" customWidth="1"/>
    <col min="8463" max="8463" width="3.44140625" style="1" customWidth="1"/>
    <col min="8464" max="8464" width="0" style="1" hidden="1" customWidth="1"/>
    <col min="8465" max="8465" width="17.6640625" style="1" customWidth="1"/>
    <col min="8466" max="8466" width="3.44140625" style="1" customWidth="1"/>
    <col min="8467" max="8467" width="0" style="1" hidden="1" customWidth="1"/>
    <col min="8468" max="8468" width="23.6640625" style="1" customWidth="1"/>
    <col min="8469" max="8469" width="10" style="1" customWidth="1"/>
    <col min="8470" max="8470" width="0" style="1" hidden="1" customWidth="1"/>
    <col min="8471" max="8472" width="14.6640625" style="1" customWidth="1"/>
    <col min="8473" max="8473" width="12.88671875" style="1" customWidth="1"/>
    <col min="8474" max="8474" width="3.33203125" style="1" customWidth="1"/>
    <col min="8475" max="8475" width="30.33203125" style="1" customWidth="1"/>
    <col min="8476" max="8476" width="5" style="1" customWidth="1"/>
    <col min="8477" max="8477" width="0" style="1" hidden="1" customWidth="1"/>
    <col min="8478" max="8478" width="14.33203125" style="1" customWidth="1"/>
    <col min="8479" max="8479" width="5.6640625" style="1" customWidth="1"/>
    <col min="8480" max="8480" width="0" style="1" hidden="1" customWidth="1"/>
    <col min="8481" max="8481" width="17.33203125" style="1" customWidth="1"/>
    <col min="8482" max="8482" width="12.6640625" style="1" customWidth="1"/>
    <col min="8483" max="8483" width="0" style="1" hidden="1" customWidth="1"/>
    <col min="8484" max="8484" width="5.33203125" style="1" customWidth="1"/>
    <col min="8485" max="8485" width="0" style="1" hidden="1" customWidth="1"/>
    <col min="8486" max="8486" width="17" style="1" customWidth="1"/>
    <col min="8487" max="8487" width="6.33203125" style="1" customWidth="1"/>
    <col min="8488" max="8488" width="0" style="1" hidden="1" customWidth="1"/>
    <col min="8489" max="8489" width="14.33203125" style="1" customWidth="1"/>
    <col min="8490" max="8490" width="7.5546875" style="1" customWidth="1"/>
    <col min="8491" max="8491" width="0" style="1" hidden="1" customWidth="1"/>
    <col min="8492" max="8493" width="14.33203125" style="1" customWidth="1"/>
    <col min="8494" max="8494" width="20.88671875" style="1" customWidth="1"/>
    <col min="8495" max="8495" width="14.44140625" style="1" customWidth="1"/>
    <col min="8496" max="8496" width="15" style="1" customWidth="1"/>
    <col min="8497" max="8497" width="2.6640625" style="1" customWidth="1"/>
    <col min="8498" max="8498" width="11.6640625" style="1" customWidth="1"/>
    <col min="8499" max="8499" width="11.5546875" style="1" customWidth="1"/>
    <col min="8500" max="8500" width="2.33203125" style="1" customWidth="1"/>
    <col min="8501" max="8501" width="41" style="1" customWidth="1"/>
    <col min="8502" max="8502" width="14.33203125" style="1" customWidth="1"/>
    <col min="8503" max="8504" width="11.5546875" style="1" customWidth="1"/>
    <col min="8505" max="8505" width="21.88671875" style="1" customWidth="1"/>
    <col min="8506" max="8697" width="11.5546875" style="1"/>
    <col min="8698" max="8698" width="21.88671875" style="1" customWidth="1"/>
    <col min="8699" max="8699" width="13.88671875" style="1" customWidth="1"/>
    <col min="8700" max="8700" width="38.6640625" style="1" customWidth="1"/>
    <col min="8701" max="8701" width="3" style="1" bestFit="1" customWidth="1"/>
    <col min="8702" max="8702" width="32.33203125" style="1" customWidth="1"/>
    <col min="8703" max="8703" width="46.33203125" style="1" customWidth="1"/>
    <col min="8704" max="8704" width="19" style="1" customWidth="1"/>
    <col min="8705" max="8705" width="0" style="1" hidden="1" customWidth="1"/>
    <col min="8706" max="8706" width="17.6640625" style="1" customWidth="1"/>
    <col min="8707" max="8707" width="0" style="1" hidden="1" customWidth="1"/>
    <col min="8708" max="8708" width="22.33203125" style="1" customWidth="1"/>
    <col min="8709" max="8709" width="5.33203125" style="1" customWidth="1"/>
    <col min="8710" max="8710" width="36.33203125" style="1" customWidth="1"/>
    <col min="8711" max="8711" width="5.6640625" style="1" customWidth="1"/>
    <col min="8712" max="8712" width="0" style="1" hidden="1" customWidth="1"/>
    <col min="8713" max="8713" width="20.6640625" style="1" customWidth="1"/>
    <col min="8714" max="8714" width="4.88671875" style="1" customWidth="1"/>
    <col min="8715" max="8715" width="0" style="1" hidden="1" customWidth="1"/>
    <col min="8716" max="8716" width="24.6640625" style="1" customWidth="1"/>
    <col min="8717" max="8717" width="12.33203125" style="1" customWidth="1"/>
    <col min="8718" max="8718" width="0" style="1" hidden="1" customWidth="1"/>
    <col min="8719" max="8719" width="3.44140625" style="1" customWidth="1"/>
    <col min="8720" max="8720" width="0" style="1" hidden="1" customWidth="1"/>
    <col min="8721" max="8721" width="17.6640625" style="1" customWidth="1"/>
    <col min="8722" max="8722" width="3.44140625" style="1" customWidth="1"/>
    <col min="8723" max="8723" width="0" style="1" hidden="1" customWidth="1"/>
    <col min="8724" max="8724" width="23.6640625" style="1" customWidth="1"/>
    <col min="8725" max="8725" width="10" style="1" customWidth="1"/>
    <col min="8726" max="8726" width="0" style="1" hidden="1" customWidth="1"/>
    <col min="8727" max="8728" width="14.6640625" style="1" customWidth="1"/>
    <col min="8729" max="8729" width="12.88671875" style="1" customWidth="1"/>
    <col min="8730" max="8730" width="3.33203125" style="1" customWidth="1"/>
    <col min="8731" max="8731" width="30.33203125" style="1" customWidth="1"/>
    <col min="8732" max="8732" width="5" style="1" customWidth="1"/>
    <col min="8733" max="8733" width="0" style="1" hidden="1" customWidth="1"/>
    <col min="8734" max="8734" width="14.33203125" style="1" customWidth="1"/>
    <col min="8735" max="8735" width="5.6640625" style="1" customWidth="1"/>
    <col min="8736" max="8736" width="0" style="1" hidden="1" customWidth="1"/>
    <col min="8737" max="8737" width="17.33203125" style="1" customWidth="1"/>
    <col min="8738" max="8738" width="12.6640625" style="1" customWidth="1"/>
    <col min="8739" max="8739" width="0" style="1" hidden="1" customWidth="1"/>
    <col min="8740" max="8740" width="5.33203125" style="1" customWidth="1"/>
    <col min="8741" max="8741" width="0" style="1" hidden="1" customWidth="1"/>
    <col min="8742" max="8742" width="17" style="1" customWidth="1"/>
    <col min="8743" max="8743" width="6.33203125" style="1" customWidth="1"/>
    <col min="8744" max="8744" width="0" style="1" hidden="1" customWidth="1"/>
    <col min="8745" max="8745" width="14.33203125" style="1" customWidth="1"/>
    <col min="8746" max="8746" width="7.5546875" style="1" customWidth="1"/>
    <col min="8747" max="8747" width="0" style="1" hidden="1" customWidth="1"/>
    <col min="8748" max="8749" width="14.33203125" style="1" customWidth="1"/>
    <col min="8750" max="8750" width="20.88671875" style="1" customWidth="1"/>
    <col min="8751" max="8751" width="14.44140625" style="1" customWidth="1"/>
    <col min="8752" max="8752" width="15" style="1" customWidth="1"/>
    <col min="8753" max="8753" width="2.6640625" style="1" customWidth="1"/>
    <col min="8754" max="8754" width="11.6640625" style="1" customWidth="1"/>
    <col min="8755" max="8755" width="11.5546875" style="1" customWidth="1"/>
    <col min="8756" max="8756" width="2.33203125" style="1" customWidth="1"/>
    <col min="8757" max="8757" width="41" style="1" customWidth="1"/>
    <col min="8758" max="8758" width="14.33203125" style="1" customWidth="1"/>
    <col min="8759" max="8760" width="11.5546875" style="1" customWidth="1"/>
    <col min="8761" max="8761" width="21.88671875" style="1" customWidth="1"/>
    <col min="8762" max="8953" width="11.5546875" style="1"/>
    <col min="8954" max="8954" width="21.88671875" style="1" customWidth="1"/>
    <col min="8955" max="8955" width="13.88671875" style="1" customWidth="1"/>
    <col min="8956" max="8956" width="38.6640625" style="1" customWidth="1"/>
    <col min="8957" max="8957" width="3" style="1" bestFit="1" customWidth="1"/>
    <col min="8958" max="8958" width="32.33203125" style="1" customWidth="1"/>
    <col min="8959" max="8959" width="46.33203125" style="1" customWidth="1"/>
    <col min="8960" max="8960" width="19" style="1" customWidth="1"/>
    <col min="8961" max="8961" width="0" style="1" hidden="1" customWidth="1"/>
    <col min="8962" max="8962" width="17.6640625" style="1" customWidth="1"/>
    <col min="8963" max="8963" width="0" style="1" hidden="1" customWidth="1"/>
    <col min="8964" max="8964" width="22.33203125" style="1" customWidth="1"/>
    <col min="8965" max="8965" width="5.33203125" style="1" customWidth="1"/>
    <col min="8966" max="8966" width="36.33203125" style="1" customWidth="1"/>
    <col min="8967" max="8967" width="5.6640625" style="1" customWidth="1"/>
    <col min="8968" max="8968" width="0" style="1" hidden="1" customWidth="1"/>
    <col min="8969" max="8969" width="20.6640625" style="1" customWidth="1"/>
    <col min="8970" max="8970" width="4.88671875" style="1" customWidth="1"/>
    <col min="8971" max="8971" width="0" style="1" hidden="1" customWidth="1"/>
    <col min="8972" max="8972" width="24.6640625" style="1" customWidth="1"/>
    <col min="8973" max="8973" width="12.33203125" style="1" customWidth="1"/>
    <col min="8974" max="8974" width="0" style="1" hidden="1" customWidth="1"/>
    <col min="8975" max="8975" width="3.44140625" style="1" customWidth="1"/>
    <col min="8976" max="8976" width="0" style="1" hidden="1" customWidth="1"/>
    <col min="8977" max="8977" width="17.6640625" style="1" customWidth="1"/>
    <col min="8978" max="8978" width="3.44140625" style="1" customWidth="1"/>
    <col min="8979" max="8979" width="0" style="1" hidden="1" customWidth="1"/>
    <col min="8980" max="8980" width="23.6640625" style="1" customWidth="1"/>
    <col min="8981" max="8981" width="10" style="1" customWidth="1"/>
    <col min="8982" max="8982" width="0" style="1" hidden="1" customWidth="1"/>
    <col min="8983" max="8984" width="14.6640625" style="1" customWidth="1"/>
    <col min="8985" max="8985" width="12.88671875" style="1" customWidth="1"/>
    <col min="8986" max="8986" width="3.33203125" style="1" customWidth="1"/>
    <col min="8987" max="8987" width="30.33203125" style="1" customWidth="1"/>
    <col min="8988" max="8988" width="5" style="1" customWidth="1"/>
    <col min="8989" max="8989" width="0" style="1" hidden="1" customWidth="1"/>
    <col min="8990" max="8990" width="14.33203125" style="1" customWidth="1"/>
    <col min="8991" max="8991" width="5.6640625" style="1" customWidth="1"/>
    <col min="8992" max="8992" width="0" style="1" hidden="1" customWidth="1"/>
    <col min="8993" max="8993" width="17.33203125" style="1" customWidth="1"/>
    <col min="8994" max="8994" width="12.6640625" style="1" customWidth="1"/>
    <col min="8995" max="8995" width="0" style="1" hidden="1" customWidth="1"/>
    <col min="8996" max="8996" width="5.33203125" style="1" customWidth="1"/>
    <col min="8997" max="8997" width="0" style="1" hidden="1" customWidth="1"/>
    <col min="8998" max="8998" width="17" style="1" customWidth="1"/>
    <col min="8999" max="8999" width="6.33203125" style="1" customWidth="1"/>
    <col min="9000" max="9000" width="0" style="1" hidden="1" customWidth="1"/>
    <col min="9001" max="9001" width="14.33203125" style="1" customWidth="1"/>
    <col min="9002" max="9002" width="7.5546875" style="1" customWidth="1"/>
    <col min="9003" max="9003" width="0" style="1" hidden="1" customWidth="1"/>
    <col min="9004" max="9005" width="14.33203125" style="1" customWidth="1"/>
    <col min="9006" max="9006" width="20.88671875" style="1" customWidth="1"/>
    <col min="9007" max="9007" width="14.44140625" style="1" customWidth="1"/>
    <col min="9008" max="9008" width="15" style="1" customWidth="1"/>
    <col min="9009" max="9009" width="2.6640625" style="1" customWidth="1"/>
    <col min="9010" max="9010" width="11.6640625" style="1" customWidth="1"/>
    <col min="9011" max="9011" width="11.5546875" style="1" customWidth="1"/>
    <col min="9012" max="9012" width="2.33203125" style="1" customWidth="1"/>
    <col min="9013" max="9013" width="41" style="1" customWidth="1"/>
    <col min="9014" max="9014" width="14.33203125" style="1" customWidth="1"/>
    <col min="9015" max="9016" width="11.5546875" style="1" customWidth="1"/>
    <col min="9017" max="9017" width="21.88671875" style="1" customWidth="1"/>
    <col min="9018" max="9209" width="11.5546875" style="1"/>
    <col min="9210" max="9210" width="21.88671875" style="1" customWidth="1"/>
    <col min="9211" max="9211" width="13.88671875" style="1" customWidth="1"/>
    <col min="9212" max="9212" width="38.6640625" style="1" customWidth="1"/>
    <col min="9213" max="9213" width="3" style="1" bestFit="1" customWidth="1"/>
    <col min="9214" max="9214" width="32.33203125" style="1" customWidth="1"/>
    <col min="9215" max="9215" width="46.33203125" style="1" customWidth="1"/>
    <col min="9216" max="9216" width="19" style="1" customWidth="1"/>
    <col min="9217" max="9217" width="0" style="1" hidden="1" customWidth="1"/>
    <col min="9218" max="9218" width="17.6640625" style="1" customWidth="1"/>
    <col min="9219" max="9219" width="0" style="1" hidden="1" customWidth="1"/>
    <col min="9220" max="9220" width="22.33203125" style="1" customWidth="1"/>
    <col min="9221" max="9221" width="5.33203125" style="1" customWidth="1"/>
    <col min="9222" max="9222" width="36.33203125" style="1" customWidth="1"/>
    <col min="9223" max="9223" width="5.6640625" style="1" customWidth="1"/>
    <col min="9224" max="9224" width="0" style="1" hidden="1" customWidth="1"/>
    <col min="9225" max="9225" width="20.6640625" style="1" customWidth="1"/>
    <col min="9226" max="9226" width="4.88671875" style="1" customWidth="1"/>
    <col min="9227" max="9227" width="0" style="1" hidden="1" customWidth="1"/>
    <col min="9228" max="9228" width="24.6640625" style="1" customWidth="1"/>
    <col min="9229" max="9229" width="12.33203125" style="1" customWidth="1"/>
    <col min="9230" max="9230" width="0" style="1" hidden="1" customWidth="1"/>
    <col min="9231" max="9231" width="3.44140625" style="1" customWidth="1"/>
    <col min="9232" max="9232" width="0" style="1" hidden="1" customWidth="1"/>
    <col min="9233" max="9233" width="17.6640625" style="1" customWidth="1"/>
    <col min="9234" max="9234" width="3.44140625" style="1" customWidth="1"/>
    <col min="9235" max="9235" width="0" style="1" hidden="1" customWidth="1"/>
    <col min="9236" max="9236" width="23.6640625" style="1" customWidth="1"/>
    <col min="9237" max="9237" width="10" style="1" customWidth="1"/>
    <col min="9238" max="9238" width="0" style="1" hidden="1" customWidth="1"/>
    <col min="9239" max="9240" width="14.6640625" style="1" customWidth="1"/>
    <col min="9241" max="9241" width="12.88671875" style="1" customWidth="1"/>
    <col min="9242" max="9242" width="3.33203125" style="1" customWidth="1"/>
    <col min="9243" max="9243" width="30.33203125" style="1" customWidth="1"/>
    <col min="9244" max="9244" width="5" style="1" customWidth="1"/>
    <col min="9245" max="9245" width="0" style="1" hidden="1" customWidth="1"/>
    <col min="9246" max="9246" width="14.33203125" style="1" customWidth="1"/>
    <col min="9247" max="9247" width="5.6640625" style="1" customWidth="1"/>
    <col min="9248" max="9248" width="0" style="1" hidden="1" customWidth="1"/>
    <col min="9249" max="9249" width="17.33203125" style="1" customWidth="1"/>
    <col min="9250" max="9250" width="12.6640625" style="1" customWidth="1"/>
    <col min="9251" max="9251" width="0" style="1" hidden="1" customWidth="1"/>
    <col min="9252" max="9252" width="5.33203125" style="1" customWidth="1"/>
    <col min="9253" max="9253" width="0" style="1" hidden="1" customWidth="1"/>
    <col min="9254" max="9254" width="17" style="1" customWidth="1"/>
    <col min="9255" max="9255" width="6.33203125" style="1" customWidth="1"/>
    <col min="9256" max="9256" width="0" style="1" hidden="1" customWidth="1"/>
    <col min="9257" max="9257" width="14.33203125" style="1" customWidth="1"/>
    <col min="9258" max="9258" width="7.5546875" style="1" customWidth="1"/>
    <col min="9259" max="9259" width="0" style="1" hidden="1" customWidth="1"/>
    <col min="9260" max="9261" width="14.33203125" style="1" customWidth="1"/>
    <col min="9262" max="9262" width="20.88671875" style="1" customWidth="1"/>
    <col min="9263" max="9263" width="14.44140625" style="1" customWidth="1"/>
    <col min="9264" max="9264" width="15" style="1" customWidth="1"/>
    <col min="9265" max="9265" width="2.6640625" style="1" customWidth="1"/>
    <col min="9266" max="9266" width="11.6640625" style="1" customWidth="1"/>
    <col min="9267" max="9267" width="11.5546875" style="1" customWidth="1"/>
    <col min="9268" max="9268" width="2.33203125" style="1" customWidth="1"/>
    <col min="9269" max="9269" width="41" style="1" customWidth="1"/>
    <col min="9270" max="9270" width="14.33203125" style="1" customWidth="1"/>
    <col min="9271" max="9272" width="11.5546875" style="1" customWidth="1"/>
    <col min="9273" max="9273" width="21.88671875" style="1" customWidth="1"/>
    <col min="9274" max="9465" width="11.5546875" style="1"/>
    <col min="9466" max="9466" width="21.88671875" style="1" customWidth="1"/>
    <col min="9467" max="9467" width="13.88671875" style="1" customWidth="1"/>
    <col min="9468" max="9468" width="38.6640625" style="1" customWidth="1"/>
    <col min="9469" max="9469" width="3" style="1" bestFit="1" customWidth="1"/>
    <col min="9470" max="9470" width="32.33203125" style="1" customWidth="1"/>
    <col min="9471" max="9471" width="46.33203125" style="1" customWidth="1"/>
    <col min="9472" max="9472" width="19" style="1" customWidth="1"/>
    <col min="9473" max="9473" width="0" style="1" hidden="1" customWidth="1"/>
    <col min="9474" max="9474" width="17.6640625" style="1" customWidth="1"/>
    <col min="9475" max="9475" width="0" style="1" hidden="1" customWidth="1"/>
    <col min="9476" max="9476" width="22.33203125" style="1" customWidth="1"/>
    <col min="9477" max="9477" width="5.33203125" style="1" customWidth="1"/>
    <col min="9478" max="9478" width="36.33203125" style="1" customWidth="1"/>
    <col min="9479" max="9479" width="5.6640625" style="1" customWidth="1"/>
    <col min="9480" max="9480" width="0" style="1" hidden="1" customWidth="1"/>
    <col min="9481" max="9481" width="20.6640625" style="1" customWidth="1"/>
    <col min="9482" max="9482" width="4.88671875" style="1" customWidth="1"/>
    <col min="9483" max="9483" width="0" style="1" hidden="1" customWidth="1"/>
    <col min="9484" max="9484" width="24.6640625" style="1" customWidth="1"/>
    <col min="9485" max="9485" width="12.33203125" style="1" customWidth="1"/>
    <col min="9486" max="9486" width="0" style="1" hidden="1" customWidth="1"/>
    <col min="9487" max="9487" width="3.44140625" style="1" customWidth="1"/>
    <col min="9488" max="9488" width="0" style="1" hidden="1" customWidth="1"/>
    <col min="9489" max="9489" width="17.6640625" style="1" customWidth="1"/>
    <col min="9490" max="9490" width="3.44140625" style="1" customWidth="1"/>
    <col min="9491" max="9491" width="0" style="1" hidden="1" customWidth="1"/>
    <col min="9492" max="9492" width="23.6640625" style="1" customWidth="1"/>
    <col min="9493" max="9493" width="10" style="1" customWidth="1"/>
    <col min="9494" max="9494" width="0" style="1" hidden="1" customWidth="1"/>
    <col min="9495" max="9496" width="14.6640625" style="1" customWidth="1"/>
    <col min="9497" max="9497" width="12.88671875" style="1" customWidth="1"/>
    <col min="9498" max="9498" width="3.33203125" style="1" customWidth="1"/>
    <col min="9499" max="9499" width="30.33203125" style="1" customWidth="1"/>
    <col min="9500" max="9500" width="5" style="1" customWidth="1"/>
    <col min="9501" max="9501" width="0" style="1" hidden="1" customWidth="1"/>
    <col min="9502" max="9502" width="14.33203125" style="1" customWidth="1"/>
    <col min="9503" max="9503" width="5.6640625" style="1" customWidth="1"/>
    <col min="9504" max="9504" width="0" style="1" hidden="1" customWidth="1"/>
    <col min="9505" max="9505" width="17.33203125" style="1" customWidth="1"/>
    <col min="9506" max="9506" width="12.6640625" style="1" customWidth="1"/>
    <col min="9507" max="9507" width="0" style="1" hidden="1" customWidth="1"/>
    <col min="9508" max="9508" width="5.33203125" style="1" customWidth="1"/>
    <col min="9509" max="9509" width="0" style="1" hidden="1" customWidth="1"/>
    <col min="9510" max="9510" width="17" style="1" customWidth="1"/>
    <col min="9511" max="9511" width="6.33203125" style="1" customWidth="1"/>
    <col min="9512" max="9512" width="0" style="1" hidden="1" customWidth="1"/>
    <col min="9513" max="9513" width="14.33203125" style="1" customWidth="1"/>
    <col min="9514" max="9514" width="7.5546875" style="1" customWidth="1"/>
    <col min="9515" max="9515" width="0" style="1" hidden="1" customWidth="1"/>
    <col min="9516" max="9517" width="14.33203125" style="1" customWidth="1"/>
    <col min="9518" max="9518" width="20.88671875" style="1" customWidth="1"/>
    <col min="9519" max="9519" width="14.44140625" style="1" customWidth="1"/>
    <col min="9520" max="9520" width="15" style="1" customWidth="1"/>
    <col min="9521" max="9521" width="2.6640625" style="1" customWidth="1"/>
    <col min="9522" max="9522" width="11.6640625" style="1" customWidth="1"/>
    <col min="9523" max="9523" width="11.5546875" style="1" customWidth="1"/>
    <col min="9524" max="9524" width="2.33203125" style="1" customWidth="1"/>
    <col min="9525" max="9525" width="41" style="1" customWidth="1"/>
    <col min="9526" max="9526" width="14.33203125" style="1" customWidth="1"/>
    <col min="9527" max="9528" width="11.5546875" style="1" customWidth="1"/>
    <col min="9529" max="9529" width="21.88671875" style="1" customWidth="1"/>
    <col min="9530" max="9721" width="11.5546875" style="1"/>
    <col min="9722" max="9722" width="21.88671875" style="1" customWidth="1"/>
    <col min="9723" max="9723" width="13.88671875" style="1" customWidth="1"/>
    <col min="9724" max="9724" width="38.6640625" style="1" customWidth="1"/>
    <col min="9725" max="9725" width="3" style="1" bestFit="1" customWidth="1"/>
    <col min="9726" max="9726" width="32.33203125" style="1" customWidth="1"/>
    <col min="9727" max="9727" width="46.33203125" style="1" customWidth="1"/>
    <col min="9728" max="9728" width="19" style="1" customWidth="1"/>
    <col min="9729" max="9729" width="0" style="1" hidden="1" customWidth="1"/>
    <col min="9730" max="9730" width="17.6640625" style="1" customWidth="1"/>
    <col min="9731" max="9731" width="0" style="1" hidden="1" customWidth="1"/>
    <col min="9732" max="9732" width="22.33203125" style="1" customWidth="1"/>
    <col min="9733" max="9733" width="5.33203125" style="1" customWidth="1"/>
    <col min="9734" max="9734" width="36.33203125" style="1" customWidth="1"/>
    <col min="9735" max="9735" width="5.6640625" style="1" customWidth="1"/>
    <col min="9736" max="9736" width="0" style="1" hidden="1" customWidth="1"/>
    <col min="9737" max="9737" width="20.6640625" style="1" customWidth="1"/>
    <col min="9738" max="9738" width="4.88671875" style="1" customWidth="1"/>
    <col min="9739" max="9739" width="0" style="1" hidden="1" customWidth="1"/>
    <col min="9740" max="9740" width="24.6640625" style="1" customWidth="1"/>
    <col min="9741" max="9741" width="12.33203125" style="1" customWidth="1"/>
    <col min="9742" max="9742" width="0" style="1" hidden="1" customWidth="1"/>
    <col min="9743" max="9743" width="3.44140625" style="1" customWidth="1"/>
    <col min="9744" max="9744" width="0" style="1" hidden="1" customWidth="1"/>
    <col min="9745" max="9745" width="17.6640625" style="1" customWidth="1"/>
    <col min="9746" max="9746" width="3.44140625" style="1" customWidth="1"/>
    <col min="9747" max="9747" width="0" style="1" hidden="1" customWidth="1"/>
    <col min="9748" max="9748" width="23.6640625" style="1" customWidth="1"/>
    <col min="9749" max="9749" width="10" style="1" customWidth="1"/>
    <col min="9750" max="9750" width="0" style="1" hidden="1" customWidth="1"/>
    <col min="9751" max="9752" width="14.6640625" style="1" customWidth="1"/>
    <col min="9753" max="9753" width="12.88671875" style="1" customWidth="1"/>
    <col min="9754" max="9754" width="3.33203125" style="1" customWidth="1"/>
    <col min="9755" max="9755" width="30.33203125" style="1" customWidth="1"/>
    <col min="9756" max="9756" width="5" style="1" customWidth="1"/>
    <col min="9757" max="9757" width="0" style="1" hidden="1" customWidth="1"/>
    <col min="9758" max="9758" width="14.33203125" style="1" customWidth="1"/>
    <col min="9759" max="9759" width="5.6640625" style="1" customWidth="1"/>
    <col min="9760" max="9760" width="0" style="1" hidden="1" customWidth="1"/>
    <col min="9761" max="9761" width="17.33203125" style="1" customWidth="1"/>
    <col min="9762" max="9762" width="12.6640625" style="1" customWidth="1"/>
    <col min="9763" max="9763" width="0" style="1" hidden="1" customWidth="1"/>
    <col min="9764" max="9764" width="5.33203125" style="1" customWidth="1"/>
    <col min="9765" max="9765" width="0" style="1" hidden="1" customWidth="1"/>
    <col min="9766" max="9766" width="17" style="1" customWidth="1"/>
    <col min="9767" max="9767" width="6.33203125" style="1" customWidth="1"/>
    <col min="9768" max="9768" width="0" style="1" hidden="1" customWidth="1"/>
    <col min="9769" max="9769" width="14.33203125" style="1" customWidth="1"/>
    <col min="9770" max="9770" width="7.5546875" style="1" customWidth="1"/>
    <col min="9771" max="9771" width="0" style="1" hidden="1" customWidth="1"/>
    <col min="9772" max="9773" width="14.33203125" style="1" customWidth="1"/>
    <col min="9774" max="9774" width="20.88671875" style="1" customWidth="1"/>
    <col min="9775" max="9775" width="14.44140625" style="1" customWidth="1"/>
    <col min="9776" max="9776" width="15" style="1" customWidth="1"/>
    <col min="9777" max="9777" width="2.6640625" style="1" customWidth="1"/>
    <col min="9778" max="9778" width="11.6640625" style="1" customWidth="1"/>
    <col min="9779" max="9779" width="11.5546875" style="1" customWidth="1"/>
    <col min="9780" max="9780" width="2.33203125" style="1" customWidth="1"/>
    <col min="9781" max="9781" width="41" style="1" customWidth="1"/>
    <col min="9782" max="9782" width="14.33203125" style="1" customWidth="1"/>
    <col min="9783" max="9784" width="11.5546875" style="1" customWidth="1"/>
    <col min="9785" max="9785" width="21.88671875" style="1" customWidth="1"/>
    <col min="9786" max="9977" width="11.5546875" style="1"/>
    <col min="9978" max="9978" width="21.88671875" style="1" customWidth="1"/>
    <col min="9979" max="9979" width="13.88671875" style="1" customWidth="1"/>
    <col min="9980" max="9980" width="38.6640625" style="1" customWidth="1"/>
    <col min="9981" max="9981" width="3" style="1" bestFit="1" customWidth="1"/>
    <col min="9982" max="9982" width="32.33203125" style="1" customWidth="1"/>
    <col min="9983" max="9983" width="46.33203125" style="1" customWidth="1"/>
    <col min="9984" max="9984" width="19" style="1" customWidth="1"/>
    <col min="9985" max="9985" width="0" style="1" hidden="1" customWidth="1"/>
    <col min="9986" max="9986" width="17.6640625" style="1" customWidth="1"/>
    <col min="9987" max="9987" width="0" style="1" hidden="1" customWidth="1"/>
    <col min="9988" max="9988" width="22.33203125" style="1" customWidth="1"/>
    <col min="9989" max="9989" width="5.33203125" style="1" customWidth="1"/>
    <col min="9990" max="9990" width="36.33203125" style="1" customWidth="1"/>
    <col min="9991" max="9991" width="5.6640625" style="1" customWidth="1"/>
    <col min="9992" max="9992" width="0" style="1" hidden="1" customWidth="1"/>
    <col min="9993" max="9993" width="20.6640625" style="1" customWidth="1"/>
    <col min="9994" max="9994" width="4.88671875" style="1" customWidth="1"/>
    <col min="9995" max="9995" width="0" style="1" hidden="1" customWidth="1"/>
    <col min="9996" max="9996" width="24.6640625" style="1" customWidth="1"/>
    <col min="9997" max="9997" width="12.33203125" style="1" customWidth="1"/>
    <col min="9998" max="9998" width="0" style="1" hidden="1" customWidth="1"/>
    <col min="9999" max="9999" width="3.44140625" style="1" customWidth="1"/>
    <col min="10000" max="10000" width="0" style="1" hidden="1" customWidth="1"/>
    <col min="10001" max="10001" width="17.6640625" style="1" customWidth="1"/>
    <col min="10002" max="10002" width="3.44140625" style="1" customWidth="1"/>
    <col min="10003" max="10003" width="0" style="1" hidden="1" customWidth="1"/>
    <col min="10004" max="10004" width="23.6640625" style="1" customWidth="1"/>
    <col min="10005" max="10005" width="10" style="1" customWidth="1"/>
    <col min="10006" max="10006" width="0" style="1" hidden="1" customWidth="1"/>
    <col min="10007" max="10008" width="14.6640625" style="1" customWidth="1"/>
    <col min="10009" max="10009" width="12.88671875" style="1" customWidth="1"/>
    <col min="10010" max="10010" width="3.33203125" style="1" customWidth="1"/>
    <col min="10011" max="10011" width="30.33203125" style="1" customWidth="1"/>
    <col min="10012" max="10012" width="5" style="1" customWidth="1"/>
    <col min="10013" max="10013" width="0" style="1" hidden="1" customWidth="1"/>
    <col min="10014" max="10014" width="14.33203125" style="1" customWidth="1"/>
    <col min="10015" max="10015" width="5.6640625" style="1" customWidth="1"/>
    <col min="10016" max="10016" width="0" style="1" hidden="1" customWidth="1"/>
    <col min="10017" max="10017" width="17.33203125" style="1" customWidth="1"/>
    <col min="10018" max="10018" width="12.6640625" style="1" customWidth="1"/>
    <col min="10019" max="10019" width="0" style="1" hidden="1" customWidth="1"/>
    <col min="10020" max="10020" width="5.33203125" style="1" customWidth="1"/>
    <col min="10021" max="10021" width="0" style="1" hidden="1" customWidth="1"/>
    <col min="10022" max="10022" width="17" style="1" customWidth="1"/>
    <col min="10023" max="10023" width="6.33203125" style="1" customWidth="1"/>
    <col min="10024" max="10024" width="0" style="1" hidden="1" customWidth="1"/>
    <col min="10025" max="10025" width="14.33203125" style="1" customWidth="1"/>
    <col min="10026" max="10026" width="7.5546875" style="1" customWidth="1"/>
    <col min="10027" max="10027" width="0" style="1" hidden="1" customWidth="1"/>
    <col min="10028" max="10029" width="14.33203125" style="1" customWidth="1"/>
    <col min="10030" max="10030" width="20.88671875" style="1" customWidth="1"/>
    <col min="10031" max="10031" width="14.44140625" style="1" customWidth="1"/>
    <col min="10032" max="10032" width="15" style="1" customWidth="1"/>
    <col min="10033" max="10033" width="2.6640625" style="1" customWidth="1"/>
    <col min="10034" max="10034" width="11.6640625" style="1" customWidth="1"/>
    <col min="10035" max="10035" width="11.5546875" style="1" customWidth="1"/>
    <col min="10036" max="10036" width="2.33203125" style="1" customWidth="1"/>
    <col min="10037" max="10037" width="41" style="1" customWidth="1"/>
    <col min="10038" max="10038" width="14.33203125" style="1" customWidth="1"/>
    <col min="10039" max="10040" width="11.5546875" style="1" customWidth="1"/>
    <col min="10041" max="10041" width="21.88671875" style="1" customWidth="1"/>
    <col min="10042" max="10233" width="11.5546875" style="1"/>
    <col min="10234" max="10234" width="21.88671875" style="1" customWidth="1"/>
    <col min="10235" max="10235" width="13.88671875" style="1" customWidth="1"/>
    <col min="10236" max="10236" width="38.6640625" style="1" customWidth="1"/>
    <col min="10237" max="10237" width="3" style="1" bestFit="1" customWidth="1"/>
    <col min="10238" max="10238" width="32.33203125" style="1" customWidth="1"/>
    <col min="10239" max="10239" width="46.33203125" style="1" customWidth="1"/>
    <col min="10240" max="10240" width="19" style="1" customWidth="1"/>
    <col min="10241" max="10241" width="0" style="1" hidden="1" customWidth="1"/>
    <col min="10242" max="10242" width="17.6640625" style="1" customWidth="1"/>
    <col min="10243" max="10243" width="0" style="1" hidden="1" customWidth="1"/>
    <col min="10244" max="10244" width="22.33203125" style="1" customWidth="1"/>
    <col min="10245" max="10245" width="5.33203125" style="1" customWidth="1"/>
    <col min="10246" max="10246" width="36.33203125" style="1" customWidth="1"/>
    <col min="10247" max="10247" width="5.6640625" style="1" customWidth="1"/>
    <col min="10248" max="10248" width="0" style="1" hidden="1" customWidth="1"/>
    <col min="10249" max="10249" width="20.6640625" style="1" customWidth="1"/>
    <col min="10250" max="10250" width="4.88671875" style="1" customWidth="1"/>
    <col min="10251" max="10251" width="0" style="1" hidden="1" customWidth="1"/>
    <col min="10252" max="10252" width="24.6640625" style="1" customWidth="1"/>
    <col min="10253" max="10253" width="12.33203125" style="1" customWidth="1"/>
    <col min="10254" max="10254" width="0" style="1" hidden="1" customWidth="1"/>
    <col min="10255" max="10255" width="3.44140625" style="1" customWidth="1"/>
    <col min="10256" max="10256" width="0" style="1" hidden="1" customWidth="1"/>
    <col min="10257" max="10257" width="17.6640625" style="1" customWidth="1"/>
    <col min="10258" max="10258" width="3.44140625" style="1" customWidth="1"/>
    <col min="10259" max="10259" width="0" style="1" hidden="1" customWidth="1"/>
    <col min="10260" max="10260" width="23.6640625" style="1" customWidth="1"/>
    <col min="10261" max="10261" width="10" style="1" customWidth="1"/>
    <col min="10262" max="10262" width="0" style="1" hidden="1" customWidth="1"/>
    <col min="10263" max="10264" width="14.6640625" style="1" customWidth="1"/>
    <col min="10265" max="10265" width="12.88671875" style="1" customWidth="1"/>
    <col min="10266" max="10266" width="3.33203125" style="1" customWidth="1"/>
    <col min="10267" max="10267" width="30.33203125" style="1" customWidth="1"/>
    <col min="10268" max="10268" width="5" style="1" customWidth="1"/>
    <col min="10269" max="10269" width="0" style="1" hidden="1" customWidth="1"/>
    <col min="10270" max="10270" width="14.33203125" style="1" customWidth="1"/>
    <col min="10271" max="10271" width="5.6640625" style="1" customWidth="1"/>
    <col min="10272" max="10272" width="0" style="1" hidden="1" customWidth="1"/>
    <col min="10273" max="10273" width="17.33203125" style="1" customWidth="1"/>
    <col min="10274" max="10274" width="12.6640625" style="1" customWidth="1"/>
    <col min="10275" max="10275" width="0" style="1" hidden="1" customWidth="1"/>
    <col min="10276" max="10276" width="5.33203125" style="1" customWidth="1"/>
    <col min="10277" max="10277" width="0" style="1" hidden="1" customWidth="1"/>
    <col min="10278" max="10278" width="17" style="1" customWidth="1"/>
    <col min="10279" max="10279" width="6.33203125" style="1" customWidth="1"/>
    <col min="10280" max="10280" width="0" style="1" hidden="1" customWidth="1"/>
    <col min="10281" max="10281" width="14.33203125" style="1" customWidth="1"/>
    <col min="10282" max="10282" width="7.5546875" style="1" customWidth="1"/>
    <col min="10283" max="10283" width="0" style="1" hidden="1" customWidth="1"/>
    <col min="10284" max="10285" width="14.33203125" style="1" customWidth="1"/>
    <col min="10286" max="10286" width="20.88671875" style="1" customWidth="1"/>
    <col min="10287" max="10287" width="14.44140625" style="1" customWidth="1"/>
    <col min="10288" max="10288" width="15" style="1" customWidth="1"/>
    <col min="10289" max="10289" width="2.6640625" style="1" customWidth="1"/>
    <col min="10290" max="10290" width="11.6640625" style="1" customWidth="1"/>
    <col min="10291" max="10291" width="11.5546875" style="1" customWidth="1"/>
    <col min="10292" max="10292" width="2.33203125" style="1" customWidth="1"/>
    <col min="10293" max="10293" width="41" style="1" customWidth="1"/>
    <col min="10294" max="10294" width="14.33203125" style="1" customWidth="1"/>
    <col min="10295" max="10296" width="11.5546875" style="1" customWidth="1"/>
    <col min="10297" max="10297" width="21.88671875" style="1" customWidth="1"/>
    <col min="10298" max="10489" width="11.5546875" style="1"/>
    <col min="10490" max="10490" width="21.88671875" style="1" customWidth="1"/>
    <col min="10491" max="10491" width="13.88671875" style="1" customWidth="1"/>
    <col min="10492" max="10492" width="38.6640625" style="1" customWidth="1"/>
    <col min="10493" max="10493" width="3" style="1" bestFit="1" customWidth="1"/>
    <col min="10494" max="10494" width="32.33203125" style="1" customWidth="1"/>
    <col min="10495" max="10495" width="46.33203125" style="1" customWidth="1"/>
    <col min="10496" max="10496" width="19" style="1" customWidth="1"/>
    <col min="10497" max="10497" width="0" style="1" hidden="1" customWidth="1"/>
    <col min="10498" max="10498" width="17.6640625" style="1" customWidth="1"/>
    <col min="10499" max="10499" width="0" style="1" hidden="1" customWidth="1"/>
    <col min="10500" max="10500" width="22.33203125" style="1" customWidth="1"/>
    <col min="10501" max="10501" width="5.33203125" style="1" customWidth="1"/>
    <col min="10502" max="10502" width="36.33203125" style="1" customWidth="1"/>
    <col min="10503" max="10503" width="5.6640625" style="1" customWidth="1"/>
    <col min="10504" max="10504" width="0" style="1" hidden="1" customWidth="1"/>
    <col min="10505" max="10505" width="20.6640625" style="1" customWidth="1"/>
    <col min="10506" max="10506" width="4.88671875" style="1" customWidth="1"/>
    <col min="10507" max="10507" width="0" style="1" hidden="1" customWidth="1"/>
    <col min="10508" max="10508" width="24.6640625" style="1" customWidth="1"/>
    <col min="10509" max="10509" width="12.33203125" style="1" customWidth="1"/>
    <col min="10510" max="10510" width="0" style="1" hidden="1" customWidth="1"/>
    <col min="10511" max="10511" width="3.44140625" style="1" customWidth="1"/>
    <col min="10512" max="10512" width="0" style="1" hidden="1" customWidth="1"/>
    <col min="10513" max="10513" width="17.6640625" style="1" customWidth="1"/>
    <col min="10514" max="10514" width="3.44140625" style="1" customWidth="1"/>
    <col min="10515" max="10515" width="0" style="1" hidden="1" customWidth="1"/>
    <col min="10516" max="10516" width="23.6640625" style="1" customWidth="1"/>
    <col min="10517" max="10517" width="10" style="1" customWidth="1"/>
    <col min="10518" max="10518" width="0" style="1" hidden="1" customWidth="1"/>
    <col min="10519" max="10520" width="14.6640625" style="1" customWidth="1"/>
    <col min="10521" max="10521" width="12.88671875" style="1" customWidth="1"/>
    <col min="10522" max="10522" width="3.33203125" style="1" customWidth="1"/>
    <col min="10523" max="10523" width="30.33203125" style="1" customWidth="1"/>
    <col min="10524" max="10524" width="5" style="1" customWidth="1"/>
    <col min="10525" max="10525" width="0" style="1" hidden="1" customWidth="1"/>
    <col min="10526" max="10526" width="14.33203125" style="1" customWidth="1"/>
    <col min="10527" max="10527" width="5.6640625" style="1" customWidth="1"/>
    <col min="10528" max="10528" width="0" style="1" hidden="1" customWidth="1"/>
    <col min="10529" max="10529" width="17.33203125" style="1" customWidth="1"/>
    <col min="10530" max="10530" width="12.6640625" style="1" customWidth="1"/>
    <col min="10531" max="10531" width="0" style="1" hidden="1" customWidth="1"/>
    <col min="10532" max="10532" width="5.33203125" style="1" customWidth="1"/>
    <col min="10533" max="10533" width="0" style="1" hidden="1" customWidth="1"/>
    <col min="10534" max="10534" width="17" style="1" customWidth="1"/>
    <col min="10535" max="10535" width="6.33203125" style="1" customWidth="1"/>
    <col min="10536" max="10536" width="0" style="1" hidden="1" customWidth="1"/>
    <col min="10537" max="10537" width="14.33203125" style="1" customWidth="1"/>
    <col min="10538" max="10538" width="7.5546875" style="1" customWidth="1"/>
    <col min="10539" max="10539" width="0" style="1" hidden="1" customWidth="1"/>
    <col min="10540" max="10541" width="14.33203125" style="1" customWidth="1"/>
    <col min="10542" max="10542" width="20.88671875" style="1" customWidth="1"/>
    <col min="10543" max="10543" width="14.44140625" style="1" customWidth="1"/>
    <col min="10544" max="10544" width="15" style="1" customWidth="1"/>
    <col min="10545" max="10545" width="2.6640625" style="1" customWidth="1"/>
    <col min="10546" max="10546" width="11.6640625" style="1" customWidth="1"/>
    <col min="10547" max="10547" width="11.5546875" style="1" customWidth="1"/>
    <col min="10548" max="10548" width="2.33203125" style="1" customWidth="1"/>
    <col min="10549" max="10549" width="41" style="1" customWidth="1"/>
    <col min="10550" max="10550" width="14.33203125" style="1" customWidth="1"/>
    <col min="10551" max="10552" width="11.5546875" style="1" customWidth="1"/>
    <col min="10553" max="10553" width="21.88671875" style="1" customWidth="1"/>
    <col min="10554" max="10745" width="11.5546875" style="1"/>
    <col min="10746" max="10746" width="21.88671875" style="1" customWidth="1"/>
    <col min="10747" max="10747" width="13.88671875" style="1" customWidth="1"/>
    <col min="10748" max="10748" width="38.6640625" style="1" customWidth="1"/>
    <col min="10749" max="10749" width="3" style="1" bestFit="1" customWidth="1"/>
    <col min="10750" max="10750" width="32.33203125" style="1" customWidth="1"/>
    <col min="10751" max="10751" width="46.33203125" style="1" customWidth="1"/>
    <col min="10752" max="10752" width="19" style="1" customWidth="1"/>
    <col min="10753" max="10753" width="0" style="1" hidden="1" customWidth="1"/>
    <col min="10754" max="10754" width="17.6640625" style="1" customWidth="1"/>
    <col min="10755" max="10755" width="0" style="1" hidden="1" customWidth="1"/>
    <col min="10756" max="10756" width="22.33203125" style="1" customWidth="1"/>
    <col min="10757" max="10757" width="5.33203125" style="1" customWidth="1"/>
    <col min="10758" max="10758" width="36.33203125" style="1" customWidth="1"/>
    <col min="10759" max="10759" width="5.6640625" style="1" customWidth="1"/>
    <col min="10760" max="10760" width="0" style="1" hidden="1" customWidth="1"/>
    <col min="10761" max="10761" width="20.6640625" style="1" customWidth="1"/>
    <col min="10762" max="10762" width="4.88671875" style="1" customWidth="1"/>
    <col min="10763" max="10763" width="0" style="1" hidden="1" customWidth="1"/>
    <col min="10764" max="10764" width="24.6640625" style="1" customWidth="1"/>
    <col min="10765" max="10765" width="12.33203125" style="1" customWidth="1"/>
    <col min="10766" max="10766" width="0" style="1" hidden="1" customWidth="1"/>
    <col min="10767" max="10767" width="3.44140625" style="1" customWidth="1"/>
    <col min="10768" max="10768" width="0" style="1" hidden="1" customWidth="1"/>
    <col min="10769" max="10769" width="17.6640625" style="1" customWidth="1"/>
    <col min="10770" max="10770" width="3.44140625" style="1" customWidth="1"/>
    <col min="10771" max="10771" width="0" style="1" hidden="1" customWidth="1"/>
    <col min="10772" max="10772" width="23.6640625" style="1" customWidth="1"/>
    <col min="10773" max="10773" width="10" style="1" customWidth="1"/>
    <col min="10774" max="10774" width="0" style="1" hidden="1" customWidth="1"/>
    <col min="10775" max="10776" width="14.6640625" style="1" customWidth="1"/>
    <col min="10777" max="10777" width="12.88671875" style="1" customWidth="1"/>
    <col min="10778" max="10778" width="3.33203125" style="1" customWidth="1"/>
    <col min="10779" max="10779" width="30.33203125" style="1" customWidth="1"/>
    <col min="10780" max="10780" width="5" style="1" customWidth="1"/>
    <col min="10781" max="10781" width="0" style="1" hidden="1" customWidth="1"/>
    <col min="10782" max="10782" width="14.33203125" style="1" customWidth="1"/>
    <col min="10783" max="10783" width="5.6640625" style="1" customWidth="1"/>
    <col min="10784" max="10784" width="0" style="1" hidden="1" customWidth="1"/>
    <col min="10785" max="10785" width="17.33203125" style="1" customWidth="1"/>
    <col min="10786" max="10786" width="12.6640625" style="1" customWidth="1"/>
    <col min="10787" max="10787" width="0" style="1" hidden="1" customWidth="1"/>
    <col min="10788" max="10788" width="5.33203125" style="1" customWidth="1"/>
    <col min="10789" max="10789" width="0" style="1" hidden="1" customWidth="1"/>
    <col min="10790" max="10790" width="17" style="1" customWidth="1"/>
    <col min="10791" max="10791" width="6.33203125" style="1" customWidth="1"/>
    <col min="10792" max="10792" width="0" style="1" hidden="1" customWidth="1"/>
    <col min="10793" max="10793" width="14.33203125" style="1" customWidth="1"/>
    <col min="10794" max="10794" width="7.5546875" style="1" customWidth="1"/>
    <col min="10795" max="10795" width="0" style="1" hidden="1" customWidth="1"/>
    <col min="10796" max="10797" width="14.33203125" style="1" customWidth="1"/>
    <col min="10798" max="10798" width="20.88671875" style="1" customWidth="1"/>
    <col min="10799" max="10799" width="14.44140625" style="1" customWidth="1"/>
    <col min="10800" max="10800" width="15" style="1" customWidth="1"/>
    <col min="10801" max="10801" width="2.6640625" style="1" customWidth="1"/>
    <col min="10802" max="10802" width="11.6640625" style="1" customWidth="1"/>
    <col min="10803" max="10803" width="11.5546875" style="1" customWidth="1"/>
    <col min="10804" max="10804" width="2.33203125" style="1" customWidth="1"/>
    <col min="10805" max="10805" width="41" style="1" customWidth="1"/>
    <col min="10806" max="10806" width="14.33203125" style="1" customWidth="1"/>
    <col min="10807" max="10808" width="11.5546875" style="1" customWidth="1"/>
    <col min="10809" max="10809" width="21.88671875" style="1" customWidth="1"/>
    <col min="10810" max="11001" width="11.5546875" style="1"/>
    <col min="11002" max="11002" width="21.88671875" style="1" customWidth="1"/>
    <col min="11003" max="11003" width="13.88671875" style="1" customWidth="1"/>
    <col min="11004" max="11004" width="38.6640625" style="1" customWidth="1"/>
    <col min="11005" max="11005" width="3" style="1" bestFit="1" customWidth="1"/>
    <col min="11006" max="11006" width="32.33203125" style="1" customWidth="1"/>
    <col min="11007" max="11007" width="46.33203125" style="1" customWidth="1"/>
    <col min="11008" max="11008" width="19" style="1" customWidth="1"/>
    <col min="11009" max="11009" width="0" style="1" hidden="1" customWidth="1"/>
    <col min="11010" max="11010" width="17.6640625" style="1" customWidth="1"/>
    <col min="11011" max="11011" width="0" style="1" hidden="1" customWidth="1"/>
    <col min="11012" max="11012" width="22.33203125" style="1" customWidth="1"/>
    <col min="11013" max="11013" width="5.33203125" style="1" customWidth="1"/>
    <col min="11014" max="11014" width="36.33203125" style="1" customWidth="1"/>
    <col min="11015" max="11015" width="5.6640625" style="1" customWidth="1"/>
    <col min="11016" max="11016" width="0" style="1" hidden="1" customWidth="1"/>
    <col min="11017" max="11017" width="20.6640625" style="1" customWidth="1"/>
    <col min="11018" max="11018" width="4.88671875" style="1" customWidth="1"/>
    <col min="11019" max="11019" width="0" style="1" hidden="1" customWidth="1"/>
    <col min="11020" max="11020" width="24.6640625" style="1" customWidth="1"/>
    <col min="11021" max="11021" width="12.33203125" style="1" customWidth="1"/>
    <col min="11022" max="11022" width="0" style="1" hidden="1" customWidth="1"/>
    <col min="11023" max="11023" width="3.44140625" style="1" customWidth="1"/>
    <col min="11024" max="11024" width="0" style="1" hidden="1" customWidth="1"/>
    <col min="11025" max="11025" width="17.6640625" style="1" customWidth="1"/>
    <col min="11026" max="11026" width="3.44140625" style="1" customWidth="1"/>
    <col min="11027" max="11027" width="0" style="1" hidden="1" customWidth="1"/>
    <col min="11028" max="11028" width="23.6640625" style="1" customWidth="1"/>
    <col min="11029" max="11029" width="10" style="1" customWidth="1"/>
    <col min="11030" max="11030" width="0" style="1" hidden="1" customWidth="1"/>
    <col min="11031" max="11032" width="14.6640625" style="1" customWidth="1"/>
    <col min="11033" max="11033" width="12.88671875" style="1" customWidth="1"/>
    <col min="11034" max="11034" width="3.33203125" style="1" customWidth="1"/>
    <col min="11035" max="11035" width="30.33203125" style="1" customWidth="1"/>
    <col min="11036" max="11036" width="5" style="1" customWidth="1"/>
    <col min="11037" max="11037" width="0" style="1" hidden="1" customWidth="1"/>
    <col min="11038" max="11038" width="14.33203125" style="1" customWidth="1"/>
    <col min="11039" max="11039" width="5.6640625" style="1" customWidth="1"/>
    <col min="11040" max="11040" width="0" style="1" hidden="1" customWidth="1"/>
    <col min="11041" max="11041" width="17.33203125" style="1" customWidth="1"/>
    <col min="11042" max="11042" width="12.6640625" style="1" customWidth="1"/>
    <col min="11043" max="11043" width="0" style="1" hidden="1" customWidth="1"/>
    <col min="11044" max="11044" width="5.33203125" style="1" customWidth="1"/>
    <col min="11045" max="11045" width="0" style="1" hidden="1" customWidth="1"/>
    <col min="11046" max="11046" width="17" style="1" customWidth="1"/>
    <col min="11047" max="11047" width="6.33203125" style="1" customWidth="1"/>
    <col min="11048" max="11048" width="0" style="1" hidden="1" customWidth="1"/>
    <col min="11049" max="11049" width="14.33203125" style="1" customWidth="1"/>
    <col min="11050" max="11050" width="7.5546875" style="1" customWidth="1"/>
    <col min="11051" max="11051" width="0" style="1" hidden="1" customWidth="1"/>
    <col min="11052" max="11053" width="14.33203125" style="1" customWidth="1"/>
    <col min="11054" max="11054" width="20.88671875" style="1" customWidth="1"/>
    <col min="11055" max="11055" width="14.44140625" style="1" customWidth="1"/>
    <col min="11056" max="11056" width="15" style="1" customWidth="1"/>
    <col min="11057" max="11057" width="2.6640625" style="1" customWidth="1"/>
    <col min="11058" max="11058" width="11.6640625" style="1" customWidth="1"/>
    <col min="11059" max="11059" width="11.5546875" style="1" customWidth="1"/>
    <col min="11060" max="11060" width="2.33203125" style="1" customWidth="1"/>
    <col min="11061" max="11061" width="41" style="1" customWidth="1"/>
    <col min="11062" max="11062" width="14.33203125" style="1" customWidth="1"/>
    <col min="11063" max="11064" width="11.5546875" style="1" customWidth="1"/>
    <col min="11065" max="11065" width="21.88671875" style="1" customWidth="1"/>
    <col min="11066" max="11257" width="11.5546875" style="1"/>
    <col min="11258" max="11258" width="21.88671875" style="1" customWidth="1"/>
    <col min="11259" max="11259" width="13.88671875" style="1" customWidth="1"/>
    <col min="11260" max="11260" width="38.6640625" style="1" customWidth="1"/>
    <col min="11261" max="11261" width="3" style="1" bestFit="1" customWidth="1"/>
    <col min="11262" max="11262" width="32.33203125" style="1" customWidth="1"/>
    <col min="11263" max="11263" width="46.33203125" style="1" customWidth="1"/>
    <col min="11264" max="11264" width="19" style="1" customWidth="1"/>
    <col min="11265" max="11265" width="0" style="1" hidden="1" customWidth="1"/>
    <col min="11266" max="11266" width="17.6640625" style="1" customWidth="1"/>
    <col min="11267" max="11267" width="0" style="1" hidden="1" customWidth="1"/>
    <col min="11268" max="11268" width="22.33203125" style="1" customWidth="1"/>
    <col min="11269" max="11269" width="5.33203125" style="1" customWidth="1"/>
    <col min="11270" max="11270" width="36.33203125" style="1" customWidth="1"/>
    <col min="11271" max="11271" width="5.6640625" style="1" customWidth="1"/>
    <col min="11272" max="11272" width="0" style="1" hidden="1" customWidth="1"/>
    <col min="11273" max="11273" width="20.6640625" style="1" customWidth="1"/>
    <col min="11274" max="11274" width="4.88671875" style="1" customWidth="1"/>
    <col min="11275" max="11275" width="0" style="1" hidden="1" customWidth="1"/>
    <col min="11276" max="11276" width="24.6640625" style="1" customWidth="1"/>
    <col min="11277" max="11277" width="12.33203125" style="1" customWidth="1"/>
    <col min="11278" max="11278" width="0" style="1" hidden="1" customWidth="1"/>
    <col min="11279" max="11279" width="3.44140625" style="1" customWidth="1"/>
    <col min="11280" max="11280" width="0" style="1" hidden="1" customWidth="1"/>
    <col min="11281" max="11281" width="17.6640625" style="1" customWidth="1"/>
    <col min="11282" max="11282" width="3.44140625" style="1" customWidth="1"/>
    <col min="11283" max="11283" width="0" style="1" hidden="1" customWidth="1"/>
    <col min="11284" max="11284" width="23.6640625" style="1" customWidth="1"/>
    <col min="11285" max="11285" width="10" style="1" customWidth="1"/>
    <col min="11286" max="11286" width="0" style="1" hidden="1" customWidth="1"/>
    <col min="11287" max="11288" width="14.6640625" style="1" customWidth="1"/>
    <col min="11289" max="11289" width="12.88671875" style="1" customWidth="1"/>
    <col min="11290" max="11290" width="3.33203125" style="1" customWidth="1"/>
    <col min="11291" max="11291" width="30.33203125" style="1" customWidth="1"/>
    <col min="11292" max="11292" width="5" style="1" customWidth="1"/>
    <col min="11293" max="11293" width="0" style="1" hidden="1" customWidth="1"/>
    <col min="11294" max="11294" width="14.33203125" style="1" customWidth="1"/>
    <col min="11295" max="11295" width="5.6640625" style="1" customWidth="1"/>
    <col min="11296" max="11296" width="0" style="1" hidden="1" customWidth="1"/>
    <col min="11297" max="11297" width="17.33203125" style="1" customWidth="1"/>
    <col min="11298" max="11298" width="12.6640625" style="1" customWidth="1"/>
    <col min="11299" max="11299" width="0" style="1" hidden="1" customWidth="1"/>
    <col min="11300" max="11300" width="5.33203125" style="1" customWidth="1"/>
    <col min="11301" max="11301" width="0" style="1" hidden="1" customWidth="1"/>
    <col min="11302" max="11302" width="17" style="1" customWidth="1"/>
    <col min="11303" max="11303" width="6.33203125" style="1" customWidth="1"/>
    <col min="11304" max="11304" width="0" style="1" hidden="1" customWidth="1"/>
    <col min="11305" max="11305" width="14.33203125" style="1" customWidth="1"/>
    <col min="11306" max="11306" width="7.5546875" style="1" customWidth="1"/>
    <col min="11307" max="11307" width="0" style="1" hidden="1" customWidth="1"/>
    <col min="11308" max="11309" width="14.33203125" style="1" customWidth="1"/>
    <col min="11310" max="11310" width="20.88671875" style="1" customWidth="1"/>
    <col min="11311" max="11311" width="14.44140625" style="1" customWidth="1"/>
    <col min="11312" max="11312" width="15" style="1" customWidth="1"/>
    <col min="11313" max="11313" width="2.6640625" style="1" customWidth="1"/>
    <col min="11314" max="11314" width="11.6640625" style="1" customWidth="1"/>
    <col min="11315" max="11315" width="11.5546875" style="1" customWidth="1"/>
    <col min="11316" max="11316" width="2.33203125" style="1" customWidth="1"/>
    <col min="11317" max="11317" width="41" style="1" customWidth="1"/>
    <col min="11318" max="11318" width="14.33203125" style="1" customWidth="1"/>
    <col min="11319" max="11320" width="11.5546875" style="1" customWidth="1"/>
    <col min="11321" max="11321" width="21.88671875" style="1" customWidth="1"/>
    <col min="11322" max="11513" width="11.5546875" style="1"/>
    <col min="11514" max="11514" width="21.88671875" style="1" customWidth="1"/>
    <col min="11515" max="11515" width="13.88671875" style="1" customWidth="1"/>
    <col min="11516" max="11516" width="38.6640625" style="1" customWidth="1"/>
    <col min="11517" max="11517" width="3" style="1" bestFit="1" customWidth="1"/>
    <col min="11518" max="11518" width="32.33203125" style="1" customWidth="1"/>
    <col min="11519" max="11519" width="46.33203125" style="1" customWidth="1"/>
    <col min="11520" max="11520" width="19" style="1" customWidth="1"/>
    <col min="11521" max="11521" width="0" style="1" hidden="1" customWidth="1"/>
    <col min="11522" max="11522" width="17.6640625" style="1" customWidth="1"/>
    <col min="11523" max="11523" width="0" style="1" hidden="1" customWidth="1"/>
    <col min="11524" max="11524" width="22.33203125" style="1" customWidth="1"/>
    <col min="11525" max="11525" width="5.33203125" style="1" customWidth="1"/>
    <col min="11526" max="11526" width="36.33203125" style="1" customWidth="1"/>
    <col min="11527" max="11527" width="5.6640625" style="1" customWidth="1"/>
    <col min="11528" max="11528" width="0" style="1" hidden="1" customWidth="1"/>
    <col min="11529" max="11529" width="20.6640625" style="1" customWidth="1"/>
    <col min="11530" max="11530" width="4.88671875" style="1" customWidth="1"/>
    <col min="11531" max="11531" width="0" style="1" hidden="1" customWidth="1"/>
    <col min="11532" max="11532" width="24.6640625" style="1" customWidth="1"/>
    <col min="11533" max="11533" width="12.33203125" style="1" customWidth="1"/>
    <col min="11534" max="11534" width="0" style="1" hidden="1" customWidth="1"/>
    <col min="11535" max="11535" width="3.44140625" style="1" customWidth="1"/>
    <col min="11536" max="11536" width="0" style="1" hidden="1" customWidth="1"/>
    <col min="11537" max="11537" width="17.6640625" style="1" customWidth="1"/>
    <col min="11538" max="11538" width="3.44140625" style="1" customWidth="1"/>
    <col min="11539" max="11539" width="0" style="1" hidden="1" customWidth="1"/>
    <col min="11540" max="11540" width="23.6640625" style="1" customWidth="1"/>
    <col min="11541" max="11541" width="10" style="1" customWidth="1"/>
    <col min="11542" max="11542" width="0" style="1" hidden="1" customWidth="1"/>
    <col min="11543" max="11544" width="14.6640625" style="1" customWidth="1"/>
    <col min="11545" max="11545" width="12.88671875" style="1" customWidth="1"/>
    <col min="11546" max="11546" width="3.33203125" style="1" customWidth="1"/>
    <col min="11547" max="11547" width="30.33203125" style="1" customWidth="1"/>
    <col min="11548" max="11548" width="5" style="1" customWidth="1"/>
    <col min="11549" max="11549" width="0" style="1" hidden="1" customWidth="1"/>
    <col min="11550" max="11550" width="14.33203125" style="1" customWidth="1"/>
    <col min="11551" max="11551" width="5.6640625" style="1" customWidth="1"/>
    <col min="11552" max="11552" width="0" style="1" hidden="1" customWidth="1"/>
    <col min="11553" max="11553" width="17.33203125" style="1" customWidth="1"/>
    <col min="11554" max="11554" width="12.6640625" style="1" customWidth="1"/>
    <col min="11555" max="11555" width="0" style="1" hidden="1" customWidth="1"/>
    <col min="11556" max="11556" width="5.33203125" style="1" customWidth="1"/>
    <col min="11557" max="11557" width="0" style="1" hidden="1" customWidth="1"/>
    <col min="11558" max="11558" width="17" style="1" customWidth="1"/>
    <col min="11559" max="11559" width="6.33203125" style="1" customWidth="1"/>
    <col min="11560" max="11560" width="0" style="1" hidden="1" customWidth="1"/>
    <col min="11561" max="11561" width="14.33203125" style="1" customWidth="1"/>
    <col min="11562" max="11562" width="7.5546875" style="1" customWidth="1"/>
    <col min="11563" max="11563" width="0" style="1" hidden="1" customWidth="1"/>
    <col min="11564" max="11565" width="14.33203125" style="1" customWidth="1"/>
    <col min="11566" max="11566" width="20.88671875" style="1" customWidth="1"/>
    <col min="11567" max="11567" width="14.44140625" style="1" customWidth="1"/>
    <col min="11568" max="11568" width="15" style="1" customWidth="1"/>
    <col min="11569" max="11569" width="2.6640625" style="1" customWidth="1"/>
    <col min="11570" max="11570" width="11.6640625" style="1" customWidth="1"/>
    <col min="11571" max="11571" width="11.5546875" style="1" customWidth="1"/>
    <col min="11572" max="11572" width="2.33203125" style="1" customWidth="1"/>
    <col min="11573" max="11573" width="41" style="1" customWidth="1"/>
    <col min="11574" max="11574" width="14.33203125" style="1" customWidth="1"/>
    <col min="11575" max="11576" width="11.5546875" style="1" customWidth="1"/>
    <col min="11577" max="11577" width="21.88671875" style="1" customWidth="1"/>
    <col min="11578" max="11769" width="11.5546875" style="1"/>
    <col min="11770" max="11770" width="21.88671875" style="1" customWidth="1"/>
    <col min="11771" max="11771" width="13.88671875" style="1" customWidth="1"/>
    <col min="11772" max="11772" width="38.6640625" style="1" customWidth="1"/>
    <col min="11773" max="11773" width="3" style="1" bestFit="1" customWidth="1"/>
    <col min="11774" max="11774" width="32.33203125" style="1" customWidth="1"/>
    <col min="11775" max="11775" width="46.33203125" style="1" customWidth="1"/>
    <col min="11776" max="11776" width="19" style="1" customWidth="1"/>
    <col min="11777" max="11777" width="0" style="1" hidden="1" customWidth="1"/>
    <col min="11778" max="11778" width="17.6640625" style="1" customWidth="1"/>
    <col min="11779" max="11779" width="0" style="1" hidden="1" customWidth="1"/>
    <col min="11780" max="11780" width="22.33203125" style="1" customWidth="1"/>
    <col min="11781" max="11781" width="5.33203125" style="1" customWidth="1"/>
    <col min="11782" max="11782" width="36.33203125" style="1" customWidth="1"/>
    <col min="11783" max="11783" width="5.6640625" style="1" customWidth="1"/>
    <col min="11784" max="11784" width="0" style="1" hidden="1" customWidth="1"/>
    <col min="11785" max="11785" width="20.6640625" style="1" customWidth="1"/>
    <col min="11786" max="11786" width="4.88671875" style="1" customWidth="1"/>
    <col min="11787" max="11787" width="0" style="1" hidden="1" customWidth="1"/>
    <col min="11788" max="11788" width="24.6640625" style="1" customWidth="1"/>
    <col min="11789" max="11789" width="12.33203125" style="1" customWidth="1"/>
    <col min="11790" max="11790" width="0" style="1" hidden="1" customWidth="1"/>
    <col min="11791" max="11791" width="3.44140625" style="1" customWidth="1"/>
    <col min="11792" max="11792" width="0" style="1" hidden="1" customWidth="1"/>
    <col min="11793" max="11793" width="17.6640625" style="1" customWidth="1"/>
    <col min="11794" max="11794" width="3.44140625" style="1" customWidth="1"/>
    <col min="11795" max="11795" width="0" style="1" hidden="1" customWidth="1"/>
    <col min="11796" max="11796" width="23.6640625" style="1" customWidth="1"/>
    <col min="11797" max="11797" width="10" style="1" customWidth="1"/>
    <col min="11798" max="11798" width="0" style="1" hidden="1" customWidth="1"/>
    <col min="11799" max="11800" width="14.6640625" style="1" customWidth="1"/>
    <col min="11801" max="11801" width="12.88671875" style="1" customWidth="1"/>
    <col min="11802" max="11802" width="3.33203125" style="1" customWidth="1"/>
    <col min="11803" max="11803" width="30.33203125" style="1" customWidth="1"/>
    <col min="11804" max="11804" width="5" style="1" customWidth="1"/>
    <col min="11805" max="11805" width="0" style="1" hidden="1" customWidth="1"/>
    <col min="11806" max="11806" width="14.33203125" style="1" customWidth="1"/>
    <col min="11807" max="11807" width="5.6640625" style="1" customWidth="1"/>
    <col min="11808" max="11808" width="0" style="1" hidden="1" customWidth="1"/>
    <col min="11809" max="11809" width="17.33203125" style="1" customWidth="1"/>
    <col min="11810" max="11810" width="12.6640625" style="1" customWidth="1"/>
    <col min="11811" max="11811" width="0" style="1" hidden="1" customWidth="1"/>
    <col min="11812" max="11812" width="5.33203125" style="1" customWidth="1"/>
    <col min="11813" max="11813" width="0" style="1" hidden="1" customWidth="1"/>
    <col min="11814" max="11814" width="17" style="1" customWidth="1"/>
    <col min="11815" max="11815" width="6.33203125" style="1" customWidth="1"/>
    <col min="11816" max="11816" width="0" style="1" hidden="1" customWidth="1"/>
    <col min="11817" max="11817" width="14.33203125" style="1" customWidth="1"/>
    <col min="11818" max="11818" width="7.5546875" style="1" customWidth="1"/>
    <col min="11819" max="11819" width="0" style="1" hidden="1" customWidth="1"/>
    <col min="11820" max="11821" width="14.33203125" style="1" customWidth="1"/>
    <col min="11822" max="11822" width="20.88671875" style="1" customWidth="1"/>
    <col min="11823" max="11823" width="14.44140625" style="1" customWidth="1"/>
    <col min="11824" max="11824" width="15" style="1" customWidth="1"/>
    <col min="11825" max="11825" width="2.6640625" style="1" customWidth="1"/>
    <col min="11826" max="11826" width="11.6640625" style="1" customWidth="1"/>
    <col min="11827" max="11827" width="11.5546875" style="1" customWidth="1"/>
    <col min="11828" max="11828" width="2.33203125" style="1" customWidth="1"/>
    <col min="11829" max="11829" width="41" style="1" customWidth="1"/>
    <col min="11830" max="11830" width="14.33203125" style="1" customWidth="1"/>
    <col min="11831" max="11832" width="11.5546875" style="1" customWidth="1"/>
    <col min="11833" max="11833" width="21.88671875" style="1" customWidth="1"/>
    <col min="11834" max="12025" width="11.5546875" style="1"/>
    <col min="12026" max="12026" width="21.88671875" style="1" customWidth="1"/>
    <col min="12027" max="12027" width="13.88671875" style="1" customWidth="1"/>
    <col min="12028" max="12028" width="38.6640625" style="1" customWidth="1"/>
    <col min="12029" max="12029" width="3" style="1" bestFit="1" customWidth="1"/>
    <col min="12030" max="12030" width="32.33203125" style="1" customWidth="1"/>
    <col min="12031" max="12031" width="46.33203125" style="1" customWidth="1"/>
    <col min="12032" max="12032" width="19" style="1" customWidth="1"/>
    <col min="12033" max="12033" width="0" style="1" hidden="1" customWidth="1"/>
    <col min="12034" max="12034" width="17.6640625" style="1" customWidth="1"/>
    <col min="12035" max="12035" width="0" style="1" hidden="1" customWidth="1"/>
    <col min="12036" max="12036" width="22.33203125" style="1" customWidth="1"/>
    <col min="12037" max="12037" width="5.33203125" style="1" customWidth="1"/>
    <col min="12038" max="12038" width="36.33203125" style="1" customWidth="1"/>
    <col min="12039" max="12039" width="5.6640625" style="1" customWidth="1"/>
    <col min="12040" max="12040" width="0" style="1" hidden="1" customWidth="1"/>
    <col min="12041" max="12041" width="20.6640625" style="1" customWidth="1"/>
    <col min="12042" max="12042" width="4.88671875" style="1" customWidth="1"/>
    <col min="12043" max="12043" width="0" style="1" hidden="1" customWidth="1"/>
    <col min="12044" max="12044" width="24.6640625" style="1" customWidth="1"/>
    <col min="12045" max="12045" width="12.33203125" style="1" customWidth="1"/>
    <col min="12046" max="12046" width="0" style="1" hidden="1" customWidth="1"/>
    <col min="12047" max="12047" width="3.44140625" style="1" customWidth="1"/>
    <col min="12048" max="12048" width="0" style="1" hidden="1" customWidth="1"/>
    <col min="12049" max="12049" width="17.6640625" style="1" customWidth="1"/>
    <col min="12050" max="12050" width="3.44140625" style="1" customWidth="1"/>
    <col min="12051" max="12051" width="0" style="1" hidden="1" customWidth="1"/>
    <col min="12052" max="12052" width="23.6640625" style="1" customWidth="1"/>
    <col min="12053" max="12053" width="10" style="1" customWidth="1"/>
    <col min="12054" max="12054" width="0" style="1" hidden="1" customWidth="1"/>
    <col min="12055" max="12056" width="14.6640625" style="1" customWidth="1"/>
    <col min="12057" max="12057" width="12.88671875" style="1" customWidth="1"/>
    <col min="12058" max="12058" width="3.33203125" style="1" customWidth="1"/>
    <col min="12059" max="12059" width="30.33203125" style="1" customWidth="1"/>
    <col min="12060" max="12060" width="5" style="1" customWidth="1"/>
    <col min="12061" max="12061" width="0" style="1" hidden="1" customWidth="1"/>
    <col min="12062" max="12062" width="14.33203125" style="1" customWidth="1"/>
    <col min="12063" max="12063" width="5.6640625" style="1" customWidth="1"/>
    <col min="12064" max="12064" width="0" style="1" hidden="1" customWidth="1"/>
    <col min="12065" max="12065" width="17.33203125" style="1" customWidth="1"/>
    <col min="12066" max="12066" width="12.6640625" style="1" customWidth="1"/>
    <col min="12067" max="12067" width="0" style="1" hidden="1" customWidth="1"/>
    <col min="12068" max="12068" width="5.33203125" style="1" customWidth="1"/>
    <col min="12069" max="12069" width="0" style="1" hidden="1" customWidth="1"/>
    <col min="12070" max="12070" width="17" style="1" customWidth="1"/>
    <col min="12071" max="12071" width="6.33203125" style="1" customWidth="1"/>
    <col min="12072" max="12072" width="0" style="1" hidden="1" customWidth="1"/>
    <col min="12073" max="12073" width="14.33203125" style="1" customWidth="1"/>
    <col min="12074" max="12074" width="7.5546875" style="1" customWidth="1"/>
    <col min="12075" max="12075" width="0" style="1" hidden="1" customWidth="1"/>
    <col min="12076" max="12077" width="14.33203125" style="1" customWidth="1"/>
    <col min="12078" max="12078" width="20.88671875" style="1" customWidth="1"/>
    <col min="12079" max="12079" width="14.44140625" style="1" customWidth="1"/>
    <col min="12080" max="12080" width="15" style="1" customWidth="1"/>
    <col min="12081" max="12081" width="2.6640625" style="1" customWidth="1"/>
    <col min="12082" max="12082" width="11.6640625" style="1" customWidth="1"/>
    <col min="12083" max="12083" width="11.5546875" style="1" customWidth="1"/>
    <col min="12084" max="12084" width="2.33203125" style="1" customWidth="1"/>
    <col min="12085" max="12085" width="41" style="1" customWidth="1"/>
    <col min="12086" max="12086" width="14.33203125" style="1" customWidth="1"/>
    <col min="12087" max="12088" width="11.5546875" style="1" customWidth="1"/>
    <col min="12089" max="12089" width="21.88671875" style="1" customWidth="1"/>
    <col min="12090" max="12281" width="11.5546875" style="1"/>
    <col min="12282" max="12282" width="21.88671875" style="1" customWidth="1"/>
    <col min="12283" max="12283" width="13.88671875" style="1" customWidth="1"/>
    <col min="12284" max="12284" width="38.6640625" style="1" customWidth="1"/>
    <col min="12285" max="12285" width="3" style="1" bestFit="1" customWidth="1"/>
    <col min="12286" max="12286" width="32.33203125" style="1" customWidth="1"/>
    <col min="12287" max="12287" width="46.33203125" style="1" customWidth="1"/>
    <col min="12288" max="12288" width="19" style="1" customWidth="1"/>
    <col min="12289" max="12289" width="0" style="1" hidden="1" customWidth="1"/>
    <col min="12290" max="12290" width="17.6640625" style="1" customWidth="1"/>
    <col min="12291" max="12291" width="0" style="1" hidden="1" customWidth="1"/>
    <col min="12292" max="12292" width="22.33203125" style="1" customWidth="1"/>
    <col min="12293" max="12293" width="5.33203125" style="1" customWidth="1"/>
    <col min="12294" max="12294" width="36.33203125" style="1" customWidth="1"/>
    <col min="12295" max="12295" width="5.6640625" style="1" customWidth="1"/>
    <col min="12296" max="12296" width="0" style="1" hidden="1" customWidth="1"/>
    <col min="12297" max="12297" width="20.6640625" style="1" customWidth="1"/>
    <col min="12298" max="12298" width="4.88671875" style="1" customWidth="1"/>
    <col min="12299" max="12299" width="0" style="1" hidden="1" customWidth="1"/>
    <col min="12300" max="12300" width="24.6640625" style="1" customWidth="1"/>
    <col min="12301" max="12301" width="12.33203125" style="1" customWidth="1"/>
    <col min="12302" max="12302" width="0" style="1" hidden="1" customWidth="1"/>
    <col min="12303" max="12303" width="3.44140625" style="1" customWidth="1"/>
    <col min="12304" max="12304" width="0" style="1" hidden="1" customWidth="1"/>
    <col min="12305" max="12305" width="17.6640625" style="1" customWidth="1"/>
    <col min="12306" max="12306" width="3.44140625" style="1" customWidth="1"/>
    <col min="12307" max="12307" width="0" style="1" hidden="1" customWidth="1"/>
    <col min="12308" max="12308" width="23.6640625" style="1" customWidth="1"/>
    <col min="12309" max="12309" width="10" style="1" customWidth="1"/>
    <col min="12310" max="12310" width="0" style="1" hidden="1" customWidth="1"/>
    <col min="12311" max="12312" width="14.6640625" style="1" customWidth="1"/>
    <col min="12313" max="12313" width="12.88671875" style="1" customWidth="1"/>
    <col min="12314" max="12314" width="3.33203125" style="1" customWidth="1"/>
    <col min="12315" max="12315" width="30.33203125" style="1" customWidth="1"/>
    <col min="12316" max="12316" width="5" style="1" customWidth="1"/>
    <col min="12317" max="12317" width="0" style="1" hidden="1" customWidth="1"/>
    <col min="12318" max="12318" width="14.33203125" style="1" customWidth="1"/>
    <col min="12319" max="12319" width="5.6640625" style="1" customWidth="1"/>
    <col min="12320" max="12320" width="0" style="1" hidden="1" customWidth="1"/>
    <col min="12321" max="12321" width="17.33203125" style="1" customWidth="1"/>
    <col min="12322" max="12322" width="12.6640625" style="1" customWidth="1"/>
    <col min="12323" max="12323" width="0" style="1" hidden="1" customWidth="1"/>
    <col min="12324" max="12324" width="5.33203125" style="1" customWidth="1"/>
    <col min="12325" max="12325" width="0" style="1" hidden="1" customWidth="1"/>
    <col min="12326" max="12326" width="17" style="1" customWidth="1"/>
    <col min="12327" max="12327" width="6.33203125" style="1" customWidth="1"/>
    <col min="12328" max="12328" width="0" style="1" hidden="1" customWidth="1"/>
    <col min="12329" max="12329" width="14.33203125" style="1" customWidth="1"/>
    <col min="12330" max="12330" width="7.5546875" style="1" customWidth="1"/>
    <col min="12331" max="12331" width="0" style="1" hidden="1" customWidth="1"/>
    <col min="12332" max="12333" width="14.33203125" style="1" customWidth="1"/>
    <col min="12334" max="12334" width="20.88671875" style="1" customWidth="1"/>
    <col min="12335" max="12335" width="14.44140625" style="1" customWidth="1"/>
    <col min="12336" max="12336" width="15" style="1" customWidth="1"/>
    <col min="12337" max="12337" width="2.6640625" style="1" customWidth="1"/>
    <col min="12338" max="12338" width="11.6640625" style="1" customWidth="1"/>
    <col min="12339" max="12339" width="11.5546875" style="1" customWidth="1"/>
    <col min="12340" max="12340" width="2.33203125" style="1" customWidth="1"/>
    <col min="12341" max="12341" width="41" style="1" customWidth="1"/>
    <col min="12342" max="12342" width="14.33203125" style="1" customWidth="1"/>
    <col min="12343" max="12344" width="11.5546875" style="1" customWidth="1"/>
    <col min="12345" max="12345" width="21.88671875" style="1" customWidth="1"/>
    <col min="12346" max="12537" width="11.5546875" style="1"/>
    <col min="12538" max="12538" width="21.88671875" style="1" customWidth="1"/>
    <col min="12539" max="12539" width="13.88671875" style="1" customWidth="1"/>
    <col min="12540" max="12540" width="38.6640625" style="1" customWidth="1"/>
    <col min="12541" max="12541" width="3" style="1" bestFit="1" customWidth="1"/>
    <col min="12542" max="12542" width="32.33203125" style="1" customWidth="1"/>
    <col min="12543" max="12543" width="46.33203125" style="1" customWidth="1"/>
    <col min="12544" max="12544" width="19" style="1" customWidth="1"/>
    <col min="12545" max="12545" width="0" style="1" hidden="1" customWidth="1"/>
    <col min="12546" max="12546" width="17.6640625" style="1" customWidth="1"/>
    <col min="12547" max="12547" width="0" style="1" hidden="1" customWidth="1"/>
    <col min="12548" max="12548" width="22.33203125" style="1" customWidth="1"/>
    <col min="12549" max="12549" width="5.33203125" style="1" customWidth="1"/>
    <col min="12550" max="12550" width="36.33203125" style="1" customWidth="1"/>
    <col min="12551" max="12551" width="5.6640625" style="1" customWidth="1"/>
    <col min="12552" max="12552" width="0" style="1" hidden="1" customWidth="1"/>
    <col min="12553" max="12553" width="20.6640625" style="1" customWidth="1"/>
    <col min="12554" max="12554" width="4.88671875" style="1" customWidth="1"/>
    <col min="12555" max="12555" width="0" style="1" hidden="1" customWidth="1"/>
    <col min="12556" max="12556" width="24.6640625" style="1" customWidth="1"/>
    <col min="12557" max="12557" width="12.33203125" style="1" customWidth="1"/>
    <col min="12558" max="12558" width="0" style="1" hidden="1" customWidth="1"/>
    <col min="12559" max="12559" width="3.44140625" style="1" customWidth="1"/>
    <col min="12560" max="12560" width="0" style="1" hidden="1" customWidth="1"/>
    <col min="12561" max="12561" width="17.6640625" style="1" customWidth="1"/>
    <col min="12562" max="12562" width="3.44140625" style="1" customWidth="1"/>
    <col min="12563" max="12563" width="0" style="1" hidden="1" customWidth="1"/>
    <col min="12564" max="12564" width="23.6640625" style="1" customWidth="1"/>
    <col min="12565" max="12565" width="10" style="1" customWidth="1"/>
    <col min="12566" max="12566" width="0" style="1" hidden="1" customWidth="1"/>
    <col min="12567" max="12568" width="14.6640625" style="1" customWidth="1"/>
    <col min="12569" max="12569" width="12.88671875" style="1" customWidth="1"/>
    <col min="12570" max="12570" width="3.33203125" style="1" customWidth="1"/>
    <col min="12571" max="12571" width="30.33203125" style="1" customWidth="1"/>
    <col min="12572" max="12572" width="5" style="1" customWidth="1"/>
    <col min="12573" max="12573" width="0" style="1" hidden="1" customWidth="1"/>
    <col min="12574" max="12574" width="14.33203125" style="1" customWidth="1"/>
    <col min="12575" max="12575" width="5.6640625" style="1" customWidth="1"/>
    <col min="12576" max="12576" width="0" style="1" hidden="1" customWidth="1"/>
    <col min="12577" max="12577" width="17.33203125" style="1" customWidth="1"/>
    <col min="12578" max="12578" width="12.6640625" style="1" customWidth="1"/>
    <col min="12579" max="12579" width="0" style="1" hidden="1" customWidth="1"/>
    <col min="12580" max="12580" width="5.33203125" style="1" customWidth="1"/>
    <col min="12581" max="12581" width="0" style="1" hidden="1" customWidth="1"/>
    <col min="12582" max="12582" width="17" style="1" customWidth="1"/>
    <col min="12583" max="12583" width="6.33203125" style="1" customWidth="1"/>
    <col min="12584" max="12584" width="0" style="1" hidden="1" customWidth="1"/>
    <col min="12585" max="12585" width="14.33203125" style="1" customWidth="1"/>
    <col min="12586" max="12586" width="7.5546875" style="1" customWidth="1"/>
    <col min="12587" max="12587" width="0" style="1" hidden="1" customWidth="1"/>
    <col min="12588" max="12589" width="14.33203125" style="1" customWidth="1"/>
    <col min="12590" max="12590" width="20.88671875" style="1" customWidth="1"/>
    <col min="12591" max="12591" width="14.44140625" style="1" customWidth="1"/>
    <col min="12592" max="12592" width="15" style="1" customWidth="1"/>
    <col min="12593" max="12593" width="2.6640625" style="1" customWidth="1"/>
    <col min="12594" max="12594" width="11.6640625" style="1" customWidth="1"/>
    <col min="12595" max="12595" width="11.5546875" style="1" customWidth="1"/>
    <col min="12596" max="12596" width="2.33203125" style="1" customWidth="1"/>
    <col min="12597" max="12597" width="41" style="1" customWidth="1"/>
    <col min="12598" max="12598" width="14.33203125" style="1" customWidth="1"/>
    <col min="12599" max="12600" width="11.5546875" style="1" customWidth="1"/>
    <col min="12601" max="12601" width="21.88671875" style="1" customWidth="1"/>
    <col min="12602" max="12793" width="11.5546875" style="1"/>
    <col min="12794" max="12794" width="21.88671875" style="1" customWidth="1"/>
    <col min="12795" max="12795" width="13.88671875" style="1" customWidth="1"/>
    <col min="12796" max="12796" width="38.6640625" style="1" customWidth="1"/>
    <col min="12797" max="12797" width="3" style="1" bestFit="1" customWidth="1"/>
    <col min="12798" max="12798" width="32.33203125" style="1" customWidth="1"/>
    <col min="12799" max="12799" width="46.33203125" style="1" customWidth="1"/>
    <col min="12800" max="12800" width="19" style="1" customWidth="1"/>
    <col min="12801" max="12801" width="0" style="1" hidden="1" customWidth="1"/>
    <col min="12802" max="12802" width="17.6640625" style="1" customWidth="1"/>
    <col min="12803" max="12803" width="0" style="1" hidden="1" customWidth="1"/>
    <col min="12804" max="12804" width="22.33203125" style="1" customWidth="1"/>
    <col min="12805" max="12805" width="5.33203125" style="1" customWidth="1"/>
    <col min="12806" max="12806" width="36.33203125" style="1" customWidth="1"/>
    <col min="12807" max="12807" width="5.6640625" style="1" customWidth="1"/>
    <col min="12808" max="12808" width="0" style="1" hidden="1" customWidth="1"/>
    <col min="12809" max="12809" width="20.6640625" style="1" customWidth="1"/>
    <col min="12810" max="12810" width="4.88671875" style="1" customWidth="1"/>
    <col min="12811" max="12811" width="0" style="1" hidden="1" customWidth="1"/>
    <col min="12812" max="12812" width="24.6640625" style="1" customWidth="1"/>
    <col min="12813" max="12813" width="12.33203125" style="1" customWidth="1"/>
    <col min="12814" max="12814" width="0" style="1" hidden="1" customWidth="1"/>
    <col min="12815" max="12815" width="3.44140625" style="1" customWidth="1"/>
    <col min="12816" max="12816" width="0" style="1" hidden="1" customWidth="1"/>
    <col min="12817" max="12817" width="17.6640625" style="1" customWidth="1"/>
    <col min="12818" max="12818" width="3.44140625" style="1" customWidth="1"/>
    <col min="12819" max="12819" width="0" style="1" hidden="1" customWidth="1"/>
    <col min="12820" max="12820" width="23.6640625" style="1" customWidth="1"/>
    <col min="12821" max="12821" width="10" style="1" customWidth="1"/>
    <col min="12822" max="12822" width="0" style="1" hidden="1" customWidth="1"/>
    <col min="12823" max="12824" width="14.6640625" style="1" customWidth="1"/>
    <col min="12825" max="12825" width="12.88671875" style="1" customWidth="1"/>
    <col min="12826" max="12826" width="3.33203125" style="1" customWidth="1"/>
    <col min="12827" max="12827" width="30.33203125" style="1" customWidth="1"/>
    <col min="12828" max="12828" width="5" style="1" customWidth="1"/>
    <col min="12829" max="12829" width="0" style="1" hidden="1" customWidth="1"/>
    <col min="12830" max="12830" width="14.33203125" style="1" customWidth="1"/>
    <col min="12831" max="12831" width="5.6640625" style="1" customWidth="1"/>
    <col min="12832" max="12832" width="0" style="1" hidden="1" customWidth="1"/>
    <col min="12833" max="12833" width="17.33203125" style="1" customWidth="1"/>
    <col min="12834" max="12834" width="12.6640625" style="1" customWidth="1"/>
    <col min="12835" max="12835" width="0" style="1" hidden="1" customWidth="1"/>
    <col min="12836" max="12836" width="5.33203125" style="1" customWidth="1"/>
    <col min="12837" max="12837" width="0" style="1" hidden="1" customWidth="1"/>
    <col min="12838" max="12838" width="17" style="1" customWidth="1"/>
    <col min="12839" max="12839" width="6.33203125" style="1" customWidth="1"/>
    <col min="12840" max="12840" width="0" style="1" hidden="1" customWidth="1"/>
    <col min="12841" max="12841" width="14.33203125" style="1" customWidth="1"/>
    <col min="12842" max="12842" width="7.5546875" style="1" customWidth="1"/>
    <col min="12843" max="12843" width="0" style="1" hidden="1" customWidth="1"/>
    <col min="12844" max="12845" width="14.33203125" style="1" customWidth="1"/>
    <col min="12846" max="12846" width="20.88671875" style="1" customWidth="1"/>
    <col min="12847" max="12847" width="14.44140625" style="1" customWidth="1"/>
    <col min="12848" max="12848" width="15" style="1" customWidth="1"/>
    <col min="12849" max="12849" width="2.6640625" style="1" customWidth="1"/>
    <col min="12850" max="12850" width="11.6640625" style="1" customWidth="1"/>
    <col min="12851" max="12851" width="11.5546875" style="1" customWidth="1"/>
    <col min="12852" max="12852" width="2.33203125" style="1" customWidth="1"/>
    <col min="12853" max="12853" width="41" style="1" customWidth="1"/>
    <col min="12854" max="12854" width="14.33203125" style="1" customWidth="1"/>
    <col min="12855" max="12856" width="11.5546875" style="1" customWidth="1"/>
    <col min="12857" max="12857" width="21.88671875" style="1" customWidth="1"/>
    <col min="12858" max="13049" width="11.5546875" style="1"/>
    <col min="13050" max="13050" width="21.88671875" style="1" customWidth="1"/>
    <col min="13051" max="13051" width="13.88671875" style="1" customWidth="1"/>
    <col min="13052" max="13052" width="38.6640625" style="1" customWidth="1"/>
    <col min="13053" max="13053" width="3" style="1" bestFit="1" customWidth="1"/>
    <col min="13054" max="13054" width="32.33203125" style="1" customWidth="1"/>
    <col min="13055" max="13055" width="46.33203125" style="1" customWidth="1"/>
    <col min="13056" max="13056" width="19" style="1" customWidth="1"/>
    <col min="13057" max="13057" width="0" style="1" hidden="1" customWidth="1"/>
    <col min="13058" max="13058" width="17.6640625" style="1" customWidth="1"/>
    <col min="13059" max="13059" width="0" style="1" hidden="1" customWidth="1"/>
    <col min="13060" max="13060" width="22.33203125" style="1" customWidth="1"/>
    <col min="13061" max="13061" width="5.33203125" style="1" customWidth="1"/>
    <col min="13062" max="13062" width="36.33203125" style="1" customWidth="1"/>
    <col min="13063" max="13063" width="5.6640625" style="1" customWidth="1"/>
    <col min="13064" max="13064" width="0" style="1" hidden="1" customWidth="1"/>
    <col min="13065" max="13065" width="20.6640625" style="1" customWidth="1"/>
    <col min="13066" max="13066" width="4.88671875" style="1" customWidth="1"/>
    <col min="13067" max="13067" width="0" style="1" hidden="1" customWidth="1"/>
    <col min="13068" max="13068" width="24.6640625" style="1" customWidth="1"/>
    <col min="13069" max="13069" width="12.33203125" style="1" customWidth="1"/>
    <col min="13070" max="13070" width="0" style="1" hidden="1" customWidth="1"/>
    <col min="13071" max="13071" width="3.44140625" style="1" customWidth="1"/>
    <col min="13072" max="13072" width="0" style="1" hidden="1" customWidth="1"/>
    <col min="13073" max="13073" width="17.6640625" style="1" customWidth="1"/>
    <col min="13074" max="13074" width="3.44140625" style="1" customWidth="1"/>
    <col min="13075" max="13075" width="0" style="1" hidden="1" customWidth="1"/>
    <col min="13076" max="13076" width="23.6640625" style="1" customWidth="1"/>
    <col min="13077" max="13077" width="10" style="1" customWidth="1"/>
    <col min="13078" max="13078" width="0" style="1" hidden="1" customWidth="1"/>
    <col min="13079" max="13080" width="14.6640625" style="1" customWidth="1"/>
    <col min="13081" max="13081" width="12.88671875" style="1" customWidth="1"/>
    <col min="13082" max="13082" width="3.33203125" style="1" customWidth="1"/>
    <col min="13083" max="13083" width="30.33203125" style="1" customWidth="1"/>
    <col min="13084" max="13084" width="5" style="1" customWidth="1"/>
    <col min="13085" max="13085" width="0" style="1" hidden="1" customWidth="1"/>
    <col min="13086" max="13086" width="14.33203125" style="1" customWidth="1"/>
    <col min="13087" max="13087" width="5.6640625" style="1" customWidth="1"/>
    <col min="13088" max="13088" width="0" style="1" hidden="1" customWidth="1"/>
    <col min="13089" max="13089" width="17.33203125" style="1" customWidth="1"/>
    <col min="13090" max="13090" width="12.6640625" style="1" customWidth="1"/>
    <col min="13091" max="13091" width="0" style="1" hidden="1" customWidth="1"/>
    <col min="13092" max="13092" width="5.33203125" style="1" customWidth="1"/>
    <col min="13093" max="13093" width="0" style="1" hidden="1" customWidth="1"/>
    <col min="13094" max="13094" width="17" style="1" customWidth="1"/>
    <col min="13095" max="13095" width="6.33203125" style="1" customWidth="1"/>
    <col min="13096" max="13096" width="0" style="1" hidden="1" customWidth="1"/>
    <col min="13097" max="13097" width="14.33203125" style="1" customWidth="1"/>
    <col min="13098" max="13098" width="7.5546875" style="1" customWidth="1"/>
    <col min="13099" max="13099" width="0" style="1" hidden="1" customWidth="1"/>
    <col min="13100" max="13101" width="14.33203125" style="1" customWidth="1"/>
    <col min="13102" max="13102" width="20.88671875" style="1" customWidth="1"/>
    <col min="13103" max="13103" width="14.44140625" style="1" customWidth="1"/>
    <col min="13104" max="13104" width="15" style="1" customWidth="1"/>
    <col min="13105" max="13105" width="2.6640625" style="1" customWidth="1"/>
    <col min="13106" max="13106" width="11.6640625" style="1" customWidth="1"/>
    <col min="13107" max="13107" width="11.5546875" style="1" customWidth="1"/>
    <col min="13108" max="13108" width="2.33203125" style="1" customWidth="1"/>
    <col min="13109" max="13109" width="41" style="1" customWidth="1"/>
    <col min="13110" max="13110" width="14.33203125" style="1" customWidth="1"/>
    <col min="13111" max="13112" width="11.5546875" style="1" customWidth="1"/>
    <col min="13113" max="13113" width="21.88671875" style="1" customWidth="1"/>
    <col min="13114" max="13305" width="11.5546875" style="1"/>
    <col min="13306" max="13306" width="21.88671875" style="1" customWidth="1"/>
    <col min="13307" max="13307" width="13.88671875" style="1" customWidth="1"/>
    <col min="13308" max="13308" width="38.6640625" style="1" customWidth="1"/>
    <col min="13309" max="13309" width="3" style="1" bestFit="1" customWidth="1"/>
    <col min="13310" max="13310" width="32.33203125" style="1" customWidth="1"/>
    <col min="13311" max="13311" width="46.33203125" style="1" customWidth="1"/>
    <col min="13312" max="13312" width="19" style="1" customWidth="1"/>
    <col min="13313" max="13313" width="0" style="1" hidden="1" customWidth="1"/>
    <col min="13314" max="13314" width="17.6640625" style="1" customWidth="1"/>
    <col min="13315" max="13315" width="0" style="1" hidden="1" customWidth="1"/>
    <col min="13316" max="13316" width="22.33203125" style="1" customWidth="1"/>
    <col min="13317" max="13317" width="5.33203125" style="1" customWidth="1"/>
    <col min="13318" max="13318" width="36.33203125" style="1" customWidth="1"/>
    <col min="13319" max="13319" width="5.6640625" style="1" customWidth="1"/>
    <col min="13320" max="13320" width="0" style="1" hidden="1" customWidth="1"/>
    <col min="13321" max="13321" width="20.6640625" style="1" customWidth="1"/>
    <col min="13322" max="13322" width="4.88671875" style="1" customWidth="1"/>
    <col min="13323" max="13323" width="0" style="1" hidden="1" customWidth="1"/>
    <col min="13324" max="13324" width="24.6640625" style="1" customWidth="1"/>
    <col min="13325" max="13325" width="12.33203125" style="1" customWidth="1"/>
    <col min="13326" max="13326" width="0" style="1" hidden="1" customWidth="1"/>
    <col min="13327" max="13327" width="3.44140625" style="1" customWidth="1"/>
    <col min="13328" max="13328" width="0" style="1" hidden="1" customWidth="1"/>
    <col min="13329" max="13329" width="17.6640625" style="1" customWidth="1"/>
    <col min="13330" max="13330" width="3.44140625" style="1" customWidth="1"/>
    <col min="13331" max="13331" width="0" style="1" hidden="1" customWidth="1"/>
    <col min="13332" max="13332" width="23.6640625" style="1" customWidth="1"/>
    <col min="13333" max="13333" width="10" style="1" customWidth="1"/>
    <col min="13334" max="13334" width="0" style="1" hidden="1" customWidth="1"/>
    <col min="13335" max="13336" width="14.6640625" style="1" customWidth="1"/>
    <col min="13337" max="13337" width="12.88671875" style="1" customWidth="1"/>
    <col min="13338" max="13338" width="3.33203125" style="1" customWidth="1"/>
    <col min="13339" max="13339" width="30.33203125" style="1" customWidth="1"/>
    <col min="13340" max="13340" width="5" style="1" customWidth="1"/>
    <col min="13341" max="13341" width="0" style="1" hidden="1" customWidth="1"/>
    <col min="13342" max="13342" width="14.33203125" style="1" customWidth="1"/>
    <col min="13343" max="13343" width="5.6640625" style="1" customWidth="1"/>
    <col min="13344" max="13344" width="0" style="1" hidden="1" customWidth="1"/>
    <col min="13345" max="13345" width="17.33203125" style="1" customWidth="1"/>
    <col min="13346" max="13346" width="12.6640625" style="1" customWidth="1"/>
    <col min="13347" max="13347" width="0" style="1" hidden="1" customWidth="1"/>
    <col min="13348" max="13348" width="5.33203125" style="1" customWidth="1"/>
    <col min="13349" max="13349" width="0" style="1" hidden="1" customWidth="1"/>
    <col min="13350" max="13350" width="17" style="1" customWidth="1"/>
    <col min="13351" max="13351" width="6.33203125" style="1" customWidth="1"/>
    <col min="13352" max="13352" width="0" style="1" hidden="1" customWidth="1"/>
    <col min="13353" max="13353" width="14.33203125" style="1" customWidth="1"/>
    <col min="13354" max="13354" width="7.5546875" style="1" customWidth="1"/>
    <col min="13355" max="13355" width="0" style="1" hidden="1" customWidth="1"/>
    <col min="13356" max="13357" width="14.33203125" style="1" customWidth="1"/>
    <col min="13358" max="13358" width="20.88671875" style="1" customWidth="1"/>
    <col min="13359" max="13359" width="14.44140625" style="1" customWidth="1"/>
    <col min="13360" max="13360" width="15" style="1" customWidth="1"/>
    <col min="13361" max="13361" width="2.6640625" style="1" customWidth="1"/>
    <col min="13362" max="13362" width="11.6640625" style="1" customWidth="1"/>
    <col min="13363" max="13363" width="11.5546875" style="1" customWidth="1"/>
    <col min="13364" max="13364" width="2.33203125" style="1" customWidth="1"/>
    <col min="13365" max="13365" width="41" style="1" customWidth="1"/>
    <col min="13366" max="13366" width="14.33203125" style="1" customWidth="1"/>
    <col min="13367" max="13368" width="11.5546875" style="1" customWidth="1"/>
    <col min="13369" max="13369" width="21.88671875" style="1" customWidth="1"/>
    <col min="13370" max="13561" width="11.5546875" style="1"/>
    <col min="13562" max="13562" width="21.88671875" style="1" customWidth="1"/>
    <col min="13563" max="13563" width="13.88671875" style="1" customWidth="1"/>
    <col min="13564" max="13564" width="38.6640625" style="1" customWidth="1"/>
    <col min="13565" max="13565" width="3" style="1" bestFit="1" customWidth="1"/>
    <col min="13566" max="13566" width="32.33203125" style="1" customWidth="1"/>
    <col min="13567" max="13567" width="46.33203125" style="1" customWidth="1"/>
    <col min="13568" max="13568" width="19" style="1" customWidth="1"/>
    <col min="13569" max="13569" width="0" style="1" hidden="1" customWidth="1"/>
    <col min="13570" max="13570" width="17.6640625" style="1" customWidth="1"/>
    <col min="13571" max="13571" width="0" style="1" hidden="1" customWidth="1"/>
    <col min="13572" max="13572" width="22.33203125" style="1" customWidth="1"/>
    <col min="13573" max="13573" width="5.33203125" style="1" customWidth="1"/>
    <col min="13574" max="13574" width="36.33203125" style="1" customWidth="1"/>
    <col min="13575" max="13575" width="5.6640625" style="1" customWidth="1"/>
    <col min="13576" max="13576" width="0" style="1" hidden="1" customWidth="1"/>
    <col min="13577" max="13577" width="20.6640625" style="1" customWidth="1"/>
    <col min="13578" max="13578" width="4.88671875" style="1" customWidth="1"/>
    <col min="13579" max="13579" width="0" style="1" hidden="1" customWidth="1"/>
    <col min="13580" max="13580" width="24.6640625" style="1" customWidth="1"/>
    <col min="13581" max="13581" width="12.33203125" style="1" customWidth="1"/>
    <col min="13582" max="13582" width="0" style="1" hidden="1" customWidth="1"/>
    <col min="13583" max="13583" width="3.44140625" style="1" customWidth="1"/>
    <col min="13584" max="13584" width="0" style="1" hidden="1" customWidth="1"/>
    <col min="13585" max="13585" width="17.6640625" style="1" customWidth="1"/>
    <col min="13586" max="13586" width="3.44140625" style="1" customWidth="1"/>
    <col min="13587" max="13587" width="0" style="1" hidden="1" customWidth="1"/>
    <col min="13588" max="13588" width="23.6640625" style="1" customWidth="1"/>
    <col min="13589" max="13589" width="10" style="1" customWidth="1"/>
    <col min="13590" max="13590" width="0" style="1" hidden="1" customWidth="1"/>
    <col min="13591" max="13592" width="14.6640625" style="1" customWidth="1"/>
    <col min="13593" max="13593" width="12.88671875" style="1" customWidth="1"/>
    <col min="13594" max="13594" width="3.33203125" style="1" customWidth="1"/>
    <col min="13595" max="13595" width="30.33203125" style="1" customWidth="1"/>
    <col min="13596" max="13596" width="5" style="1" customWidth="1"/>
    <col min="13597" max="13597" width="0" style="1" hidden="1" customWidth="1"/>
    <col min="13598" max="13598" width="14.33203125" style="1" customWidth="1"/>
    <col min="13599" max="13599" width="5.6640625" style="1" customWidth="1"/>
    <col min="13600" max="13600" width="0" style="1" hidden="1" customWidth="1"/>
    <col min="13601" max="13601" width="17.33203125" style="1" customWidth="1"/>
    <col min="13602" max="13602" width="12.6640625" style="1" customWidth="1"/>
    <col min="13603" max="13603" width="0" style="1" hidden="1" customWidth="1"/>
    <col min="13604" max="13604" width="5.33203125" style="1" customWidth="1"/>
    <col min="13605" max="13605" width="0" style="1" hidden="1" customWidth="1"/>
    <col min="13606" max="13606" width="17" style="1" customWidth="1"/>
    <col min="13607" max="13607" width="6.33203125" style="1" customWidth="1"/>
    <col min="13608" max="13608" width="0" style="1" hidden="1" customWidth="1"/>
    <col min="13609" max="13609" width="14.33203125" style="1" customWidth="1"/>
    <col min="13610" max="13610" width="7.5546875" style="1" customWidth="1"/>
    <col min="13611" max="13611" width="0" style="1" hidden="1" customWidth="1"/>
    <col min="13612" max="13613" width="14.33203125" style="1" customWidth="1"/>
    <col min="13614" max="13614" width="20.88671875" style="1" customWidth="1"/>
    <col min="13615" max="13615" width="14.44140625" style="1" customWidth="1"/>
    <col min="13616" max="13616" width="15" style="1" customWidth="1"/>
    <col min="13617" max="13617" width="2.6640625" style="1" customWidth="1"/>
    <col min="13618" max="13618" width="11.6640625" style="1" customWidth="1"/>
    <col min="13619" max="13619" width="11.5546875" style="1" customWidth="1"/>
    <col min="13620" max="13620" width="2.33203125" style="1" customWidth="1"/>
    <col min="13621" max="13621" width="41" style="1" customWidth="1"/>
    <col min="13622" max="13622" width="14.33203125" style="1" customWidth="1"/>
    <col min="13623" max="13624" width="11.5546875" style="1" customWidth="1"/>
    <col min="13625" max="13625" width="21.88671875" style="1" customWidth="1"/>
    <col min="13626" max="13817" width="11.5546875" style="1"/>
    <col min="13818" max="13818" width="21.88671875" style="1" customWidth="1"/>
    <col min="13819" max="13819" width="13.88671875" style="1" customWidth="1"/>
    <col min="13820" max="13820" width="38.6640625" style="1" customWidth="1"/>
    <col min="13821" max="13821" width="3" style="1" bestFit="1" customWidth="1"/>
    <col min="13822" max="13822" width="32.33203125" style="1" customWidth="1"/>
    <col min="13823" max="13823" width="46.33203125" style="1" customWidth="1"/>
    <col min="13824" max="13824" width="19" style="1" customWidth="1"/>
    <col min="13825" max="13825" width="0" style="1" hidden="1" customWidth="1"/>
    <col min="13826" max="13826" width="17.6640625" style="1" customWidth="1"/>
    <col min="13827" max="13827" width="0" style="1" hidden="1" customWidth="1"/>
    <col min="13828" max="13828" width="22.33203125" style="1" customWidth="1"/>
    <col min="13829" max="13829" width="5.33203125" style="1" customWidth="1"/>
    <col min="13830" max="13830" width="36.33203125" style="1" customWidth="1"/>
    <col min="13831" max="13831" width="5.6640625" style="1" customWidth="1"/>
    <col min="13832" max="13832" width="0" style="1" hidden="1" customWidth="1"/>
    <col min="13833" max="13833" width="20.6640625" style="1" customWidth="1"/>
    <col min="13834" max="13834" width="4.88671875" style="1" customWidth="1"/>
    <col min="13835" max="13835" width="0" style="1" hidden="1" customWidth="1"/>
    <col min="13836" max="13836" width="24.6640625" style="1" customWidth="1"/>
    <col min="13837" max="13837" width="12.33203125" style="1" customWidth="1"/>
    <col min="13838" max="13838" width="0" style="1" hidden="1" customWidth="1"/>
    <col min="13839" max="13839" width="3.44140625" style="1" customWidth="1"/>
    <col min="13840" max="13840" width="0" style="1" hidden="1" customWidth="1"/>
    <col min="13841" max="13841" width="17.6640625" style="1" customWidth="1"/>
    <col min="13842" max="13842" width="3.44140625" style="1" customWidth="1"/>
    <col min="13843" max="13843" width="0" style="1" hidden="1" customWidth="1"/>
    <col min="13844" max="13844" width="23.6640625" style="1" customWidth="1"/>
    <col min="13845" max="13845" width="10" style="1" customWidth="1"/>
    <col min="13846" max="13846" width="0" style="1" hidden="1" customWidth="1"/>
    <col min="13847" max="13848" width="14.6640625" style="1" customWidth="1"/>
    <col min="13849" max="13849" width="12.88671875" style="1" customWidth="1"/>
    <col min="13850" max="13850" width="3.33203125" style="1" customWidth="1"/>
    <col min="13851" max="13851" width="30.33203125" style="1" customWidth="1"/>
    <col min="13852" max="13852" width="5" style="1" customWidth="1"/>
    <col min="13853" max="13853" width="0" style="1" hidden="1" customWidth="1"/>
    <col min="13854" max="13854" width="14.33203125" style="1" customWidth="1"/>
    <col min="13855" max="13855" width="5.6640625" style="1" customWidth="1"/>
    <col min="13856" max="13856" width="0" style="1" hidden="1" customWidth="1"/>
    <col min="13857" max="13857" width="17.33203125" style="1" customWidth="1"/>
    <col min="13858" max="13858" width="12.6640625" style="1" customWidth="1"/>
    <col min="13859" max="13859" width="0" style="1" hidden="1" customWidth="1"/>
    <col min="13860" max="13860" width="5.33203125" style="1" customWidth="1"/>
    <col min="13861" max="13861" width="0" style="1" hidden="1" customWidth="1"/>
    <col min="13862" max="13862" width="17" style="1" customWidth="1"/>
    <col min="13863" max="13863" width="6.33203125" style="1" customWidth="1"/>
    <col min="13864" max="13864" width="0" style="1" hidden="1" customWidth="1"/>
    <col min="13865" max="13865" width="14.33203125" style="1" customWidth="1"/>
    <col min="13866" max="13866" width="7.5546875" style="1" customWidth="1"/>
    <col min="13867" max="13867" width="0" style="1" hidden="1" customWidth="1"/>
    <col min="13868" max="13869" width="14.33203125" style="1" customWidth="1"/>
    <col min="13870" max="13870" width="20.88671875" style="1" customWidth="1"/>
    <col min="13871" max="13871" width="14.44140625" style="1" customWidth="1"/>
    <col min="13872" max="13872" width="15" style="1" customWidth="1"/>
    <col min="13873" max="13873" width="2.6640625" style="1" customWidth="1"/>
    <col min="13874" max="13874" width="11.6640625" style="1" customWidth="1"/>
    <col min="13875" max="13875" width="11.5546875" style="1" customWidth="1"/>
    <col min="13876" max="13876" width="2.33203125" style="1" customWidth="1"/>
    <col min="13877" max="13877" width="41" style="1" customWidth="1"/>
    <col min="13878" max="13878" width="14.33203125" style="1" customWidth="1"/>
    <col min="13879" max="13880" width="11.5546875" style="1" customWidth="1"/>
    <col min="13881" max="13881" width="21.88671875" style="1" customWidth="1"/>
    <col min="13882" max="14073" width="11.5546875" style="1"/>
    <col min="14074" max="14074" width="21.88671875" style="1" customWidth="1"/>
    <col min="14075" max="14075" width="13.88671875" style="1" customWidth="1"/>
    <col min="14076" max="14076" width="38.6640625" style="1" customWidth="1"/>
    <col min="14077" max="14077" width="3" style="1" bestFit="1" customWidth="1"/>
    <col min="14078" max="14078" width="32.33203125" style="1" customWidth="1"/>
    <col min="14079" max="14079" width="46.33203125" style="1" customWidth="1"/>
    <col min="14080" max="14080" width="19" style="1" customWidth="1"/>
    <col min="14081" max="14081" width="0" style="1" hidden="1" customWidth="1"/>
    <col min="14082" max="14082" width="17.6640625" style="1" customWidth="1"/>
    <col min="14083" max="14083" width="0" style="1" hidden="1" customWidth="1"/>
    <col min="14084" max="14084" width="22.33203125" style="1" customWidth="1"/>
    <col min="14085" max="14085" width="5.33203125" style="1" customWidth="1"/>
    <col min="14086" max="14086" width="36.33203125" style="1" customWidth="1"/>
    <col min="14087" max="14087" width="5.6640625" style="1" customWidth="1"/>
    <col min="14088" max="14088" width="0" style="1" hidden="1" customWidth="1"/>
    <col min="14089" max="14089" width="20.6640625" style="1" customWidth="1"/>
    <col min="14090" max="14090" width="4.88671875" style="1" customWidth="1"/>
    <col min="14091" max="14091" width="0" style="1" hidden="1" customWidth="1"/>
    <col min="14092" max="14092" width="24.6640625" style="1" customWidth="1"/>
    <col min="14093" max="14093" width="12.33203125" style="1" customWidth="1"/>
    <col min="14094" max="14094" width="0" style="1" hidden="1" customWidth="1"/>
    <col min="14095" max="14095" width="3.44140625" style="1" customWidth="1"/>
    <col min="14096" max="14096" width="0" style="1" hidden="1" customWidth="1"/>
    <col min="14097" max="14097" width="17.6640625" style="1" customWidth="1"/>
    <col min="14098" max="14098" width="3.44140625" style="1" customWidth="1"/>
    <col min="14099" max="14099" width="0" style="1" hidden="1" customWidth="1"/>
    <col min="14100" max="14100" width="23.6640625" style="1" customWidth="1"/>
    <col min="14101" max="14101" width="10" style="1" customWidth="1"/>
    <col min="14102" max="14102" width="0" style="1" hidden="1" customWidth="1"/>
    <col min="14103" max="14104" width="14.6640625" style="1" customWidth="1"/>
    <col min="14105" max="14105" width="12.88671875" style="1" customWidth="1"/>
    <col min="14106" max="14106" width="3.33203125" style="1" customWidth="1"/>
    <col min="14107" max="14107" width="30.33203125" style="1" customWidth="1"/>
    <col min="14108" max="14108" width="5" style="1" customWidth="1"/>
    <col min="14109" max="14109" width="0" style="1" hidden="1" customWidth="1"/>
    <col min="14110" max="14110" width="14.33203125" style="1" customWidth="1"/>
    <col min="14111" max="14111" width="5.6640625" style="1" customWidth="1"/>
    <col min="14112" max="14112" width="0" style="1" hidden="1" customWidth="1"/>
    <col min="14113" max="14113" width="17.33203125" style="1" customWidth="1"/>
    <col min="14114" max="14114" width="12.6640625" style="1" customWidth="1"/>
    <col min="14115" max="14115" width="0" style="1" hidden="1" customWidth="1"/>
    <col min="14116" max="14116" width="5.33203125" style="1" customWidth="1"/>
    <col min="14117" max="14117" width="0" style="1" hidden="1" customWidth="1"/>
    <col min="14118" max="14118" width="17" style="1" customWidth="1"/>
    <col min="14119" max="14119" width="6.33203125" style="1" customWidth="1"/>
    <col min="14120" max="14120" width="0" style="1" hidden="1" customWidth="1"/>
    <col min="14121" max="14121" width="14.33203125" style="1" customWidth="1"/>
    <col min="14122" max="14122" width="7.5546875" style="1" customWidth="1"/>
    <col min="14123" max="14123" width="0" style="1" hidden="1" customWidth="1"/>
    <col min="14124" max="14125" width="14.33203125" style="1" customWidth="1"/>
    <col min="14126" max="14126" width="20.88671875" style="1" customWidth="1"/>
    <col min="14127" max="14127" width="14.44140625" style="1" customWidth="1"/>
    <col min="14128" max="14128" width="15" style="1" customWidth="1"/>
    <col min="14129" max="14129" width="2.6640625" style="1" customWidth="1"/>
    <col min="14130" max="14130" width="11.6640625" style="1" customWidth="1"/>
    <col min="14131" max="14131" width="11.5546875" style="1" customWidth="1"/>
    <col min="14132" max="14132" width="2.33203125" style="1" customWidth="1"/>
    <col min="14133" max="14133" width="41" style="1" customWidth="1"/>
    <col min="14134" max="14134" width="14.33203125" style="1" customWidth="1"/>
    <col min="14135" max="14136" width="11.5546875" style="1" customWidth="1"/>
    <col min="14137" max="14137" width="21.88671875" style="1" customWidth="1"/>
    <col min="14138" max="14329" width="11.5546875" style="1"/>
    <col min="14330" max="14330" width="21.88671875" style="1" customWidth="1"/>
    <col min="14331" max="14331" width="13.88671875" style="1" customWidth="1"/>
    <col min="14332" max="14332" width="38.6640625" style="1" customWidth="1"/>
    <col min="14333" max="14333" width="3" style="1" bestFit="1" customWidth="1"/>
    <col min="14334" max="14334" width="32.33203125" style="1" customWidth="1"/>
    <col min="14335" max="14335" width="46.33203125" style="1" customWidth="1"/>
    <col min="14336" max="14336" width="19" style="1" customWidth="1"/>
    <col min="14337" max="14337" width="0" style="1" hidden="1" customWidth="1"/>
    <col min="14338" max="14338" width="17.6640625" style="1" customWidth="1"/>
    <col min="14339" max="14339" width="0" style="1" hidden="1" customWidth="1"/>
    <col min="14340" max="14340" width="22.33203125" style="1" customWidth="1"/>
    <col min="14341" max="14341" width="5.33203125" style="1" customWidth="1"/>
    <col min="14342" max="14342" width="36.33203125" style="1" customWidth="1"/>
    <col min="14343" max="14343" width="5.6640625" style="1" customWidth="1"/>
    <col min="14344" max="14344" width="0" style="1" hidden="1" customWidth="1"/>
    <col min="14345" max="14345" width="20.6640625" style="1" customWidth="1"/>
    <col min="14346" max="14346" width="4.88671875" style="1" customWidth="1"/>
    <col min="14347" max="14347" width="0" style="1" hidden="1" customWidth="1"/>
    <col min="14348" max="14348" width="24.6640625" style="1" customWidth="1"/>
    <col min="14349" max="14349" width="12.33203125" style="1" customWidth="1"/>
    <col min="14350" max="14350" width="0" style="1" hidden="1" customWidth="1"/>
    <col min="14351" max="14351" width="3.44140625" style="1" customWidth="1"/>
    <col min="14352" max="14352" width="0" style="1" hidden="1" customWidth="1"/>
    <col min="14353" max="14353" width="17.6640625" style="1" customWidth="1"/>
    <col min="14354" max="14354" width="3.44140625" style="1" customWidth="1"/>
    <col min="14355" max="14355" width="0" style="1" hidden="1" customWidth="1"/>
    <col min="14356" max="14356" width="23.6640625" style="1" customWidth="1"/>
    <col min="14357" max="14357" width="10" style="1" customWidth="1"/>
    <col min="14358" max="14358" width="0" style="1" hidden="1" customWidth="1"/>
    <col min="14359" max="14360" width="14.6640625" style="1" customWidth="1"/>
    <col min="14361" max="14361" width="12.88671875" style="1" customWidth="1"/>
    <col min="14362" max="14362" width="3.33203125" style="1" customWidth="1"/>
    <col min="14363" max="14363" width="30.33203125" style="1" customWidth="1"/>
    <col min="14364" max="14364" width="5" style="1" customWidth="1"/>
    <col min="14365" max="14365" width="0" style="1" hidden="1" customWidth="1"/>
    <col min="14366" max="14366" width="14.33203125" style="1" customWidth="1"/>
    <col min="14367" max="14367" width="5.6640625" style="1" customWidth="1"/>
    <col min="14368" max="14368" width="0" style="1" hidden="1" customWidth="1"/>
    <col min="14369" max="14369" width="17.33203125" style="1" customWidth="1"/>
    <col min="14370" max="14370" width="12.6640625" style="1" customWidth="1"/>
    <col min="14371" max="14371" width="0" style="1" hidden="1" customWidth="1"/>
    <col min="14372" max="14372" width="5.33203125" style="1" customWidth="1"/>
    <col min="14373" max="14373" width="0" style="1" hidden="1" customWidth="1"/>
    <col min="14374" max="14374" width="17" style="1" customWidth="1"/>
    <col min="14375" max="14375" width="6.33203125" style="1" customWidth="1"/>
    <col min="14376" max="14376" width="0" style="1" hidden="1" customWidth="1"/>
    <col min="14377" max="14377" width="14.33203125" style="1" customWidth="1"/>
    <col min="14378" max="14378" width="7.5546875" style="1" customWidth="1"/>
    <col min="14379" max="14379" width="0" style="1" hidden="1" customWidth="1"/>
    <col min="14380" max="14381" width="14.33203125" style="1" customWidth="1"/>
    <col min="14382" max="14382" width="20.88671875" style="1" customWidth="1"/>
    <col min="14383" max="14383" width="14.44140625" style="1" customWidth="1"/>
    <col min="14384" max="14384" width="15" style="1" customWidth="1"/>
    <col min="14385" max="14385" width="2.6640625" style="1" customWidth="1"/>
    <col min="14386" max="14386" width="11.6640625" style="1" customWidth="1"/>
    <col min="14387" max="14387" width="11.5546875" style="1" customWidth="1"/>
    <col min="14388" max="14388" width="2.33203125" style="1" customWidth="1"/>
    <col min="14389" max="14389" width="41" style="1" customWidth="1"/>
    <col min="14390" max="14390" width="14.33203125" style="1" customWidth="1"/>
    <col min="14391" max="14392" width="11.5546875" style="1" customWidth="1"/>
    <col min="14393" max="14393" width="21.88671875" style="1" customWidth="1"/>
    <col min="14394" max="14585" width="11.5546875" style="1"/>
    <col min="14586" max="14586" width="21.88671875" style="1" customWidth="1"/>
    <col min="14587" max="14587" width="13.88671875" style="1" customWidth="1"/>
    <col min="14588" max="14588" width="38.6640625" style="1" customWidth="1"/>
    <col min="14589" max="14589" width="3" style="1" bestFit="1" customWidth="1"/>
    <col min="14590" max="14590" width="32.33203125" style="1" customWidth="1"/>
    <col min="14591" max="14591" width="46.33203125" style="1" customWidth="1"/>
    <col min="14592" max="14592" width="19" style="1" customWidth="1"/>
    <col min="14593" max="14593" width="0" style="1" hidden="1" customWidth="1"/>
    <col min="14594" max="14594" width="17.6640625" style="1" customWidth="1"/>
    <col min="14595" max="14595" width="0" style="1" hidden="1" customWidth="1"/>
    <col min="14596" max="14596" width="22.33203125" style="1" customWidth="1"/>
    <col min="14597" max="14597" width="5.33203125" style="1" customWidth="1"/>
    <col min="14598" max="14598" width="36.33203125" style="1" customWidth="1"/>
    <col min="14599" max="14599" width="5.6640625" style="1" customWidth="1"/>
    <col min="14600" max="14600" width="0" style="1" hidden="1" customWidth="1"/>
    <col min="14601" max="14601" width="20.6640625" style="1" customWidth="1"/>
    <col min="14602" max="14602" width="4.88671875" style="1" customWidth="1"/>
    <col min="14603" max="14603" width="0" style="1" hidden="1" customWidth="1"/>
    <col min="14604" max="14604" width="24.6640625" style="1" customWidth="1"/>
    <col min="14605" max="14605" width="12.33203125" style="1" customWidth="1"/>
    <col min="14606" max="14606" width="0" style="1" hidden="1" customWidth="1"/>
    <col min="14607" max="14607" width="3.44140625" style="1" customWidth="1"/>
    <col min="14608" max="14608" width="0" style="1" hidden="1" customWidth="1"/>
    <col min="14609" max="14609" width="17.6640625" style="1" customWidth="1"/>
    <col min="14610" max="14610" width="3.44140625" style="1" customWidth="1"/>
    <col min="14611" max="14611" width="0" style="1" hidden="1" customWidth="1"/>
    <col min="14612" max="14612" width="23.6640625" style="1" customWidth="1"/>
    <col min="14613" max="14613" width="10" style="1" customWidth="1"/>
    <col min="14614" max="14614" width="0" style="1" hidden="1" customWidth="1"/>
    <col min="14615" max="14616" width="14.6640625" style="1" customWidth="1"/>
    <col min="14617" max="14617" width="12.88671875" style="1" customWidth="1"/>
    <col min="14618" max="14618" width="3.33203125" style="1" customWidth="1"/>
    <col min="14619" max="14619" width="30.33203125" style="1" customWidth="1"/>
    <col min="14620" max="14620" width="5" style="1" customWidth="1"/>
    <col min="14621" max="14621" width="0" style="1" hidden="1" customWidth="1"/>
    <col min="14622" max="14622" width="14.33203125" style="1" customWidth="1"/>
    <col min="14623" max="14623" width="5.6640625" style="1" customWidth="1"/>
    <col min="14624" max="14624" width="0" style="1" hidden="1" customWidth="1"/>
    <col min="14625" max="14625" width="17.33203125" style="1" customWidth="1"/>
    <col min="14626" max="14626" width="12.6640625" style="1" customWidth="1"/>
    <col min="14627" max="14627" width="0" style="1" hidden="1" customWidth="1"/>
    <col min="14628" max="14628" width="5.33203125" style="1" customWidth="1"/>
    <col min="14629" max="14629" width="0" style="1" hidden="1" customWidth="1"/>
    <col min="14630" max="14630" width="17" style="1" customWidth="1"/>
    <col min="14631" max="14631" width="6.33203125" style="1" customWidth="1"/>
    <col min="14632" max="14632" width="0" style="1" hidden="1" customWidth="1"/>
    <col min="14633" max="14633" width="14.33203125" style="1" customWidth="1"/>
    <col min="14634" max="14634" width="7.5546875" style="1" customWidth="1"/>
    <col min="14635" max="14635" width="0" style="1" hidden="1" customWidth="1"/>
    <col min="14636" max="14637" width="14.33203125" style="1" customWidth="1"/>
    <col min="14638" max="14638" width="20.88671875" style="1" customWidth="1"/>
    <col min="14639" max="14639" width="14.44140625" style="1" customWidth="1"/>
    <col min="14640" max="14640" width="15" style="1" customWidth="1"/>
    <col min="14641" max="14641" width="2.6640625" style="1" customWidth="1"/>
    <col min="14642" max="14642" width="11.6640625" style="1" customWidth="1"/>
    <col min="14643" max="14643" width="11.5546875" style="1" customWidth="1"/>
    <col min="14644" max="14644" width="2.33203125" style="1" customWidth="1"/>
    <col min="14645" max="14645" width="41" style="1" customWidth="1"/>
    <col min="14646" max="14646" width="14.33203125" style="1" customWidth="1"/>
    <col min="14647" max="14648" width="11.5546875" style="1" customWidth="1"/>
    <col min="14649" max="14649" width="21.88671875" style="1" customWidth="1"/>
    <col min="14650" max="14841" width="11.5546875" style="1"/>
    <col min="14842" max="14842" width="21.88671875" style="1" customWidth="1"/>
    <col min="14843" max="14843" width="13.88671875" style="1" customWidth="1"/>
    <col min="14844" max="14844" width="38.6640625" style="1" customWidth="1"/>
    <col min="14845" max="14845" width="3" style="1" bestFit="1" customWidth="1"/>
    <col min="14846" max="14846" width="32.33203125" style="1" customWidth="1"/>
    <col min="14847" max="14847" width="46.33203125" style="1" customWidth="1"/>
    <col min="14848" max="14848" width="19" style="1" customWidth="1"/>
    <col min="14849" max="14849" width="0" style="1" hidden="1" customWidth="1"/>
    <col min="14850" max="14850" width="17.6640625" style="1" customWidth="1"/>
    <col min="14851" max="14851" width="0" style="1" hidden="1" customWidth="1"/>
    <col min="14852" max="14852" width="22.33203125" style="1" customWidth="1"/>
    <col min="14853" max="14853" width="5.33203125" style="1" customWidth="1"/>
    <col min="14854" max="14854" width="36.33203125" style="1" customWidth="1"/>
    <col min="14855" max="14855" width="5.6640625" style="1" customWidth="1"/>
    <col min="14856" max="14856" width="0" style="1" hidden="1" customWidth="1"/>
    <col min="14857" max="14857" width="20.6640625" style="1" customWidth="1"/>
    <col min="14858" max="14858" width="4.88671875" style="1" customWidth="1"/>
    <col min="14859" max="14859" width="0" style="1" hidden="1" customWidth="1"/>
    <col min="14860" max="14860" width="24.6640625" style="1" customWidth="1"/>
    <col min="14861" max="14861" width="12.33203125" style="1" customWidth="1"/>
    <col min="14862" max="14862" width="0" style="1" hidden="1" customWidth="1"/>
    <col min="14863" max="14863" width="3.44140625" style="1" customWidth="1"/>
    <col min="14864" max="14864" width="0" style="1" hidden="1" customWidth="1"/>
    <col min="14865" max="14865" width="17.6640625" style="1" customWidth="1"/>
    <col min="14866" max="14866" width="3.44140625" style="1" customWidth="1"/>
    <col min="14867" max="14867" width="0" style="1" hidden="1" customWidth="1"/>
    <col min="14868" max="14868" width="23.6640625" style="1" customWidth="1"/>
    <col min="14869" max="14869" width="10" style="1" customWidth="1"/>
    <col min="14870" max="14870" width="0" style="1" hidden="1" customWidth="1"/>
    <col min="14871" max="14872" width="14.6640625" style="1" customWidth="1"/>
    <col min="14873" max="14873" width="12.88671875" style="1" customWidth="1"/>
    <col min="14874" max="14874" width="3.33203125" style="1" customWidth="1"/>
    <col min="14875" max="14875" width="30.33203125" style="1" customWidth="1"/>
    <col min="14876" max="14876" width="5" style="1" customWidth="1"/>
    <col min="14877" max="14877" width="0" style="1" hidden="1" customWidth="1"/>
    <col min="14878" max="14878" width="14.33203125" style="1" customWidth="1"/>
    <col min="14879" max="14879" width="5.6640625" style="1" customWidth="1"/>
    <col min="14880" max="14880" width="0" style="1" hidden="1" customWidth="1"/>
    <col min="14881" max="14881" width="17.33203125" style="1" customWidth="1"/>
    <col min="14882" max="14882" width="12.6640625" style="1" customWidth="1"/>
    <col min="14883" max="14883" width="0" style="1" hidden="1" customWidth="1"/>
    <col min="14884" max="14884" width="5.33203125" style="1" customWidth="1"/>
    <col min="14885" max="14885" width="0" style="1" hidden="1" customWidth="1"/>
    <col min="14886" max="14886" width="17" style="1" customWidth="1"/>
    <col min="14887" max="14887" width="6.33203125" style="1" customWidth="1"/>
    <col min="14888" max="14888" width="0" style="1" hidden="1" customWidth="1"/>
    <col min="14889" max="14889" width="14.33203125" style="1" customWidth="1"/>
    <col min="14890" max="14890" width="7.5546875" style="1" customWidth="1"/>
    <col min="14891" max="14891" width="0" style="1" hidden="1" customWidth="1"/>
    <col min="14892" max="14893" width="14.33203125" style="1" customWidth="1"/>
    <col min="14894" max="14894" width="20.88671875" style="1" customWidth="1"/>
    <col min="14895" max="14895" width="14.44140625" style="1" customWidth="1"/>
    <col min="14896" max="14896" width="15" style="1" customWidth="1"/>
    <col min="14897" max="14897" width="2.6640625" style="1" customWidth="1"/>
    <col min="14898" max="14898" width="11.6640625" style="1" customWidth="1"/>
    <col min="14899" max="14899" width="11.5546875" style="1" customWidth="1"/>
    <col min="14900" max="14900" width="2.33203125" style="1" customWidth="1"/>
    <col min="14901" max="14901" width="41" style="1" customWidth="1"/>
    <col min="14902" max="14902" width="14.33203125" style="1" customWidth="1"/>
    <col min="14903" max="14904" width="11.5546875" style="1" customWidth="1"/>
    <col min="14905" max="14905" width="21.88671875" style="1" customWidth="1"/>
    <col min="14906" max="15097" width="11.5546875" style="1"/>
    <col min="15098" max="15098" width="21.88671875" style="1" customWidth="1"/>
    <col min="15099" max="15099" width="13.88671875" style="1" customWidth="1"/>
    <col min="15100" max="15100" width="38.6640625" style="1" customWidth="1"/>
    <col min="15101" max="15101" width="3" style="1" bestFit="1" customWidth="1"/>
    <col min="15102" max="15102" width="32.33203125" style="1" customWidth="1"/>
    <col min="15103" max="15103" width="46.33203125" style="1" customWidth="1"/>
    <col min="15104" max="15104" width="19" style="1" customWidth="1"/>
    <col min="15105" max="15105" width="0" style="1" hidden="1" customWidth="1"/>
    <col min="15106" max="15106" width="17.6640625" style="1" customWidth="1"/>
    <col min="15107" max="15107" width="0" style="1" hidden="1" customWidth="1"/>
    <col min="15108" max="15108" width="22.33203125" style="1" customWidth="1"/>
    <col min="15109" max="15109" width="5.33203125" style="1" customWidth="1"/>
    <col min="15110" max="15110" width="36.33203125" style="1" customWidth="1"/>
    <col min="15111" max="15111" width="5.6640625" style="1" customWidth="1"/>
    <col min="15112" max="15112" width="0" style="1" hidden="1" customWidth="1"/>
    <col min="15113" max="15113" width="20.6640625" style="1" customWidth="1"/>
    <col min="15114" max="15114" width="4.88671875" style="1" customWidth="1"/>
    <col min="15115" max="15115" width="0" style="1" hidden="1" customWidth="1"/>
    <col min="15116" max="15116" width="24.6640625" style="1" customWidth="1"/>
    <col min="15117" max="15117" width="12.33203125" style="1" customWidth="1"/>
    <col min="15118" max="15118" width="0" style="1" hidden="1" customWidth="1"/>
    <col min="15119" max="15119" width="3.44140625" style="1" customWidth="1"/>
    <col min="15120" max="15120" width="0" style="1" hidden="1" customWidth="1"/>
    <col min="15121" max="15121" width="17.6640625" style="1" customWidth="1"/>
    <col min="15122" max="15122" width="3.44140625" style="1" customWidth="1"/>
    <col min="15123" max="15123" width="0" style="1" hidden="1" customWidth="1"/>
    <col min="15124" max="15124" width="23.6640625" style="1" customWidth="1"/>
    <col min="15125" max="15125" width="10" style="1" customWidth="1"/>
    <col min="15126" max="15126" width="0" style="1" hidden="1" customWidth="1"/>
    <col min="15127" max="15128" width="14.6640625" style="1" customWidth="1"/>
    <col min="15129" max="15129" width="12.88671875" style="1" customWidth="1"/>
    <col min="15130" max="15130" width="3.33203125" style="1" customWidth="1"/>
    <col min="15131" max="15131" width="30.33203125" style="1" customWidth="1"/>
    <col min="15132" max="15132" width="5" style="1" customWidth="1"/>
    <col min="15133" max="15133" width="0" style="1" hidden="1" customWidth="1"/>
    <col min="15134" max="15134" width="14.33203125" style="1" customWidth="1"/>
    <col min="15135" max="15135" width="5.6640625" style="1" customWidth="1"/>
    <col min="15136" max="15136" width="0" style="1" hidden="1" customWidth="1"/>
    <col min="15137" max="15137" width="17.33203125" style="1" customWidth="1"/>
    <col min="15138" max="15138" width="12.6640625" style="1" customWidth="1"/>
    <col min="15139" max="15139" width="0" style="1" hidden="1" customWidth="1"/>
    <col min="15140" max="15140" width="5.33203125" style="1" customWidth="1"/>
    <col min="15141" max="15141" width="0" style="1" hidden="1" customWidth="1"/>
    <col min="15142" max="15142" width="17" style="1" customWidth="1"/>
    <col min="15143" max="15143" width="6.33203125" style="1" customWidth="1"/>
    <col min="15144" max="15144" width="0" style="1" hidden="1" customWidth="1"/>
    <col min="15145" max="15145" width="14.33203125" style="1" customWidth="1"/>
    <col min="15146" max="15146" width="7.5546875" style="1" customWidth="1"/>
    <col min="15147" max="15147" width="0" style="1" hidden="1" customWidth="1"/>
    <col min="15148" max="15149" width="14.33203125" style="1" customWidth="1"/>
    <col min="15150" max="15150" width="20.88671875" style="1" customWidth="1"/>
    <col min="15151" max="15151" width="14.44140625" style="1" customWidth="1"/>
    <col min="15152" max="15152" width="15" style="1" customWidth="1"/>
    <col min="15153" max="15153" width="2.6640625" style="1" customWidth="1"/>
    <col min="15154" max="15154" width="11.6640625" style="1" customWidth="1"/>
    <col min="15155" max="15155" width="11.5546875" style="1" customWidth="1"/>
    <col min="15156" max="15156" width="2.33203125" style="1" customWidth="1"/>
    <col min="15157" max="15157" width="41" style="1" customWidth="1"/>
    <col min="15158" max="15158" width="14.33203125" style="1" customWidth="1"/>
    <col min="15159" max="15160" width="11.5546875" style="1" customWidth="1"/>
    <col min="15161" max="15161" width="21.88671875" style="1" customWidth="1"/>
    <col min="15162" max="15353" width="11.5546875" style="1"/>
    <col min="15354" max="15354" width="21.88671875" style="1" customWidth="1"/>
    <col min="15355" max="15355" width="13.88671875" style="1" customWidth="1"/>
    <col min="15356" max="15356" width="38.6640625" style="1" customWidth="1"/>
    <col min="15357" max="15357" width="3" style="1" bestFit="1" customWidth="1"/>
    <col min="15358" max="15358" width="32.33203125" style="1" customWidth="1"/>
    <col min="15359" max="15359" width="46.33203125" style="1" customWidth="1"/>
    <col min="15360" max="15360" width="19" style="1" customWidth="1"/>
    <col min="15361" max="15361" width="0" style="1" hidden="1" customWidth="1"/>
    <col min="15362" max="15362" width="17.6640625" style="1" customWidth="1"/>
    <col min="15363" max="15363" width="0" style="1" hidden="1" customWidth="1"/>
    <col min="15364" max="15364" width="22.33203125" style="1" customWidth="1"/>
    <col min="15365" max="15365" width="5.33203125" style="1" customWidth="1"/>
    <col min="15366" max="15366" width="36.33203125" style="1" customWidth="1"/>
    <col min="15367" max="15367" width="5.6640625" style="1" customWidth="1"/>
    <col min="15368" max="15368" width="0" style="1" hidden="1" customWidth="1"/>
    <col min="15369" max="15369" width="20.6640625" style="1" customWidth="1"/>
    <col min="15370" max="15370" width="4.88671875" style="1" customWidth="1"/>
    <col min="15371" max="15371" width="0" style="1" hidden="1" customWidth="1"/>
    <col min="15372" max="15372" width="24.6640625" style="1" customWidth="1"/>
    <col min="15373" max="15373" width="12.33203125" style="1" customWidth="1"/>
    <col min="15374" max="15374" width="0" style="1" hidden="1" customWidth="1"/>
    <col min="15375" max="15375" width="3.44140625" style="1" customWidth="1"/>
    <col min="15376" max="15376" width="0" style="1" hidden="1" customWidth="1"/>
    <col min="15377" max="15377" width="17.6640625" style="1" customWidth="1"/>
    <col min="15378" max="15378" width="3.44140625" style="1" customWidth="1"/>
    <col min="15379" max="15379" width="0" style="1" hidden="1" customWidth="1"/>
    <col min="15380" max="15380" width="23.6640625" style="1" customWidth="1"/>
    <col min="15381" max="15381" width="10" style="1" customWidth="1"/>
    <col min="15382" max="15382" width="0" style="1" hidden="1" customWidth="1"/>
    <col min="15383" max="15384" width="14.6640625" style="1" customWidth="1"/>
    <col min="15385" max="15385" width="12.88671875" style="1" customWidth="1"/>
    <col min="15386" max="15386" width="3.33203125" style="1" customWidth="1"/>
    <col min="15387" max="15387" width="30.33203125" style="1" customWidth="1"/>
    <col min="15388" max="15388" width="5" style="1" customWidth="1"/>
    <col min="15389" max="15389" width="0" style="1" hidden="1" customWidth="1"/>
    <col min="15390" max="15390" width="14.33203125" style="1" customWidth="1"/>
    <col min="15391" max="15391" width="5.6640625" style="1" customWidth="1"/>
    <col min="15392" max="15392" width="0" style="1" hidden="1" customWidth="1"/>
    <col min="15393" max="15393" width="17.33203125" style="1" customWidth="1"/>
    <col min="15394" max="15394" width="12.6640625" style="1" customWidth="1"/>
    <col min="15395" max="15395" width="0" style="1" hidden="1" customWidth="1"/>
    <col min="15396" max="15396" width="5.33203125" style="1" customWidth="1"/>
    <col min="15397" max="15397" width="0" style="1" hidden="1" customWidth="1"/>
    <col min="15398" max="15398" width="17" style="1" customWidth="1"/>
    <col min="15399" max="15399" width="6.33203125" style="1" customWidth="1"/>
    <col min="15400" max="15400" width="0" style="1" hidden="1" customWidth="1"/>
    <col min="15401" max="15401" width="14.33203125" style="1" customWidth="1"/>
    <col min="15402" max="15402" width="7.5546875" style="1" customWidth="1"/>
    <col min="15403" max="15403" width="0" style="1" hidden="1" customWidth="1"/>
    <col min="15404" max="15405" width="14.33203125" style="1" customWidth="1"/>
    <col min="15406" max="15406" width="20.88671875" style="1" customWidth="1"/>
    <col min="15407" max="15407" width="14.44140625" style="1" customWidth="1"/>
    <col min="15408" max="15408" width="15" style="1" customWidth="1"/>
    <col min="15409" max="15409" width="2.6640625" style="1" customWidth="1"/>
    <col min="15410" max="15410" width="11.6640625" style="1" customWidth="1"/>
    <col min="15411" max="15411" width="11.5546875" style="1" customWidth="1"/>
    <col min="15412" max="15412" width="2.33203125" style="1" customWidth="1"/>
    <col min="15413" max="15413" width="41" style="1" customWidth="1"/>
    <col min="15414" max="15414" width="14.33203125" style="1" customWidth="1"/>
    <col min="15415" max="15416" width="11.5546875" style="1" customWidth="1"/>
    <col min="15417" max="15417" width="21.88671875" style="1" customWidth="1"/>
    <col min="15418" max="15609" width="11.5546875" style="1"/>
    <col min="15610" max="15610" width="21.88671875" style="1" customWidth="1"/>
    <col min="15611" max="15611" width="13.88671875" style="1" customWidth="1"/>
    <col min="15612" max="15612" width="38.6640625" style="1" customWidth="1"/>
    <col min="15613" max="15613" width="3" style="1" bestFit="1" customWidth="1"/>
    <col min="15614" max="15614" width="32.33203125" style="1" customWidth="1"/>
    <col min="15615" max="15615" width="46.33203125" style="1" customWidth="1"/>
    <col min="15616" max="15616" width="19" style="1" customWidth="1"/>
    <col min="15617" max="15617" width="0" style="1" hidden="1" customWidth="1"/>
    <col min="15618" max="15618" width="17.6640625" style="1" customWidth="1"/>
    <col min="15619" max="15619" width="0" style="1" hidden="1" customWidth="1"/>
    <col min="15620" max="15620" width="22.33203125" style="1" customWidth="1"/>
    <col min="15621" max="15621" width="5.33203125" style="1" customWidth="1"/>
    <col min="15622" max="15622" width="36.33203125" style="1" customWidth="1"/>
    <col min="15623" max="15623" width="5.6640625" style="1" customWidth="1"/>
    <col min="15624" max="15624" width="0" style="1" hidden="1" customWidth="1"/>
    <col min="15625" max="15625" width="20.6640625" style="1" customWidth="1"/>
    <col min="15626" max="15626" width="4.88671875" style="1" customWidth="1"/>
    <col min="15627" max="15627" width="0" style="1" hidden="1" customWidth="1"/>
    <col min="15628" max="15628" width="24.6640625" style="1" customWidth="1"/>
    <col min="15629" max="15629" width="12.33203125" style="1" customWidth="1"/>
    <col min="15630" max="15630" width="0" style="1" hidden="1" customWidth="1"/>
    <col min="15631" max="15631" width="3.44140625" style="1" customWidth="1"/>
    <col min="15632" max="15632" width="0" style="1" hidden="1" customWidth="1"/>
    <col min="15633" max="15633" width="17.6640625" style="1" customWidth="1"/>
    <col min="15634" max="15634" width="3.44140625" style="1" customWidth="1"/>
    <col min="15635" max="15635" width="0" style="1" hidden="1" customWidth="1"/>
    <col min="15636" max="15636" width="23.6640625" style="1" customWidth="1"/>
    <col min="15637" max="15637" width="10" style="1" customWidth="1"/>
    <col min="15638" max="15638" width="0" style="1" hidden="1" customWidth="1"/>
    <col min="15639" max="15640" width="14.6640625" style="1" customWidth="1"/>
    <col min="15641" max="15641" width="12.88671875" style="1" customWidth="1"/>
    <col min="15642" max="15642" width="3.33203125" style="1" customWidth="1"/>
    <col min="15643" max="15643" width="30.33203125" style="1" customWidth="1"/>
    <col min="15644" max="15644" width="5" style="1" customWidth="1"/>
    <col min="15645" max="15645" width="0" style="1" hidden="1" customWidth="1"/>
    <col min="15646" max="15646" width="14.33203125" style="1" customWidth="1"/>
    <col min="15647" max="15647" width="5.6640625" style="1" customWidth="1"/>
    <col min="15648" max="15648" width="0" style="1" hidden="1" customWidth="1"/>
    <col min="15649" max="15649" width="17.33203125" style="1" customWidth="1"/>
    <col min="15650" max="15650" width="12.6640625" style="1" customWidth="1"/>
    <col min="15651" max="15651" width="0" style="1" hidden="1" customWidth="1"/>
    <col min="15652" max="15652" width="5.33203125" style="1" customWidth="1"/>
    <col min="15653" max="15653" width="0" style="1" hidden="1" customWidth="1"/>
    <col min="15654" max="15654" width="17" style="1" customWidth="1"/>
    <col min="15655" max="15655" width="6.33203125" style="1" customWidth="1"/>
    <col min="15656" max="15656" width="0" style="1" hidden="1" customWidth="1"/>
    <col min="15657" max="15657" width="14.33203125" style="1" customWidth="1"/>
    <col min="15658" max="15658" width="7.5546875" style="1" customWidth="1"/>
    <col min="15659" max="15659" width="0" style="1" hidden="1" customWidth="1"/>
    <col min="15660" max="15661" width="14.33203125" style="1" customWidth="1"/>
    <col min="15662" max="15662" width="20.88671875" style="1" customWidth="1"/>
    <col min="15663" max="15663" width="14.44140625" style="1" customWidth="1"/>
    <col min="15664" max="15664" width="15" style="1" customWidth="1"/>
    <col min="15665" max="15665" width="2.6640625" style="1" customWidth="1"/>
    <col min="15666" max="15666" width="11.6640625" style="1" customWidth="1"/>
    <col min="15667" max="15667" width="11.5546875" style="1" customWidth="1"/>
    <col min="15668" max="15668" width="2.33203125" style="1" customWidth="1"/>
    <col min="15669" max="15669" width="41" style="1" customWidth="1"/>
    <col min="15670" max="15670" width="14.33203125" style="1" customWidth="1"/>
    <col min="15671" max="15672" width="11.5546875" style="1" customWidth="1"/>
    <col min="15673" max="15673" width="21.88671875" style="1" customWidth="1"/>
    <col min="15674" max="15865" width="11.5546875" style="1"/>
    <col min="15866" max="15866" width="21.88671875" style="1" customWidth="1"/>
    <col min="15867" max="15867" width="13.88671875" style="1" customWidth="1"/>
    <col min="15868" max="15868" width="38.6640625" style="1" customWidth="1"/>
    <col min="15869" max="15869" width="3" style="1" bestFit="1" customWidth="1"/>
    <col min="15870" max="15870" width="32.33203125" style="1" customWidth="1"/>
    <col min="15871" max="15871" width="46.33203125" style="1" customWidth="1"/>
    <col min="15872" max="15872" width="19" style="1" customWidth="1"/>
    <col min="15873" max="15873" width="0" style="1" hidden="1" customWidth="1"/>
    <col min="15874" max="15874" width="17.6640625" style="1" customWidth="1"/>
    <col min="15875" max="15875" width="0" style="1" hidden="1" customWidth="1"/>
    <col min="15876" max="15876" width="22.33203125" style="1" customWidth="1"/>
    <col min="15877" max="15877" width="5.33203125" style="1" customWidth="1"/>
    <col min="15878" max="15878" width="36.33203125" style="1" customWidth="1"/>
    <col min="15879" max="15879" width="5.6640625" style="1" customWidth="1"/>
    <col min="15880" max="15880" width="0" style="1" hidden="1" customWidth="1"/>
    <col min="15881" max="15881" width="20.6640625" style="1" customWidth="1"/>
    <col min="15882" max="15882" width="4.88671875" style="1" customWidth="1"/>
    <col min="15883" max="15883" width="0" style="1" hidden="1" customWidth="1"/>
    <col min="15884" max="15884" width="24.6640625" style="1" customWidth="1"/>
    <col min="15885" max="15885" width="12.33203125" style="1" customWidth="1"/>
    <col min="15886" max="15886" width="0" style="1" hidden="1" customWidth="1"/>
    <col min="15887" max="15887" width="3.44140625" style="1" customWidth="1"/>
    <col min="15888" max="15888" width="0" style="1" hidden="1" customWidth="1"/>
    <col min="15889" max="15889" width="17.6640625" style="1" customWidth="1"/>
    <col min="15890" max="15890" width="3.44140625" style="1" customWidth="1"/>
    <col min="15891" max="15891" width="0" style="1" hidden="1" customWidth="1"/>
    <col min="15892" max="15892" width="23.6640625" style="1" customWidth="1"/>
    <col min="15893" max="15893" width="10" style="1" customWidth="1"/>
    <col min="15894" max="15894" width="0" style="1" hidden="1" customWidth="1"/>
    <col min="15895" max="15896" width="14.6640625" style="1" customWidth="1"/>
    <col min="15897" max="15897" width="12.88671875" style="1" customWidth="1"/>
    <col min="15898" max="15898" width="3.33203125" style="1" customWidth="1"/>
    <col min="15899" max="15899" width="30.33203125" style="1" customWidth="1"/>
    <col min="15900" max="15900" width="5" style="1" customWidth="1"/>
    <col min="15901" max="15901" width="0" style="1" hidden="1" customWidth="1"/>
    <col min="15902" max="15902" width="14.33203125" style="1" customWidth="1"/>
    <col min="15903" max="15903" width="5.6640625" style="1" customWidth="1"/>
    <col min="15904" max="15904" width="0" style="1" hidden="1" customWidth="1"/>
    <col min="15905" max="15905" width="17.33203125" style="1" customWidth="1"/>
    <col min="15906" max="15906" width="12.6640625" style="1" customWidth="1"/>
    <col min="15907" max="15907" width="0" style="1" hidden="1" customWidth="1"/>
    <col min="15908" max="15908" width="5.33203125" style="1" customWidth="1"/>
    <col min="15909" max="15909" width="0" style="1" hidden="1" customWidth="1"/>
    <col min="15910" max="15910" width="17" style="1" customWidth="1"/>
    <col min="15911" max="15911" width="6.33203125" style="1" customWidth="1"/>
    <col min="15912" max="15912" width="0" style="1" hidden="1" customWidth="1"/>
    <col min="15913" max="15913" width="14.33203125" style="1" customWidth="1"/>
    <col min="15914" max="15914" width="7.5546875" style="1" customWidth="1"/>
    <col min="15915" max="15915" width="0" style="1" hidden="1" customWidth="1"/>
    <col min="15916" max="15917" width="14.33203125" style="1" customWidth="1"/>
    <col min="15918" max="15918" width="20.88671875" style="1" customWidth="1"/>
    <col min="15919" max="15919" width="14.44140625" style="1" customWidth="1"/>
    <col min="15920" max="15920" width="15" style="1" customWidth="1"/>
    <col min="15921" max="15921" width="2.6640625" style="1" customWidth="1"/>
    <col min="15922" max="15922" width="11.6640625" style="1" customWidth="1"/>
    <col min="15923" max="15923" width="11.5546875" style="1" customWidth="1"/>
    <col min="15924" max="15924" width="2.33203125" style="1" customWidth="1"/>
    <col min="15925" max="15925" width="41" style="1" customWidth="1"/>
    <col min="15926" max="15926" width="14.33203125" style="1" customWidth="1"/>
    <col min="15927" max="15928" width="11.5546875" style="1" customWidth="1"/>
    <col min="15929" max="15929" width="21.88671875" style="1" customWidth="1"/>
    <col min="15930" max="16121" width="11.5546875" style="1"/>
    <col min="16122" max="16122" width="21.88671875" style="1" customWidth="1"/>
    <col min="16123" max="16123" width="13.88671875" style="1" customWidth="1"/>
    <col min="16124" max="16124" width="38.6640625" style="1" customWidth="1"/>
    <col min="16125" max="16125" width="3" style="1" bestFit="1" customWidth="1"/>
    <col min="16126" max="16126" width="32.33203125" style="1" customWidth="1"/>
    <col min="16127" max="16127" width="46.33203125" style="1" customWidth="1"/>
    <col min="16128" max="16128" width="19" style="1" customWidth="1"/>
    <col min="16129" max="16129" width="0" style="1" hidden="1" customWidth="1"/>
    <col min="16130" max="16130" width="17.6640625" style="1" customWidth="1"/>
    <col min="16131" max="16131" width="0" style="1" hidden="1" customWidth="1"/>
    <col min="16132" max="16132" width="22.33203125" style="1" customWidth="1"/>
    <col min="16133" max="16133" width="5.33203125" style="1" customWidth="1"/>
    <col min="16134" max="16134" width="36.33203125" style="1" customWidth="1"/>
    <col min="16135" max="16135" width="5.6640625" style="1" customWidth="1"/>
    <col min="16136" max="16136" width="0" style="1" hidden="1" customWidth="1"/>
    <col min="16137" max="16137" width="20.6640625" style="1" customWidth="1"/>
    <col min="16138" max="16138" width="4.88671875" style="1" customWidth="1"/>
    <col min="16139" max="16139" width="0" style="1" hidden="1" customWidth="1"/>
    <col min="16140" max="16140" width="24.6640625" style="1" customWidth="1"/>
    <col min="16141" max="16141" width="12.33203125" style="1" customWidth="1"/>
    <col min="16142" max="16142" width="0" style="1" hidden="1" customWidth="1"/>
    <col min="16143" max="16143" width="3.44140625" style="1" customWidth="1"/>
    <col min="16144" max="16144" width="0" style="1" hidden="1" customWidth="1"/>
    <col min="16145" max="16145" width="17.6640625" style="1" customWidth="1"/>
    <col min="16146" max="16146" width="3.44140625" style="1" customWidth="1"/>
    <col min="16147" max="16147" width="0" style="1" hidden="1" customWidth="1"/>
    <col min="16148" max="16148" width="23.6640625" style="1" customWidth="1"/>
    <col min="16149" max="16149" width="10" style="1" customWidth="1"/>
    <col min="16150" max="16150" width="0" style="1" hidden="1" customWidth="1"/>
    <col min="16151" max="16152" width="14.6640625" style="1" customWidth="1"/>
    <col min="16153" max="16153" width="12.88671875" style="1" customWidth="1"/>
    <col min="16154" max="16154" width="3.33203125" style="1" customWidth="1"/>
    <col min="16155" max="16155" width="30.33203125" style="1" customWidth="1"/>
    <col min="16156" max="16156" width="5" style="1" customWidth="1"/>
    <col min="16157" max="16157" width="0" style="1" hidden="1" customWidth="1"/>
    <col min="16158" max="16158" width="14.33203125" style="1" customWidth="1"/>
    <col min="16159" max="16159" width="5.6640625" style="1" customWidth="1"/>
    <col min="16160" max="16160" width="0" style="1" hidden="1" customWidth="1"/>
    <col min="16161" max="16161" width="17.33203125" style="1" customWidth="1"/>
    <col min="16162" max="16162" width="12.6640625" style="1" customWidth="1"/>
    <col min="16163" max="16163" width="0" style="1" hidden="1" customWidth="1"/>
    <col min="16164" max="16164" width="5.33203125" style="1" customWidth="1"/>
    <col min="16165" max="16165" width="0" style="1" hidden="1" customWidth="1"/>
    <col min="16166" max="16166" width="17" style="1" customWidth="1"/>
    <col min="16167" max="16167" width="6.33203125" style="1" customWidth="1"/>
    <col min="16168" max="16168" width="0" style="1" hidden="1" customWidth="1"/>
    <col min="16169" max="16169" width="14.33203125" style="1" customWidth="1"/>
    <col min="16170" max="16170" width="7.5546875" style="1" customWidth="1"/>
    <col min="16171" max="16171" width="0" style="1" hidden="1" customWidth="1"/>
    <col min="16172" max="16173" width="14.33203125" style="1" customWidth="1"/>
    <col min="16174" max="16174" width="20.88671875" style="1" customWidth="1"/>
    <col min="16175" max="16175" width="14.44140625" style="1" customWidth="1"/>
    <col min="16176" max="16176" width="15" style="1" customWidth="1"/>
    <col min="16177" max="16177" width="2.6640625" style="1" customWidth="1"/>
    <col min="16178" max="16178" width="11.6640625" style="1" customWidth="1"/>
    <col min="16179" max="16179" width="11.5546875" style="1" customWidth="1"/>
    <col min="16180" max="16180" width="2.33203125" style="1" customWidth="1"/>
    <col min="16181" max="16181" width="41" style="1" customWidth="1"/>
    <col min="16182" max="16182" width="14.33203125" style="1" customWidth="1"/>
    <col min="16183" max="16184" width="11.5546875" style="1" customWidth="1"/>
    <col min="16185" max="16185" width="21.88671875" style="1" customWidth="1"/>
    <col min="16186" max="16379" width="11.5546875" style="1"/>
    <col min="16380" max="16384" width="11.5546875" style="1" customWidth="1"/>
  </cols>
  <sheetData>
    <row r="1" spans="1:69" ht="18.75" customHeight="1" x14ac:dyDescent="0.3">
      <c r="A1" s="394" t="s">
        <v>154</v>
      </c>
      <c r="B1" s="395"/>
      <c r="C1" s="395"/>
      <c r="D1" s="395"/>
      <c r="E1" s="395"/>
      <c r="F1" s="395"/>
      <c r="G1" s="395"/>
      <c r="H1" s="395"/>
      <c r="I1" s="395"/>
      <c r="J1" s="395"/>
      <c r="K1" s="395"/>
      <c r="L1" s="395"/>
      <c r="M1" s="395"/>
      <c r="N1" s="395"/>
      <c r="O1" s="395"/>
      <c r="P1" s="395"/>
      <c r="Q1" s="395"/>
      <c r="R1" s="395"/>
      <c r="S1" s="395"/>
      <c r="T1" s="395"/>
      <c r="U1" s="398" t="s">
        <v>155</v>
      </c>
      <c r="V1" s="398"/>
      <c r="W1" s="398"/>
      <c r="X1" s="398"/>
      <c r="Y1" s="398"/>
      <c r="Z1" s="398"/>
      <c r="AA1" s="398"/>
      <c r="AB1" s="398"/>
      <c r="AC1" s="406" t="s">
        <v>156</v>
      </c>
      <c r="AD1" s="406"/>
      <c r="AE1" s="406"/>
      <c r="AF1" s="406"/>
      <c r="AG1" s="406"/>
      <c r="AH1" s="406"/>
      <c r="AI1" s="406"/>
      <c r="AJ1" s="406"/>
      <c r="AK1" s="406"/>
      <c r="AL1" s="406"/>
      <c r="AM1" s="406"/>
      <c r="AN1" s="406"/>
      <c r="AO1" s="406"/>
      <c r="AP1" s="406"/>
      <c r="AQ1" s="406"/>
      <c r="AR1" s="406"/>
      <c r="AS1" s="406"/>
      <c r="AT1" s="406"/>
      <c r="AU1" s="124"/>
      <c r="AV1" s="407" t="s">
        <v>157</v>
      </c>
      <c r="AW1" s="407"/>
      <c r="AX1" s="407"/>
      <c r="AY1" s="408" t="s">
        <v>158</v>
      </c>
      <c r="AZ1" s="409"/>
      <c r="BA1" s="409"/>
      <c r="BB1" s="409"/>
      <c r="BC1" s="409"/>
      <c r="BD1" s="409"/>
      <c r="BE1" s="409"/>
      <c r="BF1" s="409"/>
      <c r="BG1" s="409"/>
      <c r="BH1" s="409"/>
      <c r="BI1" s="409"/>
      <c r="BJ1" s="409"/>
      <c r="BK1" s="409"/>
      <c r="BL1" s="409"/>
      <c r="BM1" s="409"/>
      <c r="BN1" s="409"/>
      <c r="BO1" s="409"/>
      <c r="BP1" s="409"/>
      <c r="BQ1" s="409"/>
    </row>
    <row r="2" spans="1:69" ht="18" customHeight="1" x14ac:dyDescent="0.3">
      <c r="A2" s="396"/>
      <c r="B2" s="397"/>
      <c r="C2" s="397"/>
      <c r="D2" s="397"/>
      <c r="E2" s="397"/>
      <c r="F2" s="397"/>
      <c r="G2" s="397"/>
      <c r="H2" s="397"/>
      <c r="I2" s="397"/>
      <c r="J2" s="397"/>
      <c r="K2" s="397"/>
      <c r="L2" s="397"/>
      <c r="M2" s="397"/>
      <c r="N2" s="397"/>
      <c r="O2" s="397"/>
      <c r="P2" s="397"/>
      <c r="Q2" s="397"/>
      <c r="R2" s="397"/>
      <c r="S2" s="397"/>
      <c r="T2" s="397"/>
      <c r="U2" s="399"/>
      <c r="V2" s="399"/>
      <c r="W2" s="399"/>
      <c r="X2" s="399"/>
      <c r="Y2" s="399"/>
      <c r="Z2" s="399"/>
      <c r="AA2" s="399"/>
      <c r="AB2" s="399"/>
      <c r="AC2" s="393" t="s">
        <v>159</v>
      </c>
      <c r="AD2" s="393" t="s">
        <v>160</v>
      </c>
      <c r="AE2" s="393" t="s">
        <v>161</v>
      </c>
      <c r="AF2" s="393"/>
      <c r="AG2" s="393"/>
      <c r="AH2" s="393"/>
      <c r="AI2" s="393" t="s">
        <v>162</v>
      </c>
      <c r="AJ2" s="393" t="s">
        <v>163</v>
      </c>
      <c r="AK2" s="393"/>
      <c r="AL2" s="393"/>
      <c r="AM2" s="393"/>
      <c r="AN2" s="393"/>
      <c r="AO2" s="393"/>
      <c r="AP2" s="393"/>
      <c r="AQ2" s="393"/>
      <c r="AR2" s="393"/>
      <c r="AS2" s="393"/>
      <c r="AT2" s="393"/>
      <c r="AU2" s="393" t="s">
        <v>164</v>
      </c>
      <c r="AV2" s="393"/>
      <c r="AW2" s="393"/>
      <c r="AX2" s="393" t="s">
        <v>9</v>
      </c>
      <c r="AY2" s="404" t="s">
        <v>165</v>
      </c>
      <c r="AZ2" s="404"/>
      <c r="BA2" s="404" t="s">
        <v>127</v>
      </c>
      <c r="BB2" s="404" t="s">
        <v>166</v>
      </c>
      <c r="BC2" s="404" t="s">
        <v>167</v>
      </c>
      <c r="BD2" s="404" t="s">
        <v>168</v>
      </c>
      <c r="BE2" s="404" t="s">
        <v>169</v>
      </c>
      <c r="BF2" s="404"/>
      <c r="BG2" s="404"/>
      <c r="BH2" s="404"/>
      <c r="BI2" s="404"/>
      <c r="BJ2" s="404"/>
      <c r="BK2" s="404"/>
      <c r="BL2" s="404"/>
      <c r="BM2" s="404"/>
      <c r="BN2" s="404"/>
      <c r="BO2" s="404"/>
      <c r="BP2" s="404"/>
      <c r="BQ2" s="404"/>
    </row>
    <row r="3" spans="1:69" s="19" customFormat="1" ht="33.75" customHeight="1" thickBot="1" x14ac:dyDescent="0.35">
      <c r="A3" s="45" t="s">
        <v>170</v>
      </c>
      <c r="B3" s="132" t="s">
        <v>125</v>
      </c>
      <c r="C3" s="132" t="s">
        <v>6</v>
      </c>
      <c r="D3" s="132" t="s">
        <v>1</v>
      </c>
      <c r="E3" s="132" t="s">
        <v>2</v>
      </c>
      <c r="F3" s="132" t="s">
        <v>171</v>
      </c>
      <c r="G3" s="391" t="s">
        <v>172</v>
      </c>
      <c r="H3" s="391"/>
      <c r="I3" s="132" t="s">
        <v>173</v>
      </c>
      <c r="J3" s="132" t="s">
        <v>16</v>
      </c>
      <c r="K3" s="132" t="s">
        <v>174</v>
      </c>
      <c r="L3" s="132" t="s">
        <v>175</v>
      </c>
      <c r="M3" s="132" t="s">
        <v>13</v>
      </c>
      <c r="N3" s="132" t="s">
        <v>150</v>
      </c>
      <c r="O3" s="132" t="s">
        <v>14</v>
      </c>
      <c r="P3" s="132" t="s">
        <v>150</v>
      </c>
      <c r="Q3" s="132" t="s">
        <v>15</v>
      </c>
      <c r="R3" s="132" t="s">
        <v>150</v>
      </c>
      <c r="S3" s="132" t="s">
        <v>176</v>
      </c>
      <c r="T3" s="132" t="s">
        <v>11</v>
      </c>
      <c r="U3" s="24" t="s">
        <v>177</v>
      </c>
      <c r="V3" s="18" t="s">
        <v>178</v>
      </c>
      <c r="W3" s="24" t="s">
        <v>150</v>
      </c>
      <c r="X3" s="18" t="s">
        <v>179</v>
      </c>
      <c r="Y3" s="24" t="s">
        <v>150</v>
      </c>
      <c r="Z3" s="18" t="s">
        <v>180</v>
      </c>
      <c r="AA3" s="18" t="s">
        <v>150</v>
      </c>
      <c r="AB3" s="18" t="s">
        <v>181</v>
      </c>
      <c r="AC3" s="392"/>
      <c r="AD3" s="392"/>
      <c r="AE3" s="125" t="s">
        <v>5</v>
      </c>
      <c r="AF3" s="27" t="s">
        <v>182</v>
      </c>
      <c r="AG3" s="125" t="s">
        <v>183</v>
      </c>
      <c r="AH3" s="125" t="s">
        <v>182</v>
      </c>
      <c r="AI3" s="392"/>
      <c r="AJ3" s="125" t="s">
        <v>184</v>
      </c>
      <c r="AK3" s="392" t="s">
        <v>185</v>
      </c>
      <c r="AL3" s="392"/>
      <c r="AM3" s="392" t="s">
        <v>7</v>
      </c>
      <c r="AN3" s="392"/>
      <c r="AO3" s="392" t="s">
        <v>8</v>
      </c>
      <c r="AP3" s="392"/>
      <c r="AQ3" s="125" t="s">
        <v>186</v>
      </c>
      <c r="AR3" s="392" t="s">
        <v>127</v>
      </c>
      <c r="AS3" s="392"/>
      <c r="AT3" s="125" t="s">
        <v>187</v>
      </c>
      <c r="AU3" s="392"/>
      <c r="AV3" s="392"/>
      <c r="AW3" s="392"/>
      <c r="AX3" s="392"/>
      <c r="AY3" s="405"/>
      <c r="AZ3" s="405"/>
      <c r="BA3" s="405"/>
      <c r="BB3" s="405"/>
      <c r="BC3" s="405"/>
      <c r="BD3" s="405"/>
      <c r="BE3" s="247" t="s">
        <v>188</v>
      </c>
      <c r="BF3" s="247" t="s">
        <v>189</v>
      </c>
      <c r="BG3" s="247" t="s">
        <v>188</v>
      </c>
      <c r="BH3" s="247" t="s">
        <v>189</v>
      </c>
      <c r="BI3" s="247" t="s">
        <v>190</v>
      </c>
      <c r="BJ3" s="247" t="s">
        <v>188</v>
      </c>
      <c r="BK3" s="247" t="s">
        <v>189</v>
      </c>
      <c r="BL3" s="247" t="s">
        <v>188</v>
      </c>
      <c r="BM3" s="247" t="s">
        <v>189</v>
      </c>
      <c r="BN3" s="247" t="s">
        <v>188</v>
      </c>
      <c r="BO3" s="247" t="s">
        <v>189</v>
      </c>
      <c r="BP3" s="247" t="s">
        <v>188</v>
      </c>
      <c r="BQ3" s="247" t="s">
        <v>189</v>
      </c>
    </row>
    <row r="4" spans="1:69" ht="148.19999999999999" customHeight="1" x14ac:dyDescent="0.3">
      <c r="A4" s="384" t="s">
        <v>191</v>
      </c>
      <c r="B4" s="380" t="s">
        <v>106</v>
      </c>
      <c r="C4" s="380" t="s">
        <v>67</v>
      </c>
      <c r="D4" s="380" t="s">
        <v>12</v>
      </c>
      <c r="E4" s="380" t="s">
        <v>34</v>
      </c>
      <c r="F4" s="386" t="s">
        <v>192</v>
      </c>
      <c r="G4" s="380" t="s">
        <v>193</v>
      </c>
      <c r="H4" s="380" t="s">
        <v>194</v>
      </c>
      <c r="I4" s="386" t="s">
        <v>195</v>
      </c>
      <c r="J4" s="380" t="s">
        <v>86</v>
      </c>
      <c r="K4" s="380">
        <v>2</v>
      </c>
      <c r="L4" s="382">
        <f>IF(J4="Diaria",+(K4/360),IF(J4="Mensual",+(K4/12),IF(J4="Bimestral",+(K4/6),IF(J4="Trimestral",+(K4/4),IF(J4="Semestral",+(K4/2),IF(J4="Anual",+(K4/1),""))))))</f>
        <v>0.5</v>
      </c>
      <c r="M4" s="380" t="s">
        <v>29</v>
      </c>
      <c r="N4" s="380">
        <f>IF(M4="Menor al 1% del patrimonio de la Lotería de Bogotá",20%,IF(M4="Entre el 1% y el 3% del patrimonio de la Lotería de Bogotá",40%,IF(M4="Entre el 3% y el 6% del patrimonio de la Lotería de Bogotá",60%,IF(M4="Entre el 6% y el 10% del patrimonio de la Lotería de Bogotá",80%,IF(M4="Mayor al 10% del patrimonio de la Lotería de Bogotá",100%,IF(M4="NA",0%,""))))))</f>
        <v>0.2</v>
      </c>
      <c r="O4" s="380" t="s">
        <v>46</v>
      </c>
      <c r="P4" s="380">
        <f>IF(O4="El riesgo afecta la imagen de algún área de la organización",20%,IF(O4="El riesgo afecta la imagen de la entidad internamente, de conocimiento general nivel interno, de junta directiva y accionistas y/o de proveedores",40%,IF(O4="El riesgo afecta la imagen de la entidad con algunos usuarios de relevancia frente al logro de los objetivos",60%,IF(O4="El riesgo afecta la imagen de la entidad con efecto publicitario sistenido a nivel de sector administrativo, nivel departamental o municipal",80%,IF(O4="El riesgo afecta la imagen de la entidad a nivel nacional, con efecto publicitario sistenido a nivel país",100%,IF(O4="NA",0%,""))))))</f>
        <v>0.4</v>
      </c>
      <c r="Q4" s="380" t="s">
        <v>70</v>
      </c>
      <c r="R4" s="380">
        <f>IF(Q4="Interrupción de la operación por menos de un día",20%,IF(Q4="Interrupción de la operación por un día completo",40%,IF(Q4="Interrupción de la operación mayor a 1 día y menor a 2 días",60%,IF(Q4="Interrupción de la operación por dos días completos",80%,IF(Q4="Interrupción de la operación por más de dos días",100%,IF(Q4="NA",0%,""))))))</f>
        <v>0</v>
      </c>
      <c r="S4" s="374" t="s">
        <v>57</v>
      </c>
      <c r="T4" s="374" t="s">
        <v>70</v>
      </c>
      <c r="U4" s="374">
        <f>+MAX(N4,P4,R4)</f>
        <v>0.4</v>
      </c>
      <c r="V4" s="376" t="str">
        <f>IF(L4&lt;=20%,"Muy baja",IF(L4&lt;=40%,"Baja",IF(L4&lt;=60%,"Media",IF(L4&lt;=80%,"Alta",IF(L4&lt;=100%,"Muy alta",IF(L4&gt;=100%,"Muy alta",""))))))</f>
        <v>Media</v>
      </c>
      <c r="W4" s="378">
        <f>+IFERROR(VLOOKUP(V4,Fórmula!$F$1:$G$6,2,FALSE),"")</f>
        <v>0.6</v>
      </c>
      <c r="X4" s="376" t="str">
        <f>IF(U4=20%,"Leve",IF(U4=40%,"Menor",IF(U4=60%,"Moderado",IF(U4=80%,"Mayor",IF(U4=100%,"Catastrófico","")))))</f>
        <v>Menor</v>
      </c>
      <c r="Y4" s="378">
        <f>+IFERROR(VLOOKUP(X4,Fórmula!$H$1:$I$6,2,FALSE),"")</f>
        <v>0.4</v>
      </c>
      <c r="Z4" s="374" t="str">
        <f>+IFERROR(VLOOKUP(V4&amp;X4,Fórmula!$C$2:$D$26,2,FALSE),"")</f>
        <v>Moderado</v>
      </c>
      <c r="AA4" s="378">
        <f>IF(Z4="Bajo",25%,IF(Z4="Moderado",50%,IF(Z4="Alto",75%,IF(Z4="Extremo",100%,""))))</f>
        <v>0.5</v>
      </c>
      <c r="AB4" s="372" t="s">
        <v>196</v>
      </c>
      <c r="AC4" s="67" t="s">
        <v>197</v>
      </c>
      <c r="AD4" s="67" t="s">
        <v>198</v>
      </c>
      <c r="AE4" s="67" t="s">
        <v>37</v>
      </c>
      <c r="AF4" s="28">
        <f>IF(AE4="Preventivo",25%,IF(AE4="Detectivo",15%,IF(AE4="Correctivo",10%,"")))</f>
        <v>0.15</v>
      </c>
      <c r="AG4" s="121" t="s">
        <v>199</v>
      </c>
      <c r="AH4" s="28">
        <f>IF(AG4="Manual",15%,IF(AG4="Automático",25%,""))</f>
        <v>0.15</v>
      </c>
      <c r="AI4" s="28">
        <f>+AH4+AF4</f>
        <v>0.3</v>
      </c>
      <c r="AJ4" s="121" t="s">
        <v>200</v>
      </c>
      <c r="AK4" s="118" t="s">
        <v>191</v>
      </c>
      <c r="AL4" s="67" t="s">
        <v>201</v>
      </c>
      <c r="AM4" s="118" t="s">
        <v>23</v>
      </c>
      <c r="AN4" s="121" t="s">
        <v>202</v>
      </c>
      <c r="AO4" s="121" t="s">
        <v>24</v>
      </c>
      <c r="AP4" s="121" t="s">
        <v>86</v>
      </c>
      <c r="AQ4" s="121" t="s">
        <v>203</v>
      </c>
      <c r="AR4" s="121" t="s">
        <v>204</v>
      </c>
      <c r="AS4" s="121" t="s">
        <v>205</v>
      </c>
      <c r="AT4" s="121" t="s">
        <v>206</v>
      </c>
      <c r="AU4" s="121">
        <f>+AA4*AI4</f>
        <v>0.15</v>
      </c>
      <c r="AV4" s="138">
        <f>+AA4-AU4</f>
        <v>0.35</v>
      </c>
      <c r="AW4" s="374" t="str">
        <f>+IF(C4="Corrupción","Moderado",IF(AV5&lt;=25%,"Bajo",IF(AV5&lt;=50%,"Moderado",IF(AV5&lt;=75%,"Alto",IF(AV5&gt;75%,"Extremo","")))))</f>
        <v>Bajo</v>
      </c>
      <c r="AX4" s="374" t="s">
        <v>41</v>
      </c>
      <c r="AY4" s="15">
        <v>1</v>
      </c>
      <c r="AZ4" s="16" t="s">
        <v>207</v>
      </c>
      <c r="BA4" s="141" t="str">
        <f>+AS4</f>
        <v>Profesional de Planeación
Comité Institucional de Gestión y Desempeño</v>
      </c>
      <c r="BB4" s="31">
        <v>44651</v>
      </c>
      <c r="BC4" s="31">
        <v>44926</v>
      </c>
      <c r="BD4" s="70" t="str">
        <f t="shared" ref="BD4:BD8" si="0">+AQ4</f>
        <v>Cuadro de mando de indicadores
Acta Comité Institucional de Gestión y Desempeño</v>
      </c>
      <c r="BE4" s="196">
        <v>44620</v>
      </c>
      <c r="BF4" s="198" t="s">
        <v>208</v>
      </c>
      <c r="BG4" s="41">
        <v>44681</v>
      </c>
      <c r="BH4" s="198" t="s">
        <v>209</v>
      </c>
      <c r="BI4" s="302" t="s">
        <v>210</v>
      </c>
      <c r="BJ4" s="41">
        <v>44742</v>
      </c>
      <c r="BK4" s="246"/>
      <c r="BL4" s="41">
        <v>44804</v>
      </c>
      <c r="BM4" s="246"/>
      <c r="BN4" s="41">
        <v>44865</v>
      </c>
      <c r="BO4" s="246"/>
      <c r="BP4" s="41">
        <v>44926</v>
      </c>
      <c r="BQ4" s="246"/>
    </row>
    <row r="5" spans="1:69" ht="246" customHeight="1" thickBot="1" x14ac:dyDescent="0.35">
      <c r="A5" s="385"/>
      <c r="B5" s="381"/>
      <c r="C5" s="381"/>
      <c r="D5" s="381"/>
      <c r="E5" s="381"/>
      <c r="F5" s="387"/>
      <c r="G5" s="381"/>
      <c r="H5" s="381"/>
      <c r="I5" s="387"/>
      <c r="J5" s="381"/>
      <c r="K5" s="381"/>
      <c r="L5" s="383"/>
      <c r="M5" s="381"/>
      <c r="N5" s="381"/>
      <c r="O5" s="381"/>
      <c r="P5" s="381"/>
      <c r="Q5" s="381"/>
      <c r="R5" s="381"/>
      <c r="S5" s="375"/>
      <c r="T5" s="375"/>
      <c r="U5" s="375"/>
      <c r="V5" s="377"/>
      <c r="W5" s="379"/>
      <c r="X5" s="377"/>
      <c r="Y5" s="379"/>
      <c r="Z5" s="375"/>
      <c r="AA5" s="379"/>
      <c r="AB5" s="373"/>
      <c r="AC5" s="35" t="s">
        <v>211</v>
      </c>
      <c r="AD5" s="35" t="s">
        <v>212</v>
      </c>
      <c r="AE5" s="35" t="s">
        <v>54</v>
      </c>
      <c r="AF5" s="44">
        <f>IF(AE5="Preventivo",25%,IF(AE5="Detectivo",15%,IF(AE5="Correctivo",10%,"")))</f>
        <v>0.25</v>
      </c>
      <c r="AG5" s="123" t="s">
        <v>199</v>
      </c>
      <c r="AH5" s="44">
        <f t="shared" ref="AH5:AH8" si="1">IF(AG5="Manual",15%,IF(AG5="Automático",25%,""))</f>
        <v>0.15</v>
      </c>
      <c r="AI5" s="44">
        <f t="shared" ref="AI5:AI10" si="2">+AH5+AF5</f>
        <v>0.4</v>
      </c>
      <c r="AJ5" s="123" t="s">
        <v>200</v>
      </c>
      <c r="AK5" s="120" t="s">
        <v>191</v>
      </c>
      <c r="AL5" s="35" t="s">
        <v>213</v>
      </c>
      <c r="AM5" s="120" t="s">
        <v>23</v>
      </c>
      <c r="AN5" s="123" t="s">
        <v>214</v>
      </c>
      <c r="AO5" s="123" t="s">
        <v>24</v>
      </c>
      <c r="AP5" s="123" t="s">
        <v>96</v>
      </c>
      <c r="AQ5" s="123" t="s">
        <v>215</v>
      </c>
      <c r="AR5" s="123" t="s">
        <v>204</v>
      </c>
      <c r="AS5" s="123" t="s">
        <v>216</v>
      </c>
      <c r="AT5" s="123" t="s">
        <v>206</v>
      </c>
      <c r="AU5" s="123">
        <f>+AV4*AI5</f>
        <v>0.13999999999999999</v>
      </c>
      <c r="AV5" s="139">
        <f>+AV4-AU5</f>
        <v>0.21</v>
      </c>
      <c r="AW5" s="375"/>
      <c r="AX5" s="375"/>
      <c r="AY5" s="137">
        <v>2</v>
      </c>
      <c r="AZ5" s="14" t="s">
        <v>217</v>
      </c>
      <c r="BA5" s="53" t="str">
        <f>+AS5</f>
        <v>Profesional de Planeación
Líderes y facilitadores de proceso</v>
      </c>
      <c r="BB5" s="32">
        <v>44562</v>
      </c>
      <c r="BC5" s="32">
        <v>44926</v>
      </c>
      <c r="BD5" s="53" t="s">
        <v>218</v>
      </c>
      <c r="BE5" s="196">
        <v>44620</v>
      </c>
      <c r="BF5" s="198" t="s">
        <v>219</v>
      </c>
      <c r="BG5" s="41">
        <v>44681</v>
      </c>
      <c r="BH5" s="198"/>
      <c r="BI5" s="198"/>
      <c r="BJ5" s="41">
        <v>44742</v>
      </c>
      <c r="BK5" s="246"/>
      <c r="BL5" s="41">
        <v>44804</v>
      </c>
      <c r="BM5" s="246"/>
      <c r="BN5" s="41">
        <v>44865</v>
      </c>
      <c r="BO5" s="246"/>
      <c r="BP5" s="41">
        <v>44926</v>
      </c>
      <c r="BQ5" s="246"/>
    </row>
    <row r="6" spans="1:69" ht="183" customHeight="1" thickBot="1" x14ac:dyDescent="0.35">
      <c r="A6" s="384" t="s">
        <v>191</v>
      </c>
      <c r="B6" s="380" t="s">
        <v>106</v>
      </c>
      <c r="C6" s="380" t="s">
        <v>33</v>
      </c>
      <c r="D6" s="380" t="s">
        <v>33</v>
      </c>
      <c r="E6" s="380" t="s">
        <v>34</v>
      </c>
      <c r="F6" s="386" t="s">
        <v>220</v>
      </c>
      <c r="G6" s="380" t="s">
        <v>221</v>
      </c>
      <c r="H6" s="380" t="s">
        <v>222</v>
      </c>
      <c r="I6" s="386" t="s">
        <v>223</v>
      </c>
      <c r="J6" s="380" t="s">
        <v>63</v>
      </c>
      <c r="K6" s="380">
        <v>3</v>
      </c>
      <c r="L6" s="382">
        <f>IF(J6="Diaria",+(K6/360),IF(J6="Mensual",+(K6/12),IF(J6="Bimestral",+(K6/6),IF(J6="Trimestral",+(K6/4),IF(J6="Semestral",+(K6/2),IF(J6="Anual",+(K6/1),""))))))</f>
        <v>0.25</v>
      </c>
      <c r="M6" s="380" t="s">
        <v>45</v>
      </c>
      <c r="N6" s="380">
        <f>IF(M6="Menor al 1% del patrimonio de la Lotería de Bogotá",20%,IF(M6="Entre el 1% y el 3% del patrimonio de la Lotería de Bogotá",40%,IF(M6="Entre el 3% y el 6% del patrimonio de la Lotería de Bogotá",60%,IF(M6="Entre el 6% y el 10% del patrimonio de la Lotería de Bogotá",80%,IF(M6="Mayor al 10% del patrimonio de la Lotería de Bogotá",100%,IF(M6="NA",0%,""))))))</f>
        <v>0.4</v>
      </c>
      <c r="O6" s="380" t="s">
        <v>46</v>
      </c>
      <c r="P6" s="380">
        <f>IF(O6="El riesgo afecta la imagen de algún área de la organización",20%,IF(O6="El riesgo afecta la imagen de la entidad internamente, de conocimiento general nivel interno, de junta directiva y accionistas y/o de proveedores",40%,IF(O6="El riesgo afecta la imagen de la entidad con algunos usuarios de relevancia frente al logro de los objetivos",60%,IF(O6="El riesgo afecta la imagen de la entidad con efecto publicitario sistenido a nivel de sector administrativo, nivel departamental o municipal",80%,IF(O6="El riesgo afecta la imagen de la entidad a nivel nacional, con efecto publicitario sistenido a nivel país",100%,IF(O6="NA",0%,""))))))</f>
        <v>0.4</v>
      </c>
      <c r="Q6" s="380" t="s">
        <v>70</v>
      </c>
      <c r="R6" s="380">
        <f>IF(Q6="Interrupción de la operación por menos de un día",20%,IF(Q6="Interrupción de la operación por un día completo",40%,IF(Q6="Interrupción de la operación mayor a 1 día y menor a 2 días",60%,IF(Q6="Interrupción de la operación por dos días completos",80%,IF(Q6="Interrupción de la operación por más de dos días",100%,IF(Q6="NA",0%,""))))))</f>
        <v>0</v>
      </c>
      <c r="S6" s="374" t="s">
        <v>57</v>
      </c>
      <c r="T6" s="374" t="s">
        <v>43</v>
      </c>
      <c r="U6" s="374">
        <f>+MAX(N6,P6,R6)</f>
        <v>0.4</v>
      </c>
      <c r="V6" s="376" t="str">
        <f>IF(L6&lt;=20%,"Muy baja",IF(L6&lt;=40%,"Baja",IF(L6&lt;=60%,"Media",IF(L6&lt;=80%,"Alta",IF(L6&lt;=100%,"Muy alta",IF(L6&gt;=100%,"Muy alta",""))))))</f>
        <v>Baja</v>
      </c>
      <c r="W6" s="378">
        <f>+IFERROR(VLOOKUP(V6,Fórmula!$F$1:$G$6,2,FALSE),"")</f>
        <v>0.4</v>
      </c>
      <c r="X6" s="376" t="str">
        <f>IF(U6=20%,"Leve",IF(U6=40%,"Menor",IF(U6=60%,"Moderado",IF(U6=80%,"Mayor",IF(U6=100%,"Catastrófico","")))))</f>
        <v>Menor</v>
      </c>
      <c r="Y6" s="378">
        <f>+IFERROR(VLOOKUP(X6,Fórmula!$H$1:$I$6,2,FALSE),"")</f>
        <v>0.4</v>
      </c>
      <c r="Z6" s="374" t="str">
        <f>+IFERROR(VLOOKUP(V6&amp;X6,Fórmula!$C$2:$D$26,2,FALSE),"")</f>
        <v>Moderado</v>
      </c>
      <c r="AA6" s="378">
        <f>IF(Z6="Bajo",25%,IF(Z6="Moderado",50%,IF(Z6="Alto",75%,IF(Z6="Extremo",100%,""))))</f>
        <v>0.5</v>
      </c>
      <c r="AB6" s="372" t="s">
        <v>224</v>
      </c>
      <c r="AC6" s="67" t="s">
        <v>197</v>
      </c>
      <c r="AD6" s="67" t="s">
        <v>225</v>
      </c>
      <c r="AE6" s="67" t="s">
        <v>37</v>
      </c>
      <c r="AF6" s="28">
        <f>IF(AE6="Preventivo",25%,IF(AE6="Detectivo",15%,IF(AE6="Correctivo",10%,"")))</f>
        <v>0.15</v>
      </c>
      <c r="AG6" s="121" t="s">
        <v>199</v>
      </c>
      <c r="AH6" s="28">
        <f t="shared" si="1"/>
        <v>0.15</v>
      </c>
      <c r="AI6" s="28">
        <f>+AH6+AF6</f>
        <v>0.3</v>
      </c>
      <c r="AJ6" s="121" t="s">
        <v>200</v>
      </c>
      <c r="AK6" s="118" t="s">
        <v>191</v>
      </c>
      <c r="AL6" s="67" t="s">
        <v>226</v>
      </c>
      <c r="AM6" s="118" t="s">
        <v>23</v>
      </c>
      <c r="AN6" s="121" t="s">
        <v>202</v>
      </c>
      <c r="AO6" s="121" t="s">
        <v>24</v>
      </c>
      <c r="AP6" s="121" t="s">
        <v>86</v>
      </c>
      <c r="AQ6" s="121" t="s">
        <v>203</v>
      </c>
      <c r="AR6" s="121" t="s">
        <v>204</v>
      </c>
      <c r="AS6" s="121" t="s">
        <v>205</v>
      </c>
      <c r="AT6" s="121" t="s">
        <v>206</v>
      </c>
      <c r="AU6" s="121">
        <f>+AI6*AA6</f>
        <v>0.15</v>
      </c>
      <c r="AV6" s="138">
        <f>+AA6-AU6</f>
        <v>0.35</v>
      </c>
      <c r="AW6" s="374" t="str">
        <f>+IF(C6="Corrupción","Moderado",IF(AV7&lt;=25%,"Bajo",IF(AV7&lt;=50%,"Moderado",IF(AV7&lt;=75%,"Alto",IF(AV7&gt;75%,"Extremo","")))))</f>
        <v>Bajo</v>
      </c>
      <c r="AX6" s="374" t="s">
        <v>41</v>
      </c>
      <c r="AY6" s="15">
        <v>1</v>
      </c>
      <c r="AZ6" s="16" t="s">
        <v>227</v>
      </c>
      <c r="BA6" s="141" t="str">
        <f t="shared" ref="BA6:BA8" si="3">+AS6</f>
        <v>Profesional de Planeación
Comité Institucional de Gestión y Desempeño</v>
      </c>
      <c r="BB6" s="51">
        <v>44562</v>
      </c>
      <c r="BC6" s="32">
        <v>44926</v>
      </c>
      <c r="BD6" s="141" t="str">
        <f t="shared" si="0"/>
        <v>Cuadro de mando de indicadores
Acta Comité Institucional de Gestión y Desempeño</v>
      </c>
      <c r="BE6" s="196">
        <v>44620</v>
      </c>
      <c r="BF6" s="198" t="s">
        <v>228</v>
      </c>
      <c r="BG6" s="41">
        <v>44681</v>
      </c>
      <c r="BH6" s="199"/>
      <c r="BI6" s="199"/>
      <c r="BJ6" s="41">
        <v>44742</v>
      </c>
      <c r="BK6" s="199"/>
      <c r="BL6" s="41">
        <v>44804</v>
      </c>
      <c r="BM6" s="199"/>
      <c r="BN6" s="41">
        <v>44865</v>
      </c>
      <c r="BO6" s="199"/>
      <c r="BP6" s="41">
        <v>44926</v>
      </c>
      <c r="BQ6" s="199"/>
    </row>
    <row r="7" spans="1:69" ht="133.19999999999999" customHeight="1" thickBot="1" x14ac:dyDescent="0.35">
      <c r="A7" s="385"/>
      <c r="B7" s="381"/>
      <c r="C7" s="381"/>
      <c r="D7" s="381"/>
      <c r="E7" s="381"/>
      <c r="F7" s="387"/>
      <c r="G7" s="381"/>
      <c r="H7" s="381"/>
      <c r="I7" s="387"/>
      <c r="J7" s="381"/>
      <c r="K7" s="381"/>
      <c r="L7" s="383"/>
      <c r="M7" s="381"/>
      <c r="N7" s="381"/>
      <c r="O7" s="381"/>
      <c r="P7" s="381"/>
      <c r="Q7" s="381"/>
      <c r="R7" s="381"/>
      <c r="S7" s="375"/>
      <c r="T7" s="375"/>
      <c r="U7" s="375"/>
      <c r="V7" s="377"/>
      <c r="W7" s="379"/>
      <c r="X7" s="377"/>
      <c r="Y7" s="379"/>
      <c r="Z7" s="375"/>
      <c r="AA7" s="379"/>
      <c r="AB7" s="373"/>
      <c r="AC7" s="35" t="s">
        <v>229</v>
      </c>
      <c r="AD7" s="35" t="s">
        <v>230</v>
      </c>
      <c r="AE7" s="35" t="s">
        <v>54</v>
      </c>
      <c r="AF7" s="44">
        <f t="shared" ref="AF7" si="4">IF(AE7="Preventivo",25%,IF(AE7="Detectivo",15%,IF(AE7="Correctivo",10%,"")))</f>
        <v>0.25</v>
      </c>
      <c r="AG7" s="123" t="s">
        <v>199</v>
      </c>
      <c r="AH7" s="44">
        <f t="shared" si="1"/>
        <v>0.15</v>
      </c>
      <c r="AI7" s="44">
        <f>+AH7+AF7</f>
        <v>0.4</v>
      </c>
      <c r="AJ7" s="123" t="s">
        <v>200</v>
      </c>
      <c r="AK7" s="120" t="s">
        <v>191</v>
      </c>
      <c r="AL7" s="35" t="s">
        <v>231</v>
      </c>
      <c r="AM7" s="120" t="s">
        <v>23</v>
      </c>
      <c r="AN7" s="123" t="s">
        <v>232</v>
      </c>
      <c r="AO7" s="123" t="s">
        <v>24</v>
      </c>
      <c r="AP7" s="123" t="s">
        <v>86</v>
      </c>
      <c r="AQ7" s="123" t="s">
        <v>233</v>
      </c>
      <c r="AR7" s="123" t="s">
        <v>204</v>
      </c>
      <c r="AS7" s="123" t="s">
        <v>234</v>
      </c>
      <c r="AT7" s="123" t="s">
        <v>206</v>
      </c>
      <c r="AU7" s="123">
        <f>+AV6*AI7</f>
        <v>0.13999999999999999</v>
      </c>
      <c r="AV7" s="139">
        <f>+AV6-AU7</f>
        <v>0.21</v>
      </c>
      <c r="AW7" s="375"/>
      <c r="AX7" s="375"/>
      <c r="AY7" s="137">
        <v>2</v>
      </c>
      <c r="AZ7" s="14" t="s">
        <v>235</v>
      </c>
      <c r="BA7" s="53" t="s">
        <v>236</v>
      </c>
      <c r="BB7" s="17">
        <v>44562</v>
      </c>
      <c r="BC7" s="17">
        <v>44865</v>
      </c>
      <c r="BD7" s="53" t="s">
        <v>237</v>
      </c>
      <c r="BE7" s="196">
        <v>44620</v>
      </c>
      <c r="BF7" s="198" t="s">
        <v>238</v>
      </c>
      <c r="BG7" s="41">
        <v>44681</v>
      </c>
      <c r="BH7" s="198"/>
      <c r="BI7" s="198"/>
      <c r="BJ7" s="41">
        <v>44742</v>
      </c>
      <c r="BK7" s="198"/>
      <c r="BL7" s="41">
        <v>44804</v>
      </c>
      <c r="BM7" s="198"/>
      <c r="BN7" s="41">
        <v>44865</v>
      </c>
      <c r="BO7" s="198"/>
      <c r="BP7" s="41">
        <v>44926</v>
      </c>
      <c r="BQ7" s="198"/>
    </row>
    <row r="8" spans="1:69" ht="283.95" customHeight="1" x14ac:dyDescent="0.3">
      <c r="A8" s="384" t="s">
        <v>239</v>
      </c>
      <c r="B8" s="380" t="s">
        <v>106</v>
      </c>
      <c r="C8" s="380" t="s">
        <v>67</v>
      </c>
      <c r="D8" s="380" t="s">
        <v>76</v>
      </c>
      <c r="E8" s="380" t="s">
        <v>34</v>
      </c>
      <c r="F8" s="386" t="s">
        <v>240</v>
      </c>
      <c r="G8" s="380" t="s">
        <v>241</v>
      </c>
      <c r="H8" s="380" t="s">
        <v>242</v>
      </c>
      <c r="I8" s="386" t="s">
        <v>243</v>
      </c>
      <c r="J8" s="380" t="s">
        <v>96</v>
      </c>
      <c r="K8" s="380">
        <v>1</v>
      </c>
      <c r="L8" s="382">
        <f>IF(J8="Diaria",+(K8/360),IF(J8="Mensual",+(K8/12),IF(J8="Bimestral",+(K8/6),IF(J8="Trimestral",+(K8/4),IF(J8="Semestral",+(K8/2),IF(J8="Anual",+(K8/1),""))))))</f>
        <v>1</v>
      </c>
      <c r="M8" s="380" t="s">
        <v>45</v>
      </c>
      <c r="N8" s="380">
        <f>IF(M8="Menor al 1% del patrimonio de la Lotería de Bogotá",20%,IF(M8="Entre el 1% y el 3% del patrimonio de la Lotería de Bogotá",40%,IF(M8="Entre el 3% y el 6% del patrimonio de la Lotería de Bogotá",60%,IF(M8="Entre el 6% y el 10% del patrimonio de la Lotería de Bogotá",80%,IF(M8="Mayor al 10% del patrimonio de la Lotería de Bogotá",100%,IF(M8="NA",0%,""))))))</f>
        <v>0.4</v>
      </c>
      <c r="O8" s="380" t="s">
        <v>46</v>
      </c>
      <c r="P8" s="380">
        <f>IF(O8="El riesgo afecta la imagen de algún área de la organización",20%,IF(O8="El riesgo afecta la imagen de la entidad internamente, de conocimiento general nivel interno, de junta directiva y accionistas y/o de proveedores",40%,IF(O8="El riesgo afecta la imagen de la entidad con algunos usuarios de relevancia frente al logro de los objetivos",60%,IF(O8="El riesgo afecta la imagen de la entidad con efecto publicitario sistenido a nivel de sector administrativo, nivel departamental o municipal",80%,IF(O8="El riesgo afecta la imagen de la entidad a nivel nacional, con efecto publicitario sistenido a nivel país",100%,IF(O8="NA",0%,""))))))</f>
        <v>0.4</v>
      </c>
      <c r="Q8" s="380" t="s">
        <v>70</v>
      </c>
      <c r="R8" s="380">
        <f>IF(Q8="Interrupción de la operación por menos de un día",20%,IF(Q8="Interrupción de la operación por un día completo",40%,IF(Q8="Interrupción de la operación mayor a 1 día y menor a 2 días",60%,IF(Q8="Interrupción de la operación por dos días completos",80%,IF(Q8="Interrupción de la operación por más de dos días",100%,IF(Q8="NA",0%,""))))))</f>
        <v>0</v>
      </c>
      <c r="S8" s="374" t="s">
        <v>57</v>
      </c>
      <c r="T8" s="374" t="s">
        <v>43</v>
      </c>
      <c r="U8" s="374">
        <f>+MAX(N8,P8,R8)</f>
        <v>0.4</v>
      </c>
      <c r="V8" s="376" t="str">
        <f>IF(L8&lt;=20%,"Muy baja",IF(L8&lt;=40%,"Baja",IF(L8&lt;=60%,"Media",IF(L8&lt;=80%,"Alta",IF(L8&lt;=100%,"Muy alta",IF(L8&gt;=100%,"Muy alta",""))))))</f>
        <v>Muy alta</v>
      </c>
      <c r="W8" s="378">
        <f>+IFERROR(VLOOKUP(V8,Fórmula!$F$1:$G$6,2,FALSE),"")</f>
        <v>1</v>
      </c>
      <c r="X8" s="376" t="str">
        <f>IF(U8=20%,"Leve",IF(U8=40%,"Menor",IF(U8=60%,"Moderado",IF(U8=80%,"Mayor",IF(U8=100%,"Catastrófico","")))))</f>
        <v>Menor</v>
      </c>
      <c r="Y8" s="378">
        <f>+IFERROR(VLOOKUP(X8,Fórmula!$H$1:$I$6,2,FALSE),"")</f>
        <v>0.4</v>
      </c>
      <c r="Z8" s="374" t="str">
        <f>+IFERROR(VLOOKUP(V8&amp;X8,Fórmula!$C$2:$D$26,2,FALSE),"")</f>
        <v>Alto</v>
      </c>
      <c r="AA8" s="378">
        <f>IF(Z8="Bajo",25%,IF(Z8="Moderado",50%,IF(Z8="Alto",75%,IF(Z8="Extremo",100%,""))))</f>
        <v>0.75</v>
      </c>
      <c r="AB8" s="372" t="s">
        <v>244</v>
      </c>
      <c r="AC8" s="67" t="s">
        <v>245</v>
      </c>
      <c r="AD8" s="67" t="s">
        <v>246</v>
      </c>
      <c r="AE8" s="67" t="s">
        <v>54</v>
      </c>
      <c r="AF8" s="28">
        <f>IF(AE8="Preventivo",25%,IF(AE8="Detectivo",15%,IF(AE8="Correctivo",10%,"")))</f>
        <v>0.25</v>
      </c>
      <c r="AG8" s="121" t="s">
        <v>199</v>
      </c>
      <c r="AH8" s="28">
        <f t="shared" si="1"/>
        <v>0.15</v>
      </c>
      <c r="AI8" s="28">
        <f t="shared" si="2"/>
        <v>0.4</v>
      </c>
      <c r="AJ8" s="121" t="s">
        <v>200</v>
      </c>
      <c r="AK8" s="118" t="s">
        <v>191</v>
      </c>
      <c r="AL8" s="67" t="s">
        <v>247</v>
      </c>
      <c r="AM8" s="118" t="s">
        <v>23</v>
      </c>
      <c r="AN8" s="67" t="s">
        <v>202</v>
      </c>
      <c r="AO8" s="121" t="s">
        <v>24</v>
      </c>
      <c r="AP8" s="121" t="s">
        <v>248</v>
      </c>
      <c r="AQ8" s="121" t="s">
        <v>249</v>
      </c>
      <c r="AR8" s="121" t="s">
        <v>204</v>
      </c>
      <c r="AS8" s="121" t="s">
        <v>250</v>
      </c>
      <c r="AT8" s="121" t="s">
        <v>206</v>
      </c>
      <c r="AU8" s="121">
        <f>+AA8*AI8</f>
        <v>0.30000000000000004</v>
      </c>
      <c r="AV8" s="138">
        <f>+AA8-AU8</f>
        <v>0.44999999999999996</v>
      </c>
      <c r="AW8" s="374" t="str">
        <f>+IF(C8="Corrupción","Moderado",IF(AV10&lt;=25%,"Bajo",IF(AV10&lt;=50%,"Moderado",IF(AV10&lt;=75%,"Alto",IF(AV10&gt;75%,"Extremo","")))))</f>
        <v>Bajo</v>
      </c>
      <c r="AX8" s="374" t="s">
        <v>41</v>
      </c>
      <c r="AY8" s="15">
        <v>1</v>
      </c>
      <c r="AZ8" s="16" t="s">
        <v>251</v>
      </c>
      <c r="BA8" s="141" t="str">
        <f t="shared" si="3"/>
        <v>Profesional Planeación</v>
      </c>
      <c r="BB8" s="31">
        <v>44562</v>
      </c>
      <c r="BC8" s="31">
        <v>44926</v>
      </c>
      <c r="BD8" s="141" t="str">
        <f t="shared" si="0"/>
        <v>Diagnóstico organizacional
Aprobado</v>
      </c>
      <c r="BE8" s="196">
        <v>44620</v>
      </c>
      <c r="BF8" s="198" t="s">
        <v>252</v>
      </c>
      <c r="BG8" s="41">
        <v>44681</v>
      </c>
      <c r="BH8" s="209"/>
      <c r="BI8" s="209"/>
      <c r="BJ8" s="41">
        <v>44742</v>
      </c>
      <c r="BK8" s="209"/>
      <c r="BL8" s="41">
        <v>44804</v>
      </c>
      <c r="BM8" s="209"/>
      <c r="BN8" s="41">
        <v>44865</v>
      </c>
      <c r="BO8" s="209"/>
      <c r="BP8" s="41">
        <v>44926</v>
      </c>
      <c r="BQ8" s="209"/>
    </row>
    <row r="9" spans="1:69" ht="137.4" customHeight="1" x14ac:dyDescent="0.3">
      <c r="A9" s="410"/>
      <c r="B9" s="388"/>
      <c r="C9" s="388"/>
      <c r="D9" s="388"/>
      <c r="E9" s="388"/>
      <c r="F9" s="403"/>
      <c r="G9" s="388"/>
      <c r="H9" s="388"/>
      <c r="I9" s="403"/>
      <c r="J9" s="388"/>
      <c r="K9" s="388"/>
      <c r="L9" s="390"/>
      <c r="M9" s="388"/>
      <c r="N9" s="388"/>
      <c r="O9" s="388"/>
      <c r="P9" s="388"/>
      <c r="Q9" s="388"/>
      <c r="R9" s="388"/>
      <c r="S9" s="389"/>
      <c r="T9" s="389"/>
      <c r="U9" s="389"/>
      <c r="V9" s="402"/>
      <c r="W9" s="400"/>
      <c r="X9" s="402"/>
      <c r="Y9" s="400"/>
      <c r="Z9" s="389"/>
      <c r="AA9" s="400"/>
      <c r="AB9" s="401"/>
      <c r="AC9" s="66" t="s">
        <v>253</v>
      </c>
      <c r="AD9" s="66" t="s">
        <v>254</v>
      </c>
      <c r="AE9" s="66" t="s">
        <v>54</v>
      </c>
      <c r="AF9" s="38">
        <f t="shared" ref="AF9:AF10" si="5">IF(AE9="Preventivo",25%,IF(AE9="Detectivo",15%,IF(AE9="Correctivo",10%,"")))</f>
        <v>0.25</v>
      </c>
      <c r="AG9" s="122" t="s">
        <v>199</v>
      </c>
      <c r="AH9" s="38">
        <f>IF(AG9="Manual",15%,IF(AG9="Automático",25%,""))</f>
        <v>0.15</v>
      </c>
      <c r="AI9" s="38">
        <f t="shared" si="2"/>
        <v>0.4</v>
      </c>
      <c r="AJ9" s="122" t="s">
        <v>200</v>
      </c>
      <c r="AK9" s="119" t="s">
        <v>191</v>
      </c>
      <c r="AL9" s="66" t="s">
        <v>255</v>
      </c>
      <c r="AM9" s="119" t="s">
        <v>23</v>
      </c>
      <c r="AN9" s="66" t="s">
        <v>202</v>
      </c>
      <c r="AO9" s="122" t="s">
        <v>24</v>
      </c>
      <c r="AP9" s="122" t="s">
        <v>248</v>
      </c>
      <c r="AQ9" s="122" t="s">
        <v>256</v>
      </c>
      <c r="AR9" s="122" t="s">
        <v>204</v>
      </c>
      <c r="AS9" s="122" t="s">
        <v>250</v>
      </c>
      <c r="AT9" s="122" t="s">
        <v>206</v>
      </c>
      <c r="AU9" s="122">
        <f>+AV8*AI9</f>
        <v>0.18</v>
      </c>
      <c r="AV9" s="39">
        <f>+AV8-AU9</f>
        <v>0.26999999999999996</v>
      </c>
      <c r="AW9" s="389"/>
      <c r="AX9" s="389"/>
      <c r="AY9" s="136">
        <v>2</v>
      </c>
      <c r="AZ9" s="40"/>
      <c r="BA9" s="112"/>
      <c r="BB9" s="37"/>
      <c r="BC9" s="37"/>
      <c r="BD9" s="112"/>
      <c r="BE9" s="196">
        <v>44620</v>
      </c>
      <c r="BF9" s="198" t="s">
        <v>228</v>
      </c>
      <c r="BG9" s="41">
        <v>44681</v>
      </c>
      <c r="BH9" s="198"/>
      <c r="BI9" s="198"/>
      <c r="BJ9" s="41">
        <v>44742</v>
      </c>
      <c r="BK9" s="41"/>
      <c r="BL9" s="41">
        <v>44804</v>
      </c>
      <c r="BM9" s="41"/>
      <c r="BN9" s="41">
        <v>44865</v>
      </c>
      <c r="BO9" s="41"/>
      <c r="BP9" s="41">
        <v>44926</v>
      </c>
      <c r="BQ9" s="41"/>
    </row>
    <row r="10" spans="1:69" ht="132.6" customHeight="1" thickBot="1" x14ac:dyDescent="0.35">
      <c r="A10" s="385"/>
      <c r="B10" s="381"/>
      <c r="C10" s="381"/>
      <c r="D10" s="381"/>
      <c r="E10" s="381"/>
      <c r="F10" s="387"/>
      <c r="G10" s="381"/>
      <c r="H10" s="381"/>
      <c r="I10" s="387"/>
      <c r="J10" s="381"/>
      <c r="K10" s="381"/>
      <c r="L10" s="383"/>
      <c r="M10" s="381"/>
      <c r="N10" s="381"/>
      <c r="O10" s="381"/>
      <c r="P10" s="381"/>
      <c r="Q10" s="381"/>
      <c r="R10" s="381"/>
      <c r="S10" s="375"/>
      <c r="T10" s="375"/>
      <c r="U10" s="375"/>
      <c r="V10" s="377"/>
      <c r="W10" s="379"/>
      <c r="X10" s="377"/>
      <c r="Y10" s="379"/>
      <c r="Z10" s="375"/>
      <c r="AA10" s="379"/>
      <c r="AB10" s="373"/>
      <c r="AC10" s="35" t="s">
        <v>197</v>
      </c>
      <c r="AD10" s="35" t="str">
        <f>+AD4</f>
        <v>Trimestralmente la Oficina de Planeación Estratégica y de Negocios debe consolidar y analizar cada uno de los informes de indicadores reportado con el fin de generar un informe que visualice el estado general de cumplimiento de cada uno de los objetivos estratégicos y generar las alertas pertinentes frente a los incumplimientos y desviaciones.
Una vez tenga finalizado dicho informe debe convocar a sesión del Comité Institucional de Gestión y Desempeño.
El CIGYD debe revisar el estado de cumplimiento de los objetivos estratégicos, con el fin de identificar las acciones de mejoramiento pertinentes que le permitan a la Lotería de Bogotá corregir cualquier incumplimiento.</v>
      </c>
      <c r="AE10" s="35" t="s">
        <v>37</v>
      </c>
      <c r="AF10" s="44">
        <f t="shared" si="5"/>
        <v>0.15</v>
      </c>
      <c r="AG10" s="123" t="s">
        <v>199</v>
      </c>
      <c r="AH10" s="44">
        <f>IF(AG10="Manual",15%,IF(AG10="Automático",25%,""))</f>
        <v>0.15</v>
      </c>
      <c r="AI10" s="44">
        <f t="shared" si="2"/>
        <v>0.3</v>
      </c>
      <c r="AJ10" s="35" t="str">
        <f>+AJ4</f>
        <v>Confiable</v>
      </c>
      <c r="AK10" s="35" t="str">
        <f>+AK4</f>
        <v>SI</v>
      </c>
      <c r="AL10" s="35" t="s">
        <v>201</v>
      </c>
      <c r="AM10" s="120" t="s">
        <v>23</v>
      </c>
      <c r="AN10" s="35" t="str">
        <f>+AN4</f>
        <v>Procedimiento Plan Estratégico PRO-332-187</v>
      </c>
      <c r="AO10" s="123" t="s">
        <v>24</v>
      </c>
      <c r="AP10" s="35" t="str">
        <f>+AP4</f>
        <v>Trimestral</v>
      </c>
      <c r="AQ10" s="35" t="str">
        <f>+AQ4</f>
        <v>Cuadro de mando de indicadores
Acta Comité Institucional de Gestión y Desempeño</v>
      </c>
      <c r="AR10" s="35" t="str">
        <f>+AR4</f>
        <v>Asignado</v>
      </c>
      <c r="AS10" s="35" t="str">
        <f>+AS4</f>
        <v>Profesional de Planeación
Comité Institucional de Gestión y Desempeño</v>
      </c>
      <c r="AT10" s="35" t="str">
        <f>+AT4</f>
        <v>Adecuado</v>
      </c>
      <c r="AU10" s="123">
        <f>+AV9*AI10</f>
        <v>8.0999999999999989E-2</v>
      </c>
      <c r="AV10" s="139">
        <f>+AV9-AU10</f>
        <v>0.18899999999999997</v>
      </c>
      <c r="AW10" s="375"/>
      <c r="AX10" s="375"/>
      <c r="AY10" s="137">
        <v>3</v>
      </c>
      <c r="AZ10" s="14"/>
      <c r="BA10" s="53"/>
      <c r="BB10" s="32"/>
      <c r="BC10" s="32"/>
      <c r="BD10" s="53"/>
      <c r="BE10" s="196">
        <v>44620</v>
      </c>
      <c r="BF10" s="198" t="s">
        <v>252</v>
      </c>
      <c r="BG10" s="41">
        <v>44681</v>
      </c>
      <c r="BH10" s="198"/>
      <c r="BI10" s="198"/>
      <c r="BJ10" s="41">
        <v>44742</v>
      </c>
      <c r="BK10" s="41"/>
      <c r="BL10" s="41">
        <v>44804</v>
      </c>
      <c r="BM10" s="41"/>
      <c r="BN10" s="41">
        <v>44865</v>
      </c>
      <c r="BO10" s="41"/>
      <c r="BP10" s="41">
        <v>44926</v>
      </c>
      <c r="BQ10" s="41"/>
    </row>
    <row r="11" spans="1:69" ht="152.25" customHeight="1" x14ac:dyDescent="0.3">
      <c r="A11" s="384" t="s">
        <v>191</v>
      </c>
      <c r="B11" s="380" t="s">
        <v>106</v>
      </c>
      <c r="C11" s="380" t="s">
        <v>67</v>
      </c>
      <c r="D11" s="380" t="s">
        <v>12</v>
      </c>
      <c r="E11" s="380" t="s">
        <v>34</v>
      </c>
      <c r="F11" s="386" t="s">
        <v>257</v>
      </c>
      <c r="G11" s="380" t="s">
        <v>258</v>
      </c>
      <c r="H11" s="380" t="s">
        <v>259</v>
      </c>
      <c r="I11" s="386" t="s">
        <v>260</v>
      </c>
      <c r="J11" s="380" t="s">
        <v>63</v>
      </c>
      <c r="K11" s="380">
        <v>3</v>
      </c>
      <c r="L11" s="382">
        <f>IF(J11="Diaria",+(K11/360),IF(J11="Mensual",+(K11/12),IF(J11="Bimestral",+(K11/6),IF(J11="Trimestral",+(K11/4),IF(J11="Semestral",+(K11/2),IF(J11="Anual",+(K11/1),""))))))</f>
        <v>0.25</v>
      </c>
      <c r="M11" s="380" t="s">
        <v>45</v>
      </c>
      <c r="N11" s="380">
        <f>IF(M11="Menor al 1% del patrimonio de la Lotería de Bogotá",20%,IF(M11="Entre el 1% y el 3% del patrimonio de la Lotería de Bogotá",40%,IF(M11="Entre el 3% y el 6% del patrimonio de la Lotería de Bogotá",60%,IF(M11="Entre el 6% y el 10% del patrimonio de la Lotería de Bogotá",80%,IF(M11="Mayor al 10% del patrimonio de la Lotería de Bogotá",100%,IF(M11="NA",0%,""))))))</f>
        <v>0.4</v>
      </c>
      <c r="O11" s="380" t="s">
        <v>46</v>
      </c>
      <c r="P11" s="380">
        <f>IF(O11="El riesgo afecta la imagen de algún área de la organización",20%,IF(O11="El riesgo afecta la imagen de la entidad internamente, de conocimiento general nivel interno, de junta directiva y accionistas y/o de proveedores",40%,IF(O11="El riesgo afecta la imagen de la entidad con algunos usuarios de relevancia frente al logro de los objetivos",60%,IF(O11="El riesgo afecta la imagen de la entidad con efecto publicitario sistenido a nivel de sector administrativo, nivel departamental o municipal",80%,IF(O11="El riesgo afecta la imagen de la entidad a nivel nacional, con efecto publicitario sistenido a nivel país",100%,IF(O11="NA",0%,""))))))</f>
        <v>0.4</v>
      </c>
      <c r="Q11" s="380" t="s">
        <v>70</v>
      </c>
      <c r="R11" s="380">
        <f>IF(Q11="Interrupción de la operación por menos de un día",20%,IF(Q11="Interrupción de la operación por un día completo",40%,IF(Q11="Interrupción de la operación mayor a 1 día y menor a 2 días",60%,IF(Q11="Interrupción de la operación por dos días completos",80%,IF(Q11="Interrupción de la operación por más de dos días",100%,IF(Q11="NA",0%,""))))))</f>
        <v>0</v>
      </c>
      <c r="S11" s="374" t="s">
        <v>70</v>
      </c>
      <c r="T11" s="374" t="s">
        <v>70</v>
      </c>
      <c r="U11" s="374">
        <f>+MAX(N11,P11,R11)</f>
        <v>0.4</v>
      </c>
      <c r="V11" s="376" t="str">
        <f>IF(L11&lt;=20%,"Muy baja",IF(L11&lt;=40%,"Baja",IF(L11&lt;=60%,"Media",IF(L11&lt;=80%,"Alta",IF(L11&lt;=100%,"Muy alta",IF(L11&gt;=100%,"Muy alta",""))))))</f>
        <v>Baja</v>
      </c>
      <c r="W11" s="378">
        <f>+IFERROR(VLOOKUP(V11,Fórmula!$F$1:$G$6,2,FALSE),"")</f>
        <v>0.4</v>
      </c>
      <c r="X11" s="376" t="str">
        <f>IF(U11=20%,"Leve",IF(U11=40%,"Menor",IF(U11=60%,"Moderado",IF(U11=80%,"Mayor",IF(U11=100%,"Catastrófico","")))))</f>
        <v>Menor</v>
      </c>
      <c r="Y11" s="378">
        <f>+IFERROR(VLOOKUP(X11,Fórmula!$H$1:$I$6,2,FALSE),"")</f>
        <v>0.4</v>
      </c>
      <c r="Z11" s="374" t="str">
        <f>+IFERROR(VLOOKUP(V11&amp;X11,Fórmula!$C$2:$D$26,2,FALSE),"")</f>
        <v>Moderado</v>
      </c>
      <c r="AA11" s="378">
        <f>IF(Z11="Bajo",25%,IF(Z11="Moderado",50%,IF(Z11="Alto",75%,IF(Z11="Extremo",100%,""))))</f>
        <v>0.5</v>
      </c>
      <c r="AB11" s="372" t="s">
        <v>261</v>
      </c>
      <c r="AC11" s="67" t="s">
        <v>262</v>
      </c>
      <c r="AD11" s="67" t="s">
        <v>263</v>
      </c>
      <c r="AE11" s="67" t="s">
        <v>54</v>
      </c>
      <c r="AF11" s="28">
        <f>IF(AE11="Preventivo",25%,IF(AE11="Detectivo",15%,IF(AE11="Correctivo",10%,"")))</f>
        <v>0.25</v>
      </c>
      <c r="AG11" s="121" t="s">
        <v>199</v>
      </c>
      <c r="AH11" s="28">
        <f t="shared" ref="AH11:AH12" si="6">IF(AG11="Manual",15%,IF(AG11="Automático",25%,""))</f>
        <v>0.15</v>
      </c>
      <c r="AI11" s="28">
        <f t="shared" ref="AI11:AI16" si="7">+AH11+AF11</f>
        <v>0.4</v>
      </c>
      <c r="AJ11" s="121" t="s">
        <v>200</v>
      </c>
      <c r="AK11" s="118" t="s">
        <v>239</v>
      </c>
      <c r="AL11" s="67"/>
      <c r="AM11" s="118" t="s">
        <v>23</v>
      </c>
      <c r="AN11" s="121" t="s">
        <v>264</v>
      </c>
      <c r="AO11" s="121" t="s">
        <v>24</v>
      </c>
      <c r="AP11" s="121" t="s">
        <v>63</v>
      </c>
      <c r="AQ11" s="121" t="s">
        <v>265</v>
      </c>
      <c r="AR11" s="121" t="s">
        <v>204</v>
      </c>
      <c r="AS11" s="121" t="s">
        <v>250</v>
      </c>
      <c r="AT11" s="121" t="s">
        <v>206</v>
      </c>
      <c r="AU11" s="121">
        <f>+AI11*AA11</f>
        <v>0.2</v>
      </c>
      <c r="AV11" s="138">
        <f>+AA11-AU11</f>
        <v>0.3</v>
      </c>
      <c r="AW11" s="374" t="str">
        <f>+IF(C11="Corrupción","Moderado",IF(AV12&lt;=25%,"Bajo",IF(AV12&lt;=50%,"Moderado",IF(AV12&lt;=75%,"Alto",IF(AV12&gt;75%,"Extremo","")))))</f>
        <v>Bajo</v>
      </c>
      <c r="AX11" s="374" t="s">
        <v>41</v>
      </c>
      <c r="AY11" s="15">
        <v>1</v>
      </c>
      <c r="AZ11" s="16" t="s">
        <v>266</v>
      </c>
      <c r="BA11" s="141" t="str">
        <f t="shared" ref="BA11:BA12" si="8">+AS11</f>
        <v>Profesional Planeación</v>
      </c>
      <c r="BB11" s="31">
        <v>44562</v>
      </c>
      <c r="BC11" s="31">
        <v>44926</v>
      </c>
      <c r="BD11" s="141" t="s">
        <v>267</v>
      </c>
      <c r="BE11" s="196">
        <v>44620</v>
      </c>
      <c r="BF11" s="198" t="s">
        <v>268</v>
      </c>
      <c r="BG11" s="41">
        <v>44681</v>
      </c>
      <c r="BH11" s="198"/>
      <c r="BI11" s="198"/>
      <c r="BJ11" s="41">
        <v>44742</v>
      </c>
      <c r="BK11" s="198"/>
      <c r="BL11" s="41">
        <v>44804</v>
      </c>
      <c r="BM11" s="198"/>
      <c r="BN11" s="41">
        <v>44865</v>
      </c>
      <c r="BO11" s="198"/>
      <c r="BP11" s="41">
        <v>44926</v>
      </c>
      <c r="BQ11" s="198"/>
    </row>
    <row r="12" spans="1:69" ht="133.5" customHeight="1" thickBot="1" x14ac:dyDescent="0.35">
      <c r="A12" s="385"/>
      <c r="B12" s="381"/>
      <c r="C12" s="381"/>
      <c r="D12" s="381"/>
      <c r="E12" s="381"/>
      <c r="F12" s="387"/>
      <c r="G12" s="381"/>
      <c r="H12" s="381"/>
      <c r="I12" s="387"/>
      <c r="J12" s="381"/>
      <c r="K12" s="381"/>
      <c r="L12" s="383"/>
      <c r="M12" s="381"/>
      <c r="N12" s="381"/>
      <c r="O12" s="381"/>
      <c r="P12" s="381"/>
      <c r="Q12" s="381"/>
      <c r="R12" s="381"/>
      <c r="S12" s="375"/>
      <c r="T12" s="375"/>
      <c r="U12" s="375"/>
      <c r="V12" s="377"/>
      <c r="W12" s="379"/>
      <c r="X12" s="377"/>
      <c r="Y12" s="379"/>
      <c r="Z12" s="375"/>
      <c r="AA12" s="379"/>
      <c r="AB12" s="373"/>
      <c r="AC12" s="35" t="s">
        <v>269</v>
      </c>
      <c r="AD12" s="35" t="s">
        <v>270</v>
      </c>
      <c r="AE12" s="35" t="s">
        <v>37</v>
      </c>
      <c r="AF12" s="44">
        <f t="shared" ref="AF12" si="9">IF(AE12="Preventivo",25%,IF(AE12="Detectivo",15%,IF(AE12="Correctivo",10%,"")))</f>
        <v>0.15</v>
      </c>
      <c r="AG12" s="123" t="s">
        <v>199</v>
      </c>
      <c r="AH12" s="44">
        <f t="shared" si="6"/>
        <v>0.15</v>
      </c>
      <c r="AI12" s="44">
        <f t="shared" si="7"/>
        <v>0.3</v>
      </c>
      <c r="AJ12" s="123" t="s">
        <v>200</v>
      </c>
      <c r="AK12" s="120" t="s">
        <v>191</v>
      </c>
      <c r="AL12" s="35" t="s">
        <v>271</v>
      </c>
      <c r="AM12" s="120" t="s">
        <v>23</v>
      </c>
      <c r="AN12" s="123" t="s">
        <v>272</v>
      </c>
      <c r="AO12" s="123" t="s">
        <v>24</v>
      </c>
      <c r="AP12" s="123" t="s">
        <v>273</v>
      </c>
      <c r="AQ12" s="123" t="s">
        <v>274</v>
      </c>
      <c r="AR12" s="123" t="s">
        <v>204</v>
      </c>
      <c r="AS12" s="123" t="s">
        <v>250</v>
      </c>
      <c r="AT12" s="123" t="s">
        <v>206</v>
      </c>
      <c r="AU12" s="123">
        <f>+AV11*AI12</f>
        <v>0.09</v>
      </c>
      <c r="AV12" s="139">
        <f>+AV11-AU12</f>
        <v>0.21</v>
      </c>
      <c r="AW12" s="375"/>
      <c r="AX12" s="375"/>
      <c r="AY12" s="137">
        <v>2</v>
      </c>
      <c r="AZ12" s="14" t="s">
        <v>275</v>
      </c>
      <c r="BA12" s="53" t="str">
        <f t="shared" si="8"/>
        <v>Profesional Planeación</v>
      </c>
      <c r="BB12" s="32">
        <v>44562</v>
      </c>
      <c r="BC12" s="32">
        <v>44926</v>
      </c>
      <c r="BD12" s="53" t="s">
        <v>276</v>
      </c>
      <c r="BE12" s="196">
        <v>44620</v>
      </c>
      <c r="BF12" s="198" t="s">
        <v>277</v>
      </c>
      <c r="BG12" s="41">
        <v>44681</v>
      </c>
      <c r="BH12" s="198"/>
      <c r="BI12" s="198"/>
      <c r="BJ12" s="41">
        <v>44742</v>
      </c>
      <c r="BK12" s="198"/>
      <c r="BL12" s="41">
        <v>44804</v>
      </c>
      <c r="BM12" s="198"/>
      <c r="BN12" s="41">
        <v>44865</v>
      </c>
      <c r="BO12" s="198"/>
      <c r="BP12" s="41">
        <v>44926</v>
      </c>
      <c r="BQ12" s="198"/>
    </row>
    <row r="13" spans="1:69" ht="205.5" customHeight="1" x14ac:dyDescent="0.3">
      <c r="A13" s="384" t="s">
        <v>191</v>
      </c>
      <c r="B13" s="380" t="s">
        <v>106</v>
      </c>
      <c r="C13" s="380" t="s">
        <v>12</v>
      </c>
      <c r="D13" s="380" t="s">
        <v>12</v>
      </c>
      <c r="E13" s="380" t="s">
        <v>34</v>
      </c>
      <c r="F13" s="386" t="s">
        <v>278</v>
      </c>
      <c r="G13" s="380" t="s">
        <v>279</v>
      </c>
      <c r="H13" s="380" t="s">
        <v>280</v>
      </c>
      <c r="I13" s="386" t="s">
        <v>281</v>
      </c>
      <c r="J13" s="380" t="s">
        <v>48</v>
      </c>
      <c r="K13" s="380">
        <v>6</v>
      </c>
      <c r="L13" s="382" t="str">
        <f>IF(J13="Diaria",+(K13/360),IF(J13="Mensual",+(K13/12),IF(J13="Bimestral",+(K13/6),IF(J13="Trimestral",+(K13/4),IF(J13="Semestral",+(K13/2),IF(J13="Anual",+(K13/1),""))))))</f>
        <v/>
      </c>
      <c r="M13" s="380" t="s">
        <v>45</v>
      </c>
      <c r="N13" s="380">
        <f>IF(M13="Menor al 1% del patrimonio de la Lotería de Bogotá",20%,IF(M13="Entre el 1% y el 3% del patrimonio de la Lotería de Bogotá",40%,IF(M13="Entre el 3% y el 6% del patrimonio de la Lotería de Bogotá",60%,IF(M13="Entre el 6% y el 10% del patrimonio de la Lotería de Bogotá",80%,IF(M13="Mayor al 10% del patrimonio de la Lotería de Bogotá",100%,IF(M13="NA",0%,""))))))</f>
        <v>0.4</v>
      </c>
      <c r="O13" s="380" t="s">
        <v>61</v>
      </c>
      <c r="P13" s="380">
        <f>IF(O13="El riesgo afecta la imagen de algún área de la organización",20%,IF(O13="El riesgo afecta la imagen de la entidad internamente, de conocimiento general nivel interno, de junta directiva y accionistas y/o de proveedores",40%,IF(O13="El riesgo afecta la imagen de la entidad con algunos usuarios de relevancia frente al logro de los objetivos",60%,IF(O13="El riesgo afecta la imagen de la entidad con efecto publicitario sistenido a nivel de sector administrativo, nivel departamental o municipal",80%,IF(O13="El riesgo afecta la imagen de la entidad a nivel nacional, con efecto publicitario sistenido a nivel país",100%,IF(O13="NA",0%,""))))))</f>
        <v>0.6</v>
      </c>
      <c r="Q13" s="380" t="s">
        <v>62</v>
      </c>
      <c r="R13" s="380">
        <f>IF(Q13="Interrupción de la operación por menos de un día",20%,IF(Q13="Interrupción de la operación por un día completo",40%,IF(Q13="Interrupción de la operación mayor a 1 día y menor a 2 días",60%,IF(Q13="Interrupción de la operación por dos días completos",80%,IF(Q13="Interrupción de la operación por más de dos días",100%,IF(Q13="NA",0%,""))))))</f>
        <v>0.6</v>
      </c>
      <c r="S13" s="374" t="s">
        <v>57</v>
      </c>
      <c r="T13" s="374" t="s">
        <v>43</v>
      </c>
      <c r="U13" s="374">
        <f>+MAX(N13,P13,R13)</f>
        <v>0.6</v>
      </c>
      <c r="V13" s="376" t="str">
        <f>IF(L13&lt;=20%,"Muy baja",IF(L13&lt;=40%,"Baja",IF(L13&lt;=60%,"Media",IF(L13&lt;=80%,"Alta",IF(L13&lt;=100%,"Muy alta",IF(L13&gt;=100%,"Muy alta",""))))))</f>
        <v>Muy alta</v>
      </c>
      <c r="W13" s="378">
        <f>+IFERROR(VLOOKUP(V13,Fórmula!$F$1:$G$6,2,FALSE),"")</f>
        <v>1</v>
      </c>
      <c r="X13" s="376" t="str">
        <f>IF(U13=20%,"Leve",IF(U13=40%,"Menor",IF(U13=60%,"Moderado",IF(U13=80%,"Mayor",IF(U13=100%,"Catastrófico","")))))</f>
        <v>Moderado</v>
      </c>
      <c r="Y13" s="378">
        <f>+IFERROR(VLOOKUP(X13,Fórmula!$H$1:$I$6,2,FALSE),"")</f>
        <v>0.6</v>
      </c>
      <c r="Z13" s="374" t="str">
        <f>+IFERROR(VLOOKUP(V13&amp;X13,Fórmula!$C$2:$D$26,2,FALSE),"")</f>
        <v>Alto</v>
      </c>
      <c r="AA13" s="378">
        <f>IF(Z13="Bajo",25%,IF(Z13="Moderado",50%,IF(Z13="Alto",75%,IF(Z13="Extremo",100%,""))))</f>
        <v>0.75</v>
      </c>
      <c r="AB13" s="372" t="s">
        <v>282</v>
      </c>
      <c r="AC13" s="67" t="s">
        <v>283</v>
      </c>
      <c r="AD13" s="67" t="s">
        <v>284</v>
      </c>
      <c r="AE13" s="67" t="s">
        <v>54</v>
      </c>
      <c r="AF13" s="28">
        <f>IF(AE13="Preventivo",25%,IF(AE13="Detectivo",15%,IF(AE13="Correctivo",10%,"")))</f>
        <v>0.25</v>
      </c>
      <c r="AG13" s="121" t="s">
        <v>199</v>
      </c>
      <c r="AH13" s="28">
        <f t="shared" ref="AH13:AH14" si="10">IF(AG13="Manual",15%,IF(AG13="Automático",25%,""))</f>
        <v>0.15</v>
      </c>
      <c r="AI13" s="28">
        <f t="shared" si="7"/>
        <v>0.4</v>
      </c>
      <c r="AJ13" s="121" t="s">
        <v>200</v>
      </c>
      <c r="AK13" s="118" t="s">
        <v>239</v>
      </c>
      <c r="AL13" s="67"/>
      <c r="AM13" s="118" t="s">
        <v>23</v>
      </c>
      <c r="AN13" s="121" t="s">
        <v>264</v>
      </c>
      <c r="AO13" s="121" t="s">
        <v>24</v>
      </c>
      <c r="AP13" s="121" t="s">
        <v>96</v>
      </c>
      <c r="AQ13" s="121" t="s">
        <v>285</v>
      </c>
      <c r="AR13" s="121" t="s">
        <v>204</v>
      </c>
      <c r="AS13" s="121" t="s">
        <v>250</v>
      </c>
      <c r="AT13" s="121" t="s">
        <v>206</v>
      </c>
      <c r="AU13" s="121">
        <f>+AI13*AA13</f>
        <v>0.30000000000000004</v>
      </c>
      <c r="AV13" s="138">
        <f>+AA13-AU13</f>
        <v>0.44999999999999996</v>
      </c>
      <c r="AW13" s="374" t="str">
        <f>+IF(C13="Corrupción","Moderado",IF(AV14&lt;=25%,"Bajo",IF(AV14&lt;=50%,"Moderado",IF(AV14&lt;=75%,"Alto",IF(AV14&gt;75%,"Extremo","")))))</f>
        <v>Moderado</v>
      </c>
      <c r="AX13" s="374" t="s">
        <v>41</v>
      </c>
      <c r="AY13" s="15">
        <v>1</v>
      </c>
      <c r="AZ13" s="16" t="s">
        <v>286</v>
      </c>
      <c r="BA13" s="141" t="str">
        <f t="shared" ref="BA13:BA14" si="11">+AS13</f>
        <v>Profesional Planeación</v>
      </c>
      <c r="BB13" s="31">
        <v>44562</v>
      </c>
      <c r="BC13" s="31">
        <v>44592</v>
      </c>
      <c r="BD13" s="141" t="s">
        <v>285</v>
      </c>
      <c r="BE13" s="196">
        <v>44620</v>
      </c>
      <c r="BF13" s="198" t="s">
        <v>287</v>
      </c>
      <c r="BG13" s="41">
        <v>44681</v>
      </c>
      <c r="BH13" s="198"/>
      <c r="BI13" s="198"/>
      <c r="BJ13" s="41">
        <v>44742</v>
      </c>
      <c r="BK13" s="198"/>
      <c r="BL13" s="41">
        <v>44804</v>
      </c>
      <c r="BM13" s="198"/>
      <c r="BN13" s="41">
        <v>44865</v>
      </c>
      <c r="BO13" s="198"/>
      <c r="BP13" s="41">
        <v>44926</v>
      </c>
      <c r="BQ13" s="198"/>
    </row>
    <row r="14" spans="1:69" ht="102" customHeight="1" thickBot="1" x14ac:dyDescent="0.35">
      <c r="A14" s="385"/>
      <c r="B14" s="381"/>
      <c r="C14" s="381"/>
      <c r="D14" s="381"/>
      <c r="E14" s="381"/>
      <c r="F14" s="387"/>
      <c r="G14" s="381"/>
      <c r="H14" s="381"/>
      <c r="I14" s="387"/>
      <c r="J14" s="381"/>
      <c r="K14" s="381"/>
      <c r="L14" s="383"/>
      <c r="M14" s="381"/>
      <c r="N14" s="381"/>
      <c r="O14" s="381"/>
      <c r="P14" s="381"/>
      <c r="Q14" s="381"/>
      <c r="R14" s="381"/>
      <c r="S14" s="375"/>
      <c r="T14" s="375"/>
      <c r="U14" s="375"/>
      <c r="V14" s="377"/>
      <c r="W14" s="379"/>
      <c r="X14" s="377"/>
      <c r="Y14" s="379"/>
      <c r="Z14" s="375"/>
      <c r="AA14" s="379"/>
      <c r="AB14" s="373"/>
      <c r="AC14" s="35" t="s">
        <v>288</v>
      </c>
      <c r="AD14" s="35" t="s">
        <v>289</v>
      </c>
      <c r="AE14" s="35" t="s">
        <v>37</v>
      </c>
      <c r="AF14" s="44">
        <f t="shared" ref="AF14" si="12">IF(AE14="Preventivo",25%,IF(AE14="Detectivo",15%,IF(AE14="Correctivo",10%,"")))</f>
        <v>0.15</v>
      </c>
      <c r="AG14" s="123" t="s">
        <v>199</v>
      </c>
      <c r="AH14" s="44">
        <f t="shared" si="10"/>
        <v>0.15</v>
      </c>
      <c r="AI14" s="44">
        <f t="shared" si="7"/>
        <v>0.3</v>
      </c>
      <c r="AJ14" s="123" t="s">
        <v>200</v>
      </c>
      <c r="AK14" s="120" t="s">
        <v>191</v>
      </c>
      <c r="AL14" s="35" t="s">
        <v>290</v>
      </c>
      <c r="AM14" s="120" t="s">
        <v>23</v>
      </c>
      <c r="AN14" s="123" t="s">
        <v>291</v>
      </c>
      <c r="AO14" s="123" t="s">
        <v>24</v>
      </c>
      <c r="AP14" s="123" t="s">
        <v>292</v>
      </c>
      <c r="AQ14" s="123" t="s">
        <v>293</v>
      </c>
      <c r="AR14" s="123" t="s">
        <v>204</v>
      </c>
      <c r="AS14" s="123" t="s">
        <v>250</v>
      </c>
      <c r="AT14" s="123" t="s">
        <v>206</v>
      </c>
      <c r="AU14" s="123">
        <f>+AV13*AI14</f>
        <v>0.13499999999999998</v>
      </c>
      <c r="AV14" s="139">
        <f>+AV13-AU14</f>
        <v>0.31499999999999995</v>
      </c>
      <c r="AW14" s="375"/>
      <c r="AX14" s="375"/>
      <c r="AY14" s="137">
        <v>2</v>
      </c>
      <c r="AZ14" s="14" t="s">
        <v>294</v>
      </c>
      <c r="BA14" s="53" t="str">
        <f t="shared" si="11"/>
        <v>Profesional Planeación</v>
      </c>
      <c r="BB14" s="32">
        <v>44562</v>
      </c>
      <c r="BC14" s="32">
        <v>44926</v>
      </c>
      <c r="BD14" s="53" t="s">
        <v>295</v>
      </c>
      <c r="BE14" s="196">
        <v>44620</v>
      </c>
      <c r="BF14" s="198" t="s">
        <v>296</v>
      </c>
      <c r="BG14" s="41">
        <v>44681</v>
      </c>
      <c r="BH14" s="198"/>
      <c r="BI14" s="198"/>
      <c r="BJ14" s="41">
        <v>44742</v>
      </c>
      <c r="BK14" s="198"/>
      <c r="BL14" s="41">
        <v>44804</v>
      </c>
      <c r="BM14" s="198"/>
      <c r="BN14" s="41">
        <v>44865</v>
      </c>
      <c r="BO14" s="198"/>
      <c r="BP14" s="41">
        <v>44926</v>
      </c>
      <c r="BQ14" s="198"/>
    </row>
    <row r="15" spans="1:69" ht="259.2" x14ac:dyDescent="0.3">
      <c r="A15" s="384" t="s">
        <v>191</v>
      </c>
      <c r="B15" s="380" t="s">
        <v>106</v>
      </c>
      <c r="C15" s="380" t="s">
        <v>89</v>
      </c>
      <c r="D15" s="380" t="s">
        <v>76</v>
      </c>
      <c r="E15" s="380" t="s">
        <v>34</v>
      </c>
      <c r="F15" s="386" t="s">
        <v>297</v>
      </c>
      <c r="G15" s="380" t="s">
        <v>298</v>
      </c>
      <c r="H15" s="380" t="s">
        <v>299</v>
      </c>
      <c r="I15" s="386" t="s">
        <v>300</v>
      </c>
      <c r="J15" s="380" t="s">
        <v>63</v>
      </c>
      <c r="K15" s="380">
        <v>1</v>
      </c>
      <c r="L15" s="382">
        <f>IF(J11="Diaria",+(K11/360),IF(J11="Mensual",+(K11/12),IF(J11="Bimestral",+(K11/6),IF(J11="Trimestral",+(K11/4),IF(J11="Semestral",+(K11/2),IF(J11="Anual",+(K11/1),""))))))</f>
        <v>0.25</v>
      </c>
      <c r="M15" s="380" t="s">
        <v>29</v>
      </c>
      <c r="N15" s="380">
        <f>IF(M15="Menor al 1% del patrimonio de la Lotería de Bogotá",20%,IF(M15="Entre el 1% y el 3% del patrimonio de la Lotería de Bogotá",40%,IF(M15="Entre el 3% y el 6% del patrimonio de la Lotería de Bogotá",60%,IF(M15="Entre el 6% y el 10% del patrimonio de la Lotería de Bogotá",80%,IF(M15="Mayor al 10% del patrimonio de la Lotería de Bogotá",100%,IF(M15="NA",0%,""))))))</f>
        <v>0.2</v>
      </c>
      <c r="O15" s="380" t="s">
        <v>61</v>
      </c>
      <c r="P15" s="380">
        <f>IF(O15="El riesgo afecta la imagen de algún área de la organización",20%,IF(O15="El riesgo afecta la imagen de la entidad internamente, de conocimiento general nivel interno, de junta directiva y accionistas y/o de proveedores",40%,IF(O15="El riesgo afecta la imagen de la entidad con algunos usuarios de relevancia frente al logro de los objetivos",60%,IF(O15="El riesgo afecta la imagen de la entidad con efecto publicitario sistenido a nivel de sector administrativo, nivel departamental o municipal",80%,IF(O15="El riesgo afecta la imagen de la entidad a nivel nacional, con efecto publicitario sistenido a nivel país",100%,IF(O15="NA",0%,""))))))</f>
        <v>0.6</v>
      </c>
      <c r="Q15" s="380" t="s">
        <v>70</v>
      </c>
      <c r="R15" s="380">
        <f>IF(Q15="Interrupción de la operación por menos de un día",20%,IF(Q15="Interrupción de la operación por un día completo",40%,IF(Q15="Interrupción de la operación mayor a 1 día y menor a 2 días",60%,IF(Q15="Interrupción de la operación por dos días completos",80%,IF(Q15="Interrupción de la operación por más de dos días",100%,IF(Q15="NA",0%,""))))))</f>
        <v>0</v>
      </c>
      <c r="S15" s="374" t="s">
        <v>57</v>
      </c>
      <c r="T15" s="374" t="s">
        <v>43</v>
      </c>
      <c r="U15" s="374">
        <f>+MAX(N15,P15,R15)</f>
        <v>0.6</v>
      </c>
      <c r="V15" s="376" t="str">
        <f>IF(L15&lt;=20%,"Muy baja",IF(L15&lt;=40%,"Baja",IF(L15&lt;=60%,"Media",IF(L15&lt;=80%,"Alta",IF(L15&lt;=100%,"Muy alta",IF(L15&gt;=100%,"Muy alta",""))))))</f>
        <v>Baja</v>
      </c>
      <c r="W15" s="378">
        <f>+IFERROR(VLOOKUP(V15,Fórmula!$F$1:$G$6,2,FALSE),"")</f>
        <v>0.4</v>
      </c>
      <c r="X15" s="376" t="str">
        <f>IF(U15=20%,"Leve",IF(U15=40%,"Menor",IF(U15=60%,"Moderado",IF(U15=80%,"Mayor",IF(U15=100%,"Catastrófico","")))))</f>
        <v>Moderado</v>
      </c>
      <c r="Y15" s="378">
        <f>+IFERROR(VLOOKUP(X15,Fórmula!$H$1:$I$6,2,FALSE),"")</f>
        <v>0.6</v>
      </c>
      <c r="Z15" s="374" t="str">
        <f>+IFERROR(VLOOKUP(V15&amp;X15,Fórmula!$C$2:$D$26,2,FALSE),"")</f>
        <v>Moderado</v>
      </c>
      <c r="AA15" s="378">
        <f>IF(Z15="Bajo",25%,IF(Z15="Moderado",50%,IF(Z15="Alto",75%,IF(Z15="Extremo",100%,""))))</f>
        <v>0.5</v>
      </c>
      <c r="AB15" s="372" t="s">
        <v>301</v>
      </c>
      <c r="AC15" s="67" t="s">
        <v>302</v>
      </c>
      <c r="AD15" s="67" t="s">
        <v>303</v>
      </c>
      <c r="AE15" s="67" t="s">
        <v>54</v>
      </c>
      <c r="AF15" s="28">
        <f>IF(AE15="Preventivo",25%,IF(AE15="Detectivo",15%,IF(AE15="Correctivo",10%,"")))</f>
        <v>0.25</v>
      </c>
      <c r="AG15" s="121" t="s">
        <v>199</v>
      </c>
      <c r="AH15" s="28">
        <f t="shared" ref="AH15:AH16" si="13">IF(AG15="Manual",15%,IF(AG15="Automático",25%,""))</f>
        <v>0.15</v>
      </c>
      <c r="AI15" s="28">
        <f t="shared" si="7"/>
        <v>0.4</v>
      </c>
      <c r="AJ15" s="121" t="s">
        <v>200</v>
      </c>
      <c r="AK15" s="118" t="s">
        <v>239</v>
      </c>
      <c r="AL15" s="67"/>
      <c r="AM15" s="118" t="s">
        <v>39</v>
      </c>
      <c r="AN15" s="121"/>
      <c r="AO15" s="121" t="s">
        <v>24</v>
      </c>
      <c r="AP15" s="121" t="s">
        <v>96</v>
      </c>
      <c r="AQ15" s="121" t="s">
        <v>304</v>
      </c>
      <c r="AR15" s="121" t="s">
        <v>204</v>
      </c>
      <c r="AS15" s="121" t="s">
        <v>305</v>
      </c>
      <c r="AT15" s="121" t="s">
        <v>206</v>
      </c>
      <c r="AU15" s="121">
        <f>+AI15*AA15</f>
        <v>0.2</v>
      </c>
      <c r="AV15" s="138">
        <f>+AA15-AU15</f>
        <v>0.3</v>
      </c>
      <c r="AW15" s="374" t="str">
        <f>+IF(C15="Corrupción","Moderado",IF(AV16&lt;=25%,"Bajo",IF(AV16&lt;=50%,"Moderado",IF(AV16&lt;=75%,"Alto",IF(AV16&gt;75%,"Extremo","")))))</f>
        <v>Bajo</v>
      </c>
      <c r="AX15" s="374" t="s">
        <v>41</v>
      </c>
      <c r="AY15" s="15">
        <v>1</v>
      </c>
      <c r="AZ15" s="16" t="s">
        <v>306</v>
      </c>
      <c r="BA15" s="141" t="s">
        <v>148</v>
      </c>
      <c r="BB15" s="31">
        <v>44562</v>
      </c>
      <c r="BC15" s="31">
        <v>44742</v>
      </c>
      <c r="BD15" s="141" t="s">
        <v>307</v>
      </c>
      <c r="BE15" s="196">
        <v>44620</v>
      </c>
      <c r="BF15" s="198" t="s">
        <v>308</v>
      </c>
      <c r="BG15" s="41">
        <v>44681</v>
      </c>
      <c r="BH15" s="198"/>
      <c r="BI15" s="198"/>
      <c r="BJ15" s="41">
        <v>44742</v>
      </c>
      <c r="BK15" s="198"/>
      <c r="BL15" s="41">
        <v>44804</v>
      </c>
      <c r="BM15" s="198"/>
      <c r="BN15" s="41">
        <v>44865</v>
      </c>
      <c r="BO15" s="198"/>
      <c r="BP15" s="41">
        <v>44926</v>
      </c>
      <c r="BQ15" s="198"/>
    </row>
    <row r="16" spans="1:69" ht="102" customHeight="1" thickBot="1" x14ac:dyDescent="0.35">
      <c r="A16" s="385"/>
      <c r="B16" s="381"/>
      <c r="C16" s="381"/>
      <c r="D16" s="381"/>
      <c r="E16" s="381"/>
      <c r="F16" s="387"/>
      <c r="G16" s="381"/>
      <c r="H16" s="381"/>
      <c r="I16" s="387"/>
      <c r="J16" s="381"/>
      <c r="K16" s="381"/>
      <c r="L16" s="383"/>
      <c r="M16" s="381"/>
      <c r="N16" s="381"/>
      <c r="O16" s="381"/>
      <c r="P16" s="381"/>
      <c r="Q16" s="381"/>
      <c r="R16" s="381"/>
      <c r="S16" s="375"/>
      <c r="T16" s="375"/>
      <c r="U16" s="375"/>
      <c r="V16" s="377"/>
      <c r="W16" s="379"/>
      <c r="X16" s="377"/>
      <c r="Y16" s="379"/>
      <c r="Z16" s="375"/>
      <c r="AA16" s="379"/>
      <c r="AB16" s="373"/>
      <c r="AC16" s="35" t="s">
        <v>309</v>
      </c>
      <c r="AD16" s="35" t="s">
        <v>310</v>
      </c>
      <c r="AE16" s="35" t="s">
        <v>37</v>
      </c>
      <c r="AF16" s="44">
        <f t="shared" ref="AF16" si="14">IF(AE16="Preventivo",25%,IF(AE16="Detectivo",15%,IF(AE16="Correctivo",10%,"")))</f>
        <v>0.15</v>
      </c>
      <c r="AG16" s="123" t="s">
        <v>199</v>
      </c>
      <c r="AH16" s="44">
        <f t="shared" si="13"/>
        <v>0.15</v>
      </c>
      <c r="AI16" s="44">
        <f t="shared" si="7"/>
        <v>0.3</v>
      </c>
      <c r="AJ16" s="123" t="s">
        <v>200</v>
      </c>
      <c r="AK16" s="120" t="s">
        <v>191</v>
      </c>
      <c r="AL16" s="35" t="s">
        <v>290</v>
      </c>
      <c r="AM16" s="120" t="s">
        <v>23</v>
      </c>
      <c r="AN16" s="123" t="s">
        <v>311</v>
      </c>
      <c r="AO16" s="123" t="s">
        <v>24</v>
      </c>
      <c r="AP16" s="123" t="s">
        <v>312</v>
      </c>
      <c r="AQ16" s="123" t="s">
        <v>313</v>
      </c>
      <c r="AR16" s="123" t="s">
        <v>204</v>
      </c>
      <c r="AS16" s="123" t="s">
        <v>250</v>
      </c>
      <c r="AT16" s="123" t="s">
        <v>206</v>
      </c>
      <c r="AU16" s="123">
        <f>+AV15*AI16</f>
        <v>0.09</v>
      </c>
      <c r="AV16" s="139">
        <f>+AV15-AU16</f>
        <v>0.21</v>
      </c>
      <c r="AW16" s="375"/>
      <c r="AX16" s="375"/>
      <c r="AY16" s="137">
        <v>2</v>
      </c>
      <c r="AZ16" s="14" t="s">
        <v>314</v>
      </c>
      <c r="BA16" s="53" t="str">
        <f t="shared" ref="BA16" si="15">+AS16</f>
        <v>Profesional Planeación</v>
      </c>
      <c r="BB16" s="32">
        <v>44562</v>
      </c>
      <c r="BC16" s="32">
        <v>44926</v>
      </c>
      <c r="BD16" s="53" t="s">
        <v>313</v>
      </c>
      <c r="BE16" s="196">
        <v>44620</v>
      </c>
      <c r="BF16" s="198" t="s">
        <v>296</v>
      </c>
      <c r="BG16" s="41">
        <v>44681</v>
      </c>
      <c r="BH16" s="198"/>
      <c r="BI16" s="198"/>
      <c r="BJ16" s="41">
        <v>44742</v>
      </c>
      <c r="BK16" s="198"/>
      <c r="BL16" s="41">
        <v>44804</v>
      </c>
      <c r="BM16" s="198"/>
      <c r="BN16" s="41">
        <v>44865</v>
      </c>
      <c r="BO16" s="198"/>
      <c r="BP16" s="41">
        <v>44926</v>
      </c>
      <c r="BQ16" s="198"/>
    </row>
    <row r="17" spans="23:48" x14ac:dyDescent="0.3">
      <c r="W17" s="25"/>
      <c r="Y17" s="25"/>
      <c r="AF17" s="25"/>
      <c r="AG17" s="25"/>
      <c r="AH17" s="25"/>
      <c r="AI17" s="25"/>
      <c r="AV17" s="29"/>
    </row>
    <row r="18" spans="23:48" x14ac:dyDescent="0.3">
      <c r="W18" s="25"/>
      <c r="Y18" s="25"/>
      <c r="AF18" s="25"/>
      <c r="AG18" s="25"/>
      <c r="AH18" s="25"/>
      <c r="AI18" s="25"/>
      <c r="AV18" s="29"/>
    </row>
    <row r="19" spans="23:48" x14ac:dyDescent="0.3">
      <c r="W19" s="25"/>
      <c r="Y19" s="25"/>
      <c r="AF19" s="25"/>
      <c r="AG19" s="25"/>
      <c r="AH19" s="25"/>
      <c r="AI19" s="25"/>
      <c r="AV19" s="29"/>
    </row>
    <row r="20" spans="23:48" x14ac:dyDescent="0.3">
      <c r="W20" s="25"/>
      <c r="Y20" s="25"/>
      <c r="AF20" s="25"/>
      <c r="AG20" s="25"/>
      <c r="AH20" s="25"/>
      <c r="AI20" s="25"/>
      <c r="AV20" s="29"/>
    </row>
    <row r="21" spans="23:48" x14ac:dyDescent="0.3">
      <c r="W21" s="25"/>
      <c r="Y21" s="25"/>
      <c r="AF21" s="25"/>
      <c r="AG21" s="25"/>
      <c r="AH21" s="25"/>
      <c r="AI21" s="25"/>
      <c r="AV21" s="29"/>
    </row>
    <row r="22" spans="23:48" x14ac:dyDescent="0.3">
      <c r="W22" s="25"/>
      <c r="Y22" s="25"/>
      <c r="AF22" s="25"/>
      <c r="AG22" s="25"/>
      <c r="AH22" s="25"/>
      <c r="AI22" s="25"/>
      <c r="AV22" s="29"/>
    </row>
    <row r="23" spans="23:48" x14ac:dyDescent="0.3">
      <c r="W23" s="25"/>
      <c r="Y23" s="25"/>
      <c r="AF23" s="25"/>
      <c r="AG23" s="25"/>
      <c r="AH23" s="25"/>
      <c r="AI23" s="25"/>
      <c r="AV23" s="29"/>
    </row>
    <row r="24" spans="23:48" x14ac:dyDescent="0.3">
      <c r="W24" s="25"/>
      <c r="Y24" s="25"/>
      <c r="AF24" s="25"/>
      <c r="AG24" s="25"/>
      <c r="AH24" s="25"/>
      <c r="AI24" s="25"/>
      <c r="AV24" s="29"/>
    </row>
    <row r="25" spans="23:48" x14ac:dyDescent="0.3">
      <c r="W25" s="25"/>
      <c r="Y25" s="25"/>
      <c r="AF25" s="25"/>
      <c r="AG25" s="25"/>
      <c r="AH25" s="25"/>
      <c r="AI25" s="25"/>
      <c r="AV25" s="29"/>
    </row>
    <row r="26" spans="23:48" x14ac:dyDescent="0.3">
      <c r="W26" s="25"/>
      <c r="Y26" s="25"/>
      <c r="AF26" s="25"/>
      <c r="AG26" s="25"/>
      <c r="AH26" s="25"/>
      <c r="AI26" s="25"/>
      <c r="AV26" s="29"/>
    </row>
    <row r="27" spans="23:48" x14ac:dyDescent="0.3">
      <c r="W27" s="25"/>
      <c r="Y27" s="25"/>
      <c r="AF27" s="25"/>
      <c r="AG27" s="25"/>
      <c r="AH27" s="25"/>
      <c r="AI27" s="25"/>
      <c r="AV27" s="29"/>
    </row>
    <row r="28" spans="23:48" x14ac:dyDescent="0.3">
      <c r="W28" s="25"/>
      <c r="Y28" s="25"/>
      <c r="AF28" s="25"/>
      <c r="AG28" s="25"/>
      <c r="AH28" s="25"/>
      <c r="AI28" s="25"/>
      <c r="AV28" s="29"/>
    </row>
    <row r="29" spans="23:48" x14ac:dyDescent="0.3">
      <c r="W29" s="25"/>
      <c r="Y29" s="25"/>
      <c r="AF29" s="25"/>
      <c r="AG29" s="25"/>
      <c r="AH29" s="25"/>
      <c r="AI29" s="25"/>
      <c r="AV29" s="29"/>
    </row>
    <row r="30" spans="23:48" x14ac:dyDescent="0.3">
      <c r="W30" s="25"/>
      <c r="Y30" s="25"/>
      <c r="AF30" s="25"/>
      <c r="AG30" s="25"/>
      <c r="AH30" s="25"/>
      <c r="AI30" s="25"/>
      <c r="AV30" s="29"/>
    </row>
    <row r="31" spans="23:48" x14ac:dyDescent="0.3">
      <c r="W31" s="25"/>
      <c r="Y31" s="25"/>
      <c r="AF31" s="25"/>
      <c r="AG31" s="25"/>
      <c r="AH31" s="25"/>
      <c r="AI31" s="25"/>
      <c r="AV31" s="29"/>
    </row>
    <row r="32" spans="23:48" x14ac:dyDescent="0.3">
      <c r="W32" s="25"/>
      <c r="Y32" s="25"/>
      <c r="AF32" s="25"/>
      <c r="AG32" s="25"/>
      <c r="AH32" s="25"/>
      <c r="AI32" s="25"/>
      <c r="AV32" s="29"/>
    </row>
    <row r="33" spans="23:48" x14ac:dyDescent="0.3">
      <c r="W33" s="25"/>
      <c r="Y33" s="25"/>
      <c r="AF33" s="25"/>
      <c r="AG33" s="25"/>
      <c r="AH33" s="25"/>
      <c r="AI33" s="25"/>
      <c r="AV33" s="29"/>
    </row>
    <row r="34" spans="23:48" x14ac:dyDescent="0.3">
      <c r="W34" s="25"/>
      <c r="Y34" s="25"/>
      <c r="AF34" s="25"/>
      <c r="AG34" s="25"/>
      <c r="AH34" s="25"/>
      <c r="AI34" s="25"/>
      <c r="AV34" s="29"/>
    </row>
    <row r="35" spans="23:48" x14ac:dyDescent="0.3">
      <c r="W35" s="25"/>
      <c r="Y35" s="25"/>
      <c r="AF35" s="25"/>
      <c r="AG35" s="25"/>
      <c r="AH35" s="25"/>
      <c r="AI35" s="25"/>
      <c r="AV35" s="29"/>
    </row>
    <row r="36" spans="23:48" x14ac:dyDescent="0.3">
      <c r="W36" s="25"/>
      <c r="Y36" s="25"/>
      <c r="AF36" s="25"/>
      <c r="AG36" s="25"/>
      <c r="AH36" s="25"/>
      <c r="AI36" s="25"/>
      <c r="AV36" s="29"/>
    </row>
    <row r="37" spans="23:48" x14ac:dyDescent="0.3">
      <c r="W37" s="25"/>
      <c r="Y37" s="25"/>
      <c r="AF37" s="25"/>
      <c r="AG37" s="25"/>
      <c r="AH37" s="25"/>
      <c r="AI37" s="25"/>
      <c r="AV37" s="29"/>
    </row>
    <row r="38" spans="23:48" x14ac:dyDescent="0.3">
      <c r="W38" s="25"/>
      <c r="Y38" s="25"/>
      <c r="AF38" s="25"/>
      <c r="AG38" s="25"/>
      <c r="AH38" s="25"/>
      <c r="AI38" s="25"/>
      <c r="AV38" s="29"/>
    </row>
    <row r="39" spans="23:48" x14ac:dyDescent="0.3">
      <c r="W39" s="25"/>
      <c r="Y39" s="25"/>
      <c r="AF39" s="25"/>
      <c r="AG39" s="25"/>
      <c r="AH39" s="25"/>
      <c r="AI39" s="25"/>
      <c r="AV39" s="29"/>
    </row>
    <row r="40" spans="23:48" x14ac:dyDescent="0.3">
      <c r="W40" s="25"/>
      <c r="Y40" s="25"/>
      <c r="AF40" s="25"/>
      <c r="AG40" s="25"/>
      <c r="AH40" s="25"/>
      <c r="AI40" s="25"/>
      <c r="AV40" s="29"/>
    </row>
    <row r="41" spans="23:48" x14ac:dyDescent="0.3">
      <c r="W41" s="25"/>
      <c r="Y41" s="25"/>
      <c r="AF41" s="25"/>
      <c r="AG41" s="25"/>
      <c r="AH41" s="25"/>
      <c r="AI41" s="25"/>
      <c r="AV41" s="29"/>
    </row>
    <row r="42" spans="23:48" x14ac:dyDescent="0.3">
      <c r="W42" s="25"/>
      <c r="Y42" s="25"/>
      <c r="AF42" s="25"/>
      <c r="AG42" s="25"/>
      <c r="AH42" s="25"/>
      <c r="AI42" s="25"/>
      <c r="AV42" s="29"/>
    </row>
    <row r="43" spans="23:48" x14ac:dyDescent="0.3">
      <c r="W43" s="25"/>
      <c r="Y43" s="25"/>
      <c r="AF43" s="25"/>
      <c r="AG43" s="25"/>
      <c r="AH43" s="25"/>
      <c r="AI43" s="25"/>
      <c r="AV43" s="29"/>
    </row>
    <row r="44" spans="23:48" x14ac:dyDescent="0.3">
      <c r="W44" s="25"/>
      <c r="Y44" s="25"/>
      <c r="AF44" s="25"/>
      <c r="AG44" s="25"/>
      <c r="AH44" s="25"/>
      <c r="AI44" s="25"/>
      <c r="AV44" s="29"/>
    </row>
    <row r="45" spans="23:48" x14ac:dyDescent="0.3">
      <c r="W45" s="25"/>
      <c r="Y45" s="25"/>
      <c r="AF45" s="25"/>
      <c r="AG45" s="25"/>
      <c r="AH45" s="25"/>
      <c r="AI45" s="25"/>
      <c r="AV45" s="29"/>
    </row>
    <row r="46" spans="23:48" x14ac:dyDescent="0.3">
      <c r="W46" s="25"/>
      <c r="Y46" s="25"/>
      <c r="AF46" s="25"/>
      <c r="AG46" s="25"/>
      <c r="AH46" s="25"/>
      <c r="AI46" s="25"/>
      <c r="AV46" s="29"/>
    </row>
    <row r="47" spans="23:48" x14ac:dyDescent="0.3">
      <c r="W47" s="25"/>
      <c r="Y47" s="25"/>
      <c r="AF47" s="25"/>
      <c r="AG47" s="25"/>
      <c r="AH47" s="25"/>
      <c r="AI47" s="25"/>
      <c r="AV47" s="29"/>
    </row>
    <row r="48" spans="23:48" x14ac:dyDescent="0.3">
      <c r="W48" s="25"/>
      <c r="Y48" s="25"/>
      <c r="AF48" s="25"/>
      <c r="AG48" s="25"/>
      <c r="AH48" s="25"/>
      <c r="AI48" s="25"/>
      <c r="AV48" s="29"/>
    </row>
    <row r="49" spans="23:48" x14ac:dyDescent="0.3">
      <c r="W49" s="25"/>
      <c r="Y49" s="25"/>
      <c r="AF49" s="25"/>
      <c r="AG49" s="25"/>
      <c r="AH49" s="25"/>
      <c r="AI49" s="25"/>
      <c r="AV49" s="29"/>
    </row>
    <row r="50" spans="23:48" x14ac:dyDescent="0.3">
      <c r="W50" s="25"/>
      <c r="Y50" s="25"/>
      <c r="AF50" s="25"/>
      <c r="AG50" s="25"/>
      <c r="AH50" s="25"/>
      <c r="AI50" s="25"/>
      <c r="AV50" s="29"/>
    </row>
    <row r="51" spans="23:48" x14ac:dyDescent="0.3">
      <c r="W51" s="25"/>
      <c r="Y51" s="25"/>
      <c r="AF51" s="25"/>
      <c r="AG51" s="25"/>
      <c r="AH51" s="25"/>
      <c r="AI51" s="25"/>
      <c r="AV51" s="29"/>
    </row>
    <row r="52" spans="23:48" x14ac:dyDescent="0.3">
      <c r="W52" s="25"/>
      <c r="Y52" s="25"/>
      <c r="AF52" s="25"/>
      <c r="AG52" s="25"/>
      <c r="AH52" s="25"/>
      <c r="AI52" s="25"/>
      <c r="AV52" s="29"/>
    </row>
    <row r="53" spans="23:48" x14ac:dyDescent="0.3">
      <c r="W53" s="25"/>
      <c r="Y53" s="25"/>
      <c r="AF53" s="25"/>
      <c r="AG53" s="25"/>
      <c r="AH53" s="25"/>
      <c r="AI53" s="25"/>
      <c r="AV53" s="29"/>
    </row>
    <row r="54" spans="23:48" x14ac:dyDescent="0.3">
      <c r="W54" s="25"/>
      <c r="Y54" s="25"/>
      <c r="AF54" s="25"/>
      <c r="AG54" s="25"/>
      <c r="AH54" s="25"/>
      <c r="AI54" s="25"/>
      <c r="AV54" s="29"/>
    </row>
    <row r="55" spans="23:48" x14ac:dyDescent="0.3">
      <c r="W55" s="25"/>
      <c r="Y55" s="25"/>
      <c r="AF55" s="25"/>
      <c r="AG55" s="25"/>
      <c r="AH55" s="25"/>
      <c r="AI55" s="25"/>
      <c r="AV55" s="29"/>
    </row>
    <row r="56" spans="23:48" x14ac:dyDescent="0.3">
      <c r="W56" s="25"/>
      <c r="Y56" s="25"/>
      <c r="AF56" s="25"/>
      <c r="AG56" s="25"/>
      <c r="AH56" s="25"/>
      <c r="AI56" s="25"/>
      <c r="AV56" s="29"/>
    </row>
    <row r="57" spans="23:48" x14ac:dyDescent="0.3">
      <c r="W57" s="25"/>
      <c r="Y57" s="25"/>
      <c r="AF57" s="25"/>
      <c r="AG57" s="25"/>
      <c r="AH57" s="25"/>
      <c r="AI57" s="25"/>
      <c r="AV57" s="29"/>
    </row>
    <row r="58" spans="23:48" x14ac:dyDescent="0.3">
      <c r="W58" s="25"/>
      <c r="Y58" s="25"/>
      <c r="AF58" s="25"/>
      <c r="AG58" s="25"/>
      <c r="AH58" s="25"/>
      <c r="AI58" s="25"/>
      <c r="AV58" s="29"/>
    </row>
    <row r="59" spans="23:48" x14ac:dyDescent="0.3">
      <c r="W59" s="25"/>
      <c r="Y59" s="25"/>
      <c r="AF59" s="25"/>
      <c r="AG59" s="25"/>
      <c r="AH59" s="25"/>
      <c r="AI59" s="25"/>
      <c r="AV59" s="29"/>
    </row>
    <row r="60" spans="23:48" x14ac:dyDescent="0.3">
      <c r="W60" s="25"/>
      <c r="Y60" s="25"/>
      <c r="AF60" s="25"/>
      <c r="AG60" s="25"/>
      <c r="AH60" s="25"/>
      <c r="AI60" s="25"/>
      <c r="AV60" s="29"/>
    </row>
    <row r="61" spans="23:48" x14ac:dyDescent="0.3">
      <c r="W61" s="25"/>
      <c r="Y61" s="25"/>
      <c r="AF61" s="25"/>
      <c r="AG61" s="25"/>
      <c r="AH61" s="25"/>
      <c r="AI61" s="25"/>
      <c r="AV61" s="29"/>
    </row>
    <row r="62" spans="23:48" x14ac:dyDescent="0.3">
      <c r="W62" s="25"/>
      <c r="Y62" s="25"/>
      <c r="AF62" s="25"/>
      <c r="AG62" s="25"/>
      <c r="AH62" s="25"/>
      <c r="AI62" s="25"/>
      <c r="AV62" s="29"/>
    </row>
    <row r="63" spans="23:48" x14ac:dyDescent="0.3">
      <c r="W63" s="25"/>
      <c r="Y63" s="25"/>
      <c r="AF63" s="25"/>
      <c r="AG63" s="25"/>
      <c r="AH63" s="25"/>
      <c r="AI63" s="25"/>
      <c r="AV63" s="29"/>
    </row>
    <row r="64" spans="23:48" x14ac:dyDescent="0.3">
      <c r="W64" s="25"/>
      <c r="Y64" s="25"/>
      <c r="AF64" s="25"/>
      <c r="AG64" s="25"/>
      <c r="AH64" s="25"/>
      <c r="AI64" s="25"/>
      <c r="AV64" s="29"/>
    </row>
    <row r="65" spans="23:48" x14ac:dyDescent="0.3">
      <c r="W65" s="25"/>
      <c r="Y65" s="25"/>
      <c r="AF65" s="25"/>
      <c r="AG65" s="25"/>
      <c r="AH65" s="25"/>
      <c r="AI65" s="25"/>
      <c r="AV65" s="29"/>
    </row>
    <row r="66" spans="23:48" x14ac:dyDescent="0.3">
      <c r="W66" s="25"/>
      <c r="Y66" s="25"/>
      <c r="AF66" s="25"/>
      <c r="AG66" s="25"/>
      <c r="AH66" s="25"/>
      <c r="AI66" s="25"/>
      <c r="AV66" s="29"/>
    </row>
    <row r="67" spans="23:48" x14ac:dyDescent="0.3">
      <c r="W67" s="25"/>
      <c r="Y67" s="25"/>
      <c r="AF67" s="25"/>
      <c r="AG67" s="25"/>
      <c r="AH67" s="25"/>
      <c r="AI67" s="25"/>
      <c r="AV67" s="29"/>
    </row>
    <row r="68" spans="23:48" x14ac:dyDescent="0.3">
      <c r="W68" s="25"/>
      <c r="Y68" s="25"/>
      <c r="AF68" s="25"/>
      <c r="AG68" s="25"/>
      <c r="AH68" s="25"/>
      <c r="AI68" s="25"/>
      <c r="AV68" s="29"/>
    </row>
    <row r="69" spans="23:48" x14ac:dyDescent="0.3">
      <c r="W69" s="25"/>
      <c r="Y69" s="25"/>
      <c r="AF69" s="25"/>
      <c r="AG69" s="25"/>
      <c r="AH69" s="25"/>
      <c r="AI69" s="25"/>
      <c r="AV69" s="29"/>
    </row>
    <row r="70" spans="23:48" x14ac:dyDescent="0.3">
      <c r="W70" s="25"/>
      <c r="Y70" s="25"/>
      <c r="AF70" s="25"/>
      <c r="AG70" s="25"/>
      <c r="AH70" s="25"/>
      <c r="AI70" s="25"/>
      <c r="AV70" s="29"/>
    </row>
    <row r="71" spans="23:48" x14ac:dyDescent="0.3">
      <c r="W71" s="25"/>
      <c r="Y71" s="25"/>
      <c r="AF71" s="25"/>
      <c r="AG71" s="25"/>
      <c r="AH71" s="25"/>
      <c r="AI71" s="25"/>
      <c r="AV71" s="29"/>
    </row>
    <row r="72" spans="23:48" x14ac:dyDescent="0.3">
      <c r="W72" s="25"/>
      <c r="Y72" s="25"/>
      <c r="AF72" s="25"/>
      <c r="AG72" s="25"/>
      <c r="AH72" s="25"/>
      <c r="AI72" s="25"/>
      <c r="AV72" s="29"/>
    </row>
    <row r="73" spans="23:48" x14ac:dyDescent="0.3">
      <c r="W73" s="25"/>
      <c r="Y73" s="25"/>
      <c r="AF73" s="25"/>
      <c r="AG73" s="25"/>
      <c r="AH73" s="25"/>
      <c r="AI73" s="25"/>
      <c r="AV73" s="29"/>
    </row>
    <row r="74" spans="23:48" x14ac:dyDescent="0.3">
      <c r="W74" s="25"/>
      <c r="Y74" s="25"/>
      <c r="AF74" s="25"/>
      <c r="AG74" s="25"/>
      <c r="AH74" s="25"/>
      <c r="AI74" s="25"/>
      <c r="AV74" s="29"/>
    </row>
    <row r="75" spans="23:48" x14ac:dyDescent="0.3">
      <c r="W75" s="25"/>
      <c r="Y75" s="25"/>
      <c r="AF75" s="25"/>
      <c r="AG75" s="25"/>
      <c r="AH75" s="25"/>
      <c r="AI75" s="25"/>
      <c r="AV75" s="29"/>
    </row>
    <row r="76" spans="23:48" x14ac:dyDescent="0.3">
      <c r="W76" s="25"/>
      <c r="Y76" s="25"/>
      <c r="AF76" s="25"/>
      <c r="AG76" s="25"/>
      <c r="AH76" s="25"/>
      <c r="AI76" s="25"/>
      <c r="AV76" s="29"/>
    </row>
    <row r="77" spans="23:48" x14ac:dyDescent="0.3">
      <c r="W77" s="25"/>
      <c r="Y77" s="25"/>
      <c r="AF77" s="25"/>
      <c r="AG77" s="25"/>
      <c r="AH77" s="25"/>
      <c r="AI77" s="25"/>
      <c r="AV77" s="29"/>
    </row>
    <row r="78" spans="23:48" x14ac:dyDescent="0.3">
      <c r="W78" s="25"/>
      <c r="Y78" s="25"/>
      <c r="AF78" s="25"/>
      <c r="AG78" s="25"/>
      <c r="AH78" s="25"/>
      <c r="AI78" s="25"/>
      <c r="AV78" s="29"/>
    </row>
    <row r="79" spans="23:48" x14ac:dyDescent="0.3">
      <c r="W79" s="25"/>
      <c r="Y79" s="25"/>
      <c r="AF79" s="25"/>
      <c r="AG79" s="25"/>
      <c r="AH79" s="25"/>
      <c r="AI79" s="25"/>
      <c r="AV79" s="29"/>
    </row>
    <row r="80" spans="23:48" x14ac:dyDescent="0.3">
      <c r="W80" s="25"/>
      <c r="Y80" s="25"/>
      <c r="AF80" s="25"/>
      <c r="AG80" s="25"/>
      <c r="AH80" s="25"/>
      <c r="AI80" s="25"/>
      <c r="AV80" s="29"/>
    </row>
    <row r="81" spans="23:48" x14ac:dyDescent="0.3">
      <c r="W81" s="25"/>
      <c r="Y81" s="25"/>
      <c r="AF81" s="25"/>
      <c r="AG81" s="25"/>
      <c r="AH81" s="25"/>
      <c r="AI81" s="25"/>
      <c r="AV81" s="29"/>
    </row>
    <row r="82" spans="23:48" x14ac:dyDescent="0.3">
      <c r="W82" s="25"/>
      <c r="Y82" s="25"/>
      <c r="AF82" s="25"/>
      <c r="AG82" s="25"/>
      <c r="AH82" s="25"/>
      <c r="AI82" s="25"/>
      <c r="AV82" s="29"/>
    </row>
    <row r="83" spans="23:48" x14ac:dyDescent="0.3">
      <c r="W83" s="25"/>
      <c r="Y83" s="25"/>
      <c r="AF83" s="25"/>
      <c r="AG83" s="25"/>
      <c r="AH83" s="25"/>
      <c r="AI83" s="25"/>
      <c r="AV83" s="29"/>
    </row>
    <row r="84" spans="23:48" x14ac:dyDescent="0.3">
      <c r="W84" s="25"/>
      <c r="Y84" s="25"/>
      <c r="AF84" s="25"/>
      <c r="AG84" s="25"/>
      <c r="AH84" s="25"/>
      <c r="AI84" s="25"/>
      <c r="AV84" s="29"/>
    </row>
    <row r="85" spans="23:48" x14ac:dyDescent="0.3">
      <c r="W85" s="25"/>
      <c r="Y85" s="25"/>
      <c r="AF85" s="25"/>
      <c r="AG85" s="25"/>
      <c r="AH85" s="25"/>
      <c r="AI85" s="25"/>
      <c r="AV85" s="29"/>
    </row>
    <row r="86" spans="23:48" x14ac:dyDescent="0.3">
      <c r="W86" s="25"/>
      <c r="Y86" s="25"/>
      <c r="AF86" s="25"/>
      <c r="AG86" s="25"/>
      <c r="AH86" s="25"/>
      <c r="AI86" s="25"/>
      <c r="AV86" s="29"/>
    </row>
    <row r="87" spans="23:48" x14ac:dyDescent="0.3">
      <c r="W87" s="25"/>
      <c r="Y87" s="25"/>
      <c r="AF87" s="25"/>
      <c r="AG87" s="25"/>
      <c r="AH87" s="25"/>
      <c r="AI87" s="25"/>
      <c r="AV87" s="29"/>
    </row>
    <row r="88" spans="23:48" x14ac:dyDescent="0.3">
      <c r="W88" s="25"/>
      <c r="Y88" s="25"/>
      <c r="AF88" s="25"/>
      <c r="AG88" s="25"/>
      <c r="AH88" s="25"/>
      <c r="AI88" s="25"/>
      <c r="AV88" s="29"/>
    </row>
    <row r="89" spans="23:48" x14ac:dyDescent="0.3">
      <c r="W89" s="25"/>
      <c r="Y89" s="25"/>
      <c r="AF89" s="25"/>
      <c r="AG89" s="25"/>
      <c r="AH89" s="25"/>
      <c r="AI89" s="25"/>
      <c r="AV89" s="29"/>
    </row>
    <row r="90" spans="23:48" x14ac:dyDescent="0.3">
      <c r="W90" s="25"/>
      <c r="Y90" s="25"/>
      <c r="AF90" s="25"/>
      <c r="AG90" s="25"/>
      <c r="AH90" s="25"/>
      <c r="AI90" s="25"/>
      <c r="AV90" s="29"/>
    </row>
    <row r="91" spans="23:48" x14ac:dyDescent="0.3">
      <c r="W91" s="25"/>
      <c r="Y91" s="25"/>
      <c r="AF91" s="25"/>
      <c r="AG91" s="25"/>
      <c r="AH91" s="25"/>
      <c r="AI91" s="25"/>
      <c r="AV91" s="29"/>
    </row>
    <row r="92" spans="23:48" x14ac:dyDescent="0.3">
      <c r="W92" s="25"/>
      <c r="Y92" s="25"/>
      <c r="AF92" s="25"/>
      <c r="AG92" s="25"/>
      <c r="AH92" s="25"/>
      <c r="AI92" s="25"/>
      <c r="AV92" s="29"/>
    </row>
    <row r="93" spans="23:48" x14ac:dyDescent="0.3">
      <c r="W93" s="25"/>
      <c r="Y93" s="25"/>
      <c r="AF93" s="25"/>
      <c r="AG93" s="25"/>
      <c r="AH93" s="25"/>
      <c r="AI93" s="25"/>
      <c r="AV93" s="29"/>
    </row>
    <row r="94" spans="23:48" x14ac:dyDescent="0.3">
      <c r="W94" s="25"/>
      <c r="Y94" s="25"/>
      <c r="AF94" s="25"/>
      <c r="AG94" s="25"/>
      <c r="AH94" s="25"/>
      <c r="AI94" s="25"/>
      <c r="AV94" s="29"/>
    </row>
    <row r="95" spans="23:48" x14ac:dyDescent="0.3">
      <c r="W95" s="25"/>
      <c r="Y95" s="25"/>
      <c r="AF95" s="25"/>
      <c r="AG95" s="25"/>
      <c r="AH95" s="25"/>
      <c r="AI95" s="25"/>
      <c r="AV95" s="29"/>
    </row>
    <row r="96" spans="23:48" x14ac:dyDescent="0.3">
      <c r="W96" s="25"/>
      <c r="Y96" s="25"/>
      <c r="AF96" s="25"/>
      <c r="AG96" s="25"/>
      <c r="AH96" s="25"/>
      <c r="AI96" s="25"/>
      <c r="AV96" s="29"/>
    </row>
    <row r="97" spans="23:48" x14ac:dyDescent="0.3">
      <c r="W97" s="25"/>
      <c r="Y97" s="25"/>
      <c r="AF97" s="25"/>
      <c r="AG97" s="25"/>
      <c r="AH97" s="25"/>
      <c r="AI97" s="25"/>
      <c r="AV97" s="29"/>
    </row>
    <row r="98" spans="23:48" x14ac:dyDescent="0.3">
      <c r="W98" s="25"/>
      <c r="Y98" s="25"/>
      <c r="AF98" s="25"/>
      <c r="AG98" s="25"/>
      <c r="AH98" s="25"/>
      <c r="AI98" s="25"/>
      <c r="AV98" s="29"/>
    </row>
    <row r="99" spans="23:48" x14ac:dyDescent="0.3">
      <c r="W99" s="25"/>
      <c r="Y99" s="25"/>
      <c r="AF99" s="25"/>
      <c r="AG99" s="25"/>
      <c r="AH99" s="25"/>
      <c r="AI99" s="25"/>
      <c r="AV99" s="29"/>
    </row>
    <row r="100" spans="23:48" x14ac:dyDescent="0.3">
      <c r="W100" s="25"/>
      <c r="Y100" s="25"/>
      <c r="AF100" s="25"/>
      <c r="AG100" s="25"/>
      <c r="AH100" s="25"/>
      <c r="AI100" s="25"/>
      <c r="AV100" s="29"/>
    </row>
    <row r="101" spans="23:48" x14ac:dyDescent="0.3">
      <c r="W101" s="25"/>
      <c r="Y101" s="25"/>
      <c r="AF101" s="25"/>
      <c r="AG101" s="25"/>
      <c r="AH101" s="25"/>
      <c r="AI101" s="25"/>
      <c r="AV101" s="29"/>
    </row>
    <row r="102" spans="23:48" x14ac:dyDescent="0.3">
      <c r="W102" s="25"/>
      <c r="Y102" s="25"/>
      <c r="AF102" s="25"/>
      <c r="AG102" s="25"/>
      <c r="AH102" s="25"/>
      <c r="AI102" s="25"/>
      <c r="AV102" s="29"/>
    </row>
    <row r="103" spans="23:48" x14ac:dyDescent="0.3">
      <c r="W103" s="25"/>
      <c r="Y103" s="25"/>
      <c r="AF103" s="25"/>
      <c r="AG103" s="25"/>
      <c r="AH103" s="25"/>
      <c r="AI103" s="25"/>
      <c r="AV103" s="29"/>
    </row>
    <row r="104" spans="23:48" x14ac:dyDescent="0.3">
      <c r="W104" s="25"/>
      <c r="Y104" s="25"/>
      <c r="AF104" s="25"/>
      <c r="AG104" s="25"/>
      <c r="AH104" s="25"/>
      <c r="AI104" s="25"/>
      <c r="AV104" s="29"/>
    </row>
    <row r="105" spans="23:48" x14ac:dyDescent="0.3">
      <c r="W105" s="25"/>
      <c r="Y105" s="25"/>
      <c r="AF105" s="25"/>
      <c r="AG105" s="25"/>
      <c r="AH105" s="25"/>
      <c r="AI105" s="25"/>
      <c r="AV105" s="29"/>
    </row>
    <row r="106" spans="23:48" x14ac:dyDescent="0.3">
      <c r="W106" s="25"/>
      <c r="Y106" s="25"/>
      <c r="AF106" s="25"/>
      <c r="AG106" s="25"/>
      <c r="AH106" s="25"/>
      <c r="AI106" s="25"/>
      <c r="AV106" s="29"/>
    </row>
    <row r="107" spans="23:48" x14ac:dyDescent="0.3">
      <c r="W107" s="25"/>
      <c r="Y107" s="25"/>
      <c r="AF107" s="25"/>
      <c r="AG107" s="25"/>
      <c r="AH107" s="25"/>
      <c r="AI107" s="25"/>
      <c r="AV107" s="29"/>
    </row>
    <row r="108" spans="23:48" x14ac:dyDescent="0.3">
      <c r="W108" s="25"/>
      <c r="Y108" s="25"/>
      <c r="AF108" s="25"/>
      <c r="AG108" s="25"/>
      <c r="AH108" s="25"/>
      <c r="AI108" s="25"/>
      <c r="AV108" s="29"/>
    </row>
    <row r="109" spans="23:48" x14ac:dyDescent="0.3">
      <c r="W109" s="25"/>
      <c r="Y109" s="25"/>
      <c r="AF109" s="25"/>
      <c r="AG109" s="25"/>
      <c r="AH109" s="25"/>
      <c r="AI109" s="25"/>
      <c r="AV109" s="29"/>
    </row>
    <row r="110" spans="23:48" x14ac:dyDescent="0.3">
      <c r="W110" s="25"/>
      <c r="Y110" s="25"/>
      <c r="AF110" s="25"/>
      <c r="AG110" s="25"/>
      <c r="AH110" s="25"/>
      <c r="AI110" s="25"/>
      <c r="AV110" s="29"/>
    </row>
    <row r="111" spans="23:48" x14ac:dyDescent="0.3">
      <c r="W111" s="25"/>
      <c r="Y111" s="25"/>
      <c r="AF111" s="25"/>
      <c r="AG111" s="25"/>
      <c r="AH111" s="25"/>
      <c r="AI111" s="25"/>
      <c r="AV111" s="29"/>
    </row>
    <row r="112" spans="23:48" x14ac:dyDescent="0.3">
      <c r="W112" s="25"/>
      <c r="Y112" s="25"/>
      <c r="AF112" s="25"/>
      <c r="AG112" s="25"/>
      <c r="AH112" s="25"/>
      <c r="AI112" s="25"/>
      <c r="AV112" s="29"/>
    </row>
    <row r="113" spans="23:48" x14ac:dyDescent="0.3">
      <c r="W113" s="25"/>
      <c r="Y113" s="25"/>
      <c r="AF113" s="25"/>
      <c r="AG113" s="25"/>
      <c r="AH113" s="25"/>
      <c r="AI113" s="25"/>
      <c r="AV113" s="29"/>
    </row>
    <row r="114" spans="23:48" x14ac:dyDescent="0.3">
      <c r="W114" s="25"/>
      <c r="Y114" s="25"/>
      <c r="AF114" s="25"/>
      <c r="AG114" s="25"/>
      <c r="AH114" s="25"/>
      <c r="AI114" s="25"/>
      <c r="AV114" s="29"/>
    </row>
    <row r="115" spans="23:48" x14ac:dyDescent="0.3">
      <c r="W115" s="25"/>
      <c r="Y115" s="25"/>
      <c r="AF115" s="25"/>
      <c r="AG115" s="25"/>
      <c r="AH115" s="25"/>
      <c r="AI115" s="25"/>
      <c r="AV115" s="29"/>
    </row>
    <row r="116" spans="23:48" x14ac:dyDescent="0.3">
      <c r="W116" s="25"/>
      <c r="Y116" s="25"/>
      <c r="AF116" s="25"/>
      <c r="AG116" s="25"/>
      <c r="AH116" s="25"/>
      <c r="AI116" s="25"/>
      <c r="AV116" s="29"/>
    </row>
    <row r="117" spans="23:48" x14ac:dyDescent="0.3">
      <c r="W117" s="25"/>
      <c r="Y117" s="25"/>
      <c r="AF117" s="25"/>
      <c r="AG117" s="25"/>
      <c r="AH117" s="25"/>
      <c r="AI117" s="25"/>
      <c r="AV117" s="29"/>
    </row>
    <row r="118" spans="23:48" x14ac:dyDescent="0.3">
      <c r="W118" s="25"/>
      <c r="Y118" s="25"/>
      <c r="AF118" s="25"/>
      <c r="AG118" s="25"/>
      <c r="AH118" s="25"/>
      <c r="AI118" s="25"/>
      <c r="AV118" s="29"/>
    </row>
    <row r="119" spans="23:48" x14ac:dyDescent="0.3">
      <c r="W119" s="25"/>
      <c r="Y119" s="25"/>
      <c r="AF119" s="25"/>
      <c r="AG119" s="25"/>
      <c r="AH119" s="25"/>
      <c r="AI119" s="25"/>
      <c r="AV119" s="29"/>
    </row>
    <row r="120" spans="23:48" x14ac:dyDescent="0.3">
      <c r="W120" s="25"/>
      <c r="Y120" s="25"/>
      <c r="AF120" s="25"/>
      <c r="AG120" s="25"/>
      <c r="AH120" s="25"/>
      <c r="AI120" s="25"/>
      <c r="AV120" s="29"/>
    </row>
    <row r="121" spans="23:48" x14ac:dyDescent="0.3">
      <c r="W121" s="25"/>
      <c r="Y121" s="25"/>
      <c r="AF121" s="25"/>
      <c r="AG121" s="25"/>
      <c r="AH121" s="25"/>
      <c r="AI121" s="25"/>
      <c r="AV121" s="29"/>
    </row>
    <row r="122" spans="23:48" x14ac:dyDescent="0.3">
      <c r="W122" s="25"/>
      <c r="Y122" s="25"/>
      <c r="AF122" s="25"/>
      <c r="AG122" s="25"/>
      <c r="AH122" s="25"/>
      <c r="AI122" s="25"/>
      <c r="AV122" s="29"/>
    </row>
    <row r="123" spans="23:48" x14ac:dyDescent="0.3">
      <c r="W123" s="25"/>
      <c r="Y123" s="25"/>
      <c r="AF123" s="25"/>
      <c r="AG123" s="25"/>
      <c r="AH123" s="25"/>
      <c r="AI123" s="25"/>
      <c r="AV123" s="29"/>
    </row>
    <row r="124" spans="23:48" x14ac:dyDescent="0.3">
      <c r="W124" s="25"/>
      <c r="Y124" s="25"/>
      <c r="AF124" s="25"/>
      <c r="AG124" s="25"/>
      <c r="AH124" s="25"/>
      <c r="AI124" s="25"/>
      <c r="AV124" s="29"/>
    </row>
    <row r="125" spans="23:48" x14ac:dyDescent="0.3">
      <c r="W125" s="25"/>
      <c r="Y125" s="25"/>
      <c r="AF125" s="25"/>
      <c r="AG125" s="25"/>
      <c r="AH125" s="25"/>
      <c r="AI125" s="25"/>
      <c r="AV125" s="29"/>
    </row>
    <row r="126" spans="23:48" x14ac:dyDescent="0.3">
      <c r="W126" s="25"/>
      <c r="Y126" s="25"/>
      <c r="AF126" s="25"/>
      <c r="AG126" s="25"/>
      <c r="AH126" s="25"/>
      <c r="AI126" s="25"/>
      <c r="AV126" s="29"/>
    </row>
    <row r="127" spans="23:48" x14ac:dyDescent="0.3">
      <c r="W127" s="25"/>
      <c r="Y127" s="25"/>
      <c r="AF127" s="25"/>
      <c r="AG127" s="25"/>
      <c r="AH127" s="25"/>
      <c r="AI127" s="25"/>
      <c r="AV127" s="29"/>
    </row>
    <row r="128" spans="23:48" x14ac:dyDescent="0.3">
      <c r="W128" s="25"/>
      <c r="Y128" s="25"/>
      <c r="AF128" s="25"/>
      <c r="AG128" s="25"/>
      <c r="AH128" s="25"/>
      <c r="AI128" s="25"/>
      <c r="AV128" s="29"/>
    </row>
    <row r="129" spans="23:48" x14ac:dyDescent="0.3">
      <c r="W129" s="25"/>
      <c r="Y129" s="25"/>
      <c r="AF129" s="25"/>
      <c r="AG129" s="25"/>
      <c r="AH129" s="25"/>
      <c r="AI129" s="25"/>
      <c r="AV129" s="29"/>
    </row>
    <row r="130" spans="23:48" x14ac:dyDescent="0.3">
      <c r="W130" s="25"/>
      <c r="Y130" s="25"/>
      <c r="AF130" s="25"/>
      <c r="AG130" s="25"/>
      <c r="AH130" s="25"/>
      <c r="AI130" s="25"/>
      <c r="AV130" s="29"/>
    </row>
    <row r="131" spans="23:48" x14ac:dyDescent="0.3">
      <c r="W131" s="25"/>
      <c r="Y131" s="25"/>
      <c r="AF131" s="25"/>
      <c r="AG131" s="25"/>
      <c r="AH131" s="25"/>
      <c r="AI131" s="25"/>
      <c r="AV131" s="29"/>
    </row>
    <row r="132" spans="23:48" x14ac:dyDescent="0.3">
      <c r="W132" s="25"/>
      <c r="Y132" s="25"/>
      <c r="AF132" s="25"/>
      <c r="AG132" s="25"/>
      <c r="AH132" s="25"/>
      <c r="AI132" s="25"/>
      <c r="AV132" s="29"/>
    </row>
    <row r="133" spans="23:48" x14ac:dyDescent="0.3">
      <c r="W133" s="25"/>
      <c r="Y133" s="25"/>
      <c r="AF133" s="25"/>
      <c r="AG133" s="25"/>
      <c r="AH133" s="25"/>
      <c r="AI133" s="25"/>
      <c r="AV133" s="29"/>
    </row>
    <row r="134" spans="23:48" x14ac:dyDescent="0.3">
      <c r="W134" s="25"/>
      <c r="Y134" s="25"/>
      <c r="AF134" s="25"/>
      <c r="AG134" s="25"/>
      <c r="AH134" s="25"/>
      <c r="AI134" s="25"/>
      <c r="AV134" s="29"/>
    </row>
    <row r="135" spans="23:48" x14ac:dyDescent="0.3">
      <c r="W135" s="25"/>
      <c r="Y135" s="25"/>
      <c r="AF135" s="25"/>
      <c r="AG135" s="25"/>
      <c r="AH135" s="25"/>
      <c r="AI135" s="25"/>
      <c r="AV135" s="29"/>
    </row>
    <row r="136" spans="23:48" x14ac:dyDescent="0.3">
      <c r="W136" s="25"/>
      <c r="Y136" s="25"/>
      <c r="AF136" s="25"/>
      <c r="AG136" s="25"/>
      <c r="AH136" s="25"/>
      <c r="AI136" s="25"/>
      <c r="AV136" s="29"/>
    </row>
    <row r="137" spans="23:48" x14ac:dyDescent="0.3">
      <c r="W137" s="25"/>
      <c r="Y137" s="25"/>
      <c r="AF137" s="25"/>
      <c r="AG137" s="25"/>
      <c r="AH137" s="25"/>
      <c r="AI137" s="25"/>
      <c r="AV137" s="29"/>
    </row>
    <row r="138" spans="23:48" x14ac:dyDescent="0.3">
      <c r="W138" s="25"/>
      <c r="Y138" s="25"/>
      <c r="AF138" s="25"/>
      <c r="AG138" s="25"/>
      <c r="AH138" s="25"/>
      <c r="AI138" s="25"/>
      <c r="AV138" s="29"/>
    </row>
    <row r="139" spans="23:48" x14ac:dyDescent="0.3">
      <c r="W139" s="25"/>
      <c r="Y139" s="25"/>
      <c r="AF139" s="25"/>
      <c r="AG139" s="25"/>
      <c r="AH139" s="25"/>
      <c r="AI139" s="25"/>
      <c r="AV139" s="29"/>
    </row>
    <row r="140" spans="23:48" x14ac:dyDescent="0.3">
      <c r="W140" s="25"/>
      <c r="Y140" s="25"/>
      <c r="AF140" s="25"/>
      <c r="AG140" s="25"/>
      <c r="AH140" s="25"/>
      <c r="AI140" s="25"/>
      <c r="AV140" s="29"/>
    </row>
    <row r="141" spans="23:48" x14ac:dyDescent="0.3">
      <c r="W141" s="25"/>
      <c r="Y141" s="25"/>
      <c r="AF141" s="25"/>
      <c r="AG141" s="25"/>
      <c r="AH141" s="25"/>
      <c r="AI141" s="25"/>
      <c r="AV141" s="29"/>
    </row>
    <row r="142" spans="23:48" x14ac:dyDescent="0.3">
      <c r="W142" s="25"/>
      <c r="Y142" s="25"/>
      <c r="AF142" s="25"/>
      <c r="AG142" s="25"/>
      <c r="AH142" s="25"/>
      <c r="AI142" s="25"/>
      <c r="AV142" s="29"/>
    </row>
    <row r="143" spans="23:48" x14ac:dyDescent="0.3">
      <c r="W143" s="25"/>
      <c r="Y143" s="25"/>
      <c r="AF143" s="25"/>
      <c r="AG143" s="25"/>
      <c r="AH143" s="25"/>
      <c r="AI143" s="25"/>
      <c r="AV143" s="29"/>
    </row>
    <row r="144" spans="23:48" x14ac:dyDescent="0.3">
      <c r="W144" s="25"/>
      <c r="Y144" s="25"/>
      <c r="AF144" s="25"/>
      <c r="AG144" s="25"/>
      <c r="AH144" s="25"/>
      <c r="AI144" s="25"/>
      <c r="AV144" s="29"/>
    </row>
    <row r="145" spans="23:48" x14ac:dyDescent="0.3">
      <c r="W145" s="25"/>
      <c r="Y145" s="25"/>
      <c r="AF145" s="25"/>
      <c r="AG145" s="25"/>
      <c r="AH145" s="25"/>
      <c r="AI145" s="25"/>
      <c r="AV145" s="29"/>
    </row>
    <row r="146" spans="23:48" x14ac:dyDescent="0.3">
      <c r="W146" s="25"/>
      <c r="Y146" s="25"/>
      <c r="AF146" s="25"/>
      <c r="AG146" s="25"/>
      <c r="AH146" s="25"/>
      <c r="AI146" s="25"/>
      <c r="AV146" s="29"/>
    </row>
    <row r="147" spans="23:48" x14ac:dyDescent="0.3">
      <c r="W147" s="25"/>
      <c r="Y147" s="25"/>
      <c r="AF147" s="25"/>
      <c r="AG147" s="25"/>
      <c r="AH147" s="25"/>
      <c r="AI147" s="25"/>
      <c r="AV147" s="29"/>
    </row>
    <row r="148" spans="23:48" x14ac:dyDescent="0.3">
      <c r="W148" s="25"/>
      <c r="Y148" s="25"/>
      <c r="AF148" s="25"/>
      <c r="AG148" s="25"/>
      <c r="AH148" s="25"/>
      <c r="AI148" s="25"/>
      <c r="AV148" s="29"/>
    </row>
    <row r="149" spans="23:48" x14ac:dyDescent="0.3">
      <c r="W149" s="25"/>
      <c r="Y149" s="25"/>
      <c r="AF149" s="25"/>
      <c r="AG149" s="25"/>
      <c r="AH149" s="25"/>
      <c r="AI149" s="25"/>
      <c r="AV149" s="29"/>
    </row>
    <row r="150" spans="23:48" x14ac:dyDescent="0.3">
      <c r="W150" s="25"/>
      <c r="Y150" s="25"/>
      <c r="AF150" s="25"/>
      <c r="AG150" s="25"/>
      <c r="AH150" s="25"/>
      <c r="AI150" s="25"/>
      <c r="AV150" s="29"/>
    </row>
    <row r="151" spans="23:48" x14ac:dyDescent="0.3">
      <c r="W151" s="25"/>
      <c r="Y151" s="25"/>
      <c r="AF151" s="25"/>
      <c r="AG151" s="25"/>
      <c r="AH151" s="25"/>
      <c r="AI151" s="25"/>
      <c r="AV151" s="29"/>
    </row>
    <row r="152" spans="23:48" x14ac:dyDescent="0.3">
      <c r="W152" s="25"/>
      <c r="Y152" s="25"/>
      <c r="AF152" s="25"/>
      <c r="AG152" s="25"/>
      <c r="AH152" s="25"/>
      <c r="AI152" s="25"/>
      <c r="AV152" s="29"/>
    </row>
    <row r="153" spans="23:48" x14ac:dyDescent="0.3">
      <c r="W153" s="25"/>
      <c r="Y153" s="25"/>
      <c r="AF153" s="25"/>
      <c r="AG153" s="25"/>
      <c r="AH153" s="25"/>
      <c r="AI153" s="25"/>
      <c r="AV153" s="29"/>
    </row>
    <row r="154" spans="23:48" x14ac:dyDescent="0.3">
      <c r="W154" s="25"/>
      <c r="Y154" s="25"/>
      <c r="AF154" s="25"/>
      <c r="AG154" s="25"/>
      <c r="AH154" s="25"/>
      <c r="AI154" s="25"/>
      <c r="AV154" s="29"/>
    </row>
    <row r="155" spans="23:48" x14ac:dyDescent="0.3">
      <c r="W155" s="25"/>
      <c r="Y155" s="25"/>
      <c r="AF155" s="25"/>
      <c r="AG155" s="25"/>
      <c r="AH155" s="25"/>
      <c r="AI155" s="25"/>
      <c r="AV155" s="29"/>
    </row>
    <row r="156" spans="23:48" x14ac:dyDescent="0.3">
      <c r="W156" s="25"/>
      <c r="Y156" s="25"/>
      <c r="AF156" s="25"/>
      <c r="AG156" s="25"/>
      <c r="AH156" s="25"/>
      <c r="AI156" s="25"/>
      <c r="AV156" s="29"/>
    </row>
    <row r="157" spans="23:48" x14ac:dyDescent="0.3">
      <c r="W157" s="25"/>
      <c r="Y157" s="25"/>
      <c r="AF157" s="25"/>
      <c r="AG157" s="25"/>
      <c r="AH157" s="25"/>
      <c r="AI157" s="25"/>
      <c r="AV157" s="29"/>
    </row>
    <row r="158" spans="23:48" x14ac:dyDescent="0.3">
      <c r="W158" s="25"/>
      <c r="Y158" s="25"/>
      <c r="AF158" s="25"/>
      <c r="AG158" s="25"/>
      <c r="AH158" s="25"/>
      <c r="AI158" s="25"/>
      <c r="AV158" s="29"/>
    </row>
    <row r="159" spans="23:48" x14ac:dyDescent="0.3">
      <c r="W159" s="25"/>
      <c r="Y159" s="25"/>
      <c r="AF159" s="25"/>
      <c r="AG159" s="25"/>
      <c r="AH159" s="25"/>
      <c r="AI159" s="25"/>
      <c r="AV159" s="29"/>
    </row>
    <row r="160" spans="23:48" x14ac:dyDescent="0.3">
      <c r="W160" s="25"/>
      <c r="Y160" s="25"/>
      <c r="AF160" s="25"/>
      <c r="AG160" s="25"/>
      <c r="AH160" s="25"/>
      <c r="AI160" s="25"/>
      <c r="AV160" s="29"/>
    </row>
    <row r="161" spans="23:48" x14ac:dyDescent="0.3">
      <c r="W161" s="25"/>
      <c r="Y161" s="25"/>
      <c r="AF161" s="25"/>
      <c r="AG161" s="25"/>
      <c r="AH161" s="25"/>
      <c r="AI161" s="25"/>
      <c r="AV161" s="29"/>
    </row>
    <row r="162" spans="23:48" x14ac:dyDescent="0.3">
      <c r="W162" s="25"/>
      <c r="Y162" s="25"/>
      <c r="AF162" s="25"/>
      <c r="AG162" s="25"/>
      <c r="AH162" s="25"/>
      <c r="AI162" s="25"/>
      <c r="AV162" s="29"/>
    </row>
    <row r="163" spans="23:48" x14ac:dyDescent="0.3">
      <c r="W163" s="25"/>
      <c r="Y163" s="25"/>
      <c r="AF163" s="25"/>
      <c r="AG163" s="25"/>
      <c r="AH163" s="25"/>
      <c r="AI163" s="25"/>
      <c r="AV163" s="29"/>
    </row>
    <row r="164" spans="23:48" x14ac:dyDescent="0.3">
      <c r="W164" s="25"/>
      <c r="Y164" s="25"/>
      <c r="AF164" s="25"/>
      <c r="AG164" s="25"/>
      <c r="AH164" s="25"/>
      <c r="AI164" s="25"/>
      <c r="AV164" s="29"/>
    </row>
    <row r="165" spans="23:48" x14ac:dyDescent="0.3">
      <c r="W165" s="25"/>
      <c r="Y165" s="25"/>
      <c r="AF165" s="25"/>
      <c r="AG165" s="25"/>
      <c r="AH165" s="25"/>
      <c r="AI165" s="25"/>
      <c r="AV165" s="29"/>
    </row>
    <row r="166" spans="23:48" x14ac:dyDescent="0.3">
      <c r="W166" s="25"/>
      <c r="Y166" s="25"/>
      <c r="AF166" s="25"/>
      <c r="AG166" s="25"/>
      <c r="AH166" s="25"/>
      <c r="AI166" s="25"/>
      <c r="AV166" s="29"/>
    </row>
    <row r="167" spans="23:48" x14ac:dyDescent="0.3">
      <c r="W167" s="25"/>
      <c r="Y167" s="25"/>
      <c r="AF167" s="25"/>
      <c r="AG167" s="25"/>
      <c r="AH167" s="25"/>
      <c r="AI167" s="25"/>
      <c r="AV167" s="29"/>
    </row>
    <row r="168" spans="23:48" x14ac:dyDescent="0.3">
      <c r="W168" s="25"/>
      <c r="Y168" s="25"/>
      <c r="AF168" s="25"/>
      <c r="AG168" s="25"/>
      <c r="AH168" s="25"/>
      <c r="AI168" s="25"/>
      <c r="AV168" s="29"/>
    </row>
    <row r="169" spans="23:48" x14ac:dyDescent="0.3">
      <c r="W169" s="25"/>
      <c r="Y169" s="25"/>
      <c r="AF169" s="25"/>
      <c r="AG169" s="25"/>
      <c r="AH169" s="25"/>
      <c r="AI169" s="25"/>
      <c r="AV169" s="29"/>
    </row>
    <row r="170" spans="23:48" x14ac:dyDescent="0.3">
      <c r="W170" s="25"/>
      <c r="Y170" s="25"/>
      <c r="AF170" s="25"/>
      <c r="AG170" s="25"/>
      <c r="AH170" s="25"/>
      <c r="AI170" s="25"/>
      <c r="AV170" s="29"/>
    </row>
    <row r="171" spans="23:48" x14ac:dyDescent="0.3">
      <c r="W171" s="25"/>
      <c r="Y171" s="25"/>
      <c r="AF171" s="25"/>
      <c r="AG171" s="25"/>
      <c r="AH171" s="25"/>
      <c r="AI171" s="25"/>
      <c r="AV171" s="29"/>
    </row>
    <row r="172" spans="23:48" x14ac:dyDescent="0.3">
      <c r="W172" s="25"/>
      <c r="Y172" s="25"/>
      <c r="AF172" s="25"/>
      <c r="AG172" s="25"/>
      <c r="AH172" s="25"/>
      <c r="AI172" s="25"/>
      <c r="AV172" s="29"/>
    </row>
    <row r="173" spans="23:48" x14ac:dyDescent="0.3">
      <c r="W173" s="25"/>
      <c r="Y173" s="25"/>
      <c r="AF173" s="25"/>
      <c r="AG173" s="25"/>
      <c r="AH173" s="25"/>
      <c r="AI173" s="25"/>
      <c r="AV173" s="29"/>
    </row>
    <row r="174" spans="23:48" x14ac:dyDescent="0.3">
      <c r="W174" s="25"/>
      <c r="Y174" s="25"/>
      <c r="AF174" s="25"/>
      <c r="AG174" s="25"/>
      <c r="AH174" s="25"/>
      <c r="AI174" s="25"/>
      <c r="AV174" s="29"/>
    </row>
    <row r="175" spans="23:48" x14ac:dyDescent="0.3">
      <c r="W175" s="25"/>
      <c r="Y175" s="25"/>
      <c r="AF175" s="25"/>
      <c r="AG175" s="25"/>
      <c r="AH175" s="25"/>
      <c r="AI175" s="25"/>
      <c r="AV175" s="29"/>
    </row>
    <row r="176" spans="23:48" x14ac:dyDescent="0.3">
      <c r="W176" s="25"/>
      <c r="Y176" s="25"/>
      <c r="AF176" s="25"/>
      <c r="AG176" s="25"/>
      <c r="AH176" s="25"/>
      <c r="AI176" s="25"/>
      <c r="AV176" s="29"/>
    </row>
    <row r="177" spans="23:48" x14ac:dyDescent="0.3">
      <c r="W177" s="25"/>
      <c r="Y177" s="25"/>
      <c r="AF177" s="25"/>
      <c r="AG177" s="25"/>
      <c r="AH177" s="25"/>
      <c r="AI177" s="25"/>
      <c r="AV177" s="29"/>
    </row>
    <row r="178" spans="23:48" x14ac:dyDescent="0.3">
      <c r="W178" s="25"/>
      <c r="Y178" s="25"/>
      <c r="AF178" s="25"/>
      <c r="AG178" s="25"/>
      <c r="AH178" s="25"/>
      <c r="AI178" s="25"/>
      <c r="AV178" s="29"/>
    </row>
    <row r="179" spans="23:48" x14ac:dyDescent="0.3">
      <c r="W179" s="25"/>
      <c r="Y179" s="25"/>
      <c r="AF179" s="25"/>
      <c r="AG179" s="25"/>
      <c r="AH179" s="25"/>
      <c r="AI179" s="25"/>
      <c r="AV179" s="29"/>
    </row>
    <row r="180" spans="23:48" x14ac:dyDescent="0.3">
      <c r="W180" s="25"/>
      <c r="Y180" s="25"/>
      <c r="AF180" s="25"/>
      <c r="AG180" s="25"/>
      <c r="AH180" s="25"/>
      <c r="AI180" s="25"/>
      <c r="AV180" s="29"/>
    </row>
    <row r="181" spans="23:48" x14ac:dyDescent="0.3">
      <c r="W181" s="25"/>
      <c r="Y181" s="25"/>
      <c r="AF181" s="25"/>
      <c r="AG181" s="25"/>
      <c r="AH181" s="25"/>
      <c r="AI181" s="25"/>
      <c r="AV181" s="29"/>
    </row>
    <row r="182" spans="23:48" x14ac:dyDescent="0.3">
      <c r="W182" s="25"/>
      <c r="Y182" s="25"/>
      <c r="AF182" s="25"/>
      <c r="AG182" s="25"/>
      <c r="AH182" s="25"/>
      <c r="AI182" s="25"/>
      <c r="AV182" s="29"/>
    </row>
    <row r="183" spans="23:48" x14ac:dyDescent="0.3">
      <c r="W183" s="25"/>
      <c r="Y183" s="25"/>
      <c r="AF183" s="25"/>
      <c r="AG183" s="25"/>
      <c r="AH183" s="25"/>
      <c r="AI183" s="25"/>
      <c r="AV183" s="29"/>
    </row>
    <row r="184" spans="23:48" x14ac:dyDescent="0.3">
      <c r="W184" s="25"/>
      <c r="Y184" s="25"/>
      <c r="AF184" s="25"/>
      <c r="AG184" s="25"/>
      <c r="AH184" s="25"/>
      <c r="AI184" s="25"/>
      <c r="AV184" s="29"/>
    </row>
    <row r="185" spans="23:48" x14ac:dyDescent="0.3">
      <c r="W185" s="25"/>
      <c r="Y185" s="25"/>
      <c r="AF185" s="25"/>
      <c r="AG185" s="25"/>
      <c r="AH185" s="25"/>
      <c r="AI185" s="25"/>
      <c r="AV185" s="29"/>
    </row>
    <row r="186" spans="23:48" x14ac:dyDescent="0.3">
      <c r="W186" s="25"/>
      <c r="Y186" s="25"/>
      <c r="AF186" s="25"/>
      <c r="AG186" s="25"/>
      <c r="AH186" s="25"/>
      <c r="AI186" s="25"/>
      <c r="AV186" s="29"/>
    </row>
    <row r="187" spans="23:48" x14ac:dyDescent="0.3">
      <c r="W187" s="25"/>
      <c r="Y187" s="25"/>
      <c r="AF187" s="25"/>
      <c r="AG187" s="25"/>
      <c r="AH187" s="25"/>
      <c r="AI187" s="25"/>
      <c r="AV187" s="29"/>
    </row>
    <row r="188" spans="23:48" x14ac:dyDescent="0.3">
      <c r="W188" s="25"/>
      <c r="Y188" s="25"/>
      <c r="AF188" s="25"/>
      <c r="AG188" s="25"/>
      <c r="AH188" s="25"/>
      <c r="AI188" s="25"/>
      <c r="AV188" s="29"/>
    </row>
    <row r="189" spans="23:48" x14ac:dyDescent="0.3">
      <c r="W189" s="25"/>
      <c r="Y189" s="25"/>
      <c r="AF189" s="25"/>
      <c r="AG189" s="25"/>
      <c r="AH189" s="25"/>
      <c r="AI189" s="25"/>
      <c r="AV189" s="29"/>
    </row>
    <row r="190" spans="23:48" x14ac:dyDescent="0.3">
      <c r="W190" s="25"/>
      <c r="Y190" s="25"/>
      <c r="AF190" s="25"/>
      <c r="AG190" s="25"/>
      <c r="AH190" s="25"/>
      <c r="AI190" s="25"/>
      <c r="AV190" s="29"/>
    </row>
    <row r="191" spans="23:48" x14ac:dyDescent="0.3">
      <c r="W191" s="25"/>
      <c r="Y191" s="25"/>
      <c r="AF191" s="25"/>
      <c r="AG191" s="25"/>
      <c r="AH191" s="25"/>
      <c r="AI191" s="25"/>
      <c r="AV191" s="29"/>
    </row>
    <row r="192" spans="23:48" x14ac:dyDescent="0.3">
      <c r="W192" s="25"/>
      <c r="Y192" s="25"/>
      <c r="AF192" s="25"/>
      <c r="AG192" s="25"/>
      <c r="AH192" s="25"/>
      <c r="AI192" s="25"/>
      <c r="AV192" s="29"/>
    </row>
    <row r="193" spans="23:48" x14ac:dyDescent="0.3">
      <c r="W193" s="25"/>
      <c r="Y193" s="25"/>
      <c r="AF193" s="25"/>
      <c r="AG193" s="25"/>
      <c r="AH193" s="25"/>
      <c r="AI193" s="25"/>
      <c r="AV193" s="29"/>
    </row>
    <row r="194" spans="23:48" x14ac:dyDescent="0.3">
      <c r="W194" s="25"/>
      <c r="Y194" s="25"/>
      <c r="AF194" s="25"/>
      <c r="AG194" s="25"/>
      <c r="AH194" s="25"/>
      <c r="AI194" s="25"/>
      <c r="AV194" s="29"/>
    </row>
    <row r="195" spans="23:48" x14ac:dyDescent="0.3">
      <c r="W195" s="25"/>
      <c r="Y195" s="25"/>
      <c r="AF195" s="25"/>
      <c r="AG195" s="25"/>
      <c r="AH195" s="25"/>
      <c r="AI195" s="25"/>
      <c r="AV195" s="29"/>
    </row>
    <row r="196" spans="23:48" x14ac:dyDescent="0.3">
      <c r="W196" s="25"/>
      <c r="Y196" s="25"/>
      <c r="AF196" s="25"/>
      <c r="AG196" s="25"/>
      <c r="AH196" s="25"/>
      <c r="AI196" s="25"/>
      <c r="AV196" s="29"/>
    </row>
    <row r="197" spans="23:48" x14ac:dyDescent="0.3">
      <c r="W197" s="25"/>
      <c r="Y197" s="25"/>
      <c r="AF197" s="25"/>
      <c r="AG197" s="25"/>
      <c r="AH197" s="25"/>
      <c r="AI197" s="25"/>
      <c r="AV197" s="29"/>
    </row>
    <row r="198" spans="23:48" x14ac:dyDescent="0.3">
      <c r="W198" s="25"/>
      <c r="Y198" s="25"/>
      <c r="AF198" s="25"/>
      <c r="AG198" s="25"/>
      <c r="AH198" s="25"/>
      <c r="AI198" s="25"/>
      <c r="AV198" s="29"/>
    </row>
    <row r="199" spans="23:48" x14ac:dyDescent="0.3">
      <c r="W199" s="25"/>
      <c r="Y199" s="25"/>
      <c r="AF199" s="25"/>
      <c r="AG199" s="25"/>
      <c r="AH199" s="25"/>
      <c r="AI199" s="25"/>
      <c r="AV199" s="29"/>
    </row>
    <row r="200" spans="23:48" x14ac:dyDescent="0.3">
      <c r="W200" s="25"/>
      <c r="Y200" s="25"/>
      <c r="AF200" s="25"/>
      <c r="AG200" s="25"/>
      <c r="AH200" s="25"/>
      <c r="AI200" s="25"/>
      <c r="AV200" s="29"/>
    </row>
    <row r="201" spans="23:48" x14ac:dyDescent="0.3">
      <c r="W201" s="25"/>
      <c r="Y201" s="25"/>
      <c r="AF201" s="25"/>
      <c r="AG201" s="25"/>
      <c r="AH201" s="25"/>
      <c r="AI201" s="25"/>
      <c r="AV201" s="29"/>
    </row>
    <row r="202" spans="23:48" x14ac:dyDescent="0.3">
      <c r="W202" s="25"/>
      <c r="Y202" s="25"/>
      <c r="AF202" s="25"/>
      <c r="AG202" s="25"/>
      <c r="AH202" s="25"/>
      <c r="AI202" s="25"/>
      <c r="AV202" s="29"/>
    </row>
    <row r="203" spans="23:48" x14ac:dyDescent="0.3">
      <c r="W203" s="25"/>
      <c r="Y203" s="25"/>
      <c r="AF203" s="25"/>
      <c r="AG203" s="25"/>
      <c r="AH203" s="25"/>
      <c r="AI203" s="25"/>
      <c r="AV203" s="29"/>
    </row>
    <row r="204" spans="23:48" x14ac:dyDescent="0.3">
      <c r="W204" s="25"/>
      <c r="Y204" s="25"/>
      <c r="AF204" s="25"/>
      <c r="AG204" s="25"/>
      <c r="AH204" s="25"/>
      <c r="AI204" s="25"/>
      <c r="AV204" s="29"/>
    </row>
    <row r="205" spans="23:48" x14ac:dyDescent="0.3">
      <c r="W205" s="25"/>
      <c r="Y205" s="25"/>
      <c r="AF205" s="25"/>
      <c r="AG205" s="25"/>
      <c r="AH205" s="25"/>
      <c r="AI205" s="25"/>
      <c r="AV205" s="29"/>
    </row>
    <row r="206" spans="23:48" x14ac:dyDescent="0.3">
      <c r="W206" s="25"/>
      <c r="Y206" s="25"/>
      <c r="AF206" s="25"/>
      <c r="AG206" s="25"/>
      <c r="AH206" s="25"/>
      <c r="AI206" s="25"/>
      <c r="AV206" s="29"/>
    </row>
    <row r="207" spans="23:48" x14ac:dyDescent="0.3">
      <c r="W207" s="25"/>
      <c r="Y207" s="25"/>
      <c r="AF207" s="25"/>
      <c r="AG207" s="25"/>
      <c r="AH207" s="25"/>
      <c r="AI207" s="25"/>
      <c r="AV207" s="29"/>
    </row>
    <row r="208" spans="23:48" x14ac:dyDescent="0.3">
      <c r="W208" s="25"/>
      <c r="Y208" s="25"/>
      <c r="AF208" s="25"/>
      <c r="AG208" s="25"/>
      <c r="AH208" s="25"/>
      <c r="AI208" s="25"/>
      <c r="AV208" s="29"/>
    </row>
    <row r="209" spans="23:48" x14ac:dyDescent="0.3">
      <c r="W209" s="25"/>
      <c r="Y209" s="25"/>
      <c r="AF209" s="25"/>
      <c r="AG209" s="25"/>
      <c r="AH209" s="25"/>
      <c r="AI209" s="25"/>
      <c r="AV209" s="29"/>
    </row>
    <row r="210" spans="23:48" x14ac:dyDescent="0.3">
      <c r="W210" s="25"/>
      <c r="Y210" s="25"/>
      <c r="AF210" s="25"/>
      <c r="AG210" s="25"/>
      <c r="AH210" s="25"/>
      <c r="AI210" s="25"/>
      <c r="AV210" s="29"/>
    </row>
    <row r="211" spans="23:48" x14ac:dyDescent="0.3">
      <c r="W211" s="25"/>
      <c r="Y211" s="25"/>
      <c r="AF211" s="25"/>
      <c r="AG211" s="25"/>
      <c r="AH211" s="25"/>
      <c r="AI211" s="25"/>
      <c r="AV211" s="29"/>
    </row>
    <row r="212" spans="23:48" x14ac:dyDescent="0.3">
      <c r="W212" s="25"/>
      <c r="Y212" s="25"/>
      <c r="AF212" s="25"/>
      <c r="AG212" s="25"/>
      <c r="AH212" s="25"/>
      <c r="AI212" s="25"/>
      <c r="AV212" s="29"/>
    </row>
    <row r="213" spans="23:48" x14ac:dyDescent="0.3">
      <c r="W213" s="25"/>
      <c r="Y213" s="25"/>
      <c r="AF213" s="25"/>
      <c r="AG213" s="25"/>
      <c r="AH213" s="25"/>
      <c r="AI213" s="25"/>
      <c r="AV213" s="29"/>
    </row>
    <row r="214" spans="23:48" x14ac:dyDescent="0.3">
      <c r="W214" s="25"/>
      <c r="Y214" s="25"/>
      <c r="AF214" s="25"/>
      <c r="AG214" s="25"/>
      <c r="AH214" s="25"/>
      <c r="AI214" s="25"/>
      <c r="AV214" s="29"/>
    </row>
    <row r="215" spans="23:48" x14ac:dyDescent="0.3">
      <c r="W215" s="25"/>
      <c r="Y215" s="25"/>
      <c r="AF215" s="25"/>
      <c r="AG215" s="25"/>
      <c r="AH215" s="25"/>
      <c r="AI215" s="25"/>
      <c r="AV215" s="29"/>
    </row>
    <row r="216" spans="23:48" x14ac:dyDescent="0.3">
      <c r="W216" s="25"/>
      <c r="Y216" s="25"/>
      <c r="AF216" s="25"/>
      <c r="AG216" s="25"/>
      <c r="AH216" s="25"/>
      <c r="AI216" s="25"/>
      <c r="AV216" s="29"/>
    </row>
    <row r="217" spans="23:48" x14ac:dyDescent="0.3">
      <c r="W217" s="25"/>
      <c r="Y217" s="25"/>
      <c r="AF217" s="25"/>
      <c r="AG217" s="25"/>
      <c r="AH217" s="25"/>
      <c r="AI217" s="25"/>
      <c r="AV217" s="29"/>
    </row>
    <row r="218" spans="23:48" x14ac:dyDescent="0.3">
      <c r="W218" s="25"/>
      <c r="Y218" s="25"/>
      <c r="AF218" s="25"/>
      <c r="AG218" s="25"/>
      <c r="AH218" s="25"/>
      <c r="AI218" s="25"/>
      <c r="AV218" s="29"/>
    </row>
    <row r="219" spans="23:48" x14ac:dyDescent="0.3">
      <c r="W219" s="25"/>
      <c r="Y219" s="25"/>
      <c r="AF219" s="25"/>
      <c r="AG219" s="25"/>
      <c r="AH219" s="25"/>
      <c r="AI219" s="25"/>
      <c r="AV219" s="29"/>
    </row>
    <row r="220" spans="23:48" x14ac:dyDescent="0.3">
      <c r="W220" s="25"/>
      <c r="Y220" s="25"/>
      <c r="AF220" s="25"/>
      <c r="AG220" s="25"/>
      <c r="AH220" s="25"/>
      <c r="AI220" s="25"/>
      <c r="AV220" s="29"/>
    </row>
    <row r="221" spans="23:48" x14ac:dyDescent="0.3">
      <c r="W221" s="25"/>
      <c r="Y221" s="25"/>
      <c r="AF221" s="25"/>
      <c r="AG221" s="25"/>
      <c r="AH221" s="25"/>
      <c r="AI221" s="25"/>
      <c r="AV221" s="29"/>
    </row>
    <row r="222" spans="23:48" x14ac:dyDescent="0.3">
      <c r="W222" s="25"/>
      <c r="Y222" s="25"/>
      <c r="AF222" s="25"/>
      <c r="AG222" s="25"/>
      <c r="AH222" s="25"/>
      <c r="AI222" s="25"/>
      <c r="AV222" s="29"/>
    </row>
    <row r="223" spans="23:48" x14ac:dyDescent="0.3">
      <c r="W223" s="25"/>
      <c r="Y223" s="25"/>
      <c r="AF223" s="25"/>
      <c r="AG223" s="25"/>
      <c r="AH223" s="25"/>
      <c r="AI223" s="25"/>
      <c r="AV223" s="29"/>
    </row>
    <row r="224" spans="23:48" x14ac:dyDescent="0.3">
      <c r="W224" s="25"/>
      <c r="Y224" s="25"/>
      <c r="AF224" s="25"/>
      <c r="AG224" s="25"/>
      <c r="AH224" s="25"/>
      <c r="AI224" s="25"/>
      <c r="AV224" s="29"/>
    </row>
    <row r="225" spans="23:48" x14ac:dyDescent="0.3">
      <c r="W225" s="25"/>
      <c r="Y225" s="25"/>
      <c r="AF225" s="25"/>
      <c r="AG225" s="25"/>
      <c r="AH225" s="25"/>
      <c r="AI225" s="25"/>
      <c r="AV225" s="29"/>
    </row>
    <row r="226" spans="23:48" x14ac:dyDescent="0.3">
      <c r="W226" s="25"/>
      <c r="Y226" s="25"/>
      <c r="AF226" s="25"/>
      <c r="AG226" s="25"/>
      <c r="AH226" s="25"/>
      <c r="AI226" s="25"/>
      <c r="AV226" s="29"/>
    </row>
    <row r="227" spans="23:48" x14ac:dyDescent="0.3">
      <c r="W227" s="25"/>
      <c r="Y227" s="25"/>
      <c r="AF227" s="25"/>
      <c r="AG227" s="25"/>
      <c r="AH227" s="25"/>
      <c r="AI227" s="25"/>
      <c r="AV227" s="29"/>
    </row>
    <row r="228" spans="23:48" x14ac:dyDescent="0.3">
      <c r="W228" s="25"/>
      <c r="Y228" s="25"/>
      <c r="AF228" s="25"/>
      <c r="AG228" s="25"/>
      <c r="AH228" s="25"/>
      <c r="AI228" s="25"/>
      <c r="AV228" s="29"/>
    </row>
    <row r="229" spans="23:48" x14ac:dyDescent="0.3">
      <c r="W229" s="25"/>
      <c r="Y229" s="25"/>
      <c r="AF229" s="25"/>
      <c r="AG229" s="25"/>
      <c r="AH229" s="25"/>
      <c r="AI229" s="25"/>
      <c r="AV229" s="29"/>
    </row>
    <row r="230" spans="23:48" x14ac:dyDescent="0.3">
      <c r="W230" s="25"/>
      <c r="Y230" s="25"/>
      <c r="AF230" s="25"/>
      <c r="AG230" s="25"/>
      <c r="AH230" s="25"/>
      <c r="AI230" s="25"/>
      <c r="AV230" s="29"/>
    </row>
    <row r="231" spans="23:48" x14ac:dyDescent="0.3">
      <c r="W231" s="25"/>
      <c r="Y231" s="25"/>
      <c r="AF231" s="25"/>
      <c r="AG231" s="25"/>
      <c r="AH231" s="25"/>
      <c r="AI231" s="25"/>
      <c r="AV231" s="29"/>
    </row>
    <row r="232" spans="23:48" x14ac:dyDescent="0.3">
      <c r="W232" s="25"/>
      <c r="Y232" s="25"/>
      <c r="AF232" s="25"/>
      <c r="AG232" s="25"/>
      <c r="AH232" s="25"/>
      <c r="AI232" s="25"/>
      <c r="AV232" s="29"/>
    </row>
    <row r="233" spans="23:48" x14ac:dyDescent="0.3">
      <c r="W233" s="25"/>
      <c r="Y233" s="25"/>
      <c r="AF233" s="25"/>
      <c r="AG233" s="25"/>
      <c r="AH233" s="25"/>
      <c r="AI233" s="25"/>
      <c r="AV233" s="29"/>
    </row>
    <row r="234" spans="23:48" x14ac:dyDescent="0.3">
      <c r="W234" s="25"/>
      <c r="Y234" s="25"/>
      <c r="AF234" s="25"/>
      <c r="AG234" s="25"/>
      <c r="AH234" s="25"/>
      <c r="AI234" s="25"/>
      <c r="AV234" s="29"/>
    </row>
    <row r="235" spans="23:48" x14ac:dyDescent="0.3">
      <c r="W235" s="25"/>
      <c r="Y235" s="25"/>
      <c r="AF235" s="25"/>
      <c r="AG235" s="25"/>
      <c r="AH235" s="25"/>
      <c r="AI235" s="25"/>
      <c r="AV235" s="29"/>
    </row>
    <row r="236" spans="23:48" x14ac:dyDescent="0.3">
      <c r="W236" s="25"/>
      <c r="Y236" s="25"/>
      <c r="AF236" s="25"/>
      <c r="AG236" s="25"/>
      <c r="AH236" s="25"/>
      <c r="AI236" s="25"/>
      <c r="AV236" s="29"/>
    </row>
    <row r="237" spans="23:48" x14ac:dyDescent="0.3">
      <c r="W237" s="25"/>
      <c r="Y237" s="25"/>
      <c r="AF237" s="25"/>
      <c r="AG237" s="25"/>
      <c r="AH237" s="25"/>
      <c r="AI237" s="25"/>
      <c r="AV237" s="29"/>
    </row>
    <row r="238" spans="23:48" x14ac:dyDescent="0.3">
      <c r="W238" s="25"/>
      <c r="Y238" s="25"/>
      <c r="AF238" s="25"/>
      <c r="AG238" s="25"/>
      <c r="AH238" s="25"/>
      <c r="AI238" s="25"/>
      <c r="AV238" s="29"/>
    </row>
    <row r="239" spans="23:48" x14ac:dyDescent="0.3">
      <c r="W239" s="25"/>
      <c r="Y239" s="25"/>
      <c r="AF239" s="25"/>
      <c r="AG239" s="25"/>
      <c r="AH239" s="25"/>
      <c r="AI239" s="25"/>
      <c r="AV239" s="29"/>
    </row>
    <row r="240" spans="23:48" x14ac:dyDescent="0.3">
      <c r="W240" s="25"/>
      <c r="Y240" s="25"/>
      <c r="AF240" s="25"/>
      <c r="AG240" s="25"/>
      <c r="AH240" s="25"/>
      <c r="AI240" s="25"/>
      <c r="AV240" s="29"/>
    </row>
    <row r="241" spans="23:48" x14ac:dyDescent="0.3">
      <c r="W241" s="25"/>
      <c r="Y241" s="25"/>
      <c r="AF241" s="25"/>
      <c r="AG241" s="25"/>
      <c r="AH241" s="25"/>
      <c r="AI241" s="25"/>
      <c r="AV241" s="29"/>
    </row>
    <row r="242" spans="23:48" x14ac:dyDescent="0.3">
      <c r="W242" s="25"/>
      <c r="Y242" s="25"/>
      <c r="AF242" s="25"/>
      <c r="AG242" s="25"/>
      <c r="AH242" s="25"/>
      <c r="AI242" s="25"/>
      <c r="AV242" s="29"/>
    </row>
    <row r="243" spans="23:48" x14ac:dyDescent="0.3">
      <c r="W243" s="25"/>
      <c r="Y243" s="25"/>
      <c r="AF243" s="25"/>
      <c r="AG243" s="25"/>
      <c r="AH243" s="25"/>
      <c r="AI243" s="25"/>
      <c r="AV243" s="29"/>
    </row>
    <row r="244" spans="23:48" x14ac:dyDescent="0.3">
      <c r="W244" s="25"/>
      <c r="Y244" s="25"/>
      <c r="AF244" s="25"/>
      <c r="AG244" s="25"/>
      <c r="AH244" s="25"/>
      <c r="AI244" s="25"/>
      <c r="AV244" s="29"/>
    </row>
    <row r="245" spans="23:48" x14ac:dyDescent="0.3">
      <c r="W245" s="25"/>
      <c r="Y245" s="25"/>
      <c r="AF245" s="25"/>
      <c r="AG245" s="25"/>
      <c r="AH245" s="25"/>
      <c r="AI245" s="25"/>
      <c r="AV245" s="29"/>
    </row>
    <row r="246" spans="23:48" x14ac:dyDescent="0.3">
      <c r="W246" s="25"/>
      <c r="Y246" s="25"/>
      <c r="AF246" s="25"/>
      <c r="AG246" s="25"/>
      <c r="AH246" s="25"/>
      <c r="AI246" s="25"/>
      <c r="AV246" s="29"/>
    </row>
    <row r="247" spans="23:48" x14ac:dyDescent="0.3">
      <c r="W247" s="25"/>
      <c r="Y247" s="25"/>
      <c r="AF247" s="25"/>
      <c r="AG247" s="25"/>
      <c r="AH247" s="25"/>
      <c r="AI247" s="25"/>
      <c r="AV247" s="29"/>
    </row>
    <row r="248" spans="23:48" x14ac:dyDescent="0.3">
      <c r="W248" s="25"/>
      <c r="Y248" s="25"/>
      <c r="AF248" s="25"/>
      <c r="AG248" s="25"/>
      <c r="AH248" s="25"/>
      <c r="AI248" s="25"/>
      <c r="AV248" s="29"/>
    </row>
    <row r="249" spans="23:48" x14ac:dyDescent="0.3">
      <c r="W249" s="25"/>
      <c r="Y249" s="25"/>
      <c r="AF249" s="25"/>
      <c r="AG249" s="25"/>
      <c r="AH249" s="25"/>
      <c r="AI249" s="25"/>
      <c r="AV249" s="29"/>
    </row>
    <row r="250" spans="23:48" x14ac:dyDescent="0.3">
      <c r="W250" s="25"/>
      <c r="Y250" s="25"/>
      <c r="AF250" s="25"/>
      <c r="AG250" s="25"/>
      <c r="AH250" s="25"/>
      <c r="AI250" s="25"/>
      <c r="AV250" s="29"/>
    </row>
    <row r="251" spans="23:48" x14ac:dyDescent="0.3">
      <c r="W251" s="25"/>
      <c r="Y251" s="25"/>
      <c r="AF251" s="25"/>
      <c r="AG251" s="25"/>
      <c r="AH251" s="25"/>
      <c r="AI251" s="25"/>
      <c r="AV251" s="29"/>
    </row>
    <row r="252" spans="23:48" x14ac:dyDescent="0.3">
      <c r="W252" s="25"/>
      <c r="Y252" s="25"/>
      <c r="AF252" s="25"/>
      <c r="AG252" s="25"/>
      <c r="AH252" s="25"/>
      <c r="AI252" s="25"/>
      <c r="AV252" s="29"/>
    </row>
    <row r="253" spans="23:48" x14ac:dyDescent="0.3">
      <c r="W253" s="25"/>
      <c r="Y253" s="25"/>
      <c r="AF253" s="25"/>
      <c r="AG253" s="25"/>
      <c r="AH253" s="25"/>
      <c r="AI253" s="25"/>
      <c r="AV253" s="29"/>
    </row>
    <row r="254" spans="23:48" x14ac:dyDescent="0.3">
      <c r="W254" s="25"/>
      <c r="Y254" s="25"/>
      <c r="AF254" s="25"/>
      <c r="AG254" s="25"/>
      <c r="AH254" s="25"/>
      <c r="AI254" s="25"/>
      <c r="AV254" s="29"/>
    </row>
    <row r="255" spans="23:48" x14ac:dyDescent="0.3">
      <c r="W255" s="25"/>
      <c r="Y255" s="25"/>
      <c r="AF255" s="25"/>
      <c r="AG255" s="25"/>
      <c r="AH255" s="25"/>
      <c r="AI255" s="25"/>
      <c r="AV255" s="29"/>
    </row>
    <row r="256" spans="23:48" x14ac:dyDescent="0.3">
      <c r="W256" s="25"/>
      <c r="Y256" s="25"/>
      <c r="AF256" s="25"/>
      <c r="AG256" s="25"/>
      <c r="AH256" s="25"/>
      <c r="AI256" s="25"/>
      <c r="AV256" s="29"/>
    </row>
    <row r="257" spans="23:48" x14ac:dyDescent="0.3">
      <c r="W257" s="25"/>
      <c r="Y257" s="25"/>
      <c r="AF257" s="25"/>
      <c r="AG257" s="25"/>
      <c r="AH257" s="25"/>
      <c r="AI257" s="25"/>
      <c r="AV257" s="29"/>
    </row>
    <row r="258" spans="23:48" x14ac:dyDescent="0.3">
      <c r="W258" s="25"/>
      <c r="Y258" s="25"/>
      <c r="AF258" s="25"/>
      <c r="AG258" s="25"/>
      <c r="AH258" s="25"/>
      <c r="AI258" s="25"/>
      <c r="AV258" s="29"/>
    </row>
    <row r="259" spans="23:48" x14ac:dyDescent="0.3">
      <c r="W259" s="25"/>
      <c r="Y259" s="25"/>
      <c r="AF259" s="25"/>
      <c r="AG259" s="25"/>
      <c r="AH259" s="25"/>
      <c r="AI259" s="25"/>
      <c r="AV259" s="29"/>
    </row>
    <row r="260" spans="23:48" x14ac:dyDescent="0.3">
      <c r="W260" s="25"/>
      <c r="Y260" s="25"/>
      <c r="AF260" s="25"/>
      <c r="AG260" s="25"/>
      <c r="AH260" s="25"/>
      <c r="AI260" s="25"/>
      <c r="AV260" s="29"/>
    </row>
    <row r="261" spans="23:48" x14ac:dyDescent="0.3">
      <c r="W261" s="25"/>
      <c r="Y261" s="25"/>
      <c r="AF261" s="25"/>
      <c r="AG261" s="25"/>
      <c r="AH261" s="25"/>
      <c r="AI261" s="25"/>
      <c r="AV261" s="29"/>
    </row>
    <row r="262" spans="23:48" x14ac:dyDescent="0.3">
      <c r="W262" s="25"/>
      <c r="Y262" s="25"/>
      <c r="AF262" s="25"/>
      <c r="AG262" s="25"/>
      <c r="AH262" s="25"/>
      <c r="AI262" s="25"/>
      <c r="AV262" s="29"/>
    </row>
    <row r="263" spans="23:48" x14ac:dyDescent="0.3">
      <c r="W263" s="25"/>
      <c r="Y263" s="25"/>
      <c r="AF263" s="25"/>
      <c r="AG263" s="25"/>
      <c r="AH263" s="25"/>
      <c r="AI263" s="25"/>
      <c r="AV263" s="29"/>
    </row>
    <row r="264" spans="23:48" x14ac:dyDescent="0.3">
      <c r="W264" s="25"/>
      <c r="Y264" s="25"/>
      <c r="AF264" s="25"/>
      <c r="AG264" s="25"/>
      <c r="AH264" s="25"/>
      <c r="AI264" s="25"/>
      <c r="AV264" s="29"/>
    </row>
    <row r="265" spans="23:48" x14ac:dyDescent="0.3">
      <c r="W265" s="25"/>
      <c r="Y265" s="25"/>
      <c r="AF265" s="25"/>
      <c r="AG265" s="25"/>
      <c r="AH265" s="25"/>
      <c r="AI265" s="25"/>
      <c r="AV265" s="29"/>
    </row>
    <row r="266" spans="23:48" x14ac:dyDescent="0.3">
      <c r="W266" s="25"/>
      <c r="Y266" s="25"/>
      <c r="AF266" s="25"/>
      <c r="AG266" s="25"/>
      <c r="AH266" s="25"/>
      <c r="AI266" s="25"/>
      <c r="AV266" s="29"/>
    </row>
    <row r="267" spans="23:48" x14ac:dyDescent="0.3">
      <c r="W267" s="25"/>
      <c r="Y267" s="25"/>
      <c r="AF267" s="25"/>
      <c r="AG267" s="25"/>
      <c r="AH267" s="25"/>
      <c r="AI267" s="25"/>
      <c r="AV267" s="29"/>
    </row>
    <row r="268" spans="23:48" x14ac:dyDescent="0.3">
      <c r="W268" s="25"/>
      <c r="Y268" s="25"/>
      <c r="AF268" s="25"/>
      <c r="AG268" s="25"/>
      <c r="AH268" s="25"/>
      <c r="AI268" s="25"/>
      <c r="AV268" s="29"/>
    </row>
    <row r="269" spans="23:48" x14ac:dyDescent="0.3">
      <c r="W269" s="25"/>
      <c r="Y269" s="25"/>
      <c r="AF269" s="25"/>
      <c r="AG269" s="25"/>
      <c r="AH269" s="25"/>
      <c r="AI269" s="25"/>
      <c r="AV269" s="29"/>
    </row>
    <row r="270" spans="23:48" x14ac:dyDescent="0.3">
      <c r="W270" s="25"/>
      <c r="Y270" s="25"/>
      <c r="AF270" s="25"/>
      <c r="AG270" s="25"/>
      <c r="AH270" s="25"/>
      <c r="AI270" s="25"/>
      <c r="AV270" s="29"/>
    </row>
    <row r="271" spans="23:48" x14ac:dyDescent="0.3">
      <c r="W271" s="25"/>
      <c r="Y271" s="25"/>
      <c r="AF271" s="25"/>
      <c r="AG271" s="25"/>
      <c r="AH271" s="25"/>
      <c r="AI271" s="25"/>
      <c r="AV271" s="29"/>
    </row>
    <row r="272" spans="23:48" x14ac:dyDescent="0.3">
      <c r="W272" s="25"/>
      <c r="Y272" s="25"/>
      <c r="AF272" s="25"/>
      <c r="AG272" s="25"/>
      <c r="AH272" s="25"/>
      <c r="AI272" s="25"/>
      <c r="AV272" s="29"/>
    </row>
    <row r="273" spans="23:48" x14ac:dyDescent="0.3">
      <c r="W273" s="25"/>
      <c r="Y273" s="25"/>
      <c r="AF273" s="25"/>
      <c r="AG273" s="25"/>
      <c r="AH273" s="25"/>
      <c r="AI273" s="25"/>
      <c r="AV273" s="29"/>
    </row>
    <row r="274" spans="23:48" x14ac:dyDescent="0.3">
      <c r="W274" s="25"/>
      <c r="Y274" s="25"/>
      <c r="AF274" s="25"/>
      <c r="AG274" s="25"/>
      <c r="AH274" s="25"/>
      <c r="AI274" s="25"/>
      <c r="AV274" s="29"/>
    </row>
    <row r="275" spans="23:48" x14ac:dyDescent="0.3">
      <c r="W275" s="25"/>
      <c r="Y275" s="25"/>
      <c r="AF275" s="25"/>
      <c r="AG275" s="25"/>
      <c r="AH275" s="25"/>
      <c r="AI275" s="25"/>
      <c r="AV275" s="29"/>
    </row>
    <row r="276" spans="23:48" x14ac:dyDescent="0.3">
      <c r="W276" s="25"/>
      <c r="Y276" s="25"/>
      <c r="AF276" s="25"/>
      <c r="AG276" s="25"/>
      <c r="AH276" s="25"/>
      <c r="AI276" s="25"/>
      <c r="AV276" s="29"/>
    </row>
    <row r="277" spans="23:48" x14ac:dyDescent="0.3">
      <c r="W277" s="25"/>
      <c r="Y277" s="25"/>
      <c r="AF277" s="25"/>
      <c r="AG277" s="25"/>
      <c r="AH277" s="25"/>
      <c r="AI277" s="25"/>
      <c r="AV277" s="29"/>
    </row>
    <row r="278" spans="23:48" x14ac:dyDescent="0.3">
      <c r="W278" s="25"/>
      <c r="Y278" s="25"/>
      <c r="AF278" s="25"/>
      <c r="AG278" s="25"/>
      <c r="AH278" s="25"/>
      <c r="AI278" s="25"/>
      <c r="AV278" s="29"/>
    </row>
    <row r="279" spans="23:48" x14ac:dyDescent="0.3">
      <c r="W279" s="25"/>
      <c r="Y279" s="25"/>
      <c r="AF279" s="25"/>
      <c r="AG279" s="25"/>
      <c r="AH279" s="25"/>
      <c r="AI279" s="25"/>
      <c r="AV279" s="29"/>
    </row>
    <row r="280" spans="23:48" x14ac:dyDescent="0.3">
      <c r="W280" s="25"/>
      <c r="Y280" s="25"/>
      <c r="AF280" s="25"/>
      <c r="AG280" s="25"/>
      <c r="AH280" s="25"/>
      <c r="AI280" s="25"/>
      <c r="AV280" s="29"/>
    </row>
    <row r="281" spans="23:48" x14ac:dyDescent="0.3">
      <c r="W281" s="25"/>
      <c r="Y281" s="25"/>
      <c r="AF281" s="25"/>
      <c r="AG281" s="25"/>
      <c r="AH281" s="25"/>
      <c r="AI281" s="25"/>
      <c r="AV281" s="29"/>
    </row>
    <row r="282" spans="23:48" x14ac:dyDescent="0.3">
      <c r="W282" s="25"/>
      <c r="Y282" s="25"/>
      <c r="AF282" s="25"/>
      <c r="AG282" s="25"/>
      <c r="AH282" s="25"/>
      <c r="AI282" s="25"/>
      <c r="AV282" s="29"/>
    </row>
    <row r="283" spans="23:48" x14ac:dyDescent="0.3">
      <c r="W283" s="25"/>
      <c r="Y283" s="25"/>
      <c r="AF283" s="25"/>
      <c r="AG283" s="25"/>
      <c r="AH283" s="25"/>
      <c r="AI283" s="25"/>
      <c r="AV283" s="29"/>
    </row>
    <row r="284" spans="23:48" x14ac:dyDescent="0.3">
      <c r="W284" s="25"/>
      <c r="Y284" s="25"/>
      <c r="AF284" s="25"/>
      <c r="AG284" s="25"/>
      <c r="AH284" s="25"/>
      <c r="AI284" s="25"/>
      <c r="AV284" s="29"/>
    </row>
    <row r="285" spans="23:48" x14ac:dyDescent="0.3">
      <c r="W285" s="25"/>
      <c r="Y285" s="25"/>
      <c r="AF285" s="25"/>
      <c r="AG285" s="25"/>
      <c r="AH285" s="25"/>
      <c r="AI285" s="25"/>
      <c r="AV285" s="29"/>
    </row>
    <row r="286" spans="23:48" x14ac:dyDescent="0.3">
      <c r="W286" s="25"/>
      <c r="Y286" s="25"/>
      <c r="AF286" s="25"/>
      <c r="AG286" s="25"/>
      <c r="AH286" s="25"/>
      <c r="AI286" s="25"/>
      <c r="AV286" s="29"/>
    </row>
    <row r="287" spans="23:48" x14ac:dyDescent="0.3">
      <c r="W287" s="25"/>
      <c r="Y287" s="25"/>
      <c r="AF287" s="25"/>
      <c r="AG287" s="25"/>
      <c r="AH287" s="25"/>
      <c r="AI287" s="25"/>
      <c r="AV287" s="29"/>
    </row>
    <row r="288" spans="23:48" x14ac:dyDescent="0.3">
      <c r="W288" s="25"/>
      <c r="Y288" s="25"/>
      <c r="AF288" s="25"/>
      <c r="AG288" s="25"/>
      <c r="AH288" s="25"/>
      <c r="AI288" s="25"/>
      <c r="AV288" s="29"/>
    </row>
    <row r="289" spans="23:48" x14ac:dyDescent="0.3">
      <c r="W289" s="25"/>
      <c r="Y289" s="25"/>
      <c r="AF289" s="25"/>
      <c r="AG289" s="25"/>
      <c r="AH289" s="25"/>
      <c r="AI289" s="25"/>
      <c r="AV289" s="29"/>
    </row>
    <row r="290" spans="23:48" x14ac:dyDescent="0.3">
      <c r="W290" s="25"/>
      <c r="Y290" s="25"/>
      <c r="AF290" s="25"/>
      <c r="AG290" s="25"/>
      <c r="AH290" s="25"/>
      <c r="AI290" s="25"/>
      <c r="AV290" s="29"/>
    </row>
    <row r="291" spans="23:48" x14ac:dyDescent="0.3">
      <c r="W291" s="25"/>
      <c r="Y291" s="25"/>
      <c r="AF291" s="25"/>
      <c r="AG291" s="25"/>
      <c r="AH291" s="25"/>
      <c r="AI291" s="25"/>
      <c r="AV291" s="29"/>
    </row>
    <row r="292" spans="23:48" x14ac:dyDescent="0.3">
      <c r="W292" s="25"/>
      <c r="Y292" s="25"/>
      <c r="AF292" s="25"/>
      <c r="AG292" s="25"/>
      <c r="AH292" s="25"/>
      <c r="AI292" s="25"/>
      <c r="AV292" s="29"/>
    </row>
    <row r="293" spans="23:48" x14ac:dyDescent="0.3">
      <c r="W293" s="25"/>
      <c r="Y293" s="25"/>
      <c r="AF293" s="25"/>
      <c r="AG293" s="25"/>
      <c r="AH293" s="25"/>
      <c r="AI293" s="25"/>
      <c r="AV293" s="29"/>
    </row>
    <row r="294" spans="23:48" x14ac:dyDescent="0.3">
      <c r="W294" s="25"/>
      <c r="Y294" s="25"/>
      <c r="AF294" s="25"/>
      <c r="AG294" s="25"/>
      <c r="AH294" s="25"/>
      <c r="AI294" s="25"/>
      <c r="AV294" s="29"/>
    </row>
    <row r="295" spans="23:48" x14ac:dyDescent="0.3">
      <c r="W295" s="25"/>
      <c r="Y295" s="25"/>
      <c r="AF295" s="25"/>
      <c r="AG295" s="25"/>
      <c r="AH295" s="25"/>
      <c r="AI295" s="25"/>
      <c r="AV295" s="29"/>
    </row>
    <row r="296" spans="23:48" x14ac:dyDescent="0.3">
      <c r="W296" s="25"/>
      <c r="Y296" s="25"/>
      <c r="AF296" s="25"/>
      <c r="AG296" s="25"/>
      <c r="AH296" s="25"/>
      <c r="AI296" s="25"/>
      <c r="AV296" s="29"/>
    </row>
    <row r="297" spans="23:48" x14ac:dyDescent="0.3">
      <c r="W297" s="25"/>
      <c r="Y297" s="25"/>
      <c r="AF297" s="25"/>
      <c r="AG297" s="25"/>
      <c r="AH297" s="25"/>
      <c r="AI297" s="25"/>
      <c r="AV297" s="29"/>
    </row>
    <row r="298" spans="23:48" x14ac:dyDescent="0.3">
      <c r="W298" s="25"/>
      <c r="Y298" s="25"/>
      <c r="AF298" s="25"/>
      <c r="AG298" s="25"/>
      <c r="AH298" s="25"/>
      <c r="AI298" s="25"/>
      <c r="AV298" s="29"/>
    </row>
    <row r="299" spans="23:48" x14ac:dyDescent="0.3">
      <c r="W299" s="25"/>
      <c r="Y299" s="25"/>
      <c r="AF299" s="25"/>
      <c r="AG299" s="25"/>
      <c r="AH299" s="25"/>
      <c r="AI299" s="25"/>
      <c r="AV299" s="29"/>
    </row>
    <row r="300" spans="23:48" x14ac:dyDescent="0.3">
      <c r="W300" s="25"/>
      <c r="Y300" s="25"/>
      <c r="AF300" s="25"/>
      <c r="AG300" s="25"/>
      <c r="AH300" s="25"/>
      <c r="AI300" s="25"/>
      <c r="AV300" s="29"/>
    </row>
    <row r="301" spans="23:48" x14ac:dyDescent="0.3">
      <c r="W301" s="25"/>
      <c r="Y301" s="25"/>
      <c r="AF301" s="25"/>
      <c r="AG301" s="25"/>
      <c r="AH301" s="25"/>
      <c r="AI301" s="25"/>
      <c r="AV301" s="29"/>
    </row>
    <row r="302" spans="23:48" x14ac:dyDescent="0.3">
      <c r="W302" s="25"/>
      <c r="Y302" s="25"/>
      <c r="AF302" s="25"/>
      <c r="AG302" s="25"/>
      <c r="AH302" s="25"/>
      <c r="AI302" s="25"/>
      <c r="AV302" s="29"/>
    </row>
    <row r="303" spans="23:48" x14ac:dyDescent="0.3">
      <c r="W303" s="25"/>
      <c r="Y303" s="25"/>
      <c r="AF303" s="25"/>
      <c r="AG303" s="25"/>
      <c r="AH303" s="25"/>
      <c r="AI303" s="25"/>
      <c r="AV303" s="29"/>
    </row>
    <row r="304" spans="23:48" x14ac:dyDescent="0.3">
      <c r="W304" s="25"/>
      <c r="Y304" s="25"/>
      <c r="AF304" s="25"/>
      <c r="AG304" s="25"/>
      <c r="AH304" s="25"/>
      <c r="AI304" s="25"/>
      <c r="AV304" s="29"/>
    </row>
    <row r="305" spans="23:48" x14ac:dyDescent="0.3">
      <c r="W305" s="25"/>
      <c r="Y305" s="25"/>
      <c r="AF305" s="25"/>
      <c r="AG305" s="25"/>
      <c r="AH305" s="25"/>
      <c r="AI305" s="25"/>
      <c r="AV305" s="29"/>
    </row>
    <row r="306" spans="23:48" x14ac:dyDescent="0.3">
      <c r="W306" s="25"/>
      <c r="Y306" s="25"/>
      <c r="AF306" s="25"/>
      <c r="AG306" s="25"/>
      <c r="AH306" s="25"/>
      <c r="AI306" s="25"/>
      <c r="AV306" s="29"/>
    </row>
    <row r="307" spans="23:48" x14ac:dyDescent="0.3">
      <c r="W307" s="25"/>
      <c r="Y307" s="25"/>
      <c r="AF307" s="25"/>
      <c r="AG307" s="25"/>
      <c r="AH307" s="25"/>
      <c r="AI307" s="25"/>
      <c r="AV307" s="29"/>
    </row>
    <row r="308" spans="23:48" x14ac:dyDescent="0.3">
      <c r="W308" s="25"/>
      <c r="Y308" s="25"/>
      <c r="AF308" s="25"/>
      <c r="AG308" s="25"/>
      <c r="AH308" s="25"/>
      <c r="AI308" s="25"/>
      <c r="AV308" s="29"/>
    </row>
    <row r="309" spans="23:48" x14ac:dyDescent="0.3">
      <c r="W309" s="25"/>
      <c r="Y309" s="25"/>
      <c r="AF309" s="25"/>
      <c r="AG309" s="25"/>
      <c r="AH309" s="25"/>
      <c r="AI309" s="25"/>
      <c r="AV309" s="29"/>
    </row>
    <row r="310" spans="23:48" x14ac:dyDescent="0.3">
      <c r="W310" s="25"/>
      <c r="Y310" s="25"/>
      <c r="AF310" s="25"/>
      <c r="AG310" s="25"/>
      <c r="AH310" s="25"/>
      <c r="AI310" s="25"/>
      <c r="AV310" s="29"/>
    </row>
    <row r="311" spans="23:48" x14ac:dyDescent="0.3">
      <c r="W311" s="25"/>
      <c r="Y311" s="25"/>
      <c r="AF311" s="25"/>
      <c r="AG311" s="25"/>
      <c r="AH311" s="25"/>
      <c r="AI311" s="25"/>
      <c r="AV311" s="29"/>
    </row>
    <row r="312" spans="23:48" x14ac:dyDescent="0.3">
      <c r="W312" s="25"/>
      <c r="Y312" s="25"/>
      <c r="AF312" s="25"/>
      <c r="AG312" s="25"/>
      <c r="AH312" s="25"/>
      <c r="AI312" s="25"/>
      <c r="AV312" s="29"/>
    </row>
    <row r="313" spans="23:48" x14ac:dyDescent="0.3">
      <c r="W313" s="25"/>
      <c r="Y313" s="25"/>
      <c r="AF313" s="25"/>
      <c r="AG313" s="25"/>
      <c r="AH313" s="25"/>
      <c r="AI313" s="25"/>
      <c r="AV313" s="29"/>
    </row>
    <row r="314" spans="23:48" x14ac:dyDescent="0.3">
      <c r="W314" s="25"/>
      <c r="Y314" s="25"/>
      <c r="AF314" s="25"/>
      <c r="AG314" s="25"/>
      <c r="AH314" s="25"/>
      <c r="AI314" s="25"/>
      <c r="AV314" s="29"/>
    </row>
    <row r="315" spans="23:48" x14ac:dyDescent="0.3">
      <c r="W315" s="25"/>
      <c r="Y315" s="25"/>
      <c r="AF315" s="25"/>
      <c r="AG315" s="25"/>
      <c r="AH315" s="25"/>
      <c r="AI315" s="25"/>
      <c r="AV315" s="29"/>
    </row>
    <row r="316" spans="23:48" x14ac:dyDescent="0.3">
      <c r="W316" s="25"/>
      <c r="Y316" s="25"/>
      <c r="AF316" s="25"/>
      <c r="AG316" s="25"/>
      <c r="AH316" s="25"/>
      <c r="AI316" s="25"/>
      <c r="AV316" s="29"/>
    </row>
    <row r="317" spans="23:48" x14ac:dyDescent="0.3">
      <c r="W317" s="25"/>
      <c r="Y317" s="25"/>
      <c r="AF317" s="25"/>
      <c r="AG317" s="25"/>
      <c r="AH317" s="25"/>
      <c r="AI317" s="25"/>
      <c r="AV317" s="29"/>
    </row>
    <row r="318" spans="23:48" x14ac:dyDescent="0.3">
      <c r="W318" s="25"/>
      <c r="Y318" s="25"/>
      <c r="AF318" s="25"/>
      <c r="AG318" s="25"/>
      <c r="AH318" s="25"/>
      <c r="AI318" s="25"/>
      <c r="AV318" s="29"/>
    </row>
    <row r="319" spans="23:48" x14ac:dyDescent="0.3">
      <c r="W319" s="25"/>
      <c r="Y319" s="25"/>
      <c r="AF319" s="25"/>
      <c r="AG319" s="25"/>
      <c r="AH319" s="25"/>
      <c r="AI319" s="25"/>
      <c r="AV319" s="29"/>
    </row>
    <row r="320" spans="23:48" x14ac:dyDescent="0.3">
      <c r="W320" s="25"/>
      <c r="Y320" s="25"/>
      <c r="AF320" s="25"/>
      <c r="AG320" s="25"/>
      <c r="AH320" s="25"/>
      <c r="AI320" s="25"/>
      <c r="AV320" s="29"/>
    </row>
    <row r="321" spans="23:48" x14ac:dyDescent="0.3">
      <c r="W321" s="25"/>
      <c r="Y321" s="25"/>
      <c r="AF321" s="25"/>
      <c r="AG321" s="25"/>
      <c r="AH321" s="25"/>
      <c r="AI321" s="25"/>
      <c r="AV321" s="29"/>
    </row>
    <row r="322" spans="23:48" x14ac:dyDescent="0.3">
      <c r="W322" s="25"/>
      <c r="Y322" s="25"/>
      <c r="AF322" s="25"/>
      <c r="AG322" s="25"/>
      <c r="AH322" s="25"/>
      <c r="AI322" s="25"/>
      <c r="AV322" s="29"/>
    </row>
    <row r="323" spans="23:48" x14ac:dyDescent="0.3">
      <c r="W323" s="25"/>
      <c r="Y323" s="25"/>
      <c r="AF323" s="25"/>
      <c r="AG323" s="25"/>
      <c r="AH323" s="25"/>
      <c r="AI323" s="25"/>
      <c r="AV323" s="29"/>
    </row>
    <row r="324" spans="23:48" x14ac:dyDescent="0.3">
      <c r="W324" s="25"/>
      <c r="Y324" s="25"/>
      <c r="AF324" s="25"/>
      <c r="AG324" s="25"/>
      <c r="AH324" s="25"/>
      <c r="AI324" s="25"/>
      <c r="AV324" s="29"/>
    </row>
    <row r="325" spans="23:48" x14ac:dyDescent="0.3">
      <c r="W325" s="25"/>
      <c r="Y325" s="25"/>
      <c r="AF325" s="25"/>
      <c r="AG325" s="25"/>
      <c r="AH325" s="25"/>
      <c r="AI325" s="25"/>
      <c r="AV325" s="29"/>
    </row>
    <row r="326" spans="23:48" x14ac:dyDescent="0.3">
      <c r="W326" s="25"/>
      <c r="Y326" s="25"/>
      <c r="AF326" s="25"/>
      <c r="AG326" s="25"/>
      <c r="AH326" s="25"/>
      <c r="AI326" s="25"/>
      <c r="AV326" s="29"/>
    </row>
    <row r="327" spans="23:48" x14ac:dyDescent="0.3">
      <c r="W327" s="25"/>
      <c r="Y327" s="25"/>
      <c r="AF327" s="25"/>
      <c r="AG327" s="25"/>
      <c r="AH327" s="25"/>
      <c r="AI327" s="25"/>
      <c r="AV327" s="29"/>
    </row>
    <row r="328" spans="23:48" x14ac:dyDescent="0.3">
      <c r="W328" s="25"/>
      <c r="Y328" s="25"/>
      <c r="AF328" s="25"/>
      <c r="AG328" s="25"/>
      <c r="AH328" s="25"/>
      <c r="AI328" s="25"/>
      <c r="AV328" s="29"/>
    </row>
    <row r="329" spans="23:48" x14ac:dyDescent="0.3">
      <c r="W329" s="25"/>
      <c r="Y329" s="25"/>
      <c r="AF329" s="25"/>
      <c r="AG329" s="25"/>
      <c r="AH329" s="25"/>
      <c r="AI329" s="25"/>
      <c r="AV329" s="29"/>
    </row>
    <row r="330" spans="23:48" x14ac:dyDescent="0.3">
      <c r="W330" s="25"/>
      <c r="Y330" s="25"/>
      <c r="AF330" s="25"/>
      <c r="AG330" s="25"/>
      <c r="AH330" s="25"/>
      <c r="AI330" s="25"/>
      <c r="AV330" s="29"/>
    </row>
    <row r="331" spans="23:48" x14ac:dyDescent="0.3">
      <c r="W331" s="25"/>
      <c r="Y331" s="25"/>
      <c r="AF331" s="25"/>
      <c r="AG331" s="25"/>
      <c r="AH331" s="25"/>
      <c r="AI331" s="25"/>
      <c r="AV331" s="29"/>
    </row>
    <row r="332" spans="23:48" x14ac:dyDescent="0.3">
      <c r="W332" s="25"/>
      <c r="Y332" s="25"/>
      <c r="AF332" s="25"/>
      <c r="AG332" s="25"/>
      <c r="AH332" s="25"/>
      <c r="AI332" s="25"/>
      <c r="AV332" s="29"/>
    </row>
    <row r="333" spans="23:48" x14ac:dyDescent="0.3">
      <c r="W333" s="25"/>
      <c r="Y333" s="25"/>
      <c r="AF333" s="25"/>
      <c r="AG333" s="25"/>
      <c r="AH333" s="25"/>
      <c r="AI333" s="25"/>
      <c r="AV333" s="29"/>
    </row>
    <row r="334" spans="23:48" x14ac:dyDescent="0.3">
      <c r="W334" s="25"/>
      <c r="Y334" s="25"/>
      <c r="AF334" s="25"/>
      <c r="AG334" s="25"/>
      <c r="AH334" s="25"/>
      <c r="AI334" s="25"/>
      <c r="AV334" s="29"/>
    </row>
  </sheetData>
  <sheetProtection formatCells="0" formatColumns="0" formatRows="0"/>
  <autoFilter ref="A1:BQ16" xr:uid="{00000000-0001-0000-0400-000000000000}">
    <filterColumn colId="0" showButton="0"/>
    <filterColumn colId="1" showButton="0"/>
    <filterColumn colId="2" showButton="0"/>
    <filterColumn colId="3" showButton="0"/>
    <filterColumn colId="4" showButton="0"/>
    <filterColumn colId="5" showButton="0"/>
    <filterColumn colId="6" showButton="0"/>
    <filterColumn colId="7" showButton="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filterColumn colId="18" showButton="0"/>
    <filterColumn colId="20" showButton="0"/>
    <filterColumn colId="21" showButton="0"/>
    <filterColumn colId="22" showButton="0"/>
    <filterColumn colId="23" showButton="0"/>
    <filterColumn colId="24" showButton="0"/>
    <filterColumn colId="25" showButton="0"/>
    <filterColumn colId="26" showButton="0"/>
    <filterColumn colId="28" showButton="0"/>
    <filterColumn colId="29" showButton="0"/>
    <filterColumn colId="30" showButton="0"/>
    <filterColumn colId="31" showButton="0"/>
    <filterColumn colId="32" showButton="0"/>
    <filterColumn colId="33" showButton="0"/>
    <filterColumn colId="34" showButton="0"/>
    <filterColumn colId="35" showButton="0"/>
    <filterColumn colId="36" showButton="0"/>
    <filterColumn colId="37" showButton="0"/>
    <filterColumn colId="38" showButton="0"/>
    <filterColumn colId="39" showButton="0"/>
    <filterColumn colId="40" showButton="0"/>
    <filterColumn colId="41" showButton="0"/>
    <filterColumn colId="42" showButton="0"/>
    <filterColumn colId="43" showButton="0"/>
    <filterColumn colId="44" showButton="0"/>
    <filterColumn colId="47" showButton="0"/>
    <filterColumn colId="48" showButton="0"/>
    <filterColumn colId="50" showButton="0"/>
    <filterColumn colId="51" showButton="0"/>
    <filterColumn colId="52" showButton="0"/>
    <filterColumn colId="53" showButton="0"/>
    <filterColumn colId="54" showButton="0"/>
    <filterColumn colId="55" showButton="0"/>
    <filterColumn colId="56" showButton="0"/>
    <filterColumn colId="57" showButton="0"/>
    <filterColumn colId="58" showButton="0"/>
    <filterColumn colId="59" showButton="0"/>
    <filterColumn colId="60" showButton="0"/>
    <filterColumn colId="61" showButton="0"/>
    <filterColumn colId="62" showButton="0"/>
    <filterColumn colId="63" showButton="0"/>
    <filterColumn colId="64" showButton="0"/>
    <filterColumn colId="65" showButton="0"/>
    <filterColumn colId="66" showButton="0"/>
    <filterColumn colId="67" showButton="0"/>
  </autoFilter>
  <mergeCells count="203">
    <mergeCell ref="AB13:AB14"/>
    <mergeCell ref="AW13:AW14"/>
    <mergeCell ref="AX13:AX14"/>
    <mergeCell ref="S13:S14"/>
    <mergeCell ref="T13:T14"/>
    <mergeCell ref="U13:U14"/>
    <mergeCell ref="V13:V14"/>
    <mergeCell ref="W13:W14"/>
    <mergeCell ref="X13:X14"/>
    <mergeCell ref="Y13:Y14"/>
    <mergeCell ref="Z13:Z14"/>
    <mergeCell ref="AA13:AA14"/>
    <mergeCell ref="J13:J14"/>
    <mergeCell ref="K13:K14"/>
    <mergeCell ref="L13:L14"/>
    <mergeCell ref="M13:M14"/>
    <mergeCell ref="N13:N14"/>
    <mergeCell ref="O13:O14"/>
    <mergeCell ref="P13:P14"/>
    <mergeCell ref="Q13:Q14"/>
    <mergeCell ref="R13:R14"/>
    <mergeCell ref="A13:A14"/>
    <mergeCell ref="B13:B14"/>
    <mergeCell ref="C13:C14"/>
    <mergeCell ref="D13:D14"/>
    <mergeCell ref="E13:E14"/>
    <mergeCell ref="F13:F14"/>
    <mergeCell ref="G13:G14"/>
    <mergeCell ref="H13:H14"/>
    <mergeCell ref="I13:I14"/>
    <mergeCell ref="A8:A10"/>
    <mergeCell ref="B8:B10"/>
    <mergeCell ref="C8:C10"/>
    <mergeCell ref="F8:F10"/>
    <mergeCell ref="G8:G10"/>
    <mergeCell ref="H8:H10"/>
    <mergeCell ref="B6:B7"/>
    <mergeCell ref="C6:C7"/>
    <mergeCell ref="F6:F7"/>
    <mergeCell ref="G6:G7"/>
    <mergeCell ref="H6:H7"/>
    <mergeCell ref="AY2:AZ3"/>
    <mergeCell ref="BA2:BA3"/>
    <mergeCell ref="BB2:BB3"/>
    <mergeCell ref="BC2:BC3"/>
    <mergeCell ref="BD2:BD3"/>
    <mergeCell ref="AC1:AT1"/>
    <mergeCell ref="AU2:AW3"/>
    <mergeCell ref="AX2:AX3"/>
    <mergeCell ref="AV1:AX1"/>
    <mergeCell ref="AY1:BQ1"/>
    <mergeCell ref="BE2:BQ2"/>
    <mergeCell ref="A4:A5"/>
    <mergeCell ref="B4:B5"/>
    <mergeCell ref="C4:C5"/>
    <mergeCell ref="F4:F5"/>
    <mergeCell ref="G4:G5"/>
    <mergeCell ref="Y8:Y10"/>
    <mergeCell ref="V4:V5"/>
    <mergeCell ref="V6:V7"/>
    <mergeCell ref="Y6:Y7"/>
    <mergeCell ref="W6:W7"/>
    <mergeCell ref="D6:D7"/>
    <mergeCell ref="D8:D10"/>
    <mergeCell ref="E4:E5"/>
    <mergeCell ref="E6:E7"/>
    <mergeCell ref="E8:E10"/>
    <mergeCell ref="J4:J5"/>
    <mergeCell ref="D4:D5"/>
    <mergeCell ref="V8:V10"/>
    <mergeCell ref="X4:X5"/>
    <mergeCell ref="X6:X7"/>
    <mergeCell ref="X8:X10"/>
    <mergeCell ref="W8:W10"/>
    <mergeCell ref="I8:I10"/>
    <mergeCell ref="A6:A7"/>
    <mergeCell ref="H4:H5"/>
    <mergeCell ref="I4:I5"/>
    <mergeCell ref="Z6:Z7"/>
    <mergeCell ref="AA8:AA10"/>
    <mergeCell ref="Z8:Z10"/>
    <mergeCell ref="Z4:Z5"/>
    <mergeCell ref="AB4:AB5"/>
    <mergeCell ref="AB6:AB7"/>
    <mergeCell ref="AB8:AB10"/>
    <mergeCell ref="I6:I7"/>
    <mergeCell ref="W4:W5"/>
    <mergeCell ref="Y4:Y5"/>
    <mergeCell ref="AA4:AA5"/>
    <mergeCell ref="U4:U5"/>
    <mergeCell ref="M6:M7"/>
    <mergeCell ref="N6:N7"/>
    <mergeCell ref="O6:O7"/>
    <mergeCell ref="O4:O5"/>
    <mergeCell ref="Q4:Q5"/>
    <mergeCell ref="N4:N5"/>
    <mergeCell ref="P4:P5"/>
    <mergeCell ref="S4:S5"/>
    <mergeCell ref="S6:S7"/>
    <mergeCell ref="T4:T5"/>
    <mergeCell ref="G3:H3"/>
    <mergeCell ref="AK3:AL3"/>
    <mergeCell ref="AM3:AN3"/>
    <mergeCell ref="AR3:AS3"/>
    <mergeCell ref="AO3:AP3"/>
    <mergeCell ref="AC2:AC3"/>
    <mergeCell ref="AD2:AD3"/>
    <mergeCell ref="AE2:AH2"/>
    <mergeCell ref="AJ2:AT2"/>
    <mergeCell ref="AI2:AI3"/>
    <mergeCell ref="A1:T2"/>
    <mergeCell ref="U1:AB2"/>
    <mergeCell ref="AX8:AX10"/>
    <mergeCell ref="AW6:AW7"/>
    <mergeCell ref="AW8:AW10"/>
    <mergeCell ref="AW4:AW5"/>
    <mergeCell ref="AX4:AX5"/>
    <mergeCell ref="AX6:AX7"/>
    <mergeCell ref="AA6:AA7"/>
    <mergeCell ref="U8:U10"/>
    <mergeCell ref="U6:U7"/>
    <mergeCell ref="L4:L5"/>
    <mergeCell ref="K4:K5"/>
    <mergeCell ref="J6:J7"/>
    <mergeCell ref="J8:J10"/>
    <mergeCell ref="K6:K7"/>
    <mergeCell ref="K8:K10"/>
    <mergeCell ref="L6:L7"/>
    <mergeCell ref="L8:L10"/>
    <mergeCell ref="P8:P10"/>
    <mergeCell ref="S11:S12"/>
    <mergeCell ref="T11:T12"/>
    <mergeCell ref="U11:U12"/>
    <mergeCell ref="Q8:Q10"/>
    <mergeCell ref="R8:R10"/>
    <mergeCell ref="M8:M10"/>
    <mergeCell ref="N8:N10"/>
    <mergeCell ref="O8:O10"/>
    <mergeCell ref="R4:R5"/>
    <mergeCell ref="S8:S10"/>
    <mergeCell ref="T8:T10"/>
    <mergeCell ref="P6:P7"/>
    <mergeCell ref="Q6:Q7"/>
    <mergeCell ref="R6:R7"/>
    <mergeCell ref="M4:M5"/>
    <mergeCell ref="T6:T7"/>
    <mergeCell ref="J11:J12"/>
    <mergeCell ref="K11:K12"/>
    <mergeCell ref="L11:L12"/>
    <mergeCell ref="M11:M12"/>
    <mergeCell ref="N11:N12"/>
    <mergeCell ref="O11:O12"/>
    <mergeCell ref="P11:P12"/>
    <mergeCell ref="Q11:Q12"/>
    <mergeCell ref="R11:R12"/>
    <mergeCell ref="A11:A12"/>
    <mergeCell ref="B11:B12"/>
    <mergeCell ref="C11:C12"/>
    <mergeCell ref="D11:D12"/>
    <mergeCell ref="E11:E12"/>
    <mergeCell ref="F11:F12"/>
    <mergeCell ref="G11:G12"/>
    <mergeCell ref="H11:H12"/>
    <mergeCell ref="I11:I12"/>
    <mergeCell ref="V11:V12"/>
    <mergeCell ref="W11:W12"/>
    <mergeCell ref="X11:X12"/>
    <mergeCell ref="Y11:Y12"/>
    <mergeCell ref="Z11:Z12"/>
    <mergeCell ref="AA11:AA12"/>
    <mergeCell ref="AB11:AB12"/>
    <mergeCell ref="AW11:AW12"/>
    <mergeCell ref="AX11:AX12"/>
    <mergeCell ref="A15:A16"/>
    <mergeCell ref="B15:B16"/>
    <mergeCell ref="C15:C16"/>
    <mergeCell ref="D15:D16"/>
    <mergeCell ref="E15:E16"/>
    <mergeCell ref="F15:F16"/>
    <mergeCell ref="G15:G16"/>
    <mergeCell ref="H15:H16"/>
    <mergeCell ref="I15:I16"/>
    <mergeCell ref="J15:J16"/>
    <mergeCell ref="K15:K16"/>
    <mergeCell ref="L15:L16"/>
    <mergeCell ref="M15:M16"/>
    <mergeCell ref="N15:N16"/>
    <mergeCell ref="O15:O16"/>
    <mergeCell ref="P15:P16"/>
    <mergeCell ref="Q15:Q16"/>
    <mergeCell ref="R15:R16"/>
    <mergeCell ref="AB15:AB16"/>
    <mergeCell ref="AW15:AW16"/>
    <mergeCell ref="AX15:AX16"/>
    <mergeCell ref="S15:S16"/>
    <mergeCell ref="T15:T16"/>
    <mergeCell ref="U15:U16"/>
    <mergeCell ref="V15:V16"/>
    <mergeCell ref="W15:W16"/>
    <mergeCell ref="X15:X16"/>
    <mergeCell ref="Y15:Y16"/>
    <mergeCell ref="Z15:Z16"/>
    <mergeCell ref="AA15:AA16"/>
  </mergeCells>
  <conditionalFormatting sqref="AJ4:AK9 AR8">
    <cfRule type="containsText" dxfId="11078" priority="1839" operator="containsText" text="BAJA">
      <formula>NOT(ISERROR(SEARCH("BAJA",AJ4)))</formula>
    </cfRule>
    <cfRule type="containsText" dxfId="11077" priority="1840" operator="containsText" text="MEDIA">
      <formula>NOT(ISERROR(SEARCH("MEDIA",AJ4)))</formula>
    </cfRule>
    <cfRule type="containsText" dxfId="11076" priority="1841" operator="containsText" text="ALTA">
      <formula>NOT(ISERROR(SEARCH("ALTA",AJ4)))</formula>
    </cfRule>
  </conditionalFormatting>
  <conditionalFormatting sqref="AD8 AL8">
    <cfRule type="containsText" dxfId="11075" priority="1875" operator="containsText" text="BAJA">
      <formula>NOT(ISERROR(SEARCH("BAJA",AD8)))</formula>
    </cfRule>
    <cfRule type="containsText" dxfId="11074" priority="1876" operator="containsText" text="MEDIA">
      <formula>NOT(ISERROR(SEARCH("MEDIA",AD8)))</formula>
    </cfRule>
    <cfRule type="containsText" dxfId="11073" priority="1877" operator="containsText" text="ALTA">
      <formula>NOT(ISERROR(SEARCH("ALTA",AD8)))</formula>
    </cfRule>
  </conditionalFormatting>
  <conditionalFormatting sqref="AR6">
    <cfRule type="containsText" dxfId="11072" priority="1893" operator="containsText" text="BAJA">
      <formula>NOT(ISERROR(SEARCH("BAJA",AR6)))</formula>
    </cfRule>
    <cfRule type="containsText" dxfId="11071" priority="1894" operator="containsText" text="MEDIA">
      <formula>NOT(ISERROR(SEARCH("MEDIA",AR6)))</formula>
    </cfRule>
    <cfRule type="containsText" dxfId="11070" priority="1895" operator="containsText" text="ALTA">
      <formula>NOT(ISERROR(SEARCH("ALTA",AR6)))</formula>
    </cfRule>
  </conditionalFormatting>
  <conditionalFormatting sqref="AU4:AV4">
    <cfRule type="cellIs" dxfId="11069" priority="1183" operator="greaterThan">
      <formula>75%</formula>
    </cfRule>
    <cfRule type="cellIs" dxfId="11068" priority="1184" operator="between">
      <formula>51%</formula>
      <formula>75%</formula>
    </cfRule>
    <cfRule type="cellIs" dxfId="11067" priority="1185" operator="between">
      <formula>26%</formula>
      <formula>50%</formula>
    </cfRule>
    <cfRule type="cellIs" dxfId="11066" priority="1186" operator="between">
      <formula>0%</formula>
      <formula>25%</formula>
    </cfRule>
    <cfRule type="containsText" dxfId="11065" priority="1896" operator="containsText" text="BAJA">
      <formula>NOT(ISERROR(SEARCH("BAJA",AU4)))</formula>
    </cfRule>
    <cfRule type="containsText" dxfId="11064" priority="1897" operator="containsText" text="MEDIA">
      <formula>NOT(ISERROR(SEARCH("MEDIA",AU4)))</formula>
    </cfRule>
    <cfRule type="containsText" dxfId="11063" priority="1898" operator="containsText" text="ALTA">
      <formula>NOT(ISERROR(SEARCH("ALTA",AU4)))</formula>
    </cfRule>
  </conditionalFormatting>
  <conditionalFormatting sqref="AD9">
    <cfRule type="containsText" dxfId="11062" priority="1758" operator="containsText" text="BAJA">
      <formula>NOT(ISERROR(SEARCH("BAJA",AD9)))</formula>
    </cfRule>
    <cfRule type="containsText" dxfId="11061" priority="1759" operator="containsText" text="MEDIA">
      <formula>NOT(ISERROR(SEARCH("MEDIA",AD9)))</formula>
    </cfRule>
    <cfRule type="containsText" dxfId="11060" priority="1760" operator="containsText" text="ALTA">
      <formula>NOT(ISERROR(SEARCH("ALTA",AD9)))</formula>
    </cfRule>
  </conditionalFormatting>
  <conditionalFormatting sqref="AN7">
    <cfRule type="containsText" dxfId="11059" priority="1743" operator="containsText" text="BAJA">
      <formula>NOT(ISERROR(SEARCH("BAJA",AN7)))</formula>
    </cfRule>
    <cfRule type="containsText" dxfId="11058" priority="1744" operator="containsText" text="MEDIA">
      <formula>NOT(ISERROR(SEARCH("MEDIA",AN7)))</formula>
    </cfRule>
    <cfRule type="containsText" dxfId="11057" priority="1745" operator="containsText" text="ALTA">
      <formula>NOT(ISERROR(SEARCH("ALTA",AN7)))</formula>
    </cfRule>
  </conditionalFormatting>
  <conditionalFormatting sqref="AC6">
    <cfRule type="containsText" dxfId="11056" priority="1552" operator="containsText" text="BAJA">
      <formula>NOT(ISERROR(SEARCH("BAJA",AC6)))</formula>
    </cfRule>
    <cfRule type="containsText" dxfId="11055" priority="1553" operator="containsText" text="MEDIA">
      <formula>NOT(ISERROR(SEARCH("MEDIA",AC6)))</formula>
    </cfRule>
    <cfRule type="containsText" dxfId="11054" priority="1554" operator="containsText" text="ALTA">
      <formula>NOT(ISERROR(SEARCH("ALTA",AC6)))</formula>
    </cfRule>
  </conditionalFormatting>
  <conditionalFormatting sqref="AC8">
    <cfRule type="containsText" dxfId="11053" priority="1549" operator="containsText" text="BAJA">
      <formula>NOT(ISERROR(SEARCH("BAJA",AC8)))</formula>
    </cfRule>
    <cfRule type="containsText" dxfId="11052" priority="1550" operator="containsText" text="MEDIA">
      <formula>NOT(ISERROR(SEARCH("MEDIA",AC8)))</formula>
    </cfRule>
    <cfRule type="containsText" dxfId="11051" priority="1551" operator="containsText" text="ALTA">
      <formula>NOT(ISERROR(SEARCH("ALTA",AC8)))</formula>
    </cfRule>
  </conditionalFormatting>
  <conditionalFormatting sqref="AC9">
    <cfRule type="containsText" dxfId="11050" priority="1546" operator="containsText" text="BAJA">
      <formula>NOT(ISERROR(SEARCH("BAJA",AC9)))</formula>
    </cfRule>
    <cfRule type="containsText" dxfId="11049" priority="1547" operator="containsText" text="MEDIA">
      <formula>NOT(ISERROR(SEARCH("MEDIA",AC9)))</formula>
    </cfRule>
    <cfRule type="containsText" dxfId="11048" priority="1548" operator="containsText" text="ALTA">
      <formula>NOT(ISERROR(SEARCH("ALTA",AC9)))</formula>
    </cfRule>
  </conditionalFormatting>
  <conditionalFormatting sqref="AC10">
    <cfRule type="containsText" dxfId="11047" priority="1540" operator="containsText" text="BAJA">
      <formula>NOT(ISERROR(SEARCH("BAJA",AC10)))</formula>
    </cfRule>
    <cfRule type="containsText" dxfId="11046" priority="1541" operator="containsText" text="MEDIA">
      <formula>NOT(ISERROR(SEARCH("MEDIA",AC10)))</formula>
    </cfRule>
    <cfRule type="containsText" dxfId="11045" priority="1542" operator="containsText" text="ALTA">
      <formula>NOT(ISERROR(SEARCH("ALTA",AC10)))</formula>
    </cfRule>
  </conditionalFormatting>
  <conditionalFormatting sqref="AL9">
    <cfRule type="containsText" dxfId="11044" priority="1531" operator="containsText" text="BAJA">
      <formula>NOT(ISERROR(SEARCH("BAJA",AL9)))</formula>
    </cfRule>
    <cfRule type="containsText" dxfId="11043" priority="1532" operator="containsText" text="MEDIA">
      <formula>NOT(ISERROR(SEARCH("MEDIA",AL9)))</formula>
    </cfRule>
    <cfRule type="containsText" dxfId="11042" priority="1533" operator="containsText" text="ALTA">
      <formula>NOT(ISERROR(SEARCH("ALTA",AL9)))</formula>
    </cfRule>
  </conditionalFormatting>
  <conditionalFormatting sqref="V5 V4:X4 Z4 AW4:AX4 AX6 AX8">
    <cfRule type="cellIs" dxfId="11041" priority="1368" operator="equal">
      <formula>100%</formula>
    </cfRule>
    <cfRule type="cellIs" dxfId="11040" priority="1369" operator="equal">
      <formula>80%</formula>
    </cfRule>
    <cfRule type="cellIs" dxfId="11039" priority="1370" operator="equal">
      <formula>60%</formula>
    </cfRule>
    <cfRule type="cellIs" dxfId="11038" priority="1371" operator="equal">
      <formula>40%</formula>
    </cfRule>
    <cfRule type="cellIs" dxfId="11037" priority="1372" operator="equal">
      <formula>0.2</formula>
    </cfRule>
    <cfRule type="containsText" dxfId="11036" priority="1474" operator="containsText" text="Extremo">
      <formula>NOT(ISERROR(SEARCH("Extremo",V4)))</formula>
    </cfRule>
    <cfRule type="containsText" dxfId="11035" priority="1475" operator="containsText" text="Alto">
      <formula>NOT(ISERROR(SEARCH("Alto",V4)))</formula>
    </cfRule>
    <cfRule type="containsText" dxfId="11034" priority="1476" operator="containsText" text="Bajo">
      <formula>NOT(ISERROR(SEARCH("Bajo",V4)))</formula>
    </cfRule>
    <cfRule type="containsText" dxfId="11033" priority="1497" operator="containsText" text="Catastrófico">
      <formula>NOT(ISERROR(SEARCH("Catastrófico",V4)))</formula>
    </cfRule>
    <cfRule type="containsText" dxfId="11032" priority="1498" operator="containsText" text="Mayor">
      <formula>NOT(ISERROR(SEARCH("Mayor",V4)))</formula>
    </cfRule>
    <cfRule type="containsText" dxfId="11031" priority="1499" operator="containsText" text="Moderado">
      <formula>NOT(ISERROR(SEARCH("Moderado",V4)))</formula>
    </cfRule>
    <cfRule type="containsText" dxfId="11030" priority="1500" operator="containsText" text="Menor">
      <formula>NOT(ISERROR(SEARCH("Menor",V4)))</formula>
    </cfRule>
    <cfRule type="containsText" dxfId="11029" priority="1501" operator="containsText" text="Leve">
      <formula>NOT(ISERROR(SEARCH("Leve",V4)))</formula>
    </cfRule>
    <cfRule type="containsText" dxfId="11028" priority="1517" operator="containsText" text="Muy a">
      <formula>NOT(ISERROR(SEARCH("Muy a",V4)))</formula>
    </cfRule>
    <cfRule type="containsText" dxfId="11027" priority="1518" operator="containsText" text="Muy b">
      <formula>NOT(ISERROR(SEARCH("Muy b",V4)))</formula>
    </cfRule>
    <cfRule type="containsText" dxfId="11026" priority="1519" operator="containsText" text="Baja">
      <formula>NOT(ISERROR(SEARCH("Baja",V4)))</formula>
    </cfRule>
    <cfRule type="containsText" dxfId="11025" priority="1520" operator="containsText" text="Media">
      <formula>NOT(ISERROR(SEARCH("Media",V4)))</formula>
    </cfRule>
    <cfRule type="containsText" dxfId="11024" priority="1522" operator="containsText" text="Alta">
      <formula>NOT(ISERROR(SEARCH("Alta",V4)))</formula>
    </cfRule>
  </conditionalFormatting>
  <conditionalFormatting sqref="V6">
    <cfRule type="containsText" dxfId="11023" priority="1512" operator="containsText" text="Muy a">
      <formula>NOT(ISERROR(SEARCH("Muy a",V6)))</formula>
    </cfRule>
    <cfRule type="containsText" dxfId="11022" priority="1513" operator="containsText" text="Muy b">
      <formula>NOT(ISERROR(SEARCH("Muy b",V6)))</formula>
    </cfRule>
    <cfRule type="containsText" dxfId="11021" priority="1514" operator="containsText" text="Baja">
      <formula>NOT(ISERROR(SEARCH("Baja",V6)))</formula>
    </cfRule>
    <cfRule type="containsText" dxfId="11020" priority="1515" operator="containsText" text="Media">
      <formula>NOT(ISERROR(SEARCH("Media",V6)))</formula>
    </cfRule>
    <cfRule type="containsText" dxfId="11019" priority="1516" operator="containsText" text="Alta">
      <formula>NOT(ISERROR(SEARCH("Alta",V6)))</formula>
    </cfRule>
  </conditionalFormatting>
  <conditionalFormatting sqref="V8">
    <cfRule type="containsText" dxfId="11018" priority="1502" operator="containsText" text="Muy a">
      <formula>NOT(ISERROR(SEARCH("Muy a",V8)))</formula>
    </cfRule>
    <cfRule type="containsText" dxfId="11017" priority="1503" operator="containsText" text="Muy b">
      <formula>NOT(ISERROR(SEARCH("Muy b",V8)))</formula>
    </cfRule>
    <cfRule type="containsText" dxfId="11016" priority="1504" operator="containsText" text="Baja">
      <formula>NOT(ISERROR(SEARCH("Baja",V8)))</formula>
    </cfRule>
    <cfRule type="containsText" dxfId="11015" priority="1505" operator="containsText" text="Media">
      <formula>NOT(ISERROR(SEARCH("Media",V8)))</formula>
    </cfRule>
    <cfRule type="containsText" dxfId="11014" priority="1506" operator="containsText" text="Alta">
      <formula>NOT(ISERROR(SEARCH("Alta",V8)))</formula>
    </cfRule>
  </conditionalFormatting>
  <conditionalFormatting sqref="X8">
    <cfRule type="containsText" dxfId="11013" priority="1477" operator="containsText" text="Catastrófico">
      <formula>NOT(ISERROR(SEARCH("Catastrófico",X8)))</formula>
    </cfRule>
    <cfRule type="containsText" dxfId="11012" priority="1478" operator="containsText" text="Mayor">
      <formula>NOT(ISERROR(SEARCH("Mayor",X8)))</formula>
    </cfRule>
    <cfRule type="containsText" dxfId="11011" priority="1479" operator="containsText" text="Moderado">
      <formula>NOT(ISERROR(SEARCH("Moderado",X8)))</formula>
    </cfRule>
    <cfRule type="containsText" dxfId="11010" priority="1480" operator="containsText" text="Menor">
      <formula>NOT(ISERROR(SEARCH("Menor",X8)))</formula>
    </cfRule>
    <cfRule type="containsText" dxfId="11009" priority="1481" operator="containsText" text="Leve">
      <formula>NOT(ISERROR(SEARCH("Leve",X8)))</formula>
    </cfRule>
    <cfRule type="containsText" dxfId="11008" priority="1482" operator="containsText" text="Muy a">
      <formula>NOT(ISERROR(SEARCH("Muy a",X8)))</formula>
    </cfRule>
    <cfRule type="containsText" dxfId="11007" priority="1483" operator="containsText" text="Muy b">
      <formula>NOT(ISERROR(SEARCH("Muy b",X8)))</formula>
    </cfRule>
    <cfRule type="containsText" dxfId="11006" priority="1484" operator="containsText" text="Baja">
      <formula>NOT(ISERROR(SEARCH("Baja",X8)))</formula>
    </cfRule>
    <cfRule type="containsText" dxfId="11005" priority="1485" operator="containsText" text="Media">
      <formula>NOT(ISERROR(SEARCH("Media",X8)))</formula>
    </cfRule>
    <cfRule type="containsText" dxfId="11004" priority="1486" operator="containsText" text="Alta">
      <formula>NOT(ISERROR(SEARCH("Alta",X8)))</formula>
    </cfRule>
  </conditionalFormatting>
  <conditionalFormatting sqref="Z6">
    <cfRule type="containsText" dxfId="11003" priority="1461" operator="containsText" text="Extremo">
      <formula>NOT(ISERROR(SEARCH("Extremo",Z6)))</formula>
    </cfRule>
    <cfRule type="containsText" dxfId="11002" priority="1462" operator="containsText" text="Alto">
      <formula>NOT(ISERROR(SEARCH("Alto",Z6)))</formula>
    </cfRule>
    <cfRule type="containsText" dxfId="11001" priority="1463" operator="containsText" text="Bajo">
      <formula>NOT(ISERROR(SEARCH("Bajo",Z6)))</formula>
    </cfRule>
    <cfRule type="containsText" dxfId="11000" priority="1464" operator="containsText" text="Catastrófico">
      <formula>NOT(ISERROR(SEARCH("Catastrófico",Z6)))</formula>
    </cfRule>
    <cfRule type="containsText" dxfId="10999" priority="1465" operator="containsText" text="Mayor">
      <formula>NOT(ISERROR(SEARCH("Mayor",Z6)))</formula>
    </cfRule>
    <cfRule type="containsText" dxfId="10998" priority="1466" operator="containsText" text="Moderado">
      <formula>NOT(ISERROR(SEARCH("Moderado",Z6)))</formula>
    </cfRule>
    <cfRule type="containsText" dxfId="10997" priority="1467" operator="containsText" text="Menor">
      <formula>NOT(ISERROR(SEARCH("Menor",Z6)))</formula>
    </cfRule>
    <cfRule type="containsText" dxfId="10996" priority="1468" operator="containsText" text="Leve">
      <formula>NOT(ISERROR(SEARCH("Leve",Z6)))</formula>
    </cfRule>
    <cfRule type="containsText" dxfId="10995" priority="1469" operator="containsText" text="Muy a">
      <formula>NOT(ISERROR(SEARCH("Muy a",Z6)))</formula>
    </cfRule>
    <cfRule type="containsText" dxfId="10994" priority="1470" operator="containsText" text="Muy b">
      <formula>NOT(ISERROR(SEARCH("Muy b",Z6)))</formula>
    </cfRule>
    <cfRule type="containsText" dxfId="10993" priority="1471" operator="containsText" text="Baja">
      <formula>NOT(ISERROR(SEARCH("Baja",Z6)))</formula>
    </cfRule>
    <cfRule type="containsText" dxfId="10992" priority="1472" operator="containsText" text="Media">
      <formula>NOT(ISERROR(SEARCH("Media",Z6)))</formula>
    </cfRule>
    <cfRule type="containsText" dxfId="10991" priority="1473" operator="containsText" text="Alta">
      <formula>NOT(ISERROR(SEARCH("Alta",Z6)))</formula>
    </cfRule>
  </conditionalFormatting>
  <conditionalFormatting sqref="Z8">
    <cfRule type="containsText" dxfId="10990" priority="1448" operator="containsText" text="Extremo">
      <formula>NOT(ISERROR(SEARCH("Extremo",Z8)))</formula>
    </cfRule>
    <cfRule type="containsText" dxfId="10989" priority="1449" operator="containsText" text="Alto">
      <formula>NOT(ISERROR(SEARCH("Alto",Z8)))</formula>
    </cfRule>
    <cfRule type="containsText" dxfId="10988" priority="1450" operator="containsText" text="Bajo">
      <formula>NOT(ISERROR(SEARCH("Bajo",Z8)))</formula>
    </cfRule>
    <cfRule type="containsText" dxfId="10987" priority="1451" operator="containsText" text="Catastrófico">
      <formula>NOT(ISERROR(SEARCH("Catastrófico",Z8)))</formula>
    </cfRule>
    <cfRule type="containsText" dxfId="10986" priority="1452" operator="containsText" text="Mayor">
      <formula>NOT(ISERROR(SEARCH("Mayor",Z8)))</formula>
    </cfRule>
    <cfRule type="containsText" dxfId="10985" priority="1453" operator="containsText" text="Moderado">
      <formula>NOT(ISERROR(SEARCH("Moderado",Z8)))</formula>
    </cfRule>
    <cfRule type="containsText" dxfId="10984" priority="1454" operator="containsText" text="Menor">
      <formula>NOT(ISERROR(SEARCH("Menor",Z8)))</formula>
    </cfRule>
    <cfRule type="containsText" dxfId="10983" priority="1455" operator="containsText" text="Leve">
      <formula>NOT(ISERROR(SEARCH("Leve",Z8)))</formula>
    </cfRule>
    <cfRule type="containsText" dxfId="10982" priority="1456" operator="containsText" text="Muy a">
      <formula>NOT(ISERROR(SEARCH("Muy a",Z8)))</formula>
    </cfRule>
    <cfRule type="containsText" dxfId="10981" priority="1457" operator="containsText" text="Muy b">
      <formula>NOT(ISERROR(SEARCH("Muy b",Z8)))</formula>
    </cfRule>
    <cfRule type="containsText" dxfId="10980" priority="1458" operator="containsText" text="Baja">
      <formula>NOT(ISERROR(SEARCH("Baja",Z8)))</formula>
    </cfRule>
    <cfRule type="containsText" dxfId="10979" priority="1459" operator="containsText" text="Media">
      <formula>NOT(ISERROR(SEARCH("Media",Z8)))</formula>
    </cfRule>
    <cfRule type="containsText" dxfId="10978" priority="1460" operator="containsText" text="Alta">
      <formula>NOT(ISERROR(SEARCH("Alta",Z8)))</formula>
    </cfRule>
  </conditionalFormatting>
  <conditionalFormatting sqref="AA4">
    <cfRule type="cellIs" dxfId="10977" priority="1295" operator="equal">
      <formula>100%</formula>
    </cfRule>
    <cfRule type="cellIs" dxfId="10976" priority="1296" operator="equal">
      <formula>75%</formula>
    </cfRule>
    <cfRule type="cellIs" dxfId="10975" priority="1297" operator="equal">
      <formula>50%</formula>
    </cfRule>
    <cfRule type="cellIs" dxfId="10974" priority="1298" operator="equal">
      <formula>25%</formula>
    </cfRule>
    <cfRule type="containsText" dxfId="10973" priority="1422" operator="containsText" text="Extremo">
      <formula>NOT(ISERROR(SEARCH("Extremo",AA4)))</formula>
    </cfRule>
    <cfRule type="containsText" dxfId="10972" priority="1423" operator="containsText" text="Alto">
      <formula>NOT(ISERROR(SEARCH("Alto",AA4)))</formula>
    </cfRule>
    <cfRule type="containsText" dxfId="10971" priority="1424" operator="containsText" text="Bajo">
      <formula>NOT(ISERROR(SEARCH("Bajo",AA4)))</formula>
    </cfRule>
    <cfRule type="containsText" dxfId="10970" priority="1425" operator="containsText" text="Catastrófico">
      <formula>NOT(ISERROR(SEARCH("Catastrófico",AA4)))</formula>
    </cfRule>
    <cfRule type="containsText" dxfId="10969" priority="1426" operator="containsText" text="Mayor">
      <formula>NOT(ISERROR(SEARCH("Mayor",AA4)))</formula>
    </cfRule>
    <cfRule type="containsText" dxfId="10968" priority="1427" operator="containsText" text="Moderado">
      <formula>NOT(ISERROR(SEARCH("Moderado",AA4)))</formula>
    </cfRule>
    <cfRule type="containsText" dxfId="10967" priority="1428" operator="containsText" text="Menor">
      <formula>NOT(ISERROR(SEARCH("Menor",AA4)))</formula>
    </cfRule>
    <cfRule type="containsText" dxfId="10966" priority="1429" operator="containsText" text="Leve">
      <formula>NOT(ISERROR(SEARCH("Leve",AA4)))</formula>
    </cfRule>
    <cfRule type="containsText" dxfId="10965" priority="1430" operator="containsText" text="Muy a">
      <formula>NOT(ISERROR(SEARCH("Muy a",AA4)))</formula>
    </cfRule>
    <cfRule type="containsText" dxfId="10964" priority="1431" operator="containsText" text="Muy b">
      <formula>NOT(ISERROR(SEARCH("Muy b",AA4)))</formula>
    </cfRule>
    <cfRule type="containsText" dxfId="10963" priority="1432" operator="containsText" text="Baja">
      <formula>NOT(ISERROR(SEARCH("Baja",AA4)))</formula>
    </cfRule>
    <cfRule type="containsText" dxfId="10962" priority="1433" operator="containsText" text="Media">
      <formula>NOT(ISERROR(SEARCH("Media",AA4)))</formula>
    </cfRule>
    <cfRule type="containsText" dxfId="10961" priority="1434" operator="containsText" text="Alta">
      <formula>NOT(ISERROR(SEARCH("Alta",AA4)))</formula>
    </cfRule>
  </conditionalFormatting>
  <conditionalFormatting sqref="Y4 Y6 Y8">
    <cfRule type="cellIs" dxfId="10960" priority="1350" operator="equal">
      <formula>100%</formula>
    </cfRule>
    <cfRule type="cellIs" dxfId="10959" priority="1351" operator="equal">
      <formula>80%</formula>
    </cfRule>
    <cfRule type="cellIs" dxfId="10958" priority="1352" operator="equal">
      <formula>60%</formula>
    </cfRule>
    <cfRule type="cellIs" dxfId="10957" priority="1353" operator="equal">
      <formula>40%</formula>
    </cfRule>
    <cfRule type="cellIs" dxfId="10956" priority="1354" operator="equal">
      <formula>0.2</formula>
    </cfRule>
    <cfRule type="containsText" dxfId="10955" priority="1355" operator="containsText" text="Extremo">
      <formula>NOT(ISERROR(SEARCH("Extremo",Y4)))</formula>
    </cfRule>
    <cfRule type="containsText" dxfId="10954" priority="1356" operator="containsText" text="Alto">
      <formula>NOT(ISERROR(SEARCH("Alto",Y4)))</formula>
    </cfRule>
    <cfRule type="containsText" dxfId="10953" priority="1357" operator="containsText" text="Bajo">
      <formula>NOT(ISERROR(SEARCH("Bajo",Y4)))</formula>
    </cfRule>
    <cfRule type="containsText" dxfId="10952" priority="1358" operator="containsText" text="Catastrófico">
      <formula>NOT(ISERROR(SEARCH("Catastrófico",Y4)))</formula>
    </cfRule>
    <cfRule type="containsText" dxfId="10951" priority="1359" operator="containsText" text="Mayor">
      <formula>NOT(ISERROR(SEARCH("Mayor",Y4)))</formula>
    </cfRule>
    <cfRule type="containsText" dxfId="10950" priority="1360" operator="containsText" text="Moderado">
      <formula>NOT(ISERROR(SEARCH("Moderado",Y4)))</formula>
    </cfRule>
    <cfRule type="containsText" dxfId="10949" priority="1361" operator="containsText" text="Menor">
      <formula>NOT(ISERROR(SEARCH("Menor",Y4)))</formula>
    </cfRule>
    <cfRule type="containsText" dxfId="10948" priority="1362" operator="containsText" text="Leve">
      <formula>NOT(ISERROR(SEARCH("Leve",Y4)))</formula>
    </cfRule>
    <cfRule type="containsText" dxfId="10947" priority="1363" operator="containsText" text="Muy a">
      <formula>NOT(ISERROR(SEARCH("Muy a",Y4)))</formula>
    </cfRule>
    <cfRule type="containsText" dxfId="10946" priority="1364" operator="containsText" text="Muy b">
      <formula>NOT(ISERROR(SEARCH("Muy b",Y4)))</formula>
    </cfRule>
    <cfRule type="containsText" dxfId="10945" priority="1365" operator="containsText" text="Baja">
      <formula>NOT(ISERROR(SEARCH("Baja",Y4)))</formula>
    </cfRule>
    <cfRule type="containsText" dxfId="10944" priority="1366" operator="containsText" text="Media">
      <formula>NOT(ISERROR(SEARCH("Media",Y4)))</formula>
    </cfRule>
    <cfRule type="containsText" dxfId="10943" priority="1367" operator="containsText" text="Alta">
      <formula>NOT(ISERROR(SEARCH("Alta",Y4)))</formula>
    </cfRule>
  </conditionalFormatting>
  <conditionalFormatting sqref="W6 W8">
    <cfRule type="cellIs" dxfId="10942" priority="1332" operator="equal">
      <formula>100%</formula>
    </cfRule>
    <cfRule type="cellIs" dxfId="10941" priority="1333" operator="equal">
      <formula>80%</formula>
    </cfRule>
    <cfRule type="cellIs" dxfId="10940" priority="1334" operator="equal">
      <formula>60%</formula>
    </cfRule>
    <cfRule type="cellIs" dxfId="10939" priority="1335" operator="equal">
      <formula>40%</formula>
    </cfRule>
    <cfRule type="cellIs" dxfId="10938" priority="1336" operator="equal">
      <formula>0.2</formula>
    </cfRule>
    <cfRule type="containsText" dxfId="10937" priority="1337" operator="containsText" text="Extremo">
      <formula>NOT(ISERROR(SEARCH("Extremo",W6)))</formula>
    </cfRule>
    <cfRule type="containsText" dxfId="10936" priority="1338" operator="containsText" text="Alto">
      <formula>NOT(ISERROR(SEARCH("Alto",W6)))</formula>
    </cfRule>
    <cfRule type="containsText" dxfId="10935" priority="1339" operator="containsText" text="Bajo">
      <formula>NOT(ISERROR(SEARCH("Bajo",W6)))</formula>
    </cfRule>
    <cfRule type="containsText" dxfId="10934" priority="1340" operator="containsText" text="Catastrófico">
      <formula>NOT(ISERROR(SEARCH("Catastrófico",W6)))</formula>
    </cfRule>
    <cfRule type="containsText" dxfId="10933" priority="1341" operator="containsText" text="Mayor">
      <formula>NOT(ISERROR(SEARCH("Mayor",W6)))</formula>
    </cfRule>
    <cfRule type="containsText" dxfId="10932" priority="1342" operator="containsText" text="Moderado">
      <formula>NOT(ISERROR(SEARCH("Moderado",W6)))</formula>
    </cfRule>
    <cfRule type="containsText" dxfId="10931" priority="1343" operator="containsText" text="Menor">
      <formula>NOT(ISERROR(SEARCH("Menor",W6)))</formula>
    </cfRule>
    <cfRule type="containsText" dxfId="10930" priority="1344" operator="containsText" text="Leve">
      <formula>NOT(ISERROR(SEARCH("Leve",W6)))</formula>
    </cfRule>
    <cfRule type="containsText" dxfId="10929" priority="1345" operator="containsText" text="Muy a">
      <formula>NOT(ISERROR(SEARCH("Muy a",W6)))</formula>
    </cfRule>
    <cfRule type="containsText" dxfId="10928" priority="1346" operator="containsText" text="Muy b">
      <formula>NOT(ISERROR(SEARCH("Muy b",W6)))</formula>
    </cfRule>
    <cfRule type="containsText" dxfId="10927" priority="1347" operator="containsText" text="Baja">
      <formula>NOT(ISERROR(SEARCH("Baja",W6)))</formula>
    </cfRule>
    <cfRule type="containsText" dxfId="10926" priority="1348" operator="containsText" text="Media">
      <formula>NOT(ISERROR(SEARCH("Media",W6)))</formula>
    </cfRule>
    <cfRule type="containsText" dxfId="10925" priority="1349" operator="containsText" text="Alta">
      <formula>NOT(ISERROR(SEARCH("Alta",W6)))</formula>
    </cfRule>
  </conditionalFormatting>
  <conditionalFormatting sqref="AP8">
    <cfRule type="containsText" dxfId="10924" priority="1323" operator="containsText" text="BAJA">
      <formula>NOT(ISERROR(SEARCH("BAJA",AP8)))</formula>
    </cfRule>
    <cfRule type="containsText" dxfId="10923" priority="1324" operator="containsText" text="MEDIA">
      <formula>NOT(ISERROR(SEARCH("MEDIA",AP8)))</formula>
    </cfRule>
    <cfRule type="containsText" dxfId="10922" priority="1325" operator="containsText" text="ALTA">
      <formula>NOT(ISERROR(SEARCH("ALTA",AP8)))</formula>
    </cfRule>
  </conditionalFormatting>
  <conditionalFormatting sqref="AP7">
    <cfRule type="containsText" dxfId="10921" priority="1314" operator="containsText" text="BAJA">
      <formula>NOT(ISERROR(SEARCH("BAJA",AP7)))</formula>
    </cfRule>
    <cfRule type="containsText" dxfId="10920" priority="1315" operator="containsText" text="MEDIA">
      <formula>NOT(ISERROR(SEARCH("MEDIA",AP7)))</formula>
    </cfRule>
    <cfRule type="containsText" dxfId="10919" priority="1316" operator="containsText" text="ALTA">
      <formula>NOT(ISERROR(SEARCH("ALTA",AP7)))</formula>
    </cfRule>
  </conditionalFormatting>
  <conditionalFormatting sqref="AP9">
    <cfRule type="containsText" dxfId="10918" priority="1311" operator="containsText" text="BAJA">
      <formula>NOT(ISERROR(SEARCH("BAJA",AP9)))</formula>
    </cfRule>
    <cfRule type="containsText" dxfId="10917" priority="1312" operator="containsText" text="MEDIA">
      <formula>NOT(ISERROR(SEARCH("MEDIA",AP9)))</formula>
    </cfRule>
    <cfRule type="containsText" dxfId="10916" priority="1313" operator="containsText" text="ALTA">
      <formula>NOT(ISERROR(SEARCH("ALTA",AP9)))</formula>
    </cfRule>
  </conditionalFormatting>
  <conditionalFormatting sqref="AQ8">
    <cfRule type="containsText" dxfId="10915" priority="1305" operator="containsText" text="BAJA">
      <formula>NOT(ISERROR(SEARCH("BAJA",AQ8)))</formula>
    </cfRule>
    <cfRule type="containsText" dxfId="10914" priority="1306" operator="containsText" text="MEDIA">
      <formula>NOT(ISERROR(SEARCH("MEDIA",AQ8)))</formula>
    </cfRule>
    <cfRule type="containsText" dxfId="10913" priority="1307" operator="containsText" text="ALTA">
      <formula>NOT(ISERROR(SEARCH("ALTA",AQ8)))</formula>
    </cfRule>
  </conditionalFormatting>
  <conditionalFormatting sqref="AQ9">
    <cfRule type="containsText" dxfId="10912" priority="1299" operator="containsText" text="BAJA">
      <formula>NOT(ISERROR(SEARCH("BAJA",AQ9)))</formula>
    </cfRule>
    <cfRule type="containsText" dxfId="10911" priority="1300" operator="containsText" text="MEDIA">
      <formula>NOT(ISERROR(SEARCH("MEDIA",AQ9)))</formula>
    </cfRule>
    <cfRule type="containsText" dxfId="10910" priority="1301" operator="containsText" text="ALTA">
      <formula>NOT(ISERROR(SEARCH("ALTA",AQ9)))</formula>
    </cfRule>
  </conditionalFormatting>
  <conditionalFormatting sqref="AA6 AA8">
    <cfRule type="cellIs" dxfId="10909" priority="1278" operator="equal">
      <formula>100%</formula>
    </cfRule>
    <cfRule type="cellIs" dxfId="10908" priority="1279" operator="equal">
      <formula>75%</formula>
    </cfRule>
    <cfRule type="cellIs" dxfId="10907" priority="1280" operator="equal">
      <formula>50%</formula>
    </cfRule>
    <cfRule type="cellIs" dxfId="10906" priority="1281" operator="equal">
      <formula>25%</formula>
    </cfRule>
    <cfRule type="containsText" dxfId="10905" priority="1282" operator="containsText" text="Extremo">
      <formula>NOT(ISERROR(SEARCH("Extremo",AA6)))</formula>
    </cfRule>
    <cfRule type="containsText" dxfId="10904" priority="1283" operator="containsText" text="Alto">
      <formula>NOT(ISERROR(SEARCH("Alto",AA6)))</formula>
    </cfRule>
    <cfRule type="containsText" dxfId="10903" priority="1284" operator="containsText" text="Bajo">
      <formula>NOT(ISERROR(SEARCH("Bajo",AA6)))</formula>
    </cfRule>
    <cfRule type="containsText" dxfId="10902" priority="1285" operator="containsText" text="Catastrófico">
      <formula>NOT(ISERROR(SEARCH("Catastrófico",AA6)))</formula>
    </cfRule>
    <cfRule type="containsText" dxfId="10901" priority="1286" operator="containsText" text="Mayor">
      <formula>NOT(ISERROR(SEARCH("Mayor",AA6)))</formula>
    </cfRule>
    <cfRule type="containsText" dxfId="10900" priority="1287" operator="containsText" text="Moderado">
      <formula>NOT(ISERROR(SEARCH("Moderado",AA6)))</formula>
    </cfRule>
    <cfRule type="containsText" dxfId="10899" priority="1288" operator="containsText" text="Menor">
      <formula>NOT(ISERROR(SEARCH("Menor",AA6)))</formula>
    </cfRule>
    <cfRule type="containsText" dxfId="10898" priority="1289" operator="containsText" text="Leve">
      <formula>NOT(ISERROR(SEARCH("Leve",AA6)))</formula>
    </cfRule>
    <cfRule type="containsText" dxfId="10897" priority="1290" operator="containsText" text="Muy a">
      <formula>NOT(ISERROR(SEARCH("Muy a",AA6)))</formula>
    </cfRule>
    <cfRule type="containsText" dxfId="10896" priority="1291" operator="containsText" text="Muy b">
      <formula>NOT(ISERROR(SEARCH("Muy b",AA6)))</formula>
    </cfRule>
    <cfRule type="containsText" dxfId="10895" priority="1292" operator="containsText" text="Baja">
      <formula>NOT(ISERROR(SEARCH("Baja",AA6)))</formula>
    </cfRule>
    <cfRule type="containsText" dxfId="10894" priority="1293" operator="containsText" text="Media">
      <formula>NOT(ISERROR(SEARCH("Media",AA6)))</formula>
    </cfRule>
    <cfRule type="containsText" dxfId="10893" priority="1294" operator="containsText" text="Alta">
      <formula>NOT(ISERROR(SEARCH("Alta",AA6)))</formula>
    </cfRule>
  </conditionalFormatting>
  <conditionalFormatting sqref="AU5">
    <cfRule type="containsText" dxfId="10892" priority="1257" operator="containsText" text="BAJA">
      <formula>NOT(ISERROR(SEARCH("BAJA",AU5)))</formula>
    </cfRule>
    <cfRule type="containsText" dxfId="10891" priority="1258" operator="containsText" text="MEDIA">
      <formula>NOT(ISERROR(SEARCH("MEDIA",AU5)))</formula>
    </cfRule>
    <cfRule type="containsText" dxfId="10890" priority="1259" operator="containsText" text="ALTA">
      <formula>NOT(ISERROR(SEARCH("ALTA",AU5)))</formula>
    </cfRule>
  </conditionalFormatting>
  <conditionalFormatting sqref="AU6">
    <cfRule type="containsText" dxfId="10889" priority="1254" operator="containsText" text="BAJA">
      <formula>NOT(ISERROR(SEARCH("BAJA",AU6)))</formula>
    </cfRule>
    <cfRule type="containsText" dxfId="10888" priority="1255" operator="containsText" text="MEDIA">
      <formula>NOT(ISERROR(SEARCH("MEDIA",AU6)))</formula>
    </cfRule>
    <cfRule type="containsText" dxfId="10887" priority="1256" operator="containsText" text="ALTA">
      <formula>NOT(ISERROR(SEARCH("ALTA",AU6)))</formula>
    </cfRule>
  </conditionalFormatting>
  <conditionalFormatting sqref="AU7">
    <cfRule type="containsText" dxfId="10886" priority="1251" operator="containsText" text="BAJA">
      <formula>NOT(ISERROR(SEARCH("BAJA",AU7)))</formula>
    </cfRule>
    <cfRule type="containsText" dxfId="10885" priority="1252" operator="containsText" text="MEDIA">
      <formula>NOT(ISERROR(SEARCH("MEDIA",AU7)))</formula>
    </cfRule>
    <cfRule type="containsText" dxfId="10884" priority="1253" operator="containsText" text="ALTA">
      <formula>NOT(ISERROR(SEARCH("ALTA",AU7)))</formula>
    </cfRule>
  </conditionalFormatting>
  <conditionalFormatting sqref="AU8">
    <cfRule type="containsText" dxfId="10883" priority="1248" operator="containsText" text="BAJA">
      <formula>NOT(ISERROR(SEARCH("BAJA",AU8)))</formula>
    </cfRule>
    <cfRule type="containsText" dxfId="10882" priority="1249" operator="containsText" text="MEDIA">
      <formula>NOT(ISERROR(SEARCH("MEDIA",AU8)))</formula>
    </cfRule>
    <cfRule type="containsText" dxfId="10881" priority="1250" operator="containsText" text="ALTA">
      <formula>NOT(ISERROR(SEARCH("ALTA",AU8)))</formula>
    </cfRule>
  </conditionalFormatting>
  <conditionalFormatting sqref="AU9">
    <cfRule type="containsText" dxfId="10880" priority="1245" operator="containsText" text="BAJA">
      <formula>NOT(ISERROR(SEARCH("BAJA",AU9)))</formula>
    </cfRule>
    <cfRule type="containsText" dxfId="10879" priority="1246" operator="containsText" text="MEDIA">
      <formula>NOT(ISERROR(SEARCH("MEDIA",AU9)))</formula>
    </cfRule>
    <cfRule type="containsText" dxfId="10878" priority="1247" operator="containsText" text="ALTA">
      <formula>NOT(ISERROR(SEARCH("ALTA",AU9)))</formula>
    </cfRule>
  </conditionalFormatting>
  <conditionalFormatting sqref="AU10">
    <cfRule type="containsText" dxfId="10877" priority="1242" operator="containsText" text="BAJA">
      <formula>NOT(ISERROR(SEARCH("BAJA",AU10)))</formula>
    </cfRule>
    <cfRule type="containsText" dxfId="10876" priority="1243" operator="containsText" text="MEDIA">
      <formula>NOT(ISERROR(SEARCH("MEDIA",AU10)))</formula>
    </cfRule>
    <cfRule type="containsText" dxfId="10875" priority="1244" operator="containsText" text="ALTA">
      <formula>NOT(ISERROR(SEARCH("ALTA",AU10)))</formula>
    </cfRule>
  </conditionalFormatting>
  <conditionalFormatting sqref="AW8">
    <cfRule type="containsText" dxfId="10874" priority="1187" operator="containsText" text="Extremo">
      <formula>NOT(ISERROR(SEARCH("Extremo",AW8)))</formula>
    </cfRule>
    <cfRule type="containsText" dxfId="10873" priority="1188" operator="containsText" text="Alto">
      <formula>NOT(ISERROR(SEARCH("Alto",AW8)))</formula>
    </cfRule>
    <cfRule type="containsText" dxfId="10872" priority="1189" operator="containsText" text="Bajo">
      <formula>NOT(ISERROR(SEARCH("Bajo",AW8)))</formula>
    </cfRule>
    <cfRule type="containsText" dxfId="10871" priority="1190" operator="containsText" text="Catastrófico">
      <formula>NOT(ISERROR(SEARCH("Catastrófico",AW8)))</formula>
    </cfRule>
    <cfRule type="containsText" dxfId="10870" priority="1191" operator="containsText" text="Mayor">
      <formula>NOT(ISERROR(SEARCH("Mayor",AW8)))</formula>
    </cfRule>
    <cfRule type="containsText" dxfId="10869" priority="1192" operator="containsText" text="Moderado">
      <formula>NOT(ISERROR(SEARCH("Moderado",AW8)))</formula>
    </cfRule>
    <cfRule type="containsText" dxfId="10868" priority="1193" operator="containsText" text="Menor">
      <formula>NOT(ISERROR(SEARCH("Menor",AW8)))</formula>
    </cfRule>
    <cfRule type="containsText" dxfId="10867" priority="1194" operator="containsText" text="Leve">
      <formula>NOT(ISERROR(SEARCH("Leve",AW8)))</formula>
    </cfRule>
    <cfRule type="containsText" dxfId="10866" priority="1195" operator="containsText" text="Muy a">
      <formula>NOT(ISERROR(SEARCH("Muy a",AW8)))</formula>
    </cfRule>
    <cfRule type="containsText" dxfId="10865" priority="1196" operator="containsText" text="Muy b">
      <formula>NOT(ISERROR(SEARCH("Muy b",AW8)))</formula>
    </cfRule>
    <cfRule type="containsText" dxfId="10864" priority="1197" operator="containsText" text="Baja">
      <formula>NOT(ISERROR(SEARCH("Baja",AW8)))</formula>
    </cfRule>
    <cfRule type="containsText" dxfId="10863" priority="1198" operator="containsText" text="Media">
      <formula>NOT(ISERROR(SEARCH("Media",AW8)))</formula>
    </cfRule>
    <cfRule type="containsText" dxfId="10862" priority="1199" operator="containsText" text="Alta">
      <formula>NOT(ISERROR(SEARCH("Alta",AW8)))</formula>
    </cfRule>
  </conditionalFormatting>
  <conditionalFormatting sqref="AV5">
    <cfRule type="cellIs" dxfId="10861" priority="1176" operator="greaterThan">
      <formula>75%</formula>
    </cfRule>
    <cfRule type="cellIs" dxfId="10860" priority="1177" operator="between">
      <formula>51%</formula>
      <formula>75%</formula>
    </cfRule>
    <cfRule type="cellIs" dxfId="10859" priority="1178" operator="between">
      <formula>26%</formula>
      <formula>50%</formula>
    </cfRule>
    <cfRule type="cellIs" dxfId="10858" priority="1179" operator="between">
      <formula>0%</formula>
      <formula>25%</formula>
    </cfRule>
    <cfRule type="containsText" dxfId="10857" priority="1180" operator="containsText" text="BAJA">
      <formula>NOT(ISERROR(SEARCH("BAJA",AV5)))</formula>
    </cfRule>
    <cfRule type="containsText" dxfId="10856" priority="1181" operator="containsText" text="MEDIA">
      <formula>NOT(ISERROR(SEARCH("MEDIA",AV5)))</formula>
    </cfRule>
    <cfRule type="containsText" dxfId="10855" priority="1182" operator="containsText" text="ALTA">
      <formula>NOT(ISERROR(SEARCH("ALTA",AV5)))</formula>
    </cfRule>
  </conditionalFormatting>
  <conditionalFormatting sqref="AV6">
    <cfRule type="cellIs" dxfId="10854" priority="1169" operator="greaterThan">
      <formula>75%</formula>
    </cfRule>
    <cfRule type="cellIs" dxfId="10853" priority="1170" operator="between">
      <formula>51%</formula>
      <formula>75%</formula>
    </cfRule>
    <cfRule type="cellIs" dxfId="10852" priority="1171" operator="between">
      <formula>26%</formula>
      <formula>50%</formula>
    </cfRule>
    <cfRule type="cellIs" dxfId="10851" priority="1172" operator="between">
      <formula>0%</formula>
      <formula>25%</formula>
    </cfRule>
    <cfRule type="containsText" dxfId="10850" priority="1173" operator="containsText" text="BAJA">
      <formula>NOT(ISERROR(SEARCH("BAJA",AV6)))</formula>
    </cfRule>
    <cfRule type="containsText" dxfId="10849" priority="1174" operator="containsText" text="MEDIA">
      <formula>NOT(ISERROR(SEARCH("MEDIA",AV6)))</formula>
    </cfRule>
    <cfRule type="containsText" dxfId="10848" priority="1175" operator="containsText" text="ALTA">
      <formula>NOT(ISERROR(SEARCH("ALTA",AV6)))</formula>
    </cfRule>
  </conditionalFormatting>
  <conditionalFormatting sqref="AV7">
    <cfRule type="cellIs" dxfId="10847" priority="1162" operator="greaterThan">
      <formula>75%</formula>
    </cfRule>
    <cfRule type="cellIs" dxfId="10846" priority="1163" operator="between">
      <formula>51%</formula>
      <formula>75%</formula>
    </cfRule>
    <cfRule type="cellIs" dxfId="10845" priority="1164" operator="between">
      <formula>26%</formula>
      <formula>50%</formula>
    </cfRule>
    <cfRule type="cellIs" dxfId="10844" priority="1165" operator="between">
      <formula>0%</formula>
      <formula>25%</formula>
    </cfRule>
    <cfRule type="containsText" dxfId="10843" priority="1166" operator="containsText" text="BAJA">
      <formula>NOT(ISERROR(SEARCH("BAJA",AV7)))</formula>
    </cfRule>
    <cfRule type="containsText" dxfId="10842" priority="1167" operator="containsText" text="MEDIA">
      <formula>NOT(ISERROR(SEARCH("MEDIA",AV7)))</formula>
    </cfRule>
    <cfRule type="containsText" dxfId="10841" priority="1168" operator="containsText" text="ALTA">
      <formula>NOT(ISERROR(SEARCH("ALTA",AV7)))</formula>
    </cfRule>
  </conditionalFormatting>
  <conditionalFormatting sqref="AV8">
    <cfRule type="cellIs" dxfId="10840" priority="1155" operator="greaterThan">
      <formula>75%</formula>
    </cfRule>
    <cfRule type="cellIs" dxfId="10839" priority="1156" operator="between">
      <formula>51%</formula>
      <formula>75%</formula>
    </cfRule>
    <cfRule type="cellIs" dxfId="10838" priority="1157" operator="between">
      <formula>26%</formula>
      <formula>50%</formula>
    </cfRule>
    <cfRule type="cellIs" dxfId="10837" priority="1158" operator="between">
      <formula>0%</formula>
      <formula>25%</formula>
    </cfRule>
    <cfRule type="containsText" dxfId="10836" priority="1159" operator="containsText" text="BAJA">
      <formula>NOT(ISERROR(SEARCH("BAJA",AV8)))</formula>
    </cfRule>
    <cfRule type="containsText" dxfId="10835" priority="1160" operator="containsText" text="MEDIA">
      <formula>NOT(ISERROR(SEARCH("MEDIA",AV8)))</formula>
    </cfRule>
    <cfRule type="containsText" dxfId="10834" priority="1161" operator="containsText" text="ALTA">
      <formula>NOT(ISERROR(SEARCH("ALTA",AV8)))</formula>
    </cfRule>
  </conditionalFormatting>
  <conditionalFormatting sqref="AV9">
    <cfRule type="cellIs" dxfId="10833" priority="1148" operator="greaterThan">
      <formula>75%</formula>
    </cfRule>
    <cfRule type="cellIs" dxfId="10832" priority="1149" operator="between">
      <formula>51%</formula>
      <formula>75%</formula>
    </cfRule>
    <cfRule type="cellIs" dxfId="10831" priority="1150" operator="between">
      <formula>26%</formula>
      <formula>50%</formula>
    </cfRule>
    <cfRule type="cellIs" dxfId="10830" priority="1151" operator="between">
      <formula>0%</formula>
      <formula>25%</formula>
    </cfRule>
    <cfRule type="containsText" dxfId="10829" priority="1152" operator="containsText" text="BAJA">
      <formula>NOT(ISERROR(SEARCH("BAJA",AV9)))</formula>
    </cfRule>
    <cfRule type="containsText" dxfId="10828" priority="1153" operator="containsText" text="MEDIA">
      <formula>NOT(ISERROR(SEARCH("MEDIA",AV9)))</formula>
    </cfRule>
    <cfRule type="containsText" dxfId="10827" priority="1154" operator="containsText" text="ALTA">
      <formula>NOT(ISERROR(SEARCH("ALTA",AV9)))</formula>
    </cfRule>
  </conditionalFormatting>
  <conditionalFormatting sqref="AV10">
    <cfRule type="cellIs" dxfId="10826" priority="1141" operator="greaterThan">
      <formula>75%</formula>
    </cfRule>
    <cfRule type="cellIs" dxfId="10825" priority="1142" operator="between">
      <formula>51%</formula>
      <formula>75%</formula>
    </cfRule>
    <cfRule type="cellIs" dxfId="10824" priority="1143" operator="between">
      <formula>26%</formula>
      <formula>50%</formula>
    </cfRule>
    <cfRule type="cellIs" dxfId="10823" priority="1144" operator="between">
      <formula>0%</formula>
      <formula>25%</formula>
    </cfRule>
    <cfRule type="containsText" dxfId="10822" priority="1145" operator="containsText" text="BAJA">
      <formula>NOT(ISERROR(SEARCH("BAJA",AV10)))</formula>
    </cfRule>
    <cfRule type="containsText" dxfId="10821" priority="1146" operator="containsText" text="MEDIA">
      <formula>NOT(ISERROR(SEARCH("MEDIA",AV10)))</formula>
    </cfRule>
    <cfRule type="containsText" dxfId="10820" priority="1147" operator="containsText" text="ALTA">
      <formula>NOT(ISERROR(SEARCH("ALTA",AV10)))</formula>
    </cfRule>
  </conditionalFormatting>
  <conditionalFormatting sqref="AW6">
    <cfRule type="cellIs" dxfId="10819" priority="1015" operator="equal">
      <formula>100%</formula>
    </cfRule>
    <cfRule type="cellIs" dxfId="10818" priority="1016" operator="equal">
      <formula>80%</formula>
    </cfRule>
    <cfRule type="cellIs" dxfId="10817" priority="1017" operator="equal">
      <formula>60%</formula>
    </cfRule>
    <cfRule type="cellIs" dxfId="10816" priority="1018" operator="equal">
      <formula>40%</formula>
    </cfRule>
    <cfRule type="cellIs" dxfId="10815" priority="1019" operator="equal">
      <formula>0.2</formula>
    </cfRule>
    <cfRule type="containsText" dxfId="10814" priority="1020" operator="containsText" text="Extremo">
      <formula>NOT(ISERROR(SEARCH("Extremo",AW6)))</formula>
    </cfRule>
    <cfRule type="containsText" dxfId="10813" priority="1021" operator="containsText" text="Alto">
      <formula>NOT(ISERROR(SEARCH("Alto",AW6)))</formula>
    </cfRule>
    <cfRule type="containsText" dxfId="10812" priority="1022" operator="containsText" text="Bajo">
      <formula>NOT(ISERROR(SEARCH("Bajo",AW6)))</formula>
    </cfRule>
    <cfRule type="containsText" dxfId="10811" priority="1023" operator="containsText" text="Catastrófico">
      <formula>NOT(ISERROR(SEARCH("Catastrófico",AW6)))</formula>
    </cfRule>
    <cfRule type="containsText" dxfId="10810" priority="1024" operator="containsText" text="Mayor">
      <formula>NOT(ISERROR(SEARCH("Mayor",AW6)))</formula>
    </cfRule>
    <cfRule type="containsText" dxfId="10809" priority="1025" operator="containsText" text="Moderado">
      <formula>NOT(ISERROR(SEARCH("Moderado",AW6)))</formula>
    </cfRule>
    <cfRule type="containsText" dxfId="10808" priority="1026" operator="containsText" text="Menor">
      <formula>NOT(ISERROR(SEARCH("Menor",AW6)))</formula>
    </cfRule>
    <cfRule type="containsText" dxfId="10807" priority="1027" operator="containsText" text="Leve">
      <formula>NOT(ISERROR(SEARCH("Leve",AW6)))</formula>
    </cfRule>
    <cfRule type="containsText" dxfId="10806" priority="1028" operator="containsText" text="Muy a">
      <formula>NOT(ISERROR(SEARCH("Muy a",AW6)))</formula>
    </cfRule>
    <cfRule type="containsText" dxfId="10805" priority="1029" operator="containsText" text="Muy b">
      <formula>NOT(ISERROR(SEARCH("Muy b",AW6)))</formula>
    </cfRule>
    <cfRule type="containsText" dxfId="10804" priority="1030" operator="containsText" text="Baja">
      <formula>NOT(ISERROR(SEARCH("Baja",AW6)))</formula>
    </cfRule>
    <cfRule type="containsText" dxfId="10803" priority="1031" operator="containsText" text="Media">
      <formula>NOT(ISERROR(SEARCH("Media",AW6)))</formula>
    </cfRule>
    <cfRule type="containsText" dxfId="10802" priority="1032" operator="containsText" text="Alta">
      <formula>NOT(ISERROR(SEARCH("Alta",AW6)))</formula>
    </cfRule>
  </conditionalFormatting>
  <conditionalFormatting sqref="S4">
    <cfRule type="cellIs" dxfId="10801" priority="997" operator="equal">
      <formula>100%</formula>
    </cfRule>
    <cfRule type="cellIs" dxfId="10800" priority="998" operator="equal">
      <formula>80%</formula>
    </cfRule>
    <cfRule type="cellIs" dxfId="10799" priority="999" operator="equal">
      <formula>60%</formula>
    </cfRule>
    <cfRule type="cellIs" dxfId="10798" priority="1000" operator="equal">
      <formula>40%</formula>
    </cfRule>
    <cfRule type="cellIs" dxfId="10797" priority="1001" operator="equal">
      <formula>0.2</formula>
    </cfRule>
    <cfRule type="containsText" dxfId="10796" priority="1002" operator="containsText" text="Extremo">
      <formula>NOT(ISERROR(SEARCH("Extremo",S4)))</formula>
    </cfRule>
    <cfRule type="containsText" dxfId="10795" priority="1003" operator="containsText" text="Alto">
      <formula>NOT(ISERROR(SEARCH("Alto",S4)))</formula>
    </cfRule>
    <cfRule type="containsText" dxfId="10794" priority="1004" operator="containsText" text="Bajo">
      <formula>NOT(ISERROR(SEARCH("Bajo",S4)))</formula>
    </cfRule>
    <cfRule type="containsText" dxfId="10793" priority="1005" operator="containsText" text="Catastrófico">
      <formula>NOT(ISERROR(SEARCH("Catastrófico",S4)))</formula>
    </cfRule>
    <cfRule type="containsText" dxfId="10792" priority="1006" operator="containsText" text="Mayor">
      <formula>NOT(ISERROR(SEARCH("Mayor",S4)))</formula>
    </cfRule>
    <cfRule type="containsText" dxfId="10791" priority="1007" operator="containsText" text="Moderado">
      <formula>NOT(ISERROR(SEARCH("Moderado",S4)))</formula>
    </cfRule>
    <cfRule type="containsText" dxfId="10790" priority="1008" operator="containsText" text="Menor">
      <formula>NOT(ISERROR(SEARCH("Menor",S4)))</formula>
    </cfRule>
    <cfRule type="containsText" dxfId="10789" priority="1009" operator="containsText" text="Leve">
      <formula>NOT(ISERROR(SEARCH("Leve",S4)))</formula>
    </cfRule>
    <cfRule type="containsText" dxfId="10788" priority="1010" operator="containsText" text="Muy a">
      <formula>NOT(ISERROR(SEARCH("Muy a",S4)))</formula>
    </cfRule>
    <cfRule type="containsText" dxfId="10787" priority="1011" operator="containsText" text="Muy b">
      <formula>NOT(ISERROR(SEARCH("Muy b",S4)))</formula>
    </cfRule>
    <cfRule type="containsText" dxfId="10786" priority="1012" operator="containsText" text="Baja">
      <formula>NOT(ISERROR(SEARCH("Baja",S4)))</formula>
    </cfRule>
    <cfRule type="containsText" dxfId="10785" priority="1013" operator="containsText" text="Media">
      <formula>NOT(ISERROR(SEARCH("Media",S4)))</formula>
    </cfRule>
    <cfRule type="containsText" dxfId="10784" priority="1014" operator="containsText" text="Alta">
      <formula>NOT(ISERROR(SEARCH("Alta",S4)))</formula>
    </cfRule>
  </conditionalFormatting>
  <conditionalFormatting sqref="S8">
    <cfRule type="cellIs" dxfId="10783" priority="961" operator="equal">
      <formula>100%</formula>
    </cfRule>
    <cfRule type="cellIs" dxfId="10782" priority="962" operator="equal">
      <formula>80%</formula>
    </cfRule>
    <cfRule type="cellIs" dxfId="10781" priority="963" operator="equal">
      <formula>60%</formula>
    </cfRule>
    <cfRule type="cellIs" dxfId="10780" priority="964" operator="equal">
      <formula>40%</formula>
    </cfRule>
    <cfRule type="cellIs" dxfId="10779" priority="965" operator="equal">
      <formula>0.2</formula>
    </cfRule>
    <cfRule type="containsText" dxfId="10778" priority="966" operator="containsText" text="Extremo">
      <formula>NOT(ISERROR(SEARCH("Extremo",S8)))</formula>
    </cfRule>
    <cfRule type="containsText" dxfId="10777" priority="967" operator="containsText" text="Alto">
      <formula>NOT(ISERROR(SEARCH("Alto",S8)))</formula>
    </cfRule>
    <cfRule type="containsText" dxfId="10776" priority="968" operator="containsText" text="Bajo">
      <formula>NOT(ISERROR(SEARCH("Bajo",S8)))</formula>
    </cfRule>
    <cfRule type="containsText" dxfId="10775" priority="969" operator="containsText" text="Catastrófico">
      <formula>NOT(ISERROR(SEARCH("Catastrófico",S8)))</formula>
    </cfRule>
    <cfRule type="containsText" dxfId="10774" priority="970" operator="containsText" text="Mayor">
      <formula>NOT(ISERROR(SEARCH("Mayor",S8)))</formula>
    </cfRule>
    <cfRule type="containsText" dxfId="10773" priority="971" operator="containsText" text="Moderado">
      <formula>NOT(ISERROR(SEARCH("Moderado",S8)))</formula>
    </cfRule>
    <cfRule type="containsText" dxfId="10772" priority="972" operator="containsText" text="Menor">
      <formula>NOT(ISERROR(SEARCH("Menor",S8)))</formula>
    </cfRule>
    <cfRule type="containsText" dxfId="10771" priority="973" operator="containsText" text="Leve">
      <formula>NOT(ISERROR(SEARCH("Leve",S8)))</formula>
    </cfRule>
    <cfRule type="containsText" dxfId="10770" priority="974" operator="containsText" text="Muy a">
      <formula>NOT(ISERROR(SEARCH("Muy a",S8)))</formula>
    </cfRule>
    <cfRule type="containsText" dxfId="10769" priority="975" operator="containsText" text="Muy b">
      <formula>NOT(ISERROR(SEARCH("Muy b",S8)))</formula>
    </cfRule>
    <cfRule type="containsText" dxfId="10768" priority="976" operator="containsText" text="Baja">
      <formula>NOT(ISERROR(SEARCH("Baja",S8)))</formula>
    </cfRule>
    <cfRule type="containsText" dxfId="10767" priority="977" operator="containsText" text="Media">
      <formula>NOT(ISERROR(SEARCH("Media",S8)))</formula>
    </cfRule>
    <cfRule type="containsText" dxfId="10766" priority="978" operator="containsText" text="Alta">
      <formula>NOT(ISERROR(SEARCH("Alta",S8)))</formula>
    </cfRule>
  </conditionalFormatting>
  <conditionalFormatting sqref="T4:U4">
    <cfRule type="cellIs" dxfId="10765" priority="943" operator="equal">
      <formula>100%</formula>
    </cfRule>
    <cfRule type="cellIs" dxfId="10764" priority="944" operator="equal">
      <formula>80%</formula>
    </cfRule>
    <cfRule type="cellIs" dxfId="10763" priority="945" operator="equal">
      <formula>60%</formula>
    </cfRule>
    <cfRule type="cellIs" dxfId="10762" priority="946" operator="equal">
      <formula>40%</formula>
    </cfRule>
    <cfRule type="cellIs" dxfId="10761" priority="947" operator="equal">
      <formula>0.2</formula>
    </cfRule>
    <cfRule type="containsText" dxfId="10760" priority="948" operator="containsText" text="Extremo">
      <formula>NOT(ISERROR(SEARCH("Extremo",T4)))</formula>
    </cfRule>
    <cfRule type="containsText" dxfId="10759" priority="949" operator="containsText" text="Alto">
      <formula>NOT(ISERROR(SEARCH("Alto",T4)))</formula>
    </cfRule>
    <cfRule type="containsText" dxfId="10758" priority="950" operator="containsText" text="Bajo">
      <formula>NOT(ISERROR(SEARCH("Bajo",T4)))</formula>
    </cfRule>
    <cfRule type="containsText" dxfId="10757" priority="951" operator="containsText" text="Catastrófico">
      <formula>NOT(ISERROR(SEARCH("Catastrófico",T4)))</formula>
    </cfRule>
    <cfRule type="containsText" dxfId="10756" priority="952" operator="containsText" text="Mayor">
      <formula>NOT(ISERROR(SEARCH("Mayor",T4)))</formula>
    </cfRule>
    <cfRule type="containsText" dxfId="10755" priority="953" operator="containsText" text="Moderado">
      <formula>NOT(ISERROR(SEARCH("Moderado",T4)))</formula>
    </cfRule>
    <cfRule type="containsText" dxfId="10754" priority="954" operator="containsText" text="Menor">
      <formula>NOT(ISERROR(SEARCH("Menor",T4)))</formula>
    </cfRule>
    <cfRule type="containsText" dxfId="10753" priority="955" operator="containsText" text="Leve">
      <formula>NOT(ISERROR(SEARCH("Leve",T4)))</formula>
    </cfRule>
    <cfRule type="containsText" dxfId="10752" priority="956" operator="containsText" text="Muy a">
      <formula>NOT(ISERROR(SEARCH("Muy a",T4)))</formula>
    </cfRule>
    <cfRule type="containsText" dxfId="10751" priority="957" operator="containsText" text="Muy b">
      <formula>NOT(ISERROR(SEARCH("Muy b",T4)))</formula>
    </cfRule>
    <cfRule type="containsText" dxfId="10750" priority="958" operator="containsText" text="Baja">
      <formula>NOT(ISERROR(SEARCH("Baja",T4)))</formula>
    </cfRule>
    <cfRule type="containsText" dxfId="10749" priority="959" operator="containsText" text="Media">
      <formula>NOT(ISERROR(SEARCH("Media",T4)))</formula>
    </cfRule>
    <cfRule type="containsText" dxfId="10748" priority="960" operator="containsText" text="Alta">
      <formula>NOT(ISERROR(SEARCH("Alta",T4)))</formula>
    </cfRule>
  </conditionalFormatting>
  <conditionalFormatting sqref="T6">
    <cfRule type="cellIs" dxfId="10747" priority="925" operator="equal">
      <formula>100%</formula>
    </cfRule>
    <cfRule type="cellIs" dxfId="10746" priority="926" operator="equal">
      <formula>80%</formula>
    </cfRule>
    <cfRule type="cellIs" dxfId="10745" priority="927" operator="equal">
      <formula>60%</formula>
    </cfRule>
    <cfRule type="cellIs" dxfId="10744" priority="928" operator="equal">
      <formula>40%</formula>
    </cfRule>
    <cfRule type="cellIs" dxfId="10743" priority="929" operator="equal">
      <formula>0.2</formula>
    </cfRule>
    <cfRule type="containsText" dxfId="10742" priority="930" operator="containsText" text="Extremo">
      <formula>NOT(ISERROR(SEARCH("Extremo",T6)))</formula>
    </cfRule>
    <cfRule type="containsText" dxfId="10741" priority="931" operator="containsText" text="Alto">
      <formula>NOT(ISERROR(SEARCH("Alto",T6)))</formula>
    </cfRule>
    <cfRule type="containsText" dxfId="10740" priority="932" operator="containsText" text="Bajo">
      <formula>NOT(ISERROR(SEARCH("Bajo",T6)))</formula>
    </cfRule>
    <cfRule type="containsText" dxfId="10739" priority="933" operator="containsText" text="Catastrófico">
      <formula>NOT(ISERROR(SEARCH("Catastrófico",T6)))</formula>
    </cfRule>
    <cfRule type="containsText" dxfId="10738" priority="934" operator="containsText" text="Mayor">
      <formula>NOT(ISERROR(SEARCH("Mayor",T6)))</formula>
    </cfRule>
    <cfRule type="containsText" dxfId="10737" priority="935" operator="containsText" text="Moderado">
      <formula>NOT(ISERROR(SEARCH("Moderado",T6)))</formula>
    </cfRule>
    <cfRule type="containsText" dxfId="10736" priority="936" operator="containsText" text="Menor">
      <formula>NOT(ISERROR(SEARCH("Menor",T6)))</formula>
    </cfRule>
    <cfRule type="containsText" dxfId="10735" priority="937" operator="containsText" text="Leve">
      <formula>NOT(ISERROR(SEARCH("Leve",T6)))</formula>
    </cfRule>
    <cfRule type="containsText" dxfId="10734" priority="938" operator="containsText" text="Muy a">
      <formula>NOT(ISERROR(SEARCH("Muy a",T6)))</formula>
    </cfRule>
    <cfRule type="containsText" dxfId="10733" priority="939" operator="containsText" text="Muy b">
      <formula>NOT(ISERROR(SEARCH("Muy b",T6)))</formula>
    </cfRule>
    <cfRule type="containsText" dxfId="10732" priority="940" operator="containsText" text="Baja">
      <formula>NOT(ISERROR(SEARCH("Baja",T6)))</formula>
    </cfRule>
    <cfRule type="containsText" dxfId="10731" priority="941" operator="containsText" text="Media">
      <formula>NOT(ISERROR(SEARCH("Media",T6)))</formula>
    </cfRule>
    <cfRule type="containsText" dxfId="10730" priority="942" operator="containsText" text="Alta">
      <formula>NOT(ISERROR(SEARCH("Alta",T6)))</formula>
    </cfRule>
  </conditionalFormatting>
  <conditionalFormatting sqref="T8">
    <cfRule type="cellIs" dxfId="10729" priority="907" operator="equal">
      <formula>100%</formula>
    </cfRule>
    <cfRule type="cellIs" dxfId="10728" priority="908" operator="equal">
      <formula>80%</formula>
    </cfRule>
    <cfRule type="cellIs" dxfId="10727" priority="909" operator="equal">
      <formula>60%</formula>
    </cfRule>
    <cfRule type="cellIs" dxfId="10726" priority="910" operator="equal">
      <formula>40%</formula>
    </cfRule>
    <cfRule type="cellIs" dxfId="10725" priority="911" operator="equal">
      <formula>0.2</formula>
    </cfRule>
    <cfRule type="containsText" dxfId="10724" priority="912" operator="containsText" text="Extremo">
      <formula>NOT(ISERROR(SEARCH("Extremo",T8)))</formula>
    </cfRule>
    <cfRule type="containsText" dxfId="10723" priority="913" operator="containsText" text="Alto">
      <formula>NOT(ISERROR(SEARCH("Alto",T8)))</formula>
    </cfRule>
    <cfRule type="containsText" dxfId="10722" priority="914" operator="containsText" text="Bajo">
      <formula>NOT(ISERROR(SEARCH("Bajo",T8)))</formula>
    </cfRule>
    <cfRule type="containsText" dxfId="10721" priority="915" operator="containsText" text="Catastrófico">
      <formula>NOT(ISERROR(SEARCH("Catastrófico",T8)))</formula>
    </cfRule>
    <cfRule type="containsText" dxfId="10720" priority="916" operator="containsText" text="Mayor">
      <formula>NOT(ISERROR(SEARCH("Mayor",T8)))</formula>
    </cfRule>
    <cfRule type="containsText" dxfId="10719" priority="917" operator="containsText" text="Moderado">
      <formula>NOT(ISERROR(SEARCH("Moderado",T8)))</formula>
    </cfRule>
    <cfRule type="containsText" dxfId="10718" priority="918" operator="containsText" text="Menor">
      <formula>NOT(ISERROR(SEARCH("Menor",T8)))</formula>
    </cfRule>
    <cfRule type="containsText" dxfId="10717" priority="919" operator="containsText" text="Leve">
      <formula>NOT(ISERROR(SEARCH("Leve",T8)))</formula>
    </cfRule>
    <cfRule type="containsText" dxfId="10716" priority="920" operator="containsText" text="Muy a">
      <formula>NOT(ISERROR(SEARCH("Muy a",T8)))</formula>
    </cfRule>
    <cfRule type="containsText" dxfId="10715" priority="921" operator="containsText" text="Muy b">
      <formula>NOT(ISERROR(SEARCH("Muy b",T8)))</formula>
    </cfRule>
    <cfRule type="containsText" dxfId="10714" priority="922" operator="containsText" text="Baja">
      <formula>NOT(ISERROR(SEARCH("Baja",T8)))</formula>
    </cfRule>
    <cfRule type="containsText" dxfId="10713" priority="923" operator="containsText" text="Media">
      <formula>NOT(ISERROR(SEARCH("Media",T8)))</formula>
    </cfRule>
    <cfRule type="containsText" dxfId="10712" priority="924" operator="containsText" text="Alta">
      <formula>NOT(ISERROR(SEARCH("Alta",T8)))</formula>
    </cfRule>
  </conditionalFormatting>
  <conditionalFormatting sqref="U6">
    <cfRule type="cellIs" dxfId="10711" priority="889" operator="equal">
      <formula>100%</formula>
    </cfRule>
    <cfRule type="cellIs" dxfId="10710" priority="890" operator="equal">
      <formula>80%</formula>
    </cfRule>
    <cfRule type="cellIs" dxfId="10709" priority="891" operator="equal">
      <formula>60%</formula>
    </cfRule>
    <cfRule type="cellIs" dxfId="10708" priority="892" operator="equal">
      <formula>40%</formula>
    </cfRule>
    <cfRule type="cellIs" dxfId="10707" priority="893" operator="equal">
      <formula>0.2</formula>
    </cfRule>
    <cfRule type="containsText" dxfId="10706" priority="894" operator="containsText" text="Extremo">
      <formula>NOT(ISERROR(SEARCH("Extremo",U6)))</formula>
    </cfRule>
    <cfRule type="containsText" dxfId="10705" priority="895" operator="containsText" text="Alto">
      <formula>NOT(ISERROR(SEARCH("Alto",U6)))</formula>
    </cfRule>
    <cfRule type="containsText" dxfId="10704" priority="896" operator="containsText" text="Bajo">
      <formula>NOT(ISERROR(SEARCH("Bajo",U6)))</formula>
    </cfRule>
    <cfRule type="containsText" dxfId="10703" priority="897" operator="containsText" text="Catastrófico">
      <formula>NOT(ISERROR(SEARCH("Catastrófico",U6)))</formula>
    </cfRule>
    <cfRule type="containsText" dxfId="10702" priority="898" operator="containsText" text="Mayor">
      <formula>NOT(ISERROR(SEARCH("Mayor",U6)))</formula>
    </cfRule>
    <cfRule type="containsText" dxfId="10701" priority="899" operator="containsText" text="Moderado">
      <formula>NOT(ISERROR(SEARCH("Moderado",U6)))</formula>
    </cfRule>
    <cfRule type="containsText" dxfId="10700" priority="900" operator="containsText" text="Menor">
      <formula>NOT(ISERROR(SEARCH("Menor",U6)))</formula>
    </cfRule>
    <cfRule type="containsText" dxfId="10699" priority="901" operator="containsText" text="Leve">
      <formula>NOT(ISERROR(SEARCH("Leve",U6)))</formula>
    </cfRule>
    <cfRule type="containsText" dxfId="10698" priority="902" operator="containsText" text="Muy a">
      <formula>NOT(ISERROR(SEARCH("Muy a",U6)))</formula>
    </cfRule>
    <cfRule type="containsText" dxfId="10697" priority="903" operator="containsText" text="Muy b">
      <formula>NOT(ISERROR(SEARCH("Muy b",U6)))</formula>
    </cfRule>
    <cfRule type="containsText" dxfId="10696" priority="904" operator="containsText" text="Baja">
      <formula>NOT(ISERROR(SEARCH("Baja",U6)))</formula>
    </cfRule>
    <cfRule type="containsText" dxfId="10695" priority="905" operator="containsText" text="Media">
      <formula>NOT(ISERROR(SEARCH("Media",U6)))</formula>
    </cfRule>
    <cfRule type="containsText" dxfId="10694" priority="906" operator="containsText" text="Alta">
      <formula>NOT(ISERROR(SEARCH("Alta",U6)))</formula>
    </cfRule>
  </conditionalFormatting>
  <conditionalFormatting sqref="X6">
    <cfRule type="cellIs" dxfId="10693" priority="871" operator="equal">
      <formula>100%</formula>
    </cfRule>
    <cfRule type="cellIs" dxfId="10692" priority="872" operator="equal">
      <formula>80%</formula>
    </cfRule>
    <cfRule type="cellIs" dxfId="10691" priority="873" operator="equal">
      <formula>60%</formula>
    </cfRule>
    <cfRule type="cellIs" dxfId="10690" priority="874" operator="equal">
      <formula>40%</formula>
    </cfRule>
    <cfRule type="cellIs" dxfId="10689" priority="875" operator="equal">
      <formula>0.2</formula>
    </cfRule>
    <cfRule type="containsText" dxfId="10688" priority="876" operator="containsText" text="Extremo">
      <formula>NOT(ISERROR(SEARCH("Extremo",X6)))</formula>
    </cfRule>
    <cfRule type="containsText" dxfId="10687" priority="877" operator="containsText" text="Alto">
      <formula>NOT(ISERROR(SEARCH("Alto",X6)))</formula>
    </cfRule>
    <cfRule type="containsText" dxfId="10686" priority="878" operator="containsText" text="Bajo">
      <formula>NOT(ISERROR(SEARCH("Bajo",X6)))</formula>
    </cfRule>
    <cfRule type="containsText" dxfId="10685" priority="879" operator="containsText" text="Catastrófico">
      <formula>NOT(ISERROR(SEARCH("Catastrófico",X6)))</formula>
    </cfRule>
    <cfRule type="containsText" dxfId="10684" priority="880" operator="containsText" text="Mayor">
      <formula>NOT(ISERROR(SEARCH("Mayor",X6)))</formula>
    </cfRule>
    <cfRule type="containsText" dxfId="10683" priority="881" operator="containsText" text="Moderado">
      <formula>NOT(ISERROR(SEARCH("Moderado",X6)))</formula>
    </cfRule>
    <cfRule type="containsText" dxfId="10682" priority="882" operator="containsText" text="Menor">
      <formula>NOT(ISERROR(SEARCH("Menor",X6)))</formula>
    </cfRule>
    <cfRule type="containsText" dxfId="10681" priority="883" operator="containsText" text="Leve">
      <formula>NOT(ISERROR(SEARCH("Leve",X6)))</formula>
    </cfRule>
    <cfRule type="containsText" dxfId="10680" priority="884" operator="containsText" text="Muy a">
      <formula>NOT(ISERROR(SEARCH("Muy a",X6)))</formula>
    </cfRule>
    <cfRule type="containsText" dxfId="10679" priority="885" operator="containsText" text="Muy b">
      <formula>NOT(ISERROR(SEARCH("Muy b",X6)))</formula>
    </cfRule>
    <cfRule type="containsText" dxfId="10678" priority="886" operator="containsText" text="Baja">
      <formula>NOT(ISERROR(SEARCH("Baja",X6)))</formula>
    </cfRule>
    <cfRule type="containsText" dxfId="10677" priority="887" operator="containsText" text="Media">
      <formula>NOT(ISERROR(SEARCH("Media",X6)))</formula>
    </cfRule>
    <cfRule type="containsText" dxfId="10676" priority="888" operator="containsText" text="Alta">
      <formula>NOT(ISERROR(SEARCH("Alta",X6)))</formula>
    </cfRule>
  </conditionalFormatting>
  <conditionalFormatting sqref="U8">
    <cfRule type="cellIs" dxfId="10675" priority="853" operator="equal">
      <formula>100%</formula>
    </cfRule>
    <cfRule type="cellIs" dxfId="10674" priority="854" operator="equal">
      <formula>80%</formula>
    </cfRule>
    <cfRule type="cellIs" dxfId="10673" priority="855" operator="equal">
      <formula>60%</formula>
    </cfRule>
    <cfRule type="cellIs" dxfId="10672" priority="856" operator="equal">
      <formula>40%</formula>
    </cfRule>
    <cfRule type="cellIs" dxfId="10671" priority="857" operator="equal">
      <formula>0.2</formula>
    </cfRule>
    <cfRule type="containsText" dxfId="10670" priority="858" operator="containsText" text="Extremo">
      <formula>NOT(ISERROR(SEARCH("Extremo",U8)))</formula>
    </cfRule>
    <cfRule type="containsText" dxfId="10669" priority="859" operator="containsText" text="Alto">
      <formula>NOT(ISERROR(SEARCH("Alto",U8)))</formula>
    </cfRule>
    <cfRule type="containsText" dxfId="10668" priority="860" operator="containsText" text="Bajo">
      <formula>NOT(ISERROR(SEARCH("Bajo",U8)))</formula>
    </cfRule>
    <cfRule type="containsText" dxfId="10667" priority="861" operator="containsText" text="Catastrófico">
      <formula>NOT(ISERROR(SEARCH("Catastrófico",U8)))</formula>
    </cfRule>
    <cfRule type="containsText" dxfId="10666" priority="862" operator="containsText" text="Mayor">
      <formula>NOT(ISERROR(SEARCH("Mayor",U8)))</formula>
    </cfRule>
    <cfRule type="containsText" dxfId="10665" priority="863" operator="containsText" text="Moderado">
      <formula>NOT(ISERROR(SEARCH("Moderado",U8)))</formula>
    </cfRule>
    <cfRule type="containsText" dxfId="10664" priority="864" operator="containsText" text="Menor">
      <formula>NOT(ISERROR(SEARCH("Menor",U8)))</formula>
    </cfRule>
    <cfRule type="containsText" dxfId="10663" priority="865" operator="containsText" text="Leve">
      <formula>NOT(ISERROR(SEARCH("Leve",U8)))</formula>
    </cfRule>
    <cfRule type="containsText" dxfId="10662" priority="866" operator="containsText" text="Muy a">
      <formula>NOT(ISERROR(SEARCH("Muy a",U8)))</formula>
    </cfRule>
    <cfRule type="containsText" dxfId="10661" priority="867" operator="containsText" text="Muy b">
      <formula>NOT(ISERROR(SEARCH("Muy b",U8)))</formula>
    </cfRule>
    <cfRule type="containsText" dxfId="10660" priority="868" operator="containsText" text="Baja">
      <formula>NOT(ISERROR(SEARCH("Baja",U8)))</formula>
    </cfRule>
    <cfRule type="containsText" dxfId="10659" priority="869" operator="containsText" text="Media">
      <formula>NOT(ISERROR(SEARCH("Media",U8)))</formula>
    </cfRule>
    <cfRule type="containsText" dxfId="10658" priority="870" operator="containsText" text="Alta">
      <formula>NOT(ISERROR(SEARCH("Alta",U8)))</formula>
    </cfRule>
  </conditionalFormatting>
  <conditionalFormatting sqref="S6">
    <cfRule type="cellIs" dxfId="10657" priority="835" operator="equal">
      <formula>100%</formula>
    </cfRule>
    <cfRule type="cellIs" dxfId="10656" priority="836" operator="equal">
      <formula>80%</formula>
    </cfRule>
    <cfRule type="cellIs" dxfId="10655" priority="837" operator="equal">
      <formula>60%</formula>
    </cfRule>
    <cfRule type="cellIs" dxfId="10654" priority="838" operator="equal">
      <formula>40%</formula>
    </cfRule>
    <cfRule type="cellIs" dxfId="10653" priority="839" operator="equal">
      <formula>0.2</formula>
    </cfRule>
    <cfRule type="containsText" dxfId="10652" priority="840" operator="containsText" text="Extremo">
      <formula>NOT(ISERROR(SEARCH("Extremo",S6)))</formula>
    </cfRule>
    <cfRule type="containsText" dxfId="10651" priority="841" operator="containsText" text="Alto">
      <formula>NOT(ISERROR(SEARCH("Alto",S6)))</formula>
    </cfRule>
    <cfRule type="containsText" dxfId="10650" priority="842" operator="containsText" text="Bajo">
      <formula>NOT(ISERROR(SEARCH("Bajo",S6)))</formula>
    </cfRule>
    <cfRule type="containsText" dxfId="10649" priority="843" operator="containsText" text="Catastrófico">
      <formula>NOT(ISERROR(SEARCH("Catastrófico",S6)))</formula>
    </cfRule>
    <cfRule type="containsText" dxfId="10648" priority="844" operator="containsText" text="Mayor">
      <formula>NOT(ISERROR(SEARCH("Mayor",S6)))</formula>
    </cfRule>
    <cfRule type="containsText" dxfId="10647" priority="845" operator="containsText" text="Moderado">
      <formula>NOT(ISERROR(SEARCH("Moderado",S6)))</formula>
    </cfRule>
    <cfRule type="containsText" dxfId="10646" priority="846" operator="containsText" text="Menor">
      <formula>NOT(ISERROR(SEARCH("Menor",S6)))</formula>
    </cfRule>
    <cfRule type="containsText" dxfId="10645" priority="847" operator="containsText" text="Leve">
      <formula>NOT(ISERROR(SEARCH("Leve",S6)))</formula>
    </cfRule>
    <cfRule type="containsText" dxfId="10644" priority="848" operator="containsText" text="Muy a">
      <formula>NOT(ISERROR(SEARCH("Muy a",S6)))</formula>
    </cfRule>
    <cfRule type="containsText" dxfId="10643" priority="849" operator="containsText" text="Muy b">
      <formula>NOT(ISERROR(SEARCH("Muy b",S6)))</formula>
    </cfRule>
    <cfRule type="containsText" dxfId="10642" priority="850" operator="containsText" text="Baja">
      <formula>NOT(ISERROR(SEARCH("Baja",S6)))</formula>
    </cfRule>
    <cfRule type="containsText" dxfId="10641" priority="851" operator="containsText" text="Media">
      <formula>NOT(ISERROR(SEARCH("Media",S6)))</formula>
    </cfRule>
    <cfRule type="containsText" dxfId="10640" priority="852" operator="containsText" text="Alta">
      <formula>NOT(ISERROR(SEARCH("Alta",S6)))</formula>
    </cfRule>
  </conditionalFormatting>
  <conditionalFormatting sqref="AJ11:AK12">
    <cfRule type="containsText" dxfId="10639" priority="631" operator="containsText" text="BAJA">
      <formula>NOT(ISERROR(SEARCH("BAJA",AJ11)))</formula>
    </cfRule>
    <cfRule type="containsText" dxfId="10638" priority="632" operator="containsText" text="MEDIA">
      <formula>NOT(ISERROR(SEARCH("MEDIA",AJ11)))</formula>
    </cfRule>
    <cfRule type="containsText" dxfId="10637" priority="633" operator="containsText" text="ALTA">
      <formula>NOT(ISERROR(SEARCH("ALTA",AJ11)))</formula>
    </cfRule>
  </conditionalFormatting>
  <conditionalFormatting sqref="AR11">
    <cfRule type="containsText" dxfId="10636" priority="634" operator="containsText" text="BAJA">
      <formula>NOT(ISERROR(SEARCH("BAJA",AR11)))</formula>
    </cfRule>
    <cfRule type="containsText" dxfId="10635" priority="635" operator="containsText" text="MEDIA">
      <formula>NOT(ISERROR(SEARCH("MEDIA",AR11)))</formula>
    </cfRule>
    <cfRule type="containsText" dxfId="10634" priority="636" operator="containsText" text="ALTA">
      <formula>NOT(ISERROR(SEARCH("ALTA",AR11)))</formula>
    </cfRule>
  </conditionalFormatting>
  <conditionalFormatting sqref="AC11">
    <cfRule type="containsText" dxfId="10633" priority="625" operator="containsText" text="BAJA">
      <formula>NOT(ISERROR(SEARCH("BAJA",AC11)))</formula>
    </cfRule>
    <cfRule type="containsText" dxfId="10632" priority="626" operator="containsText" text="MEDIA">
      <formula>NOT(ISERROR(SEARCH("MEDIA",AC11)))</formula>
    </cfRule>
    <cfRule type="containsText" dxfId="10631" priority="627" operator="containsText" text="ALTA">
      <formula>NOT(ISERROR(SEARCH("ALTA",AC11)))</formula>
    </cfRule>
  </conditionalFormatting>
  <conditionalFormatting sqref="AX11">
    <cfRule type="cellIs" dxfId="10630" priority="589" operator="equal">
      <formula>100%</formula>
    </cfRule>
    <cfRule type="cellIs" dxfId="10629" priority="590" operator="equal">
      <formula>80%</formula>
    </cfRule>
    <cfRule type="cellIs" dxfId="10628" priority="591" operator="equal">
      <formula>60%</formula>
    </cfRule>
    <cfRule type="cellIs" dxfId="10627" priority="592" operator="equal">
      <formula>40%</formula>
    </cfRule>
    <cfRule type="cellIs" dxfId="10626" priority="593" operator="equal">
      <formula>0.2</formula>
    </cfRule>
    <cfRule type="containsText" dxfId="10625" priority="607" operator="containsText" text="Extremo">
      <formula>NOT(ISERROR(SEARCH("Extremo",AX11)))</formula>
    </cfRule>
    <cfRule type="containsText" dxfId="10624" priority="608" operator="containsText" text="Alto">
      <formula>NOT(ISERROR(SEARCH("Alto",AX11)))</formula>
    </cfRule>
    <cfRule type="containsText" dxfId="10623" priority="609" operator="containsText" text="Bajo">
      <formula>NOT(ISERROR(SEARCH("Bajo",AX11)))</formula>
    </cfRule>
    <cfRule type="containsText" dxfId="10622" priority="610" operator="containsText" text="Catastrófico">
      <formula>NOT(ISERROR(SEARCH("Catastrófico",AX11)))</formula>
    </cfRule>
    <cfRule type="containsText" dxfId="10621" priority="611" operator="containsText" text="Mayor">
      <formula>NOT(ISERROR(SEARCH("Mayor",AX11)))</formula>
    </cfRule>
    <cfRule type="containsText" dxfId="10620" priority="612" operator="containsText" text="Moderado">
      <formula>NOT(ISERROR(SEARCH("Moderado",AX11)))</formula>
    </cfRule>
    <cfRule type="containsText" dxfId="10619" priority="613" operator="containsText" text="Menor">
      <formula>NOT(ISERROR(SEARCH("Menor",AX11)))</formula>
    </cfRule>
    <cfRule type="containsText" dxfId="10618" priority="614" operator="containsText" text="Leve">
      <formula>NOT(ISERROR(SEARCH("Leve",AX11)))</formula>
    </cfRule>
    <cfRule type="containsText" dxfId="10617" priority="620" operator="containsText" text="Muy a">
      <formula>NOT(ISERROR(SEARCH("Muy a",AX11)))</formula>
    </cfRule>
    <cfRule type="containsText" dxfId="10616" priority="621" operator="containsText" text="Muy b">
      <formula>NOT(ISERROR(SEARCH("Muy b",AX11)))</formula>
    </cfRule>
    <cfRule type="containsText" dxfId="10615" priority="622" operator="containsText" text="Baja">
      <formula>NOT(ISERROR(SEARCH("Baja",AX11)))</formula>
    </cfRule>
    <cfRule type="containsText" dxfId="10614" priority="623" operator="containsText" text="Media">
      <formula>NOT(ISERROR(SEARCH("Media",AX11)))</formula>
    </cfRule>
    <cfRule type="containsText" dxfId="10613" priority="624" operator="containsText" text="Alta">
      <formula>NOT(ISERROR(SEARCH("Alta",AX11)))</formula>
    </cfRule>
  </conditionalFormatting>
  <conditionalFormatting sqref="V11">
    <cfRule type="containsText" dxfId="10612" priority="615" operator="containsText" text="Muy a">
      <formula>NOT(ISERROR(SEARCH("Muy a",V11)))</formula>
    </cfRule>
    <cfRule type="containsText" dxfId="10611" priority="616" operator="containsText" text="Muy b">
      <formula>NOT(ISERROR(SEARCH("Muy b",V11)))</formula>
    </cfRule>
    <cfRule type="containsText" dxfId="10610" priority="617" operator="containsText" text="Baja">
      <formula>NOT(ISERROR(SEARCH("Baja",V11)))</formula>
    </cfRule>
    <cfRule type="containsText" dxfId="10609" priority="618" operator="containsText" text="Media">
      <formula>NOT(ISERROR(SEARCH("Media",V11)))</formula>
    </cfRule>
    <cfRule type="containsText" dxfId="10608" priority="619" operator="containsText" text="Alta">
      <formula>NOT(ISERROR(SEARCH("Alta",V11)))</formula>
    </cfRule>
  </conditionalFormatting>
  <conditionalFormatting sqref="Z11">
    <cfRule type="containsText" dxfId="10607" priority="594" operator="containsText" text="Extremo">
      <formula>NOT(ISERROR(SEARCH("Extremo",Z11)))</formula>
    </cfRule>
    <cfRule type="containsText" dxfId="10606" priority="595" operator="containsText" text="Alto">
      <formula>NOT(ISERROR(SEARCH("Alto",Z11)))</formula>
    </cfRule>
    <cfRule type="containsText" dxfId="10605" priority="596" operator="containsText" text="Bajo">
      <formula>NOT(ISERROR(SEARCH("Bajo",Z11)))</formula>
    </cfRule>
    <cfRule type="containsText" dxfId="10604" priority="597" operator="containsText" text="Catastrófico">
      <formula>NOT(ISERROR(SEARCH("Catastrófico",Z11)))</formula>
    </cfRule>
    <cfRule type="containsText" dxfId="10603" priority="598" operator="containsText" text="Mayor">
      <formula>NOT(ISERROR(SEARCH("Mayor",Z11)))</formula>
    </cfRule>
    <cfRule type="containsText" dxfId="10602" priority="599" operator="containsText" text="Moderado">
      <formula>NOT(ISERROR(SEARCH("Moderado",Z11)))</formula>
    </cfRule>
    <cfRule type="containsText" dxfId="10601" priority="600" operator="containsText" text="Menor">
      <formula>NOT(ISERROR(SEARCH("Menor",Z11)))</formula>
    </cfRule>
    <cfRule type="containsText" dxfId="10600" priority="601" operator="containsText" text="Leve">
      <formula>NOT(ISERROR(SEARCH("Leve",Z11)))</formula>
    </cfRule>
    <cfRule type="containsText" dxfId="10599" priority="602" operator="containsText" text="Muy a">
      <formula>NOT(ISERROR(SEARCH("Muy a",Z11)))</formula>
    </cfRule>
    <cfRule type="containsText" dxfId="10598" priority="603" operator="containsText" text="Muy b">
      <formula>NOT(ISERROR(SEARCH("Muy b",Z11)))</formula>
    </cfRule>
    <cfRule type="containsText" dxfId="10597" priority="604" operator="containsText" text="Baja">
      <formula>NOT(ISERROR(SEARCH("Baja",Z11)))</formula>
    </cfRule>
    <cfRule type="containsText" dxfId="10596" priority="605" operator="containsText" text="Media">
      <formula>NOT(ISERROR(SEARCH("Media",Z11)))</formula>
    </cfRule>
    <cfRule type="containsText" dxfId="10595" priority="606" operator="containsText" text="Alta">
      <formula>NOT(ISERROR(SEARCH("Alta",Z11)))</formula>
    </cfRule>
  </conditionalFormatting>
  <conditionalFormatting sqref="Y11">
    <cfRule type="cellIs" dxfId="10594" priority="571" operator="equal">
      <formula>100%</formula>
    </cfRule>
    <cfRule type="cellIs" dxfId="10593" priority="572" operator="equal">
      <formula>80%</formula>
    </cfRule>
    <cfRule type="cellIs" dxfId="10592" priority="573" operator="equal">
      <formula>60%</formula>
    </cfRule>
    <cfRule type="cellIs" dxfId="10591" priority="574" operator="equal">
      <formula>40%</formula>
    </cfRule>
    <cfRule type="cellIs" dxfId="10590" priority="575" operator="equal">
      <formula>0.2</formula>
    </cfRule>
    <cfRule type="containsText" dxfId="10589" priority="576" operator="containsText" text="Extremo">
      <formula>NOT(ISERROR(SEARCH("Extremo",Y11)))</formula>
    </cfRule>
    <cfRule type="containsText" dxfId="10588" priority="577" operator="containsText" text="Alto">
      <formula>NOT(ISERROR(SEARCH("Alto",Y11)))</formula>
    </cfRule>
    <cfRule type="containsText" dxfId="10587" priority="578" operator="containsText" text="Bajo">
      <formula>NOT(ISERROR(SEARCH("Bajo",Y11)))</formula>
    </cfRule>
    <cfRule type="containsText" dxfId="10586" priority="579" operator="containsText" text="Catastrófico">
      <formula>NOT(ISERROR(SEARCH("Catastrófico",Y11)))</formula>
    </cfRule>
    <cfRule type="containsText" dxfId="10585" priority="580" operator="containsText" text="Mayor">
      <formula>NOT(ISERROR(SEARCH("Mayor",Y11)))</formula>
    </cfRule>
    <cfRule type="containsText" dxfId="10584" priority="581" operator="containsText" text="Moderado">
      <formula>NOT(ISERROR(SEARCH("Moderado",Y11)))</formula>
    </cfRule>
    <cfRule type="containsText" dxfId="10583" priority="582" operator="containsText" text="Menor">
      <formula>NOT(ISERROR(SEARCH("Menor",Y11)))</formula>
    </cfRule>
    <cfRule type="containsText" dxfId="10582" priority="583" operator="containsText" text="Leve">
      <formula>NOT(ISERROR(SEARCH("Leve",Y11)))</formula>
    </cfRule>
    <cfRule type="containsText" dxfId="10581" priority="584" operator="containsText" text="Muy a">
      <formula>NOT(ISERROR(SEARCH("Muy a",Y11)))</formula>
    </cfRule>
    <cfRule type="containsText" dxfId="10580" priority="585" operator="containsText" text="Muy b">
      <formula>NOT(ISERROR(SEARCH("Muy b",Y11)))</formula>
    </cfRule>
    <cfRule type="containsText" dxfId="10579" priority="586" operator="containsText" text="Baja">
      <formula>NOT(ISERROR(SEARCH("Baja",Y11)))</formula>
    </cfRule>
    <cfRule type="containsText" dxfId="10578" priority="587" operator="containsText" text="Media">
      <formula>NOT(ISERROR(SEARCH("Media",Y11)))</formula>
    </cfRule>
    <cfRule type="containsText" dxfId="10577" priority="588" operator="containsText" text="Alta">
      <formula>NOT(ISERROR(SEARCH("Alta",Y11)))</formula>
    </cfRule>
  </conditionalFormatting>
  <conditionalFormatting sqref="W11">
    <cfRule type="cellIs" dxfId="10576" priority="553" operator="equal">
      <formula>100%</formula>
    </cfRule>
    <cfRule type="cellIs" dxfId="10575" priority="554" operator="equal">
      <formula>80%</formula>
    </cfRule>
    <cfRule type="cellIs" dxfId="10574" priority="555" operator="equal">
      <formula>60%</formula>
    </cfRule>
    <cfRule type="cellIs" dxfId="10573" priority="556" operator="equal">
      <formula>40%</formula>
    </cfRule>
    <cfRule type="cellIs" dxfId="10572" priority="557" operator="equal">
      <formula>0.2</formula>
    </cfRule>
    <cfRule type="containsText" dxfId="10571" priority="558" operator="containsText" text="Extremo">
      <formula>NOT(ISERROR(SEARCH("Extremo",W11)))</formula>
    </cfRule>
    <cfRule type="containsText" dxfId="10570" priority="559" operator="containsText" text="Alto">
      <formula>NOT(ISERROR(SEARCH("Alto",W11)))</formula>
    </cfRule>
    <cfRule type="containsText" dxfId="10569" priority="560" operator="containsText" text="Bajo">
      <formula>NOT(ISERROR(SEARCH("Bajo",W11)))</formula>
    </cfRule>
    <cfRule type="containsText" dxfId="10568" priority="561" operator="containsText" text="Catastrófico">
      <formula>NOT(ISERROR(SEARCH("Catastrófico",W11)))</formula>
    </cfRule>
    <cfRule type="containsText" dxfId="10567" priority="562" operator="containsText" text="Mayor">
      <formula>NOT(ISERROR(SEARCH("Mayor",W11)))</formula>
    </cfRule>
    <cfRule type="containsText" dxfId="10566" priority="563" operator="containsText" text="Moderado">
      <formula>NOT(ISERROR(SEARCH("Moderado",W11)))</formula>
    </cfRule>
    <cfRule type="containsText" dxfId="10565" priority="564" operator="containsText" text="Menor">
      <formula>NOT(ISERROR(SEARCH("Menor",W11)))</formula>
    </cfRule>
    <cfRule type="containsText" dxfId="10564" priority="565" operator="containsText" text="Leve">
      <formula>NOT(ISERROR(SEARCH("Leve",W11)))</formula>
    </cfRule>
    <cfRule type="containsText" dxfId="10563" priority="566" operator="containsText" text="Muy a">
      <formula>NOT(ISERROR(SEARCH("Muy a",W11)))</formula>
    </cfRule>
    <cfRule type="containsText" dxfId="10562" priority="567" operator="containsText" text="Muy b">
      <formula>NOT(ISERROR(SEARCH("Muy b",W11)))</formula>
    </cfRule>
    <cfRule type="containsText" dxfId="10561" priority="568" operator="containsText" text="Baja">
      <formula>NOT(ISERROR(SEARCH("Baja",W11)))</formula>
    </cfRule>
    <cfRule type="containsText" dxfId="10560" priority="569" operator="containsText" text="Media">
      <formula>NOT(ISERROR(SEARCH("Media",W11)))</formula>
    </cfRule>
    <cfRule type="containsText" dxfId="10559" priority="570" operator="containsText" text="Alta">
      <formula>NOT(ISERROR(SEARCH("Alta",W11)))</formula>
    </cfRule>
  </conditionalFormatting>
  <conditionalFormatting sqref="AP12">
    <cfRule type="containsText" dxfId="10558" priority="550" operator="containsText" text="BAJA">
      <formula>NOT(ISERROR(SEARCH("BAJA",AP12)))</formula>
    </cfRule>
    <cfRule type="containsText" dxfId="10557" priority="551" operator="containsText" text="MEDIA">
      <formula>NOT(ISERROR(SEARCH("MEDIA",AP12)))</formula>
    </cfRule>
    <cfRule type="containsText" dxfId="10556" priority="552" operator="containsText" text="ALTA">
      <formula>NOT(ISERROR(SEARCH("ALTA",AP12)))</formula>
    </cfRule>
  </conditionalFormatting>
  <conditionalFormatting sqref="AA11">
    <cfRule type="cellIs" dxfId="10555" priority="533" operator="equal">
      <formula>100%</formula>
    </cfRule>
    <cfRule type="cellIs" dxfId="10554" priority="534" operator="equal">
      <formula>75%</formula>
    </cfRule>
    <cfRule type="cellIs" dxfId="10553" priority="535" operator="equal">
      <formula>50%</formula>
    </cfRule>
    <cfRule type="cellIs" dxfId="10552" priority="536" operator="equal">
      <formula>25%</formula>
    </cfRule>
    <cfRule type="containsText" dxfId="10551" priority="537" operator="containsText" text="Extremo">
      <formula>NOT(ISERROR(SEARCH("Extremo",AA11)))</formula>
    </cfRule>
    <cfRule type="containsText" dxfId="10550" priority="538" operator="containsText" text="Alto">
      <formula>NOT(ISERROR(SEARCH("Alto",AA11)))</formula>
    </cfRule>
    <cfRule type="containsText" dxfId="10549" priority="539" operator="containsText" text="Bajo">
      <formula>NOT(ISERROR(SEARCH("Bajo",AA11)))</formula>
    </cfRule>
    <cfRule type="containsText" dxfId="10548" priority="540" operator="containsText" text="Catastrófico">
      <formula>NOT(ISERROR(SEARCH("Catastrófico",AA11)))</formula>
    </cfRule>
    <cfRule type="containsText" dxfId="10547" priority="541" operator="containsText" text="Mayor">
      <formula>NOT(ISERROR(SEARCH("Mayor",AA11)))</formula>
    </cfRule>
    <cfRule type="containsText" dxfId="10546" priority="542" operator="containsText" text="Moderado">
      <formula>NOT(ISERROR(SEARCH("Moderado",AA11)))</formula>
    </cfRule>
    <cfRule type="containsText" dxfId="10545" priority="543" operator="containsText" text="Menor">
      <formula>NOT(ISERROR(SEARCH("Menor",AA11)))</formula>
    </cfRule>
    <cfRule type="containsText" dxfId="10544" priority="544" operator="containsText" text="Leve">
      <formula>NOT(ISERROR(SEARCH("Leve",AA11)))</formula>
    </cfRule>
    <cfRule type="containsText" dxfId="10543" priority="545" operator="containsText" text="Muy a">
      <formula>NOT(ISERROR(SEARCH("Muy a",AA11)))</formula>
    </cfRule>
    <cfRule type="containsText" dxfId="10542" priority="546" operator="containsText" text="Muy b">
      <formula>NOT(ISERROR(SEARCH("Muy b",AA11)))</formula>
    </cfRule>
    <cfRule type="containsText" dxfId="10541" priority="547" operator="containsText" text="Baja">
      <formula>NOT(ISERROR(SEARCH("Baja",AA11)))</formula>
    </cfRule>
    <cfRule type="containsText" dxfId="10540" priority="548" operator="containsText" text="Media">
      <formula>NOT(ISERROR(SEARCH("Media",AA11)))</formula>
    </cfRule>
    <cfRule type="containsText" dxfId="10539" priority="549" operator="containsText" text="Alta">
      <formula>NOT(ISERROR(SEARCH("Alta",AA11)))</formula>
    </cfRule>
  </conditionalFormatting>
  <conditionalFormatting sqref="AU11">
    <cfRule type="containsText" dxfId="10538" priority="530" operator="containsText" text="BAJA">
      <formula>NOT(ISERROR(SEARCH("BAJA",AU11)))</formula>
    </cfRule>
    <cfRule type="containsText" dxfId="10537" priority="531" operator="containsText" text="MEDIA">
      <formula>NOT(ISERROR(SEARCH("MEDIA",AU11)))</formula>
    </cfRule>
    <cfRule type="containsText" dxfId="10536" priority="532" operator="containsText" text="ALTA">
      <formula>NOT(ISERROR(SEARCH("ALTA",AU11)))</formula>
    </cfRule>
  </conditionalFormatting>
  <conditionalFormatting sqref="AU12">
    <cfRule type="containsText" dxfId="10535" priority="527" operator="containsText" text="BAJA">
      <formula>NOT(ISERROR(SEARCH("BAJA",AU12)))</formula>
    </cfRule>
    <cfRule type="containsText" dxfId="10534" priority="528" operator="containsText" text="MEDIA">
      <formula>NOT(ISERROR(SEARCH("MEDIA",AU12)))</formula>
    </cfRule>
    <cfRule type="containsText" dxfId="10533" priority="529" operator="containsText" text="ALTA">
      <formula>NOT(ISERROR(SEARCH("ALTA",AU12)))</formula>
    </cfRule>
  </conditionalFormatting>
  <conditionalFormatting sqref="AV11">
    <cfRule type="cellIs" dxfId="10532" priority="520" operator="greaterThan">
      <formula>75%</formula>
    </cfRule>
    <cfRule type="cellIs" dxfId="10531" priority="521" operator="between">
      <formula>51%</formula>
      <formula>75%</formula>
    </cfRule>
    <cfRule type="cellIs" dxfId="10530" priority="522" operator="between">
      <formula>26%</formula>
      <formula>50%</formula>
    </cfRule>
    <cfRule type="cellIs" dxfId="10529" priority="523" operator="between">
      <formula>0%</formula>
      <formula>25%</formula>
    </cfRule>
    <cfRule type="containsText" dxfId="10528" priority="524" operator="containsText" text="BAJA">
      <formula>NOT(ISERROR(SEARCH("BAJA",AV11)))</formula>
    </cfRule>
    <cfRule type="containsText" dxfId="10527" priority="525" operator="containsText" text="MEDIA">
      <formula>NOT(ISERROR(SEARCH("MEDIA",AV11)))</formula>
    </cfRule>
    <cfRule type="containsText" dxfId="10526" priority="526" operator="containsText" text="ALTA">
      <formula>NOT(ISERROR(SEARCH("ALTA",AV11)))</formula>
    </cfRule>
  </conditionalFormatting>
  <conditionalFormatting sqref="AV12">
    <cfRule type="cellIs" dxfId="10525" priority="513" operator="greaterThan">
      <formula>75%</formula>
    </cfRule>
    <cfRule type="cellIs" dxfId="10524" priority="514" operator="between">
      <formula>51%</formula>
      <formula>75%</formula>
    </cfRule>
    <cfRule type="cellIs" dxfId="10523" priority="515" operator="between">
      <formula>26%</formula>
      <formula>50%</formula>
    </cfRule>
    <cfRule type="cellIs" dxfId="10522" priority="516" operator="between">
      <formula>0%</formula>
      <formula>25%</formula>
    </cfRule>
    <cfRule type="containsText" dxfId="10521" priority="517" operator="containsText" text="BAJA">
      <formula>NOT(ISERROR(SEARCH("BAJA",AV12)))</formula>
    </cfRule>
    <cfRule type="containsText" dxfId="10520" priority="518" operator="containsText" text="MEDIA">
      <formula>NOT(ISERROR(SEARCH("MEDIA",AV12)))</formula>
    </cfRule>
    <cfRule type="containsText" dxfId="10519" priority="519" operator="containsText" text="ALTA">
      <formula>NOT(ISERROR(SEARCH("ALTA",AV12)))</formula>
    </cfRule>
  </conditionalFormatting>
  <conditionalFormatting sqref="AW11">
    <cfRule type="cellIs" dxfId="10518" priority="495" operator="equal">
      <formula>100%</formula>
    </cfRule>
    <cfRule type="cellIs" dxfId="10517" priority="496" operator="equal">
      <formula>80%</formula>
    </cfRule>
    <cfRule type="cellIs" dxfId="10516" priority="497" operator="equal">
      <formula>60%</formula>
    </cfRule>
    <cfRule type="cellIs" dxfId="10515" priority="498" operator="equal">
      <formula>40%</formula>
    </cfRule>
    <cfRule type="cellIs" dxfId="10514" priority="499" operator="equal">
      <formula>0.2</formula>
    </cfRule>
    <cfRule type="containsText" dxfId="10513" priority="500" operator="containsText" text="Extremo">
      <formula>NOT(ISERROR(SEARCH("Extremo",AW11)))</formula>
    </cfRule>
    <cfRule type="containsText" dxfId="10512" priority="501" operator="containsText" text="Alto">
      <formula>NOT(ISERROR(SEARCH("Alto",AW11)))</formula>
    </cfRule>
    <cfRule type="containsText" dxfId="10511" priority="502" operator="containsText" text="Bajo">
      <formula>NOT(ISERROR(SEARCH("Bajo",AW11)))</formula>
    </cfRule>
    <cfRule type="containsText" dxfId="10510" priority="503" operator="containsText" text="Catastrófico">
      <formula>NOT(ISERROR(SEARCH("Catastrófico",AW11)))</formula>
    </cfRule>
    <cfRule type="containsText" dxfId="10509" priority="504" operator="containsText" text="Mayor">
      <formula>NOT(ISERROR(SEARCH("Mayor",AW11)))</formula>
    </cfRule>
    <cfRule type="containsText" dxfId="10508" priority="505" operator="containsText" text="Moderado">
      <formula>NOT(ISERROR(SEARCH("Moderado",AW11)))</formula>
    </cfRule>
    <cfRule type="containsText" dxfId="10507" priority="506" operator="containsText" text="Menor">
      <formula>NOT(ISERROR(SEARCH("Menor",AW11)))</formula>
    </cfRule>
    <cfRule type="containsText" dxfId="10506" priority="507" operator="containsText" text="Leve">
      <formula>NOT(ISERROR(SEARCH("Leve",AW11)))</formula>
    </cfRule>
    <cfRule type="containsText" dxfId="10505" priority="508" operator="containsText" text="Muy a">
      <formula>NOT(ISERROR(SEARCH("Muy a",AW11)))</formula>
    </cfRule>
    <cfRule type="containsText" dxfId="10504" priority="509" operator="containsText" text="Muy b">
      <formula>NOT(ISERROR(SEARCH("Muy b",AW11)))</formula>
    </cfRule>
    <cfRule type="containsText" dxfId="10503" priority="510" operator="containsText" text="Baja">
      <formula>NOT(ISERROR(SEARCH("Baja",AW11)))</formula>
    </cfRule>
    <cfRule type="containsText" dxfId="10502" priority="511" operator="containsText" text="Media">
      <formula>NOT(ISERROR(SEARCH("Media",AW11)))</formula>
    </cfRule>
    <cfRule type="containsText" dxfId="10501" priority="512" operator="containsText" text="Alta">
      <formula>NOT(ISERROR(SEARCH("Alta",AW11)))</formula>
    </cfRule>
  </conditionalFormatting>
  <conditionalFormatting sqref="T11">
    <cfRule type="cellIs" dxfId="10500" priority="477" operator="equal">
      <formula>100%</formula>
    </cfRule>
    <cfRule type="cellIs" dxfId="10499" priority="478" operator="equal">
      <formula>80%</formula>
    </cfRule>
    <cfRule type="cellIs" dxfId="10498" priority="479" operator="equal">
      <formula>60%</formula>
    </cfRule>
    <cfRule type="cellIs" dxfId="10497" priority="480" operator="equal">
      <formula>40%</formula>
    </cfRule>
    <cfRule type="cellIs" dxfId="10496" priority="481" operator="equal">
      <formula>0.2</formula>
    </cfRule>
    <cfRule type="containsText" dxfId="10495" priority="482" operator="containsText" text="Extremo">
      <formula>NOT(ISERROR(SEARCH("Extremo",T11)))</formula>
    </cfRule>
    <cfRule type="containsText" dxfId="10494" priority="483" operator="containsText" text="Alto">
      <formula>NOT(ISERROR(SEARCH("Alto",T11)))</formula>
    </cfRule>
    <cfRule type="containsText" dxfId="10493" priority="484" operator="containsText" text="Bajo">
      <formula>NOT(ISERROR(SEARCH("Bajo",T11)))</formula>
    </cfRule>
    <cfRule type="containsText" dxfId="10492" priority="485" operator="containsText" text="Catastrófico">
      <formula>NOT(ISERROR(SEARCH("Catastrófico",T11)))</formula>
    </cfRule>
    <cfRule type="containsText" dxfId="10491" priority="486" operator="containsText" text="Mayor">
      <formula>NOT(ISERROR(SEARCH("Mayor",T11)))</formula>
    </cfRule>
    <cfRule type="containsText" dxfId="10490" priority="487" operator="containsText" text="Moderado">
      <formula>NOT(ISERROR(SEARCH("Moderado",T11)))</formula>
    </cfRule>
    <cfRule type="containsText" dxfId="10489" priority="488" operator="containsText" text="Menor">
      <formula>NOT(ISERROR(SEARCH("Menor",T11)))</formula>
    </cfRule>
    <cfRule type="containsText" dxfId="10488" priority="489" operator="containsText" text="Leve">
      <formula>NOT(ISERROR(SEARCH("Leve",T11)))</formula>
    </cfRule>
    <cfRule type="containsText" dxfId="10487" priority="490" operator="containsText" text="Muy a">
      <formula>NOT(ISERROR(SEARCH("Muy a",T11)))</formula>
    </cfRule>
    <cfRule type="containsText" dxfId="10486" priority="491" operator="containsText" text="Muy b">
      <formula>NOT(ISERROR(SEARCH("Muy b",T11)))</formula>
    </cfRule>
    <cfRule type="containsText" dxfId="10485" priority="492" operator="containsText" text="Baja">
      <formula>NOT(ISERROR(SEARCH("Baja",T11)))</formula>
    </cfRule>
    <cfRule type="containsText" dxfId="10484" priority="493" operator="containsText" text="Media">
      <formula>NOT(ISERROR(SEARCH("Media",T11)))</formula>
    </cfRule>
    <cfRule type="containsText" dxfId="10483" priority="494" operator="containsText" text="Alta">
      <formula>NOT(ISERROR(SEARCH("Alta",T11)))</formula>
    </cfRule>
  </conditionalFormatting>
  <conditionalFormatting sqref="U11">
    <cfRule type="cellIs" dxfId="10482" priority="459" operator="equal">
      <formula>100%</formula>
    </cfRule>
    <cfRule type="cellIs" dxfId="10481" priority="460" operator="equal">
      <formula>80%</formula>
    </cfRule>
    <cfRule type="cellIs" dxfId="10480" priority="461" operator="equal">
      <formula>60%</formula>
    </cfRule>
    <cfRule type="cellIs" dxfId="10479" priority="462" operator="equal">
      <formula>40%</formula>
    </cfRule>
    <cfRule type="cellIs" dxfId="10478" priority="463" operator="equal">
      <formula>0.2</formula>
    </cfRule>
    <cfRule type="containsText" dxfId="10477" priority="464" operator="containsText" text="Extremo">
      <formula>NOT(ISERROR(SEARCH("Extremo",U11)))</formula>
    </cfRule>
    <cfRule type="containsText" dxfId="10476" priority="465" operator="containsText" text="Alto">
      <formula>NOT(ISERROR(SEARCH("Alto",U11)))</formula>
    </cfRule>
    <cfRule type="containsText" dxfId="10475" priority="466" operator="containsText" text="Bajo">
      <formula>NOT(ISERROR(SEARCH("Bajo",U11)))</formula>
    </cfRule>
    <cfRule type="containsText" dxfId="10474" priority="467" operator="containsText" text="Catastrófico">
      <formula>NOT(ISERROR(SEARCH("Catastrófico",U11)))</formula>
    </cfRule>
    <cfRule type="containsText" dxfId="10473" priority="468" operator="containsText" text="Mayor">
      <formula>NOT(ISERROR(SEARCH("Mayor",U11)))</formula>
    </cfRule>
    <cfRule type="containsText" dxfId="10472" priority="469" operator="containsText" text="Moderado">
      <formula>NOT(ISERROR(SEARCH("Moderado",U11)))</formula>
    </cfRule>
    <cfRule type="containsText" dxfId="10471" priority="470" operator="containsText" text="Menor">
      <formula>NOT(ISERROR(SEARCH("Menor",U11)))</formula>
    </cfRule>
    <cfRule type="containsText" dxfId="10470" priority="471" operator="containsText" text="Leve">
      <formula>NOT(ISERROR(SEARCH("Leve",U11)))</formula>
    </cfRule>
    <cfRule type="containsText" dxfId="10469" priority="472" operator="containsText" text="Muy a">
      <formula>NOT(ISERROR(SEARCH("Muy a",U11)))</formula>
    </cfRule>
    <cfRule type="containsText" dxfId="10468" priority="473" operator="containsText" text="Muy b">
      <formula>NOT(ISERROR(SEARCH("Muy b",U11)))</formula>
    </cfRule>
    <cfRule type="containsText" dxfId="10467" priority="474" operator="containsText" text="Baja">
      <formula>NOT(ISERROR(SEARCH("Baja",U11)))</formula>
    </cfRule>
    <cfRule type="containsText" dxfId="10466" priority="475" operator="containsText" text="Media">
      <formula>NOT(ISERROR(SEARCH("Media",U11)))</formula>
    </cfRule>
    <cfRule type="containsText" dxfId="10465" priority="476" operator="containsText" text="Alta">
      <formula>NOT(ISERROR(SEARCH("Alta",U11)))</formula>
    </cfRule>
  </conditionalFormatting>
  <conditionalFormatting sqref="X11">
    <cfRule type="cellIs" dxfId="10464" priority="441" operator="equal">
      <formula>100%</formula>
    </cfRule>
    <cfRule type="cellIs" dxfId="10463" priority="442" operator="equal">
      <formula>80%</formula>
    </cfRule>
    <cfRule type="cellIs" dxfId="10462" priority="443" operator="equal">
      <formula>60%</formula>
    </cfRule>
    <cfRule type="cellIs" dxfId="10461" priority="444" operator="equal">
      <formula>40%</formula>
    </cfRule>
    <cfRule type="cellIs" dxfId="10460" priority="445" operator="equal">
      <formula>0.2</formula>
    </cfRule>
    <cfRule type="containsText" dxfId="10459" priority="446" operator="containsText" text="Extremo">
      <formula>NOT(ISERROR(SEARCH("Extremo",X11)))</formula>
    </cfRule>
    <cfRule type="containsText" dxfId="10458" priority="447" operator="containsText" text="Alto">
      <formula>NOT(ISERROR(SEARCH("Alto",X11)))</formula>
    </cfRule>
    <cfRule type="containsText" dxfId="10457" priority="448" operator="containsText" text="Bajo">
      <formula>NOT(ISERROR(SEARCH("Bajo",X11)))</formula>
    </cfRule>
    <cfRule type="containsText" dxfId="10456" priority="449" operator="containsText" text="Catastrófico">
      <formula>NOT(ISERROR(SEARCH("Catastrófico",X11)))</formula>
    </cfRule>
    <cfRule type="containsText" dxfId="10455" priority="450" operator="containsText" text="Mayor">
      <formula>NOT(ISERROR(SEARCH("Mayor",X11)))</formula>
    </cfRule>
    <cfRule type="containsText" dxfId="10454" priority="451" operator="containsText" text="Moderado">
      <formula>NOT(ISERROR(SEARCH("Moderado",X11)))</formula>
    </cfRule>
    <cfRule type="containsText" dxfId="10453" priority="452" operator="containsText" text="Menor">
      <formula>NOT(ISERROR(SEARCH("Menor",X11)))</formula>
    </cfRule>
    <cfRule type="containsText" dxfId="10452" priority="453" operator="containsText" text="Leve">
      <formula>NOT(ISERROR(SEARCH("Leve",X11)))</formula>
    </cfRule>
    <cfRule type="containsText" dxfId="10451" priority="454" operator="containsText" text="Muy a">
      <formula>NOT(ISERROR(SEARCH("Muy a",X11)))</formula>
    </cfRule>
    <cfRule type="containsText" dxfId="10450" priority="455" operator="containsText" text="Muy b">
      <formula>NOT(ISERROR(SEARCH("Muy b",X11)))</formula>
    </cfRule>
    <cfRule type="containsText" dxfId="10449" priority="456" operator="containsText" text="Baja">
      <formula>NOT(ISERROR(SEARCH("Baja",X11)))</formula>
    </cfRule>
    <cfRule type="containsText" dxfId="10448" priority="457" operator="containsText" text="Media">
      <formula>NOT(ISERROR(SEARCH("Media",X11)))</formula>
    </cfRule>
    <cfRule type="containsText" dxfId="10447" priority="458" operator="containsText" text="Alta">
      <formula>NOT(ISERROR(SEARCH("Alta",X11)))</formula>
    </cfRule>
  </conditionalFormatting>
  <conditionalFormatting sqref="S11">
    <cfRule type="cellIs" dxfId="10446" priority="423" operator="equal">
      <formula>100%</formula>
    </cfRule>
    <cfRule type="cellIs" dxfId="10445" priority="424" operator="equal">
      <formula>80%</formula>
    </cfRule>
    <cfRule type="cellIs" dxfId="10444" priority="425" operator="equal">
      <formula>60%</formula>
    </cfRule>
    <cfRule type="cellIs" dxfId="10443" priority="426" operator="equal">
      <formula>40%</formula>
    </cfRule>
    <cfRule type="cellIs" dxfId="10442" priority="427" operator="equal">
      <formula>0.2</formula>
    </cfRule>
    <cfRule type="containsText" dxfId="10441" priority="428" operator="containsText" text="Extremo">
      <formula>NOT(ISERROR(SEARCH("Extremo",S11)))</formula>
    </cfRule>
    <cfRule type="containsText" dxfId="10440" priority="429" operator="containsText" text="Alto">
      <formula>NOT(ISERROR(SEARCH("Alto",S11)))</formula>
    </cfRule>
    <cfRule type="containsText" dxfId="10439" priority="430" operator="containsText" text="Bajo">
      <formula>NOT(ISERROR(SEARCH("Bajo",S11)))</formula>
    </cfRule>
    <cfRule type="containsText" dxfId="10438" priority="431" operator="containsText" text="Catastrófico">
      <formula>NOT(ISERROR(SEARCH("Catastrófico",S11)))</formula>
    </cfRule>
    <cfRule type="containsText" dxfId="10437" priority="432" operator="containsText" text="Mayor">
      <formula>NOT(ISERROR(SEARCH("Mayor",S11)))</formula>
    </cfRule>
    <cfRule type="containsText" dxfId="10436" priority="433" operator="containsText" text="Moderado">
      <formula>NOT(ISERROR(SEARCH("Moderado",S11)))</formula>
    </cfRule>
    <cfRule type="containsText" dxfId="10435" priority="434" operator="containsText" text="Menor">
      <formula>NOT(ISERROR(SEARCH("Menor",S11)))</formula>
    </cfRule>
    <cfRule type="containsText" dxfId="10434" priority="435" operator="containsText" text="Leve">
      <formula>NOT(ISERROR(SEARCH("Leve",S11)))</formula>
    </cfRule>
    <cfRule type="containsText" dxfId="10433" priority="436" operator="containsText" text="Muy a">
      <formula>NOT(ISERROR(SEARCH("Muy a",S11)))</formula>
    </cfRule>
    <cfRule type="containsText" dxfId="10432" priority="437" operator="containsText" text="Muy b">
      <formula>NOT(ISERROR(SEARCH("Muy b",S11)))</formula>
    </cfRule>
    <cfRule type="containsText" dxfId="10431" priority="438" operator="containsText" text="Baja">
      <formula>NOT(ISERROR(SEARCH("Baja",S11)))</formula>
    </cfRule>
    <cfRule type="containsText" dxfId="10430" priority="439" operator="containsText" text="Media">
      <formula>NOT(ISERROR(SEARCH("Media",S11)))</formula>
    </cfRule>
    <cfRule type="containsText" dxfId="10429" priority="440" operator="containsText" text="Alta">
      <formula>NOT(ISERROR(SEARCH("Alta",S11)))</formula>
    </cfRule>
  </conditionalFormatting>
  <conditionalFormatting sqref="AJ13:AK14">
    <cfRule type="containsText" dxfId="10428" priority="417" operator="containsText" text="BAJA">
      <formula>NOT(ISERROR(SEARCH("BAJA",AJ13)))</formula>
    </cfRule>
    <cfRule type="containsText" dxfId="10427" priority="418" operator="containsText" text="MEDIA">
      <formula>NOT(ISERROR(SEARCH("MEDIA",AJ13)))</formula>
    </cfRule>
    <cfRule type="containsText" dxfId="10426" priority="419" operator="containsText" text="ALTA">
      <formula>NOT(ISERROR(SEARCH("ALTA",AJ13)))</formula>
    </cfRule>
  </conditionalFormatting>
  <conditionalFormatting sqref="AR13">
    <cfRule type="containsText" dxfId="10425" priority="420" operator="containsText" text="BAJA">
      <formula>NOT(ISERROR(SEARCH("BAJA",AR13)))</formula>
    </cfRule>
    <cfRule type="containsText" dxfId="10424" priority="421" operator="containsText" text="MEDIA">
      <formula>NOT(ISERROR(SEARCH("MEDIA",AR13)))</formula>
    </cfRule>
    <cfRule type="containsText" dxfId="10423" priority="422" operator="containsText" text="ALTA">
      <formula>NOT(ISERROR(SEARCH("ALTA",AR13)))</formula>
    </cfRule>
  </conditionalFormatting>
  <conditionalFormatting sqref="AC13">
    <cfRule type="containsText" dxfId="10422" priority="414" operator="containsText" text="BAJA">
      <formula>NOT(ISERROR(SEARCH("BAJA",AC13)))</formula>
    </cfRule>
    <cfRule type="containsText" dxfId="10421" priority="415" operator="containsText" text="MEDIA">
      <formula>NOT(ISERROR(SEARCH("MEDIA",AC13)))</formula>
    </cfRule>
    <cfRule type="containsText" dxfId="10420" priority="416" operator="containsText" text="ALTA">
      <formula>NOT(ISERROR(SEARCH("ALTA",AC13)))</formula>
    </cfRule>
  </conditionalFormatting>
  <conditionalFormatting sqref="AX13">
    <cfRule type="cellIs" dxfId="10419" priority="378" operator="equal">
      <formula>100%</formula>
    </cfRule>
    <cfRule type="cellIs" dxfId="10418" priority="379" operator="equal">
      <formula>80%</formula>
    </cfRule>
    <cfRule type="cellIs" dxfId="10417" priority="380" operator="equal">
      <formula>60%</formula>
    </cfRule>
    <cfRule type="cellIs" dxfId="10416" priority="381" operator="equal">
      <formula>40%</formula>
    </cfRule>
    <cfRule type="cellIs" dxfId="10415" priority="382" operator="equal">
      <formula>0.2</formula>
    </cfRule>
    <cfRule type="containsText" dxfId="10414" priority="396" operator="containsText" text="Extremo">
      <formula>NOT(ISERROR(SEARCH("Extremo",AX13)))</formula>
    </cfRule>
    <cfRule type="containsText" dxfId="10413" priority="397" operator="containsText" text="Alto">
      <formula>NOT(ISERROR(SEARCH("Alto",AX13)))</formula>
    </cfRule>
    <cfRule type="containsText" dxfId="10412" priority="398" operator="containsText" text="Bajo">
      <formula>NOT(ISERROR(SEARCH("Bajo",AX13)))</formula>
    </cfRule>
    <cfRule type="containsText" dxfId="10411" priority="399" operator="containsText" text="Catastrófico">
      <formula>NOT(ISERROR(SEARCH("Catastrófico",AX13)))</formula>
    </cfRule>
    <cfRule type="containsText" dxfId="10410" priority="400" operator="containsText" text="Mayor">
      <formula>NOT(ISERROR(SEARCH("Mayor",AX13)))</formula>
    </cfRule>
    <cfRule type="containsText" dxfId="10409" priority="401" operator="containsText" text="Moderado">
      <formula>NOT(ISERROR(SEARCH("Moderado",AX13)))</formula>
    </cfRule>
    <cfRule type="containsText" dxfId="10408" priority="402" operator="containsText" text="Menor">
      <formula>NOT(ISERROR(SEARCH("Menor",AX13)))</formula>
    </cfRule>
    <cfRule type="containsText" dxfId="10407" priority="403" operator="containsText" text="Leve">
      <formula>NOT(ISERROR(SEARCH("Leve",AX13)))</formula>
    </cfRule>
    <cfRule type="containsText" dxfId="10406" priority="409" operator="containsText" text="Muy a">
      <formula>NOT(ISERROR(SEARCH("Muy a",AX13)))</formula>
    </cfRule>
    <cfRule type="containsText" dxfId="10405" priority="410" operator="containsText" text="Muy b">
      <formula>NOT(ISERROR(SEARCH("Muy b",AX13)))</formula>
    </cfRule>
    <cfRule type="containsText" dxfId="10404" priority="411" operator="containsText" text="Baja">
      <formula>NOT(ISERROR(SEARCH("Baja",AX13)))</formula>
    </cfRule>
    <cfRule type="containsText" dxfId="10403" priority="412" operator="containsText" text="Media">
      <formula>NOT(ISERROR(SEARCH("Media",AX13)))</formula>
    </cfRule>
    <cfRule type="containsText" dxfId="10402" priority="413" operator="containsText" text="Alta">
      <formula>NOT(ISERROR(SEARCH("Alta",AX13)))</formula>
    </cfRule>
  </conditionalFormatting>
  <conditionalFormatting sqref="V13">
    <cfRule type="containsText" dxfId="10401" priority="404" operator="containsText" text="Muy a">
      <formula>NOT(ISERROR(SEARCH("Muy a",V13)))</formula>
    </cfRule>
    <cfRule type="containsText" dxfId="10400" priority="405" operator="containsText" text="Muy b">
      <formula>NOT(ISERROR(SEARCH("Muy b",V13)))</formula>
    </cfRule>
    <cfRule type="containsText" dxfId="10399" priority="406" operator="containsText" text="Baja">
      <formula>NOT(ISERROR(SEARCH("Baja",V13)))</formula>
    </cfRule>
    <cfRule type="containsText" dxfId="10398" priority="407" operator="containsText" text="Media">
      <formula>NOT(ISERROR(SEARCH("Media",V13)))</formula>
    </cfRule>
    <cfRule type="containsText" dxfId="10397" priority="408" operator="containsText" text="Alta">
      <formula>NOT(ISERROR(SEARCH("Alta",V13)))</formula>
    </cfRule>
  </conditionalFormatting>
  <conditionalFormatting sqref="Z13">
    <cfRule type="containsText" dxfId="10396" priority="383" operator="containsText" text="Extremo">
      <formula>NOT(ISERROR(SEARCH("Extremo",Z13)))</formula>
    </cfRule>
    <cfRule type="containsText" dxfId="10395" priority="384" operator="containsText" text="Alto">
      <formula>NOT(ISERROR(SEARCH("Alto",Z13)))</formula>
    </cfRule>
    <cfRule type="containsText" dxfId="10394" priority="385" operator="containsText" text="Bajo">
      <formula>NOT(ISERROR(SEARCH("Bajo",Z13)))</formula>
    </cfRule>
    <cfRule type="containsText" dxfId="10393" priority="386" operator="containsText" text="Catastrófico">
      <formula>NOT(ISERROR(SEARCH("Catastrófico",Z13)))</formula>
    </cfRule>
    <cfRule type="containsText" dxfId="10392" priority="387" operator="containsText" text="Mayor">
      <formula>NOT(ISERROR(SEARCH("Mayor",Z13)))</formula>
    </cfRule>
    <cfRule type="containsText" dxfId="10391" priority="388" operator="containsText" text="Moderado">
      <formula>NOT(ISERROR(SEARCH("Moderado",Z13)))</formula>
    </cfRule>
    <cfRule type="containsText" dxfId="10390" priority="389" operator="containsText" text="Menor">
      <formula>NOT(ISERROR(SEARCH("Menor",Z13)))</formula>
    </cfRule>
    <cfRule type="containsText" dxfId="10389" priority="390" operator="containsText" text="Leve">
      <formula>NOT(ISERROR(SEARCH("Leve",Z13)))</formula>
    </cfRule>
    <cfRule type="containsText" dxfId="10388" priority="391" operator="containsText" text="Muy a">
      <formula>NOT(ISERROR(SEARCH("Muy a",Z13)))</formula>
    </cfRule>
    <cfRule type="containsText" dxfId="10387" priority="392" operator="containsText" text="Muy b">
      <formula>NOT(ISERROR(SEARCH("Muy b",Z13)))</formula>
    </cfRule>
    <cfRule type="containsText" dxfId="10386" priority="393" operator="containsText" text="Baja">
      <formula>NOT(ISERROR(SEARCH("Baja",Z13)))</formula>
    </cfRule>
    <cfRule type="containsText" dxfId="10385" priority="394" operator="containsText" text="Media">
      <formula>NOT(ISERROR(SEARCH("Media",Z13)))</formula>
    </cfRule>
    <cfRule type="containsText" dxfId="10384" priority="395" operator="containsText" text="Alta">
      <formula>NOT(ISERROR(SEARCH("Alta",Z13)))</formula>
    </cfRule>
  </conditionalFormatting>
  <conditionalFormatting sqref="Y13">
    <cfRule type="cellIs" dxfId="10383" priority="360" operator="equal">
      <formula>100%</formula>
    </cfRule>
    <cfRule type="cellIs" dxfId="10382" priority="361" operator="equal">
      <formula>80%</formula>
    </cfRule>
    <cfRule type="cellIs" dxfId="10381" priority="362" operator="equal">
      <formula>60%</formula>
    </cfRule>
    <cfRule type="cellIs" dxfId="10380" priority="363" operator="equal">
      <formula>40%</formula>
    </cfRule>
    <cfRule type="cellIs" dxfId="10379" priority="364" operator="equal">
      <formula>0.2</formula>
    </cfRule>
    <cfRule type="containsText" dxfId="10378" priority="365" operator="containsText" text="Extremo">
      <formula>NOT(ISERROR(SEARCH("Extremo",Y13)))</formula>
    </cfRule>
    <cfRule type="containsText" dxfId="10377" priority="366" operator="containsText" text="Alto">
      <formula>NOT(ISERROR(SEARCH("Alto",Y13)))</formula>
    </cfRule>
    <cfRule type="containsText" dxfId="10376" priority="367" operator="containsText" text="Bajo">
      <formula>NOT(ISERROR(SEARCH("Bajo",Y13)))</formula>
    </cfRule>
    <cfRule type="containsText" dxfId="10375" priority="368" operator="containsText" text="Catastrófico">
      <formula>NOT(ISERROR(SEARCH("Catastrófico",Y13)))</formula>
    </cfRule>
    <cfRule type="containsText" dxfId="10374" priority="369" operator="containsText" text="Mayor">
      <formula>NOT(ISERROR(SEARCH("Mayor",Y13)))</formula>
    </cfRule>
    <cfRule type="containsText" dxfId="10373" priority="370" operator="containsText" text="Moderado">
      <formula>NOT(ISERROR(SEARCH("Moderado",Y13)))</formula>
    </cfRule>
    <cfRule type="containsText" dxfId="10372" priority="371" operator="containsText" text="Menor">
      <formula>NOT(ISERROR(SEARCH("Menor",Y13)))</formula>
    </cfRule>
    <cfRule type="containsText" dxfId="10371" priority="372" operator="containsText" text="Leve">
      <formula>NOT(ISERROR(SEARCH("Leve",Y13)))</formula>
    </cfRule>
    <cfRule type="containsText" dxfId="10370" priority="373" operator="containsText" text="Muy a">
      <formula>NOT(ISERROR(SEARCH("Muy a",Y13)))</formula>
    </cfRule>
    <cfRule type="containsText" dxfId="10369" priority="374" operator="containsText" text="Muy b">
      <formula>NOT(ISERROR(SEARCH("Muy b",Y13)))</formula>
    </cfRule>
    <cfRule type="containsText" dxfId="10368" priority="375" operator="containsText" text="Baja">
      <formula>NOT(ISERROR(SEARCH("Baja",Y13)))</formula>
    </cfRule>
    <cfRule type="containsText" dxfId="10367" priority="376" operator="containsText" text="Media">
      <formula>NOT(ISERROR(SEARCH("Media",Y13)))</formula>
    </cfRule>
    <cfRule type="containsText" dxfId="10366" priority="377" operator="containsText" text="Alta">
      <formula>NOT(ISERROR(SEARCH("Alta",Y13)))</formula>
    </cfRule>
  </conditionalFormatting>
  <conditionalFormatting sqref="W13">
    <cfRule type="cellIs" dxfId="10365" priority="342" operator="equal">
      <formula>100%</formula>
    </cfRule>
    <cfRule type="cellIs" dxfId="10364" priority="343" operator="equal">
      <formula>80%</formula>
    </cfRule>
    <cfRule type="cellIs" dxfId="10363" priority="344" operator="equal">
      <formula>60%</formula>
    </cfRule>
    <cfRule type="cellIs" dxfId="10362" priority="345" operator="equal">
      <formula>40%</formula>
    </cfRule>
    <cfRule type="cellIs" dxfId="10361" priority="346" operator="equal">
      <formula>0.2</formula>
    </cfRule>
    <cfRule type="containsText" dxfId="10360" priority="347" operator="containsText" text="Extremo">
      <formula>NOT(ISERROR(SEARCH("Extremo",W13)))</formula>
    </cfRule>
    <cfRule type="containsText" dxfId="10359" priority="348" operator="containsText" text="Alto">
      <formula>NOT(ISERROR(SEARCH("Alto",W13)))</formula>
    </cfRule>
    <cfRule type="containsText" dxfId="10358" priority="349" operator="containsText" text="Bajo">
      <formula>NOT(ISERROR(SEARCH("Bajo",W13)))</formula>
    </cfRule>
    <cfRule type="containsText" dxfId="10357" priority="350" operator="containsText" text="Catastrófico">
      <formula>NOT(ISERROR(SEARCH("Catastrófico",W13)))</formula>
    </cfRule>
    <cfRule type="containsText" dxfId="10356" priority="351" operator="containsText" text="Mayor">
      <formula>NOT(ISERROR(SEARCH("Mayor",W13)))</formula>
    </cfRule>
    <cfRule type="containsText" dxfId="10355" priority="352" operator="containsText" text="Moderado">
      <formula>NOT(ISERROR(SEARCH("Moderado",W13)))</formula>
    </cfRule>
    <cfRule type="containsText" dxfId="10354" priority="353" operator="containsText" text="Menor">
      <formula>NOT(ISERROR(SEARCH("Menor",W13)))</formula>
    </cfRule>
    <cfRule type="containsText" dxfId="10353" priority="354" operator="containsText" text="Leve">
      <formula>NOT(ISERROR(SEARCH("Leve",W13)))</formula>
    </cfRule>
    <cfRule type="containsText" dxfId="10352" priority="355" operator="containsText" text="Muy a">
      <formula>NOT(ISERROR(SEARCH("Muy a",W13)))</formula>
    </cfRule>
    <cfRule type="containsText" dxfId="10351" priority="356" operator="containsText" text="Muy b">
      <formula>NOT(ISERROR(SEARCH("Muy b",W13)))</formula>
    </cfRule>
    <cfRule type="containsText" dxfId="10350" priority="357" operator="containsText" text="Baja">
      <formula>NOT(ISERROR(SEARCH("Baja",W13)))</formula>
    </cfRule>
    <cfRule type="containsText" dxfId="10349" priority="358" operator="containsText" text="Media">
      <formula>NOT(ISERROR(SEARCH("Media",W13)))</formula>
    </cfRule>
    <cfRule type="containsText" dxfId="10348" priority="359" operator="containsText" text="Alta">
      <formula>NOT(ISERROR(SEARCH("Alta",W13)))</formula>
    </cfRule>
  </conditionalFormatting>
  <conditionalFormatting sqref="AP14">
    <cfRule type="containsText" dxfId="10347" priority="339" operator="containsText" text="BAJA">
      <formula>NOT(ISERROR(SEARCH("BAJA",AP14)))</formula>
    </cfRule>
    <cfRule type="containsText" dxfId="10346" priority="340" operator="containsText" text="MEDIA">
      <formula>NOT(ISERROR(SEARCH("MEDIA",AP14)))</formula>
    </cfRule>
    <cfRule type="containsText" dxfId="10345" priority="341" operator="containsText" text="ALTA">
      <formula>NOT(ISERROR(SEARCH("ALTA",AP14)))</formula>
    </cfRule>
  </conditionalFormatting>
  <conditionalFormatting sqref="AA13">
    <cfRule type="cellIs" dxfId="10344" priority="322" operator="equal">
      <formula>100%</formula>
    </cfRule>
    <cfRule type="cellIs" dxfId="10343" priority="323" operator="equal">
      <formula>75%</formula>
    </cfRule>
    <cfRule type="cellIs" dxfId="10342" priority="324" operator="equal">
      <formula>50%</formula>
    </cfRule>
    <cfRule type="cellIs" dxfId="10341" priority="325" operator="equal">
      <formula>25%</formula>
    </cfRule>
    <cfRule type="containsText" dxfId="10340" priority="326" operator="containsText" text="Extremo">
      <formula>NOT(ISERROR(SEARCH("Extremo",AA13)))</formula>
    </cfRule>
    <cfRule type="containsText" dxfId="10339" priority="327" operator="containsText" text="Alto">
      <formula>NOT(ISERROR(SEARCH("Alto",AA13)))</formula>
    </cfRule>
    <cfRule type="containsText" dxfId="10338" priority="328" operator="containsText" text="Bajo">
      <formula>NOT(ISERROR(SEARCH("Bajo",AA13)))</formula>
    </cfRule>
    <cfRule type="containsText" dxfId="10337" priority="329" operator="containsText" text="Catastrófico">
      <formula>NOT(ISERROR(SEARCH("Catastrófico",AA13)))</formula>
    </cfRule>
    <cfRule type="containsText" dxfId="10336" priority="330" operator="containsText" text="Mayor">
      <formula>NOT(ISERROR(SEARCH("Mayor",AA13)))</formula>
    </cfRule>
    <cfRule type="containsText" dxfId="10335" priority="331" operator="containsText" text="Moderado">
      <formula>NOT(ISERROR(SEARCH("Moderado",AA13)))</formula>
    </cfRule>
    <cfRule type="containsText" dxfId="10334" priority="332" operator="containsText" text="Menor">
      <formula>NOT(ISERROR(SEARCH("Menor",AA13)))</formula>
    </cfRule>
    <cfRule type="containsText" dxfId="10333" priority="333" operator="containsText" text="Leve">
      <formula>NOT(ISERROR(SEARCH("Leve",AA13)))</formula>
    </cfRule>
    <cfRule type="containsText" dxfId="10332" priority="334" operator="containsText" text="Muy a">
      <formula>NOT(ISERROR(SEARCH("Muy a",AA13)))</formula>
    </cfRule>
    <cfRule type="containsText" dxfId="10331" priority="335" operator="containsText" text="Muy b">
      <formula>NOT(ISERROR(SEARCH("Muy b",AA13)))</formula>
    </cfRule>
    <cfRule type="containsText" dxfId="10330" priority="336" operator="containsText" text="Baja">
      <formula>NOT(ISERROR(SEARCH("Baja",AA13)))</formula>
    </cfRule>
    <cfRule type="containsText" dxfId="10329" priority="337" operator="containsText" text="Media">
      <formula>NOT(ISERROR(SEARCH("Media",AA13)))</formula>
    </cfRule>
    <cfRule type="containsText" dxfId="10328" priority="338" operator="containsText" text="Alta">
      <formula>NOT(ISERROR(SEARCH("Alta",AA13)))</formula>
    </cfRule>
  </conditionalFormatting>
  <conditionalFormatting sqref="AU13">
    <cfRule type="containsText" dxfId="10327" priority="319" operator="containsText" text="BAJA">
      <formula>NOT(ISERROR(SEARCH("BAJA",AU13)))</formula>
    </cfRule>
    <cfRule type="containsText" dxfId="10326" priority="320" operator="containsText" text="MEDIA">
      <formula>NOT(ISERROR(SEARCH("MEDIA",AU13)))</formula>
    </cfRule>
    <cfRule type="containsText" dxfId="10325" priority="321" operator="containsText" text="ALTA">
      <formula>NOT(ISERROR(SEARCH("ALTA",AU13)))</formula>
    </cfRule>
  </conditionalFormatting>
  <conditionalFormatting sqref="AU14">
    <cfRule type="containsText" dxfId="10324" priority="316" operator="containsText" text="BAJA">
      <formula>NOT(ISERROR(SEARCH("BAJA",AU14)))</formula>
    </cfRule>
    <cfRule type="containsText" dxfId="10323" priority="317" operator="containsText" text="MEDIA">
      <formula>NOT(ISERROR(SEARCH("MEDIA",AU14)))</formula>
    </cfRule>
    <cfRule type="containsText" dxfId="10322" priority="318" operator="containsText" text="ALTA">
      <formula>NOT(ISERROR(SEARCH("ALTA",AU14)))</formula>
    </cfRule>
  </conditionalFormatting>
  <conditionalFormatting sqref="AV13">
    <cfRule type="cellIs" dxfId="10321" priority="309" operator="greaterThan">
      <formula>75%</formula>
    </cfRule>
    <cfRule type="cellIs" dxfId="10320" priority="310" operator="between">
      <formula>51%</formula>
      <formula>75%</formula>
    </cfRule>
    <cfRule type="cellIs" dxfId="10319" priority="311" operator="between">
      <formula>26%</formula>
      <formula>50%</formula>
    </cfRule>
    <cfRule type="cellIs" dxfId="10318" priority="312" operator="between">
      <formula>0%</formula>
      <formula>25%</formula>
    </cfRule>
    <cfRule type="containsText" dxfId="10317" priority="313" operator="containsText" text="BAJA">
      <formula>NOT(ISERROR(SEARCH("BAJA",AV13)))</formula>
    </cfRule>
    <cfRule type="containsText" dxfId="10316" priority="314" operator="containsText" text="MEDIA">
      <formula>NOT(ISERROR(SEARCH("MEDIA",AV13)))</formula>
    </cfRule>
    <cfRule type="containsText" dxfId="10315" priority="315" operator="containsText" text="ALTA">
      <formula>NOT(ISERROR(SEARCH("ALTA",AV13)))</formula>
    </cfRule>
  </conditionalFormatting>
  <conditionalFormatting sqref="AV14">
    <cfRule type="cellIs" dxfId="10314" priority="302" operator="greaterThan">
      <formula>75%</formula>
    </cfRule>
    <cfRule type="cellIs" dxfId="10313" priority="303" operator="between">
      <formula>51%</formula>
      <formula>75%</formula>
    </cfRule>
    <cfRule type="cellIs" dxfId="10312" priority="304" operator="between">
      <formula>26%</formula>
      <formula>50%</formula>
    </cfRule>
    <cfRule type="cellIs" dxfId="10311" priority="305" operator="between">
      <formula>0%</formula>
      <formula>25%</formula>
    </cfRule>
    <cfRule type="containsText" dxfId="10310" priority="306" operator="containsText" text="BAJA">
      <formula>NOT(ISERROR(SEARCH("BAJA",AV14)))</formula>
    </cfRule>
    <cfRule type="containsText" dxfId="10309" priority="307" operator="containsText" text="MEDIA">
      <formula>NOT(ISERROR(SEARCH("MEDIA",AV14)))</formula>
    </cfRule>
    <cfRule type="containsText" dxfId="10308" priority="308" operator="containsText" text="ALTA">
      <formula>NOT(ISERROR(SEARCH("ALTA",AV14)))</formula>
    </cfRule>
  </conditionalFormatting>
  <conditionalFormatting sqref="AW13">
    <cfRule type="cellIs" dxfId="10307" priority="284" operator="equal">
      <formula>100%</formula>
    </cfRule>
    <cfRule type="cellIs" dxfId="10306" priority="285" operator="equal">
      <formula>80%</formula>
    </cfRule>
    <cfRule type="cellIs" dxfId="10305" priority="286" operator="equal">
      <formula>60%</formula>
    </cfRule>
    <cfRule type="cellIs" dxfId="10304" priority="287" operator="equal">
      <formula>40%</formula>
    </cfRule>
    <cfRule type="cellIs" dxfId="10303" priority="288" operator="equal">
      <formula>0.2</formula>
    </cfRule>
    <cfRule type="containsText" dxfId="10302" priority="289" operator="containsText" text="Extremo">
      <formula>NOT(ISERROR(SEARCH("Extremo",AW13)))</formula>
    </cfRule>
    <cfRule type="containsText" dxfId="10301" priority="290" operator="containsText" text="Alto">
      <formula>NOT(ISERROR(SEARCH("Alto",AW13)))</formula>
    </cfRule>
    <cfRule type="containsText" dxfId="10300" priority="291" operator="containsText" text="Bajo">
      <formula>NOT(ISERROR(SEARCH("Bajo",AW13)))</formula>
    </cfRule>
    <cfRule type="containsText" dxfId="10299" priority="292" operator="containsText" text="Catastrófico">
      <formula>NOT(ISERROR(SEARCH("Catastrófico",AW13)))</formula>
    </cfRule>
    <cfRule type="containsText" dxfId="10298" priority="293" operator="containsText" text="Mayor">
      <formula>NOT(ISERROR(SEARCH("Mayor",AW13)))</formula>
    </cfRule>
    <cfRule type="containsText" dxfId="10297" priority="294" operator="containsText" text="Moderado">
      <formula>NOT(ISERROR(SEARCH("Moderado",AW13)))</formula>
    </cfRule>
    <cfRule type="containsText" dxfId="10296" priority="295" operator="containsText" text="Menor">
      <formula>NOT(ISERROR(SEARCH("Menor",AW13)))</formula>
    </cfRule>
    <cfRule type="containsText" dxfId="10295" priority="296" operator="containsText" text="Leve">
      <formula>NOT(ISERROR(SEARCH("Leve",AW13)))</formula>
    </cfRule>
    <cfRule type="containsText" dxfId="10294" priority="297" operator="containsText" text="Muy a">
      <formula>NOT(ISERROR(SEARCH("Muy a",AW13)))</formula>
    </cfRule>
    <cfRule type="containsText" dxfId="10293" priority="298" operator="containsText" text="Muy b">
      <formula>NOT(ISERROR(SEARCH("Muy b",AW13)))</formula>
    </cfRule>
    <cfRule type="containsText" dxfId="10292" priority="299" operator="containsText" text="Baja">
      <formula>NOT(ISERROR(SEARCH("Baja",AW13)))</formula>
    </cfRule>
    <cfRule type="containsText" dxfId="10291" priority="300" operator="containsText" text="Media">
      <formula>NOT(ISERROR(SEARCH("Media",AW13)))</formula>
    </cfRule>
    <cfRule type="containsText" dxfId="10290" priority="301" operator="containsText" text="Alta">
      <formula>NOT(ISERROR(SEARCH("Alta",AW13)))</formula>
    </cfRule>
  </conditionalFormatting>
  <conditionalFormatting sqref="T13">
    <cfRule type="cellIs" dxfId="10289" priority="266" operator="equal">
      <formula>100%</formula>
    </cfRule>
    <cfRule type="cellIs" dxfId="10288" priority="267" operator="equal">
      <formula>80%</formula>
    </cfRule>
    <cfRule type="cellIs" dxfId="10287" priority="268" operator="equal">
      <formula>60%</formula>
    </cfRule>
    <cfRule type="cellIs" dxfId="10286" priority="269" operator="equal">
      <formula>40%</formula>
    </cfRule>
    <cfRule type="cellIs" dxfId="10285" priority="270" operator="equal">
      <formula>0.2</formula>
    </cfRule>
    <cfRule type="containsText" dxfId="10284" priority="271" operator="containsText" text="Extremo">
      <formula>NOT(ISERROR(SEARCH("Extremo",T13)))</formula>
    </cfRule>
    <cfRule type="containsText" dxfId="10283" priority="272" operator="containsText" text="Alto">
      <formula>NOT(ISERROR(SEARCH("Alto",T13)))</formula>
    </cfRule>
    <cfRule type="containsText" dxfId="10282" priority="273" operator="containsText" text="Bajo">
      <formula>NOT(ISERROR(SEARCH("Bajo",T13)))</formula>
    </cfRule>
    <cfRule type="containsText" dxfId="10281" priority="274" operator="containsText" text="Catastrófico">
      <formula>NOT(ISERROR(SEARCH("Catastrófico",T13)))</formula>
    </cfRule>
    <cfRule type="containsText" dxfId="10280" priority="275" operator="containsText" text="Mayor">
      <formula>NOT(ISERROR(SEARCH("Mayor",T13)))</formula>
    </cfRule>
    <cfRule type="containsText" dxfId="10279" priority="276" operator="containsText" text="Moderado">
      <formula>NOT(ISERROR(SEARCH("Moderado",T13)))</formula>
    </cfRule>
    <cfRule type="containsText" dxfId="10278" priority="277" operator="containsText" text="Menor">
      <formula>NOT(ISERROR(SEARCH("Menor",T13)))</formula>
    </cfRule>
    <cfRule type="containsText" dxfId="10277" priority="278" operator="containsText" text="Leve">
      <formula>NOT(ISERROR(SEARCH("Leve",T13)))</formula>
    </cfRule>
    <cfRule type="containsText" dxfId="10276" priority="279" operator="containsText" text="Muy a">
      <formula>NOT(ISERROR(SEARCH("Muy a",T13)))</formula>
    </cfRule>
    <cfRule type="containsText" dxfId="10275" priority="280" operator="containsText" text="Muy b">
      <formula>NOT(ISERROR(SEARCH("Muy b",T13)))</formula>
    </cfRule>
    <cfRule type="containsText" dxfId="10274" priority="281" operator="containsText" text="Baja">
      <formula>NOT(ISERROR(SEARCH("Baja",T13)))</formula>
    </cfRule>
    <cfRule type="containsText" dxfId="10273" priority="282" operator="containsText" text="Media">
      <formula>NOT(ISERROR(SEARCH("Media",T13)))</formula>
    </cfRule>
    <cfRule type="containsText" dxfId="10272" priority="283" operator="containsText" text="Alta">
      <formula>NOT(ISERROR(SEARCH("Alta",T13)))</formula>
    </cfRule>
  </conditionalFormatting>
  <conditionalFormatting sqref="U13">
    <cfRule type="cellIs" dxfId="10271" priority="248" operator="equal">
      <formula>100%</formula>
    </cfRule>
    <cfRule type="cellIs" dxfId="10270" priority="249" operator="equal">
      <formula>80%</formula>
    </cfRule>
    <cfRule type="cellIs" dxfId="10269" priority="250" operator="equal">
      <formula>60%</formula>
    </cfRule>
    <cfRule type="cellIs" dxfId="10268" priority="251" operator="equal">
      <formula>40%</formula>
    </cfRule>
    <cfRule type="cellIs" dxfId="10267" priority="252" operator="equal">
      <formula>0.2</formula>
    </cfRule>
    <cfRule type="containsText" dxfId="10266" priority="253" operator="containsText" text="Extremo">
      <formula>NOT(ISERROR(SEARCH("Extremo",U13)))</formula>
    </cfRule>
    <cfRule type="containsText" dxfId="10265" priority="254" operator="containsText" text="Alto">
      <formula>NOT(ISERROR(SEARCH("Alto",U13)))</formula>
    </cfRule>
    <cfRule type="containsText" dxfId="10264" priority="255" operator="containsText" text="Bajo">
      <formula>NOT(ISERROR(SEARCH("Bajo",U13)))</formula>
    </cfRule>
    <cfRule type="containsText" dxfId="10263" priority="256" operator="containsText" text="Catastrófico">
      <formula>NOT(ISERROR(SEARCH("Catastrófico",U13)))</formula>
    </cfRule>
    <cfRule type="containsText" dxfId="10262" priority="257" operator="containsText" text="Mayor">
      <formula>NOT(ISERROR(SEARCH("Mayor",U13)))</formula>
    </cfRule>
    <cfRule type="containsText" dxfId="10261" priority="258" operator="containsText" text="Moderado">
      <formula>NOT(ISERROR(SEARCH("Moderado",U13)))</formula>
    </cfRule>
    <cfRule type="containsText" dxfId="10260" priority="259" operator="containsText" text="Menor">
      <formula>NOT(ISERROR(SEARCH("Menor",U13)))</formula>
    </cfRule>
    <cfRule type="containsText" dxfId="10259" priority="260" operator="containsText" text="Leve">
      <formula>NOT(ISERROR(SEARCH("Leve",U13)))</formula>
    </cfRule>
    <cfRule type="containsText" dxfId="10258" priority="261" operator="containsText" text="Muy a">
      <formula>NOT(ISERROR(SEARCH("Muy a",U13)))</formula>
    </cfRule>
    <cfRule type="containsText" dxfId="10257" priority="262" operator="containsText" text="Muy b">
      <formula>NOT(ISERROR(SEARCH("Muy b",U13)))</formula>
    </cfRule>
    <cfRule type="containsText" dxfId="10256" priority="263" operator="containsText" text="Baja">
      <formula>NOT(ISERROR(SEARCH("Baja",U13)))</formula>
    </cfRule>
    <cfRule type="containsText" dxfId="10255" priority="264" operator="containsText" text="Media">
      <formula>NOT(ISERROR(SEARCH("Media",U13)))</formula>
    </cfRule>
    <cfRule type="containsText" dxfId="10254" priority="265" operator="containsText" text="Alta">
      <formula>NOT(ISERROR(SEARCH("Alta",U13)))</formula>
    </cfRule>
  </conditionalFormatting>
  <conditionalFormatting sqref="X13">
    <cfRule type="cellIs" dxfId="10253" priority="230" operator="equal">
      <formula>100%</formula>
    </cfRule>
    <cfRule type="cellIs" dxfId="10252" priority="231" operator="equal">
      <formula>80%</formula>
    </cfRule>
    <cfRule type="cellIs" dxfId="10251" priority="232" operator="equal">
      <formula>60%</formula>
    </cfRule>
    <cfRule type="cellIs" dxfId="10250" priority="233" operator="equal">
      <formula>40%</formula>
    </cfRule>
    <cfRule type="cellIs" dxfId="10249" priority="234" operator="equal">
      <formula>0.2</formula>
    </cfRule>
    <cfRule type="containsText" dxfId="10248" priority="235" operator="containsText" text="Extremo">
      <formula>NOT(ISERROR(SEARCH("Extremo",X13)))</formula>
    </cfRule>
    <cfRule type="containsText" dxfId="10247" priority="236" operator="containsText" text="Alto">
      <formula>NOT(ISERROR(SEARCH("Alto",X13)))</formula>
    </cfRule>
    <cfRule type="containsText" dxfId="10246" priority="237" operator="containsText" text="Bajo">
      <formula>NOT(ISERROR(SEARCH("Bajo",X13)))</formula>
    </cfRule>
    <cfRule type="containsText" dxfId="10245" priority="238" operator="containsText" text="Catastrófico">
      <formula>NOT(ISERROR(SEARCH("Catastrófico",X13)))</formula>
    </cfRule>
    <cfRule type="containsText" dxfId="10244" priority="239" operator="containsText" text="Mayor">
      <formula>NOT(ISERROR(SEARCH("Mayor",X13)))</formula>
    </cfRule>
    <cfRule type="containsText" dxfId="10243" priority="240" operator="containsText" text="Moderado">
      <formula>NOT(ISERROR(SEARCH("Moderado",X13)))</formula>
    </cfRule>
    <cfRule type="containsText" dxfId="10242" priority="241" operator="containsText" text="Menor">
      <formula>NOT(ISERROR(SEARCH("Menor",X13)))</formula>
    </cfRule>
    <cfRule type="containsText" dxfId="10241" priority="242" operator="containsText" text="Leve">
      <formula>NOT(ISERROR(SEARCH("Leve",X13)))</formula>
    </cfRule>
    <cfRule type="containsText" dxfId="10240" priority="243" operator="containsText" text="Muy a">
      <formula>NOT(ISERROR(SEARCH("Muy a",X13)))</formula>
    </cfRule>
    <cfRule type="containsText" dxfId="10239" priority="244" operator="containsText" text="Muy b">
      <formula>NOT(ISERROR(SEARCH("Muy b",X13)))</formula>
    </cfRule>
    <cfRule type="containsText" dxfId="10238" priority="245" operator="containsText" text="Baja">
      <formula>NOT(ISERROR(SEARCH("Baja",X13)))</formula>
    </cfRule>
    <cfRule type="containsText" dxfId="10237" priority="246" operator="containsText" text="Media">
      <formula>NOT(ISERROR(SEARCH("Media",X13)))</formula>
    </cfRule>
    <cfRule type="containsText" dxfId="10236" priority="247" operator="containsText" text="Alta">
      <formula>NOT(ISERROR(SEARCH("Alta",X13)))</formula>
    </cfRule>
  </conditionalFormatting>
  <conditionalFormatting sqref="S13">
    <cfRule type="cellIs" dxfId="10235" priority="212" operator="equal">
      <formula>100%</formula>
    </cfRule>
    <cfRule type="cellIs" dxfId="10234" priority="213" operator="equal">
      <formula>80%</formula>
    </cfRule>
    <cfRule type="cellIs" dxfId="10233" priority="214" operator="equal">
      <formula>60%</formula>
    </cfRule>
    <cfRule type="cellIs" dxfId="10232" priority="215" operator="equal">
      <formula>40%</formula>
    </cfRule>
    <cfRule type="cellIs" dxfId="10231" priority="216" operator="equal">
      <formula>0.2</formula>
    </cfRule>
    <cfRule type="containsText" dxfId="10230" priority="217" operator="containsText" text="Extremo">
      <formula>NOT(ISERROR(SEARCH("Extremo",S13)))</formula>
    </cfRule>
    <cfRule type="containsText" dxfId="10229" priority="218" operator="containsText" text="Alto">
      <formula>NOT(ISERROR(SEARCH("Alto",S13)))</formula>
    </cfRule>
    <cfRule type="containsText" dxfId="10228" priority="219" operator="containsText" text="Bajo">
      <formula>NOT(ISERROR(SEARCH("Bajo",S13)))</formula>
    </cfRule>
    <cfRule type="containsText" dxfId="10227" priority="220" operator="containsText" text="Catastrófico">
      <formula>NOT(ISERROR(SEARCH("Catastrófico",S13)))</formula>
    </cfRule>
    <cfRule type="containsText" dxfId="10226" priority="221" operator="containsText" text="Mayor">
      <formula>NOT(ISERROR(SEARCH("Mayor",S13)))</formula>
    </cfRule>
    <cfRule type="containsText" dxfId="10225" priority="222" operator="containsText" text="Moderado">
      <formula>NOT(ISERROR(SEARCH("Moderado",S13)))</formula>
    </cfRule>
    <cfRule type="containsText" dxfId="10224" priority="223" operator="containsText" text="Menor">
      <formula>NOT(ISERROR(SEARCH("Menor",S13)))</formula>
    </cfRule>
    <cfRule type="containsText" dxfId="10223" priority="224" operator="containsText" text="Leve">
      <formula>NOT(ISERROR(SEARCH("Leve",S13)))</formula>
    </cfRule>
    <cfRule type="containsText" dxfId="10222" priority="225" operator="containsText" text="Muy a">
      <formula>NOT(ISERROR(SEARCH("Muy a",S13)))</formula>
    </cfRule>
    <cfRule type="containsText" dxfId="10221" priority="226" operator="containsText" text="Muy b">
      <formula>NOT(ISERROR(SEARCH("Muy b",S13)))</formula>
    </cfRule>
    <cfRule type="containsText" dxfId="10220" priority="227" operator="containsText" text="Baja">
      <formula>NOT(ISERROR(SEARCH("Baja",S13)))</formula>
    </cfRule>
    <cfRule type="containsText" dxfId="10219" priority="228" operator="containsText" text="Media">
      <formula>NOT(ISERROR(SEARCH("Media",S13)))</formula>
    </cfRule>
    <cfRule type="containsText" dxfId="10218" priority="229" operator="containsText" text="Alta">
      <formula>NOT(ISERROR(SEARCH("Alta",S13)))</formula>
    </cfRule>
  </conditionalFormatting>
  <conditionalFormatting sqref="AJ15:AK16">
    <cfRule type="containsText" dxfId="10217" priority="206" operator="containsText" text="BAJA">
      <formula>NOT(ISERROR(SEARCH("BAJA",AJ15)))</formula>
    </cfRule>
    <cfRule type="containsText" dxfId="10216" priority="207" operator="containsText" text="MEDIA">
      <formula>NOT(ISERROR(SEARCH("MEDIA",AJ15)))</formula>
    </cfRule>
    <cfRule type="containsText" dxfId="10215" priority="208" operator="containsText" text="ALTA">
      <formula>NOT(ISERROR(SEARCH("ALTA",AJ15)))</formula>
    </cfRule>
  </conditionalFormatting>
  <conditionalFormatting sqref="AR15">
    <cfRule type="containsText" dxfId="10214" priority="209" operator="containsText" text="BAJA">
      <formula>NOT(ISERROR(SEARCH("BAJA",AR15)))</formula>
    </cfRule>
    <cfRule type="containsText" dxfId="10213" priority="210" operator="containsText" text="MEDIA">
      <formula>NOT(ISERROR(SEARCH("MEDIA",AR15)))</formula>
    </cfRule>
    <cfRule type="containsText" dxfId="10212" priority="211" operator="containsText" text="ALTA">
      <formula>NOT(ISERROR(SEARCH("ALTA",AR15)))</formula>
    </cfRule>
  </conditionalFormatting>
  <conditionalFormatting sqref="AC15">
    <cfRule type="containsText" dxfId="10211" priority="203" operator="containsText" text="BAJA">
      <formula>NOT(ISERROR(SEARCH("BAJA",AC15)))</formula>
    </cfRule>
    <cfRule type="containsText" dxfId="10210" priority="204" operator="containsText" text="MEDIA">
      <formula>NOT(ISERROR(SEARCH("MEDIA",AC15)))</formula>
    </cfRule>
    <cfRule type="containsText" dxfId="10209" priority="205" operator="containsText" text="ALTA">
      <formula>NOT(ISERROR(SEARCH("ALTA",AC15)))</formula>
    </cfRule>
  </conditionalFormatting>
  <conditionalFormatting sqref="AX15">
    <cfRule type="cellIs" dxfId="10208" priority="167" operator="equal">
      <formula>100%</formula>
    </cfRule>
    <cfRule type="cellIs" dxfId="10207" priority="168" operator="equal">
      <formula>80%</formula>
    </cfRule>
    <cfRule type="cellIs" dxfId="10206" priority="169" operator="equal">
      <formula>60%</formula>
    </cfRule>
    <cfRule type="cellIs" dxfId="10205" priority="170" operator="equal">
      <formula>40%</formula>
    </cfRule>
    <cfRule type="cellIs" dxfId="10204" priority="171" operator="equal">
      <formula>0.2</formula>
    </cfRule>
    <cfRule type="containsText" dxfId="10203" priority="185" operator="containsText" text="Extremo">
      <formula>NOT(ISERROR(SEARCH("Extremo",AX15)))</formula>
    </cfRule>
    <cfRule type="containsText" dxfId="10202" priority="186" operator="containsText" text="Alto">
      <formula>NOT(ISERROR(SEARCH("Alto",AX15)))</formula>
    </cfRule>
    <cfRule type="containsText" dxfId="10201" priority="187" operator="containsText" text="Bajo">
      <formula>NOT(ISERROR(SEARCH("Bajo",AX15)))</formula>
    </cfRule>
    <cfRule type="containsText" dxfId="10200" priority="188" operator="containsText" text="Catastrófico">
      <formula>NOT(ISERROR(SEARCH("Catastrófico",AX15)))</formula>
    </cfRule>
    <cfRule type="containsText" dxfId="10199" priority="189" operator="containsText" text="Mayor">
      <formula>NOT(ISERROR(SEARCH("Mayor",AX15)))</formula>
    </cfRule>
    <cfRule type="containsText" dxfId="10198" priority="190" operator="containsText" text="Moderado">
      <formula>NOT(ISERROR(SEARCH("Moderado",AX15)))</formula>
    </cfRule>
    <cfRule type="containsText" dxfId="10197" priority="191" operator="containsText" text="Menor">
      <formula>NOT(ISERROR(SEARCH("Menor",AX15)))</formula>
    </cfRule>
    <cfRule type="containsText" dxfId="10196" priority="192" operator="containsText" text="Leve">
      <formula>NOT(ISERROR(SEARCH("Leve",AX15)))</formula>
    </cfRule>
    <cfRule type="containsText" dxfId="10195" priority="198" operator="containsText" text="Muy a">
      <formula>NOT(ISERROR(SEARCH("Muy a",AX15)))</formula>
    </cfRule>
    <cfRule type="containsText" dxfId="10194" priority="199" operator="containsText" text="Muy b">
      <formula>NOT(ISERROR(SEARCH("Muy b",AX15)))</formula>
    </cfRule>
    <cfRule type="containsText" dxfId="10193" priority="200" operator="containsText" text="Baja">
      <formula>NOT(ISERROR(SEARCH("Baja",AX15)))</formula>
    </cfRule>
    <cfRule type="containsText" dxfId="10192" priority="201" operator="containsText" text="Media">
      <formula>NOT(ISERROR(SEARCH("Media",AX15)))</formula>
    </cfRule>
    <cfRule type="containsText" dxfId="10191" priority="202" operator="containsText" text="Alta">
      <formula>NOT(ISERROR(SEARCH("Alta",AX15)))</formula>
    </cfRule>
  </conditionalFormatting>
  <conditionalFormatting sqref="V15">
    <cfRule type="containsText" dxfId="10190" priority="193" operator="containsText" text="Muy a">
      <formula>NOT(ISERROR(SEARCH("Muy a",V15)))</formula>
    </cfRule>
    <cfRule type="containsText" dxfId="10189" priority="194" operator="containsText" text="Muy b">
      <formula>NOT(ISERROR(SEARCH("Muy b",V15)))</formula>
    </cfRule>
    <cfRule type="containsText" dxfId="10188" priority="195" operator="containsText" text="Baja">
      <formula>NOT(ISERROR(SEARCH("Baja",V15)))</formula>
    </cfRule>
    <cfRule type="containsText" dxfId="10187" priority="196" operator="containsText" text="Media">
      <formula>NOT(ISERROR(SEARCH("Media",V15)))</formula>
    </cfRule>
    <cfRule type="containsText" dxfId="10186" priority="197" operator="containsText" text="Alta">
      <formula>NOT(ISERROR(SEARCH("Alta",V15)))</formula>
    </cfRule>
  </conditionalFormatting>
  <conditionalFormatting sqref="Z15">
    <cfRule type="containsText" dxfId="10185" priority="172" operator="containsText" text="Extremo">
      <formula>NOT(ISERROR(SEARCH("Extremo",Z15)))</formula>
    </cfRule>
    <cfRule type="containsText" dxfId="10184" priority="173" operator="containsText" text="Alto">
      <formula>NOT(ISERROR(SEARCH("Alto",Z15)))</formula>
    </cfRule>
    <cfRule type="containsText" dxfId="10183" priority="174" operator="containsText" text="Bajo">
      <formula>NOT(ISERROR(SEARCH("Bajo",Z15)))</formula>
    </cfRule>
    <cfRule type="containsText" dxfId="10182" priority="175" operator="containsText" text="Catastrófico">
      <formula>NOT(ISERROR(SEARCH("Catastrófico",Z15)))</formula>
    </cfRule>
    <cfRule type="containsText" dxfId="10181" priority="176" operator="containsText" text="Mayor">
      <formula>NOT(ISERROR(SEARCH("Mayor",Z15)))</formula>
    </cfRule>
    <cfRule type="containsText" dxfId="10180" priority="177" operator="containsText" text="Moderado">
      <formula>NOT(ISERROR(SEARCH("Moderado",Z15)))</formula>
    </cfRule>
    <cfRule type="containsText" dxfId="10179" priority="178" operator="containsText" text="Menor">
      <formula>NOT(ISERROR(SEARCH("Menor",Z15)))</formula>
    </cfRule>
    <cfRule type="containsText" dxfId="10178" priority="179" operator="containsText" text="Leve">
      <formula>NOT(ISERROR(SEARCH("Leve",Z15)))</formula>
    </cfRule>
    <cfRule type="containsText" dxfId="10177" priority="180" operator="containsText" text="Muy a">
      <formula>NOT(ISERROR(SEARCH("Muy a",Z15)))</formula>
    </cfRule>
    <cfRule type="containsText" dxfId="10176" priority="181" operator="containsText" text="Muy b">
      <formula>NOT(ISERROR(SEARCH("Muy b",Z15)))</formula>
    </cfRule>
    <cfRule type="containsText" dxfId="10175" priority="182" operator="containsText" text="Baja">
      <formula>NOT(ISERROR(SEARCH("Baja",Z15)))</formula>
    </cfRule>
    <cfRule type="containsText" dxfId="10174" priority="183" operator="containsText" text="Media">
      <formula>NOT(ISERROR(SEARCH("Media",Z15)))</formula>
    </cfRule>
    <cfRule type="containsText" dxfId="10173" priority="184" operator="containsText" text="Alta">
      <formula>NOT(ISERROR(SEARCH("Alta",Z15)))</formula>
    </cfRule>
  </conditionalFormatting>
  <conditionalFormatting sqref="Y15">
    <cfRule type="cellIs" dxfId="10172" priority="149" operator="equal">
      <formula>100%</formula>
    </cfRule>
    <cfRule type="cellIs" dxfId="10171" priority="150" operator="equal">
      <formula>80%</formula>
    </cfRule>
    <cfRule type="cellIs" dxfId="10170" priority="151" operator="equal">
      <formula>60%</formula>
    </cfRule>
    <cfRule type="cellIs" dxfId="10169" priority="152" operator="equal">
      <formula>40%</formula>
    </cfRule>
    <cfRule type="cellIs" dxfId="10168" priority="153" operator="equal">
      <formula>0.2</formula>
    </cfRule>
    <cfRule type="containsText" dxfId="10167" priority="154" operator="containsText" text="Extremo">
      <formula>NOT(ISERROR(SEARCH("Extremo",Y15)))</formula>
    </cfRule>
    <cfRule type="containsText" dxfId="10166" priority="155" operator="containsText" text="Alto">
      <formula>NOT(ISERROR(SEARCH("Alto",Y15)))</formula>
    </cfRule>
    <cfRule type="containsText" dxfId="10165" priority="156" operator="containsText" text="Bajo">
      <formula>NOT(ISERROR(SEARCH("Bajo",Y15)))</formula>
    </cfRule>
    <cfRule type="containsText" dxfId="10164" priority="157" operator="containsText" text="Catastrófico">
      <formula>NOT(ISERROR(SEARCH("Catastrófico",Y15)))</formula>
    </cfRule>
    <cfRule type="containsText" dxfId="10163" priority="158" operator="containsText" text="Mayor">
      <formula>NOT(ISERROR(SEARCH("Mayor",Y15)))</formula>
    </cfRule>
    <cfRule type="containsText" dxfId="10162" priority="159" operator="containsText" text="Moderado">
      <formula>NOT(ISERROR(SEARCH("Moderado",Y15)))</formula>
    </cfRule>
    <cfRule type="containsText" dxfId="10161" priority="160" operator="containsText" text="Menor">
      <formula>NOT(ISERROR(SEARCH("Menor",Y15)))</formula>
    </cfRule>
    <cfRule type="containsText" dxfId="10160" priority="161" operator="containsText" text="Leve">
      <formula>NOT(ISERROR(SEARCH("Leve",Y15)))</formula>
    </cfRule>
    <cfRule type="containsText" dxfId="10159" priority="162" operator="containsText" text="Muy a">
      <formula>NOT(ISERROR(SEARCH("Muy a",Y15)))</formula>
    </cfRule>
    <cfRule type="containsText" dxfId="10158" priority="163" operator="containsText" text="Muy b">
      <formula>NOT(ISERROR(SEARCH("Muy b",Y15)))</formula>
    </cfRule>
    <cfRule type="containsText" dxfId="10157" priority="164" operator="containsText" text="Baja">
      <formula>NOT(ISERROR(SEARCH("Baja",Y15)))</formula>
    </cfRule>
    <cfRule type="containsText" dxfId="10156" priority="165" operator="containsText" text="Media">
      <formula>NOT(ISERROR(SEARCH("Media",Y15)))</formula>
    </cfRule>
    <cfRule type="containsText" dxfId="10155" priority="166" operator="containsText" text="Alta">
      <formula>NOT(ISERROR(SEARCH("Alta",Y15)))</formula>
    </cfRule>
  </conditionalFormatting>
  <conditionalFormatting sqref="W15">
    <cfRule type="cellIs" dxfId="10154" priority="131" operator="equal">
      <formula>100%</formula>
    </cfRule>
    <cfRule type="cellIs" dxfId="10153" priority="132" operator="equal">
      <formula>80%</formula>
    </cfRule>
    <cfRule type="cellIs" dxfId="10152" priority="133" operator="equal">
      <formula>60%</formula>
    </cfRule>
    <cfRule type="cellIs" dxfId="10151" priority="134" operator="equal">
      <formula>40%</formula>
    </cfRule>
    <cfRule type="cellIs" dxfId="10150" priority="135" operator="equal">
      <formula>0.2</formula>
    </cfRule>
    <cfRule type="containsText" dxfId="10149" priority="136" operator="containsText" text="Extremo">
      <formula>NOT(ISERROR(SEARCH("Extremo",W15)))</formula>
    </cfRule>
    <cfRule type="containsText" dxfId="10148" priority="137" operator="containsText" text="Alto">
      <formula>NOT(ISERROR(SEARCH("Alto",W15)))</formula>
    </cfRule>
    <cfRule type="containsText" dxfId="10147" priority="138" operator="containsText" text="Bajo">
      <formula>NOT(ISERROR(SEARCH("Bajo",W15)))</formula>
    </cfRule>
    <cfRule type="containsText" dxfId="10146" priority="139" operator="containsText" text="Catastrófico">
      <formula>NOT(ISERROR(SEARCH("Catastrófico",W15)))</formula>
    </cfRule>
    <cfRule type="containsText" dxfId="10145" priority="140" operator="containsText" text="Mayor">
      <formula>NOT(ISERROR(SEARCH("Mayor",W15)))</formula>
    </cfRule>
    <cfRule type="containsText" dxfId="10144" priority="141" operator="containsText" text="Moderado">
      <formula>NOT(ISERROR(SEARCH("Moderado",W15)))</formula>
    </cfRule>
    <cfRule type="containsText" dxfId="10143" priority="142" operator="containsText" text="Menor">
      <formula>NOT(ISERROR(SEARCH("Menor",W15)))</formula>
    </cfRule>
    <cfRule type="containsText" dxfId="10142" priority="143" operator="containsText" text="Leve">
      <formula>NOT(ISERROR(SEARCH("Leve",W15)))</formula>
    </cfRule>
    <cfRule type="containsText" dxfId="10141" priority="144" operator="containsText" text="Muy a">
      <formula>NOT(ISERROR(SEARCH("Muy a",W15)))</formula>
    </cfRule>
    <cfRule type="containsText" dxfId="10140" priority="145" operator="containsText" text="Muy b">
      <formula>NOT(ISERROR(SEARCH("Muy b",W15)))</formula>
    </cfRule>
    <cfRule type="containsText" dxfId="10139" priority="146" operator="containsText" text="Baja">
      <formula>NOT(ISERROR(SEARCH("Baja",W15)))</formula>
    </cfRule>
    <cfRule type="containsText" dxfId="10138" priority="147" operator="containsText" text="Media">
      <formula>NOT(ISERROR(SEARCH("Media",W15)))</formula>
    </cfRule>
    <cfRule type="containsText" dxfId="10137" priority="148" operator="containsText" text="Alta">
      <formula>NOT(ISERROR(SEARCH("Alta",W15)))</formula>
    </cfRule>
  </conditionalFormatting>
  <conditionalFormatting sqref="AP16">
    <cfRule type="containsText" dxfId="10136" priority="128" operator="containsText" text="BAJA">
      <formula>NOT(ISERROR(SEARCH("BAJA",AP16)))</formula>
    </cfRule>
    <cfRule type="containsText" dxfId="10135" priority="129" operator="containsText" text="MEDIA">
      <formula>NOT(ISERROR(SEARCH("MEDIA",AP16)))</formula>
    </cfRule>
    <cfRule type="containsText" dxfId="10134" priority="130" operator="containsText" text="ALTA">
      <formula>NOT(ISERROR(SEARCH("ALTA",AP16)))</formula>
    </cfRule>
  </conditionalFormatting>
  <conditionalFormatting sqref="AA15">
    <cfRule type="cellIs" dxfId="10133" priority="111" operator="equal">
      <formula>100%</formula>
    </cfRule>
    <cfRule type="cellIs" dxfId="10132" priority="112" operator="equal">
      <formula>75%</formula>
    </cfRule>
    <cfRule type="cellIs" dxfId="10131" priority="113" operator="equal">
      <formula>50%</formula>
    </cfRule>
    <cfRule type="cellIs" dxfId="10130" priority="114" operator="equal">
      <formula>25%</formula>
    </cfRule>
    <cfRule type="containsText" dxfId="10129" priority="115" operator="containsText" text="Extremo">
      <formula>NOT(ISERROR(SEARCH("Extremo",AA15)))</formula>
    </cfRule>
    <cfRule type="containsText" dxfId="10128" priority="116" operator="containsText" text="Alto">
      <formula>NOT(ISERROR(SEARCH("Alto",AA15)))</formula>
    </cfRule>
    <cfRule type="containsText" dxfId="10127" priority="117" operator="containsText" text="Bajo">
      <formula>NOT(ISERROR(SEARCH("Bajo",AA15)))</formula>
    </cfRule>
    <cfRule type="containsText" dxfId="10126" priority="118" operator="containsText" text="Catastrófico">
      <formula>NOT(ISERROR(SEARCH("Catastrófico",AA15)))</formula>
    </cfRule>
    <cfRule type="containsText" dxfId="10125" priority="119" operator="containsText" text="Mayor">
      <formula>NOT(ISERROR(SEARCH("Mayor",AA15)))</formula>
    </cfRule>
    <cfRule type="containsText" dxfId="10124" priority="120" operator="containsText" text="Moderado">
      <formula>NOT(ISERROR(SEARCH("Moderado",AA15)))</formula>
    </cfRule>
    <cfRule type="containsText" dxfId="10123" priority="121" operator="containsText" text="Menor">
      <formula>NOT(ISERROR(SEARCH("Menor",AA15)))</formula>
    </cfRule>
    <cfRule type="containsText" dxfId="10122" priority="122" operator="containsText" text="Leve">
      <formula>NOT(ISERROR(SEARCH("Leve",AA15)))</formula>
    </cfRule>
    <cfRule type="containsText" dxfId="10121" priority="123" operator="containsText" text="Muy a">
      <formula>NOT(ISERROR(SEARCH("Muy a",AA15)))</formula>
    </cfRule>
    <cfRule type="containsText" dxfId="10120" priority="124" operator="containsText" text="Muy b">
      <formula>NOT(ISERROR(SEARCH("Muy b",AA15)))</formula>
    </cfRule>
    <cfRule type="containsText" dxfId="10119" priority="125" operator="containsText" text="Baja">
      <formula>NOT(ISERROR(SEARCH("Baja",AA15)))</formula>
    </cfRule>
    <cfRule type="containsText" dxfId="10118" priority="126" operator="containsText" text="Media">
      <formula>NOT(ISERROR(SEARCH("Media",AA15)))</formula>
    </cfRule>
    <cfRule type="containsText" dxfId="10117" priority="127" operator="containsText" text="Alta">
      <formula>NOT(ISERROR(SEARCH("Alta",AA15)))</formula>
    </cfRule>
  </conditionalFormatting>
  <conditionalFormatting sqref="AU15">
    <cfRule type="containsText" dxfId="10116" priority="108" operator="containsText" text="BAJA">
      <formula>NOT(ISERROR(SEARCH("BAJA",AU15)))</formula>
    </cfRule>
    <cfRule type="containsText" dxfId="10115" priority="109" operator="containsText" text="MEDIA">
      <formula>NOT(ISERROR(SEARCH("MEDIA",AU15)))</formula>
    </cfRule>
    <cfRule type="containsText" dxfId="10114" priority="110" operator="containsText" text="ALTA">
      <formula>NOT(ISERROR(SEARCH("ALTA",AU15)))</formula>
    </cfRule>
  </conditionalFormatting>
  <conditionalFormatting sqref="AU16">
    <cfRule type="containsText" dxfId="10113" priority="105" operator="containsText" text="BAJA">
      <formula>NOT(ISERROR(SEARCH("BAJA",AU16)))</formula>
    </cfRule>
    <cfRule type="containsText" dxfId="10112" priority="106" operator="containsText" text="MEDIA">
      <formula>NOT(ISERROR(SEARCH("MEDIA",AU16)))</formula>
    </cfRule>
    <cfRule type="containsText" dxfId="10111" priority="107" operator="containsText" text="ALTA">
      <formula>NOT(ISERROR(SEARCH("ALTA",AU16)))</formula>
    </cfRule>
  </conditionalFormatting>
  <conditionalFormatting sqref="AV15">
    <cfRule type="cellIs" dxfId="10110" priority="98" operator="greaterThan">
      <formula>75%</formula>
    </cfRule>
    <cfRule type="cellIs" dxfId="10109" priority="99" operator="between">
      <formula>51%</formula>
      <formula>75%</formula>
    </cfRule>
    <cfRule type="cellIs" dxfId="10108" priority="100" operator="between">
      <formula>26%</formula>
      <formula>50%</formula>
    </cfRule>
    <cfRule type="cellIs" dxfId="10107" priority="101" operator="between">
      <formula>0%</formula>
      <formula>25%</formula>
    </cfRule>
    <cfRule type="containsText" dxfId="10106" priority="102" operator="containsText" text="BAJA">
      <formula>NOT(ISERROR(SEARCH("BAJA",AV15)))</formula>
    </cfRule>
    <cfRule type="containsText" dxfId="10105" priority="103" operator="containsText" text="MEDIA">
      <formula>NOT(ISERROR(SEARCH("MEDIA",AV15)))</formula>
    </cfRule>
    <cfRule type="containsText" dxfId="10104" priority="104" operator="containsText" text="ALTA">
      <formula>NOT(ISERROR(SEARCH("ALTA",AV15)))</formula>
    </cfRule>
  </conditionalFormatting>
  <conditionalFormatting sqref="AV16">
    <cfRule type="cellIs" dxfId="10103" priority="91" operator="greaterThan">
      <formula>75%</formula>
    </cfRule>
    <cfRule type="cellIs" dxfId="10102" priority="92" operator="between">
      <formula>51%</formula>
      <formula>75%</formula>
    </cfRule>
    <cfRule type="cellIs" dxfId="10101" priority="93" operator="between">
      <formula>26%</formula>
      <formula>50%</formula>
    </cfRule>
    <cfRule type="cellIs" dxfId="10100" priority="94" operator="between">
      <formula>0%</formula>
      <formula>25%</formula>
    </cfRule>
    <cfRule type="containsText" dxfId="10099" priority="95" operator="containsText" text="BAJA">
      <formula>NOT(ISERROR(SEARCH("BAJA",AV16)))</formula>
    </cfRule>
    <cfRule type="containsText" dxfId="10098" priority="96" operator="containsText" text="MEDIA">
      <formula>NOT(ISERROR(SEARCH("MEDIA",AV16)))</formula>
    </cfRule>
    <cfRule type="containsText" dxfId="10097" priority="97" operator="containsText" text="ALTA">
      <formula>NOT(ISERROR(SEARCH("ALTA",AV16)))</formula>
    </cfRule>
  </conditionalFormatting>
  <conditionalFormatting sqref="AW15">
    <cfRule type="cellIs" dxfId="10096" priority="73" operator="equal">
      <formula>100%</formula>
    </cfRule>
    <cfRule type="cellIs" dxfId="10095" priority="74" operator="equal">
      <formula>80%</formula>
    </cfRule>
    <cfRule type="cellIs" dxfId="10094" priority="75" operator="equal">
      <formula>60%</formula>
    </cfRule>
    <cfRule type="cellIs" dxfId="10093" priority="76" operator="equal">
      <formula>40%</formula>
    </cfRule>
    <cfRule type="cellIs" dxfId="10092" priority="77" operator="equal">
      <formula>0.2</formula>
    </cfRule>
    <cfRule type="containsText" dxfId="10091" priority="78" operator="containsText" text="Extremo">
      <formula>NOT(ISERROR(SEARCH("Extremo",AW15)))</formula>
    </cfRule>
    <cfRule type="containsText" dxfId="10090" priority="79" operator="containsText" text="Alto">
      <formula>NOT(ISERROR(SEARCH("Alto",AW15)))</formula>
    </cfRule>
    <cfRule type="containsText" dxfId="10089" priority="80" operator="containsText" text="Bajo">
      <formula>NOT(ISERROR(SEARCH("Bajo",AW15)))</formula>
    </cfRule>
    <cfRule type="containsText" dxfId="10088" priority="81" operator="containsText" text="Catastrófico">
      <formula>NOT(ISERROR(SEARCH("Catastrófico",AW15)))</formula>
    </cfRule>
    <cfRule type="containsText" dxfId="10087" priority="82" operator="containsText" text="Mayor">
      <formula>NOT(ISERROR(SEARCH("Mayor",AW15)))</formula>
    </cfRule>
    <cfRule type="containsText" dxfId="10086" priority="83" operator="containsText" text="Moderado">
      <formula>NOT(ISERROR(SEARCH("Moderado",AW15)))</formula>
    </cfRule>
    <cfRule type="containsText" dxfId="10085" priority="84" operator="containsText" text="Menor">
      <formula>NOT(ISERROR(SEARCH("Menor",AW15)))</formula>
    </cfRule>
    <cfRule type="containsText" dxfId="10084" priority="85" operator="containsText" text="Leve">
      <formula>NOT(ISERROR(SEARCH("Leve",AW15)))</formula>
    </cfRule>
    <cfRule type="containsText" dxfId="10083" priority="86" operator="containsText" text="Muy a">
      <formula>NOT(ISERROR(SEARCH("Muy a",AW15)))</formula>
    </cfRule>
    <cfRule type="containsText" dxfId="10082" priority="87" operator="containsText" text="Muy b">
      <formula>NOT(ISERROR(SEARCH("Muy b",AW15)))</formula>
    </cfRule>
    <cfRule type="containsText" dxfId="10081" priority="88" operator="containsText" text="Baja">
      <formula>NOT(ISERROR(SEARCH("Baja",AW15)))</formula>
    </cfRule>
    <cfRule type="containsText" dxfId="10080" priority="89" operator="containsText" text="Media">
      <formula>NOT(ISERROR(SEARCH("Media",AW15)))</formula>
    </cfRule>
    <cfRule type="containsText" dxfId="10079" priority="90" operator="containsText" text="Alta">
      <formula>NOT(ISERROR(SEARCH("Alta",AW15)))</formula>
    </cfRule>
  </conditionalFormatting>
  <conditionalFormatting sqref="T15">
    <cfRule type="cellIs" dxfId="10078" priority="55" operator="equal">
      <formula>100%</formula>
    </cfRule>
    <cfRule type="cellIs" dxfId="10077" priority="56" operator="equal">
      <formula>80%</formula>
    </cfRule>
    <cfRule type="cellIs" dxfId="10076" priority="57" operator="equal">
      <formula>60%</formula>
    </cfRule>
    <cfRule type="cellIs" dxfId="10075" priority="58" operator="equal">
      <formula>40%</formula>
    </cfRule>
    <cfRule type="cellIs" dxfId="10074" priority="59" operator="equal">
      <formula>0.2</formula>
    </cfRule>
    <cfRule type="containsText" dxfId="10073" priority="60" operator="containsText" text="Extremo">
      <formula>NOT(ISERROR(SEARCH("Extremo",T15)))</formula>
    </cfRule>
    <cfRule type="containsText" dxfId="10072" priority="61" operator="containsText" text="Alto">
      <formula>NOT(ISERROR(SEARCH("Alto",T15)))</formula>
    </cfRule>
    <cfRule type="containsText" dxfId="10071" priority="62" operator="containsText" text="Bajo">
      <formula>NOT(ISERROR(SEARCH("Bajo",T15)))</formula>
    </cfRule>
    <cfRule type="containsText" dxfId="10070" priority="63" operator="containsText" text="Catastrófico">
      <formula>NOT(ISERROR(SEARCH("Catastrófico",T15)))</formula>
    </cfRule>
    <cfRule type="containsText" dxfId="10069" priority="64" operator="containsText" text="Mayor">
      <formula>NOT(ISERROR(SEARCH("Mayor",T15)))</formula>
    </cfRule>
    <cfRule type="containsText" dxfId="10068" priority="65" operator="containsText" text="Moderado">
      <formula>NOT(ISERROR(SEARCH("Moderado",T15)))</formula>
    </cfRule>
    <cfRule type="containsText" dxfId="10067" priority="66" operator="containsText" text="Menor">
      <formula>NOT(ISERROR(SEARCH("Menor",T15)))</formula>
    </cfRule>
    <cfRule type="containsText" dxfId="10066" priority="67" operator="containsText" text="Leve">
      <formula>NOT(ISERROR(SEARCH("Leve",T15)))</formula>
    </cfRule>
    <cfRule type="containsText" dxfId="10065" priority="68" operator="containsText" text="Muy a">
      <formula>NOT(ISERROR(SEARCH("Muy a",T15)))</formula>
    </cfRule>
    <cfRule type="containsText" dxfId="10064" priority="69" operator="containsText" text="Muy b">
      <formula>NOT(ISERROR(SEARCH("Muy b",T15)))</formula>
    </cfRule>
    <cfRule type="containsText" dxfId="10063" priority="70" operator="containsText" text="Baja">
      <formula>NOT(ISERROR(SEARCH("Baja",T15)))</formula>
    </cfRule>
    <cfRule type="containsText" dxfId="10062" priority="71" operator="containsText" text="Media">
      <formula>NOT(ISERROR(SEARCH("Media",T15)))</formula>
    </cfRule>
    <cfRule type="containsText" dxfId="10061" priority="72" operator="containsText" text="Alta">
      <formula>NOT(ISERROR(SEARCH("Alta",T15)))</formula>
    </cfRule>
  </conditionalFormatting>
  <conditionalFormatting sqref="U15">
    <cfRule type="cellIs" dxfId="10060" priority="37" operator="equal">
      <formula>100%</formula>
    </cfRule>
    <cfRule type="cellIs" dxfId="10059" priority="38" operator="equal">
      <formula>80%</formula>
    </cfRule>
    <cfRule type="cellIs" dxfId="10058" priority="39" operator="equal">
      <formula>60%</formula>
    </cfRule>
    <cfRule type="cellIs" dxfId="10057" priority="40" operator="equal">
      <formula>40%</formula>
    </cfRule>
    <cfRule type="cellIs" dxfId="10056" priority="41" operator="equal">
      <formula>0.2</formula>
    </cfRule>
    <cfRule type="containsText" dxfId="10055" priority="42" operator="containsText" text="Extremo">
      <formula>NOT(ISERROR(SEARCH("Extremo",U15)))</formula>
    </cfRule>
    <cfRule type="containsText" dxfId="10054" priority="43" operator="containsText" text="Alto">
      <formula>NOT(ISERROR(SEARCH("Alto",U15)))</formula>
    </cfRule>
    <cfRule type="containsText" dxfId="10053" priority="44" operator="containsText" text="Bajo">
      <formula>NOT(ISERROR(SEARCH("Bajo",U15)))</formula>
    </cfRule>
    <cfRule type="containsText" dxfId="10052" priority="45" operator="containsText" text="Catastrófico">
      <formula>NOT(ISERROR(SEARCH("Catastrófico",U15)))</formula>
    </cfRule>
    <cfRule type="containsText" dxfId="10051" priority="46" operator="containsText" text="Mayor">
      <formula>NOT(ISERROR(SEARCH("Mayor",U15)))</formula>
    </cfRule>
    <cfRule type="containsText" dxfId="10050" priority="47" operator="containsText" text="Moderado">
      <formula>NOT(ISERROR(SEARCH("Moderado",U15)))</formula>
    </cfRule>
    <cfRule type="containsText" dxfId="10049" priority="48" operator="containsText" text="Menor">
      <formula>NOT(ISERROR(SEARCH("Menor",U15)))</formula>
    </cfRule>
    <cfRule type="containsText" dxfId="10048" priority="49" operator="containsText" text="Leve">
      <formula>NOT(ISERROR(SEARCH("Leve",U15)))</formula>
    </cfRule>
    <cfRule type="containsText" dxfId="10047" priority="50" operator="containsText" text="Muy a">
      <formula>NOT(ISERROR(SEARCH("Muy a",U15)))</formula>
    </cfRule>
    <cfRule type="containsText" dxfId="10046" priority="51" operator="containsText" text="Muy b">
      <formula>NOT(ISERROR(SEARCH("Muy b",U15)))</formula>
    </cfRule>
    <cfRule type="containsText" dxfId="10045" priority="52" operator="containsText" text="Baja">
      <formula>NOT(ISERROR(SEARCH("Baja",U15)))</formula>
    </cfRule>
    <cfRule type="containsText" dxfId="10044" priority="53" operator="containsText" text="Media">
      <formula>NOT(ISERROR(SEARCH("Media",U15)))</formula>
    </cfRule>
    <cfRule type="containsText" dxfId="10043" priority="54" operator="containsText" text="Alta">
      <formula>NOT(ISERROR(SEARCH("Alta",U15)))</formula>
    </cfRule>
  </conditionalFormatting>
  <conditionalFormatting sqref="X15">
    <cfRule type="cellIs" dxfId="10042" priority="19" operator="equal">
      <formula>100%</formula>
    </cfRule>
    <cfRule type="cellIs" dxfId="10041" priority="20" operator="equal">
      <formula>80%</formula>
    </cfRule>
    <cfRule type="cellIs" dxfId="10040" priority="21" operator="equal">
      <formula>60%</formula>
    </cfRule>
    <cfRule type="cellIs" dxfId="10039" priority="22" operator="equal">
      <formula>40%</formula>
    </cfRule>
    <cfRule type="cellIs" dxfId="10038" priority="23" operator="equal">
      <formula>0.2</formula>
    </cfRule>
    <cfRule type="containsText" dxfId="10037" priority="24" operator="containsText" text="Extremo">
      <formula>NOT(ISERROR(SEARCH("Extremo",X15)))</formula>
    </cfRule>
    <cfRule type="containsText" dxfId="10036" priority="25" operator="containsText" text="Alto">
      <formula>NOT(ISERROR(SEARCH("Alto",X15)))</formula>
    </cfRule>
    <cfRule type="containsText" dxfId="10035" priority="26" operator="containsText" text="Bajo">
      <formula>NOT(ISERROR(SEARCH("Bajo",X15)))</formula>
    </cfRule>
    <cfRule type="containsText" dxfId="10034" priority="27" operator="containsText" text="Catastrófico">
      <formula>NOT(ISERROR(SEARCH("Catastrófico",X15)))</formula>
    </cfRule>
    <cfRule type="containsText" dxfId="10033" priority="28" operator="containsText" text="Mayor">
      <formula>NOT(ISERROR(SEARCH("Mayor",X15)))</formula>
    </cfRule>
    <cfRule type="containsText" dxfId="10032" priority="29" operator="containsText" text="Moderado">
      <formula>NOT(ISERROR(SEARCH("Moderado",X15)))</formula>
    </cfRule>
    <cfRule type="containsText" dxfId="10031" priority="30" operator="containsText" text="Menor">
      <formula>NOT(ISERROR(SEARCH("Menor",X15)))</formula>
    </cfRule>
    <cfRule type="containsText" dxfId="10030" priority="31" operator="containsText" text="Leve">
      <formula>NOT(ISERROR(SEARCH("Leve",X15)))</formula>
    </cfRule>
    <cfRule type="containsText" dxfId="10029" priority="32" operator="containsText" text="Muy a">
      <formula>NOT(ISERROR(SEARCH("Muy a",X15)))</formula>
    </cfRule>
    <cfRule type="containsText" dxfId="10028" priority="33" operator="containsText" text="Muy b">
      <formula>NOT(ISERROR(SEARCH("Muy b",X15)))</formula>
    </cfRule>
    <cfRule type="containsText" dxfId="10027" priority="34" operator="containsText" text="Baja">
      <formula>NOT(ISERROR(SEARCH("Baja",X15)))</formula>
    </cfRule>
    <cfRule type="containsText" dxfId="10026" priority="35" operator="containsText" text="Media">
      <formula>NOT(ISERROR(SEARCH("Media",X15)))</formula>
    </cfRule>
    <cfRule type="containsText" dxfId="10025" priority="36" operator="containsText" text="Alta">
      <formula>NOT(ISERROR(SEARCH("Alta",X15)))</formula>
    </cfRule>
  </conditionalFormatting>
  <conditionalFormatting sqref="S15">
    <cfRule type="cellIs" dxfId="10024" priority="1" operator="equal">
      <formula>100%</formula>
    </cfRule>
    <cfRule type="cellIs" dxfId="10023" priority="2" operator="equal">
      <formula>80%</formula>
    </cfRule>
    <cfRule type="cellIs" dxfId="10022" priority="3" operator="equal">
      <formula>60%</formula>
    </cfRule>
    <cfRule type="cellIs" dxfId="10021" priority="4" operator="equal">
      <formula>40%</formula>
    </cfRule>
    <cfRule type="cellIs" dxfId="10020" priority="5" operator="equal">
      <formula>0.2</formula>
    </cfRule>
    <cfRule type="containsText" dxfId="10019" priority="6" operator="containsText" text="Extremo">
      <formula>NOT(ISERROR(SEARCH("Extremo",S15)))</formula>
    </cfRule>
    <cfRule type="containsText" dxfId="10018" priority="7" operator="containsText" text="Alto">
      <formula>NOT(ISERROR(SEARCH("Alto",S15)))</formula>
    </cfRule>
    <cfRule type="containsText" dxfId="10017" priority="8" operator="containsText" text="Bajo">
      <formula>NOT(ISERROR(SEARCH("Bajo",S15)))</formula>
    </cfRule>
    <cfRule type="containsText" dxfId="10016" priority="9" operator="containsText" text="Catastrófico">
      <formula>NOT(ISERROR(SEARCH("Catastrófico",S15)))</formula>
    </cfRule>
    <cfRule type="containsText" dxfId="10015" priority="10" operator="containsText" text="Mayor">
      <formula>NOT(ISERROR(SEARCH("Mayor",S15)))</formula>
    </cfRule>
    <cfRule type="containsText" dxfId="10014" priority="11" operator="containsText" text="Moderado">
      <formula>NOT(ISERROR(SEARCH("Moderado",S15)))</formula>
    </cfRule>
    <cfRule type="containsText" dxfId="10013" priority="12" operator="containsText" text="Menor">
      <formula>NOT(ISERROR(SEARCH("Menor",S15)))</formula>
    </cfRule>
    <cfRule type="containsText" dxfId="10012" priority="13" operator="containsText" text="Leve">
      <formula>NOT(ISERROR(SEARCH("Leve",S15)))</formula>
    </cfRule>
    <cfRule type="containsText" dxfId="10011" priority="14" operator="containsText" text="Muy a">
      <formula>NOT(ISERROR(SEARCH("Muy a",S15)))</formula>
    </cfRule>
    <cfRule type="containsText" dxfId="10010" priority="15" operator="containsText" text="Muy b">
      <formula>NOT(ISERROR(SEARCH("Muy b",S15)))</formula>
    </cfRule>
    <cfRule type="containsText" dxfId="10009" priority="16" operator="containsText" text="Baja">
      <formula>NOT(ISERROR(SEARCH("Baja",S15)))</formula>
    </cfRule>
    <cfRule type="containsText" dxfId="10008" priority="17" operator="containsText" text="Media">
      <formula>NOT(ISERROR(SEARCH("Media",S15)))</formula>
    </cfRule>
    <cfRule type="containsText" dxfId="10007" priority="18" operator="containsText" text="Alta">
      <formula>NOT(ISERROR(SEARCH("Alta",S15)))</formula>
    </cfRule>
  </conditionalFormatting>
  <dataValidations count="5">
    <dataValidation type="list" allowBlank="1" showInputMessage="1" showErrorMessage="1" sqref="AK4:AK9 A4:A16 AK11:AK16" xr:uid="{00000000-0002-0000-0400-000000000000}">
      <formula1>"SI,NO"</formula1>
    </dataValidation>
    <dataValidation type="list" allowBlank="1" showInputMessage="1" showErrorMessage="1" sqref="AG4:AG16" xr:uid="{00000000-0002-0000-0400-000001000000}">
      <formula1>"Manual,Automático"</formula1>
    </dataValidation>
    <dataValidation type="list" allowBlank="1" showInputMessage="1" showErrorMessage="1" sqref="AR4:AR9 AR11:AR16" xr:uid="{00000000-0002-0000-0400-000002000000}">
      <formula1>"Asignado,No Asignado"</formula1>
    </dataValidation>
    <dataValidation type="list" allowBlank="1" showInputMessage="1" showErrorMessage="1" sqref="AT4:AT9 AT11:AT16" xr:uid="{00000000-0002-0000-0400-000003000000}">
      <formula1>"Adecuado,Inadecuado"</formula1>
    </dataValidation>
    <dataValidation type="list" allowBlank="1" showInputMessage="1" showErrorMessage="1" sqref="AJ4:AJ9 AJ11:AJ16" xr:uid="{00000000-0002-0000-0400-000004000000}">
      <formula1>"Confiable,No confiable"</formula1>
    </dataValidation>
  </dataValidations>
  <hyperlinks>
    <hyperlink ref="BI4" r:id="rId1" xr:uid="{5E477A89-E991-4F74-8207-16F5B9436D40}"/>
  </hyperlinks>
  <pageMargins left="0.7" right="0.7" top="0.75" bottom="0.75" header="0.3" footer="0.3"/>
  <pageSetup paperSize="9" orientation="portrait" r:id="rId2"/>
  <extLst>
    <ext xmlns:x14="http://schemas.microsoft.com/office/spreadsheetml/2009/9/main" uri="{CCE6A557-97BC-4b89-ADB6-D9C93CAAB3DF}">
      <x14:dataValidations xmlns:xm="http://schemas.microsoft.com/office/excel/2006/main" count="14">
        <x14:dataValidation type="list" allowBlank="1" showInputMessage="1" showErrorMessage="1" xr:uid="{00000000-0002-0000-0400-000005000000}">
          <x14:formula1>
            <xm:f>Listas!$F$2:$F$4</xm:f>
          </x14:formula1>
          <xm:sqref>AE4:AE16</xm:sqref>
        </x14:dataValidation>
        <x14:dataValidation type="list" allowBlank="1" showInputMessage="1" showErrorMessage="1" xr:uid="{00000000-0002-0000-0400-000006000000}">
          <x14:formula1>
            <xm:f>Listas!$C$2:$C$8</xm:f>
          </x14:formula1>
          <xm:sqref>E4:E16</xm:sqref>
        </x14:dataValidation>
        <x14:dataValidation type="list" allowBlank="1" showInputMessage="1" showErrorMessage="1" xr:uid="{00000000-0002-0000-0400-000007000000}">
          <x14:formula1>
            <xm:f>Listas!$H$2:$H$3</xm:f>
          </x14:formula1>
          <xm:sqref>AM4:AM16</xm:sqref>
        </x14:dataValidation>
        <x14:dataValidation type="list" allowBlank="1" showInputMessage="1" showErrorMessage="1" xr:uid="{00000000-0002-0000-0400-000008000000}">
          <x14:formula1>
            <xm:f>Listas!$I$2:$I$3</xm:f>
          </x14:formula1>
          <xm:sqref>AO4:AO16</xm:sqref>
        </x14:dataValidation>
        <x14:dataValidation type="list" allowBlank="1" showInputMessage="1" showErrorMessage="1" xr:uid="{00000000-0002-0000-0400-000009000000}">
          <x14:formula1>
            <xm:f>Listas!$J$2:$J$6</xm:f>
          </x14:formula1>
          <xm:sqref>AX4:AX8 AX11:AX16</xm:sqref>
        </x14:dataValidation>
        <x14:dataValidation type="list" allowBlank="1" showInputMessage="1" showErrorMessage="1" xr:uid="{00000000-0002-0000-0400-00000A000000}">
          <x14:formula1>
            <xm:f>Listas!$B$2:$B$7</xm:f>
          </x14:formula1>
          <xm:sqref>D4:D16</xm:sqref>
        </x14:dataValidation>
        <x14:dataValidation type="list" allowBlank="1" showInputMessage="1" showErrorMessage="1" xr:uid="{00000000-0002-0000-0400-00000B000000}">
          <x14:formula1>
            <xm:f>Listas!$M$2:$M$14</xm:f>
          </x14:formula1>
          <xm:sqref>B4:B16</xm:sqref>
        </x14:dataValidation>
        <x14:dataValidation type="list" allowBlank="1" showInputMessage="1" showErrorMessage="1" xr:uid="{00000000-0002-0000-0400-00000C000000}">
          <x14:formula1>
            <xm:f>Listas!$G$2:$G$11</xm:f>
          </x14:formula1>
          <xm:sqref>C4:C16</xm:sqref>
        </x14:dataValidation>
        <x14:dataValidation type="list" allowBlank="1" showInputMessage="1" showErrorMessage="1" xr:uid="{00000000-0002-0000-0400-00000D000000}">
          <x14:formula1>
            <xm:f>Listas!$N$2:$N$7</xm:f>
          </x14:formula1>
          <xm:sqref>M4:M8 M11:M16</xm:sqref>
        </x14:dataValidation>
        <x14:dataValidation type="list" allowBlank="1" showInputMessage="1" showErrorMessage="1" xr:uid="{00000000-0002-0000-0400-00000E000000}">
          <x14:formula1>
            <xm:f>Listas!$O$2:$O$7</xm:f>
          </x14:formula1>
          <xm:sqref>O4:O8 O11:O16</xm:sqref>
        </x14:dataValidation>
        <x14:dataValidation type="list" allowBlank="1" showInputMessage="1" showErrorMessage="1" xr:uid="{00000000-0002-0000-0400-00000F000000}">
          <x14:formula1>
            <xm:f>Listas!$P$2:$P$7</xm:f>
          </x14:formula1>
          <xm:sqref>Q4:Q8 Q11:Q16</xm:sqref>
        </x14:dataValidation>
        <x14:dataValidation type="list" allowBlank="1" showInputMessage="1" showErrorMessage="1" xr:uid="{00000000-0002-0000-0400-000010000000}">
          <x14:formula1>
            <xm:f>Listas!$Q$2:$Q$8</xm:f>
          </x14:formula1>
          <xm:sqref>J4:J8 J11:J16</xm:sqref>
        </x14:dataValidation>
        <x14:dataValidation type="list" allowBlank="1" showInputMessage="1" showErrorMessage="1" xr:uid="{00000000-0002-0000-0400-000011000000}">
          <x14:formula1>
            <xm:f>Listas!$K$2:$K$6</xm:f>
          </x14:formula1>
          <xm:sqref>S4:S16</xm:sqref>
        </x14:dataValidation>
        <x14:dataValidation type="list" allowBlank="1" showInputMessage="1" showErrorMessage="1" xr:uid="{00000000-0002-0000-0400-000012000000}">
          <x14:formula1>
            <xm:f>Listas!$L$2:$L$5</xm:f>
          </x14:formula1>
          <xm:sqref>T4:T16</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BR315"/>
  <sheetViews>
    <sheetView topLeftCell="E1" zoomScale="70" zoomScaleNormal="70" workbookViewId="0">
      <pane ySplit="3" topLeftCell="A10" activePane="bottomLeft" state="frozen"/>
      <selection activeCell="G4" sqref="G4:G13"/>
      <selection pane="bottomLeft" activeCell="BJ11" sqref="BJ11"/>
    </sheetView>
  </sheetViews>
  <sheetFormatPr baseColWidth="10" defaultColWidth="11.44140625" defaultRowHeight="14.4" x14ac:dyDescent="0.3"/>
  <cols>
    <col min="1" max="1" width="14.109375" style="1" customWidth="1"/>
    <col min="2" max="2" width="16.5546875" style="6" customWidth="1"/>
    <col min="3" max="3" width="17.33203125" style="6" customWidth="1"/>
    <col min="4" max="4" width="15.6640625" style="6" customWidth="1"/>
    <col min="5" max="5" width="19.5546875" style="6" customWidth="1"/>
    <col min="6" max="6" width="44.109375" style="2" customWidth="1"/>
    <col min="7" max="7" width="9.6640625" style="2" customWidth="1"/>
    <col min="8" max="8" width="20" style="2" customWidth="1"/>
    <col min="9" max="9" width="43.33203125" style="2" customWidth="1"/>
    <col min="10" max="10" width="14.6640625" style="2" bestFit="1" customWidth="1"/>
    <col min="11" max="11" width="17.33203125" style="2" customWidth="1"/>
    <col min="12" max="12" width="16" style="2" customWidth="1"/>
    <col min="13" max="13" width="22.5546875" style="2" customWidth="1"/>
    <col min="14" max="14" width="4.6640625" style="2" hidden="1" customWidth="1"/>
    <col min="15" max="15" width="25.109375" style="2" customWidth="1"/>
    <col min="16" max="16" width="3.44140625" style="2" hidden="1" customWidth="1"/>
    <col min="17" max="17" width="17.44140625" style="2" customWidth="1"/>
    <col min="18" max="18" width="3" style="2" hidden="1" customWidth="1"/>
    <col min="19" max="20" width="21.88671875" style="2" customWidth="1"/>
    <col min="21" max="21" width="10.6640625" style="2" hidden="1" customWidth="1"/>
    <col min="22" max="22" width="15" style="2" bestFit="1" customWidth="1"/>
    <col min="23" max="24" width="5.6640625" style="26" hidden="1" customWidth="1"/>
    <col min="25" max="25" width="13.6640625" style="2" customWidth="1"/>
    <col min="26" max="26" width="5.6640625" style="26" hidden="1" customWidth="1"/>
    <col min="27" max="27" width="16.88671875" style="2" bestFit="1" customWidth="1"/>
    <col min="28" max="28" width="5.44140625" style="2" hidden="1" customWidth="1"/>
    <col min="29" max="29" width="31.5546875" style="2" customWidth="1"/>
    <col min="30" max="30" width="28" style="2" customWidth="1"/>
    <col min="31" max="31" width="86.33203125" style="2" customWidth="1"/>
    <col min="32" max="32" width="34.33203125" style="2" customWidth="1"/>
    <col min="33" max="33" width="8.44140625" style="26" customWidth="1"/>
    <col min="34" max="34" width="20.33203125" style="26" customWidth="1"/>
    <col min="35" max="35" width="9" style="26" customWidth="1"/>
    <col min="36" max="36" width="14.109375" style="26" customWidth="1"/>
    <col min="37" max="37" width="16.44140625" style="2" customWidth="1"/>
    <col min="38" max="38" width="6.6640625" style="2" customWidth="1"/>
    <col min="39" max="39" width="63.6640625" style="2" customWidth="1"/>
    <col min="40" max="40" width="14.6640625" style="6" customWidth="1"/>
    <col min="41" max="41" width="20.6640625" style="2" customWidth="1"/>
    <col min="42" max="42" width="8.88671875" style="2" customWidth="1"/>
    <col min="43" max="43" width="12.109375" style="2" customWidth="1"/>
    <col min="44" max="44" width="14.88671875" style="2" customWidth="1"/>
    <col min="45" max="45" width="9.109375" style="2" customWidth="1"/>
    <col min="46" max="46" width="33.6640625" style="2" customWidth="1"/>
    <col min="47" max="47" width="13.6640625" style="2" customWidth="1"/>
    <col min="48" max="48" width="13.6640625" style="2" hidden="1" customWidth="1"/>
    <col min="49" max="49" width="13.6640625" style="30" customWidth="1"/>
    <col min="50" max="50" width="13.6640625" style="2" customWidth="1"/>
    <col min="51" max="51" width="15.33203125" style="2" customWidth="1"/>
    <col min="52" max="52" width="2.33203125" style="5" customWidth="1"/>
    <col min="53" max="53" width="49.33203125" style="5" customWidth="1"/>
    <col min="54" max="54" width="17" style="4" customWidth="1"/>
    <col min="55" max="56" width="11.5546875" style="3" customWidth="1"/>
    <col min="57" max="57" width="21.88671875" style="2" customWidth="1"/>
    <col min="58" max="58" width="14.88671875" style="1" customWidth="1"/>
    <col min="59" max="59" width="36.5546875" style="1" customWidth="1"/>
    <col min="60" max="60" width="14.88671875" style="1" customWidth="1"/>
    <col min="61" max="61" width="53.88671875" style="1" customWidth="1"/>
    <col min="62" max="62" width="38" style="1" customWidth="1"/>
    <col min="63" max="63" width="14.88671875" style="1" customWidth="1"/>
    <col min="64" max="64" width="47" style="1" customWidth="1"/>
    <col min="65" max="250" width="11.5546875" style="1"/>
    <col min="251" max="251" width="21.88671875" style="1" customWidth="1"/>
    <col min="252" max="252" width="13.88671875" style="1" customWidth="1"/>
    <col min="253" max="253" width="38.6640625" style="1" customWidth="1"/>
    <col min="254" max="254" width="3" style="1" bestFit="1" customWidth="1"/>
    <col min="255" max="255" width="32.33203125" style="1" customWidth="1"/>
    <col min="256" max="256" width="46.33203125" style="1" customWidth="1"/>
    <col min="257" max="257" width="19" style="1" customWidth="1"/>
    <col min="258" max="258" width="0" style="1" hidden="1" customWidth="1"/>
    <col min="259" max="259" width="17.6640625" style="1" customWidth="1"/>
    <col min="260" max="260" width="0" style="1" hidden="1" customWidth="1"/>
    <col min="261" max="261" width="22.33203125" style="1" customWidth="1"/>
    <col min="262" max="262" width="5.33203125" style="1" customWidth="1"/>
    <col min="263" max="263" width="36.33203125" style="1" customWidth="1"/>
    <col min="264" max="264" width="5.6640625" style="1" customWidth="1"/>
    <col min="265" max="265" width="0" style="1" hidden="1" customWidth="1"/>
    <col min="266" max="266" width="20.6640625" style="1" customWidth="1"/>
    <col min="267" max="267" width="4.88671875" style="1" customWidth="1"/>
    <col min="268" max="268" width="0" style="1" hidden="1" customWidth="1"/>
    <col min="269" max="269" width="24.6640625" style="1" customWidth="1"/>
    <col min="270" max="270" width="12.33203125" style="1" customWidth="1"/>
    <col min="271" max="271" width="0" style="1" hidden="1" customWidth="1"/>
    <col min="272" max="272" width="3.44140625" style="1" customWidth="1"/>
    <col min="273" max="273" width="0" style="1" hidden="1" customWidth="1"/>
    <col min="274" max="274" width="17.6640625" style="1" customWidth="1"/>
    <col min="275" max="275" width="3.44140625" style="1" customWidth="1"/>
    <col min="276" max="276" width="0" style="1" hidden="1" customWidth="1"/>
    <col min="277" max="277" width="23.6640625" style="1" customWidth="1"/>
    <col min="278" max="278" width="10" style="1" customWidth="1"/>
    <col min="279" max="279" width="0" style="1" hidden="1" customWidth="1"/>
    <col min="280" max="281" width="14.6640625" style="1" customWidth="1"/>
    <col min="282" max="282" width="12.88671875" style="1" customWidth="1"/>
    <col min="283" max="283" width="3.33203125" style="1" customWidth="1"/>
    <col min="284" max="284" width="30.33203125" style="1" customWidth="1"/>
    <col min="285" max="285" width="5" style="1" customWidth="1"/>
    <col min="286" max="286" width="0" style="1" hidden="1" customWidth="1"/>
    <col min="287" max="287" width="14.33203125" style="1" customWidth="1"/>
    <col min="288" max="288" width="5.6640625" style="1" customWidth="1"/>
    <col min="289" max="289" width="0" style="1" hidden="1" customWidth="1"/>
    <col min="290" max="290" width="17.33203125" style="1" customWidth="1"/>
    <col min="291" max="291" width="12.6640625" style="1" customWidth="1"/>
    <col min="292" max="292" width="0" style="1" hidden="1" customWidth="1"/>
    <col min="293" max="293" width="5.33203125" style="1" customWidth="1"/>
    <col min="294" max="294" width="0" style="1" hidden="1" customWidth="1"/>
    <col min="295" max="295" width="17" style="1" customWidth="1"/>
    <col min="296" max="296" width="6.33203125" style="1" customWidth="1"/>
    <col min="297" max="297" width="0" style="1" hidden="1" customWidth="1"/>
    <col min="298" max="298" width="14.33203125" style="1" customWidth="1"/>
    <col min="299" max="299" width="7.5546875" style="1" customWidth="1"/>
    <col min="300" max="300" width="0" style="1" hidden="1" customWidth="1"/>
    <col min="301" max="302" width="14.33203125" style="1" customWidth="1"/>
    <col min="303" max="303" width="20.88671875" style="1" customWidth="1"/>
    <col min="304" max="304" width="14.44140625" style="1" customWidth="1"/>
    <col min="305" max="305" width="15" style="1" customWidth="1"/>
    <col min="306" max="306" width="2.6640625" style="1" customWidth="1"/>
    <col min="307" max="307" width="11.6640625" style="1" customWidth="1"/>
    <col min="308" max="308" width="11.5546875" style="1" customWidth="1"/>
    <col min="309" max="309" width="2.33203125" style="1" customWidth="1"/>
    <col min="310" max="310" width="41" style="1" customWidth="1"/>
    <col min="311" max="311" width="14.33203125" style="1" customWidth="1"/>
    <col min="312" max="313" width="11.5546875" style="1" customWidth="1"/>
    <col min="314" max="314" width="21.88671875" style="1" customWidth="1"/>
    <col min="315" max="506" width="11.5546875" style="1"/>
    <col min="507" max="507" width="21.88671875" style="1" customWidth="1"/>
    <col min="508" max="508" width="13.88671875" style="1" customWidth="1"/>
    <col min="509" max="509" width="38.6640625" style="1" customWidth="1"/>
    <col min="510" max="510" width="3" style="1" bestFit="1" customWidth="1"/>
    <col min="511" max="511" width="32.33203125" style="1" customWidth="1"/>
    <col min="512" max="512" width="46.33203125" style="1" customWidth="1"/>
    <col min="513" max="513" width="19" style="1" customWidth="1"/>
    <col min="514" max="514" width="0" style="1" hidden="1" customWidth="1"/>
    <col min="515" max="515" width="17.6640625" style="1" customWidth="1"/>
    <col min="516" max="516" width="0" style="1" hidden="1" customWidth="1"/>
    <col min="517" max="517" width="22.33203125" style="1" customWidth="1"/>
    <col min="518" max="518" width="5.33203125" style="1" customWidth="1"/>
    <col min="519" max="519" width="36.33203125" style="1" customWidth="1"/>
    <col min="520" max="520" width="5.6640625" style="1" customWidth="1"/>
    <col min="521" max="521" width="0" style="1" hidden="1" customWidth="1"/>
    <col min="522" max="522" width="20.6640625" style="1" customWidth="1"/>
    <col min="523" max="523" width="4.88671875" style="1" customWidth="1"/>
    <col min="524" max="524" width="0" style="1" hidden="1" customWidth="1"/>
    <col min="525" max="525" width="24.6640625" style="1" customWidth="1"/>
    <col min="526" max="526" width="12.33203125" style="1" customWidth="1"/>
    <col min="527" max="527" width="0" style="1" hidden="1" customWidth="1"/>
    <col min="528" max="528" width="3.44140625" style="1" customWidth="1"/>
    <col min="529" max="529" width="0" style="1" hidden="1" customWidth="1"/>
    <col min="530" max="530" width="17.6640625" style="1" customWidth="1"/>
    <col min="531" max="531" width="3.44140625" style="1" customWidth="1"/>
    <col min="532" max="532" width="0" style="1" hidden="1" customWidth="1"/>
    <col min="533" max="533" width="23.6640625" style="1" customWidth="1"/>
    <col min="534" max="534" width="10" style="1" customWidth="1"/>
    <col min="535" max="535" width="0" style="1" hidden="1" customWidth="1"/>
    <col min="536" max="537" width="14.6640625" style="1" customWidth="1"/>
    <col min="538" max="538" width="12.88671875" style="1" customWidth="1"/>
    <col min="539" max="539" width="3.33203125" style="1" customWidth="1"/>
    <col min="540" max="540" width="30.33203125" style="1" customWidth="1"/>
    <col min="541" max="541" width="5" style="1" customWidth="1"/>
    <col min="542" max="542" width="0" style="1" hidden="1" customWidth="1"/>
    <col min="543" max="543" width="14.33203125" style="1" customWidth="1"/>
    <col min="544" max="544" width="5.6640625" style="1" customWidth="1"/>
    <col min="545" max="545" width="0" style="1" hidden="1" customWidth="1"/>
    <col min="546" max="546" width="17.33203125" style="1" customWidth="1"/>
    <col min="547" max="547" width="12.6640625" style="1" customWidth="1"/>
    <col min="548" max="548" width="0" style="1" hidden="1" customWidth="1"/>
    <col min="549" max="549" width="5.33203125" style="1" customWidth="1"/>
    <col min="550" max="550" width="0" style="1" hidden="1" customWidth="1"/>
    <col min="551" max="551" width="17" style="1" customWidth="1"/>
    <col min="552" max="552" width="6.33203125" style="1" customWidth="1"/>
    <col min="553" max="553" width="0" style="1" hidden="1" customWidth="1"/>
    <col min="554" max="554" width="14.33203125" style="1" customWidth="1"/>
    <col min="555" max="555" width="7.5546875" style="1" customWidth="1"/>
    <col min="556" max="556" width="0" style="1" hidden="1" customWidth="1"/>
    <col min="557" max="558" width="14.33203125" style="1" customWidth="1"/>
    <col min="559" max="559" width="20.88671875" style="1" customWidth="1"/>
    <col min="560" max="560" width="14.44140625" style="1" customWidth="1"/>
    <col min="561" max="561" width="15" style="1" customWidth="1"/>
    <col min="562" max="562" width="2.6640625" style="1" customWidth="1"/>
    <col min="563" max="563" width="11.6640625" style="1" customWidth="1"/>
    <col min="564" max="564" width="11.5546875" style="1" customWidth="1"/>
    <col min="565" max="565" width="2.33203125" style="1" customWidth="1"/>
    <col min="566" max="566" width="41" style="1" customWidth="1"/>
    <col min="567" max="567" width="14.33203125" style="1" customWidth="1"/>
    <col min="568" max="569" width="11.5546875" style="1" customWidth="1"/>
    <col min="570" max="570" width="21.88671875" style="1" customWidth="1"/>
    <col min="571" max="762" width="11.5546875" style="1"/>
    <col min="763" max="763" width="21.88671875" style="1" customWidth="1"/>
    <col min="764" max="764" width="13.88671875" style="1" customWidth="1"/>
    <col min="765" max="765" width="38.6640625" style="1" customWidth="1"/>
    <col min="766" max="766" width="3" style="1" bestFit="1" customWidth="1"/>
    <col min="767" max="767" width="32.33203125" style="1" customWidth="1"/>
    <col min="768" max="768" width="46.33203125" style="1" customWidth="1"/>
    <col min="769" max="769" width="19" style="1" customWidth="1"/>
    <col min="770" max="770" width="0" style="1" hidden="1" customWidth="1"/>
    <col min="771" max="771" width="17.6640625" style="1" customWidth="1"/>
    <col min="772" max="772" width="0" style="1" hidden="1" customWidth="1"/>
    <col min="773" max="773" width="22.33203125" style="1" customWidth="1"/>
    <col min="774" max="774" width="5.33203125" style="1" customWidth="1"/>
    <col min="775" max="775" width="36.33203125" style="1" customWidth="1"/>
    <col min="776" max="776" width="5.6640625" style="1" customWidth="1"/>
    <col min="777" max="777" width="0" style="1" hidden="1" customWidth="1"/>
    <col min="778" max="778" width="20.6640625" style="1" customWidth="1"/>
    <col min="779" max="779" width="4.88671875" style="1" customWidth="1"/>
    <col min="780" max="780" width="0" style="1" hidden="1" customWidth="1"/>
    <col min="781" max="781" width="24.6640625" style="1" customWidth="1"/>
    <col min="782" max="782" width="12.33203125" style="1" customWidth="1"/>
    <col min="783" max="783" width="0" style="1" hidden="1" customWidth="1"/>
    <col min="784" max="784" width="3.44140625" style="1" customWidth="1"/>
    <col min="785" max="785" width="0" style="1" hidden="1" customWidth="1"/>
    <col min="786" max="786" width="17.6640625" style="1" customWidth="1"/>
    <col min="787" max="787" width="3.44140625" style="1" customWidth="1"/>
    <col min="788" max="788" width="0" style="1" hidden="1" customWidth="1"/>
    <col min="789" max="789" width="23.6640625" style="1" customWidth="1"/>
    <col min="790" max="790" width="10" style="1" customWidth="1"/>
    <col min="791" max="791" width="0" style="1" hidden="1" customWidth="1"/>
    <col min="792" max="793" width="14.6640625" style="1" customWidth="1"/>
    <col min="794" max="794" width="12.88671875" style="1" customWidth="1"/>
    <col min="795" max="795" width="3.33203125" style="1" customWidth="1"/>
    <col min="796" max="796" width="30.33203125" style="1" customWidth="1"/>
    <col min="797" max="797" width="5" style="1" customWidth="1"/>
    <col min="798" max="798" width="0" style="1" hidden="1" customWidth="1"/>
    <col min="799" max="799" width="14.33203125" style="1" customWidth="1"/>
    <col min="800" max="800" width="5.6640625" style="1" customWidth="1"/>
    <col min="801" max="801" width="0" style="1" hidden="1" customWidth="1"/>
    <col min="802" max="802" width="17.33203125" style="1" customWidth="1"/>
    <col min="803" max="803" width="12.6640625" style="1" customWidth="1"/>
    <col min="804" max="804" width="0" style="1" hidden="1" customWidth="1"/>
    <col min="805" max="805" width="5.33203125" style="1" customWidth="1"/>
    <col min="806" max="806" width="0" style="1" hidden="1" customWidth="1"/>
    <col min="807" max="807" width="17" style="1" customWidth="1"/>
    <col min="808" max="808" width="6.33203125" style="1" customWidth="1"/>
    <col min="809" max="809" width="0" style="1" hidden="1" customWidth="1"/>
    <col min="810" max="810" width="14.33203125" style="1" customWidth="1"/>
    <col min="811" max="811" width="7.5546875" style="1" customWidth="1"/>
    <col min="812" max="812" width="0" style="1" hidden="1" customWidth="1"/>
    <col min="813" max="814" width="14.33203125" style="1" customWidth="1"/>
    <col min="815" max="815" width="20.88671875" style="1" customWidth="1"/>
    <col min="816" max="816" width="14.44140625" style="1" customWidth="1"/>
    <col min="817" max="817" width="15" style="1" customWidth="1"/>
    <col min="818" max="818" width="2.6640625" style="1" customWidth="1"/>
    <col min="819" max="819" width="11.6640625" style="1" customWidth="1"/>
    <col min="820" max="820" width="11.5546875" style="1" customWidth="1"/>
    <col min="821" max="821" width="2.33203125" style="1" customWidth="1"/>
    <col min="822" max="822" width="41" style="1" customWidth="1"/>
    <col min="823" max="823" width="14.33203125" style="1" customWidth="1"/>
    <col min="824" max="825" width="11.5546875" style="1" customWidth="1"/>
    <col min="826" max="826" width="21.88671875" style="1" customWidth="1"/>
    <col min="827" max="1018" width="11.5546875" style="1"/>
    <col min="1019" max="1019" width="21.88671875" style="1" customWidth="1"/>
    <col min="1020" max="1020" width="13.88671875" style="1" customWidth="1"/>
    <col min="1021" max="1021" width="38.6640625" style="1" customWidth="1"/>
    <col min="1022" max="1022" width="3" style="1" bestFit="1" customWidth="1"/>
    <col min="1023" max="1023" width="32.33203125" style="1" customWidth="1"/>
    <col min="1024" max="1024" width="46.33203125" style="1" customWidth="1"/>
    <col min="1025" max="1025" width="19" style="1" customWidth="1"/>
    <col min="1026" max="1026" width="0" style="1" hidden="1" customWidth="1"/>
    <col min="1027" max="1027" width="17.6640625" style="1" customWidth="1"/>
    <col min="1028" max="1028" width="0" style="1" hidden="1" customWidth="1"/>
    <col min="1029" max="1029" width="22.33203125" style="1" customWidth="1"/>
    <col min="1030" max="1030" width="5.33203125" style="1" customWidth="1"/>
    <col min="1031" max="1031" width="36.33203125" style="1" customWidth="1"/>
    <col min="1032" max="1032" width="5.6640625" style="1" customWidth="1"/>
    <col min="1033" max="1033" width="0" style="1" hidden="1" customWidth="1"/>
    <col min="1034" max="1034" width="20.6640625" style="1" customWidth="1"/>
    <col min="1035" max="1035" width="4.88671875" style="1" customWidth="1"/>
    <col min="1036" max="1036" width="0" style="1" hidden="1" customWidth="1"/>
    <col min="1037" max="1037" width="24.6640625" style="1" customWidth="1"/>
    <col min="1038" max="1038" width="12.33203125" style="1" customWidth="1"/>
    <col min="1039" max="1039" width="0" style="1" hidden="1" customWidth="1"/>
    <col min="1040" max="1040" width="3.44140625" style="1" customWidth="1"/>
    <col min="1041" max="1041" width="0" style="1" hidden="1" customWidth="1"/>
    <col min="1042" max="1042" width="17.6640625" style="1" customWidth="1"/>
    <col min="1043" max="1043" width="3.44140625" style="1" customWidth="1"/>
    <col min="1044" max="1044" width="0" style="1" hidden="1" customWidth="1"/>
    <col min="1045" max="1045" width="23.6640625" style="1" customWidth="1"/>
    <col min="1046" max="1046" width="10" style="1" customWidth="1"/>
    <col min="1047" max="1047" width="0" style="1" hidden="1" customWidth="1"/>
    <col min="1048" max="1049" width="14.6640625" style="1" customWidth="1"/>
    <col min="1050" max="1050" width="12.88671875" style="1" customWidth="1"/>
    <col min="1051" max="1051" width="3.33203125" style="1" customWidth="1"/>
    <col min="1052" max="1052" width="30.33203125" style="1" customWidth="1"/>
    <col min="1053" max="1053" width="5" style="1" customWidth="1"/>
    <col min="1054" max="1054" width="0" style="1" hidden="1" customWidth="1"/>
    <col min="1055" max="1055" width="14.33203125" style="1" customWidth="1"/>
    <col min="1056" max="1056" width="5.6640625" style="1" customWidth="1"/>
    <col min="1057" max="1057" width="0" style="1" hidden="1" customWidth="1"/>
    <col min="1058" max="1058" width="17.33203125" style="1" customWidth="1"/>
    <col min="1059" max="1059" width="12.6640625" style="1" customWidth="1"/>
    <col min="1060" max="1060" width="0" style="1" hidden="1" customWidth="1"/>
    <col min="1061" max="1061" width="5.33203125" style="1" customWidth="1"/>
    <col min="1062" max="1062" width="0" style="1" hidden="1" customWidth="1"/>
    <col min="1063" max="1063" width="17" style="1" customWidth="1"/>
    <col min="1064" max="1064" width="6.33203125" style="1" customWidth="1"/>
    <col min="1065" max="1065" width="0" style="1" hidden="1" customWidth="1"/>
    <col min="1066" max="1066" width="14.33203125" style="1" customWidth="1"/>
    <col min="1067" max="1067" width="7.5546875" style="1" customWidth="1"/>
    <col min="1068" max="1068" width="0" style="1" hidden="1" customWidth="1"/>
    <col min="1069" max="1070" width="14.33203125" style="1" customWidth="1"/>
    <col min="1071" max="1071" width="20.88671875" style="1" customWidth="1"/>
    <col min="1072" max="1072" width="14.44140625" style="1" customWidth="1"/>
    <col min="1073" max="1073" width="15" style="1" customWidth="1"/>
    <col min="1074" max="1074" width="2.6640625" style="1" customWidth="1"/>
    <col min="1075" max="1075" width="11.6640625" style="1" customWidth="1"/>
    <col min="1076" max="1076" width="11.5546875" style="1" customWidth="1"/>
    <col min="1077" max="1077" width="2.33203125" style="1" customWidth="1"/>
    <col min="1078" max="1078" width="41" style="1" customWidth="1"/>
    <col min="1079" max="1079" width="14.33203125" style="1" customWidth="1"/>
    <col min="1080" max="1081" width="11.5546875" style="1" customWidth="1"/>
    <col min="1082" max="1082" width="21.88671875" style="1" customWidth="1"/>
    <col min="1083" max="1274" width="11.5546875" style="1"/>
    <col min="1275" max="1275" width="21.88671875" style="1" customWidth="1"/>
    <col min="1276" max="1276" width="13.88671875" style="1" customWidth="1"/>
    <col min="1277" max="1277" width="38.6640625" style="1" customWidth="1"/>
    <col min="1278" max="1278" width="3" style="1" bestFit="1" customWidth="1"/>
    <col min="1279" max="1279" width="32.33203125" style="1" customWidth="1"/>
    <col min="1280" max="1280" width="46.33203125" style="1" customWidth="1"/>
    <col min="1281" max="1281" width="19" style="1" customWidth="1"/>
    <col min="1282" max="1282" width="0" style="1" hidden="1" customWidth="1"/>
    <col min="1283" max="1283" width="17.6640625" style="1" customWidth="1"/>
    <col min="1284" max="1284" width="0" style="1" hidden="1" customWidth="1"/>
    <col min="1285" max="1285" width="22.33203125" style="1" customWidth="1"/>
    <col min="1286" max="1286" width="5.33203125" style="1" customWidth="1"/>
    <col min="1287" max="1287" width="36.33203125" style="1" customWidth="1"/>
    <col min="1288" max="1288" width="5.6640625" style="1" customWidth="1"/>
    <col min="1289" max="1289" width="0" style="1" hidden="1" customWidth="1"/>
    <col min="1290" max="1290" width="20.6640625" style="1" customWidth="1"/>
    <col min="1291" max="1291" width="4.88671875" style="1" customWidth="1"/>
    <col min="1292" max="1292" width="0" style="1" hidden="1" customWidth="1"/>
    <col min="1293" max="1293" width="24.6640625" style="1" customWidth="1"/>
    <col min="1294" max="1294" width="12.33203125" style="1" customWidth="1"/>
    <col min="1295" max="1295" width="0" style="1" hidden="1" customWidth="1"/>
    <col min="1296" max="1296" width="3.44140625" style="1" customWidth="1"/>
    <col min="1297" max="1297" width="0" style="1" hidden="1" customWidth="1"/>
    <col min="1298" max="1298" width="17.6640625" style="1" customWidth="1"/>
    <col min="1299" max="1299" width="3.44140625" style="1" customWidth="1"/>
    <col min="1300" max="1300" width="0" style="1" hidden="1" customWidth="1"/>
    <col min="1301" max="1301" width="23.6640625" style="1" customWidth="1"/>
    <col min="1302" max="1302" width="10" style="1" customWidth="1"/>
    <col min="1303" max="1303" width="0" style="1" hidden="1" customWidth="1"/>
    <col min="1304" max="1305" width="14.6640625" style="1" customWidth="1"/>
    <col min="1306" max="1306" width="12.88671875" style="1" customWidth="1"/>
    <col min="1307" max="1307" width="3.33203125" style="1" customWidth="1"/>
    <col min="1308" max="1308" width="30.33203125" style="1" customWidth="1"/>
    <col min="1309" max="1309" width="5" style="1" customWidth="1"/>
    <col min="1310" max="1310" width="0" style="1" hidden="1" customWidth="1"/>
    <col min="1311" max="1311" width="14.33203125" style="1" customWidth="1"/>
    <col min="1312" max="1312" width="5.6640625" style="1" customWidth="1"/>
    <col min="1313" max="1313" width="0" style="1" hidden="1" customWidth="1"/>
    <col min="1314" max="1314" width="17.33203125" style="1" customWidth="1"/>
    <col min="1315" max="1315" width="12.6640625" style="1" customWidth="1"/>
    <col min="1316" max="1316" width="0" style="1" hidden="1" customWidth="1"/>
    <col min="1317" max="1317" width="5.33203125" style="1" customWidth="1"/>
    <col min="1318" max="1318" width="0" style="1" hidden="1" customWidth="1"/>
    <col min="1319" max="1319" width="17" style="1" customWidth="1"/>
    <col min="1320" max="1320" width="6.33203125" style="1" customWidth="1"/>
    <col min="1321" max="1321" width="0" style="1" hidden="1" customWidth="1"/>
    <col min="1322" max="1322" width="14.33203125" style="1" customWidth="1"/>
    <col min="1323" max="1323" width="7.5546875" style="1" customWidth="1"/>
    <col min="1324" max="1324" width="0" style="1" hidden="1" customWidth="1"/>
    <col min="1325" max="1326" width="14.33203125" style="1" customWidth="1"/>
    <col min="1327" max="1327" width="20.88671875" style="1" customWidth="1"/>
    <col min="1328" max="1328" width="14.44140625" style="1" customWidth="1"/>
    <col min="1329" max="1329" width="15" style="1" customWidth="1"/>
    <col min="1330" max="1330" width="2.6640625" style="1" customWidth="1"/>
    <col min="1331" max="1331" width="11.6640625" style="1" customWidth="1"/>
    <col min="1332" max="1332" width="11.5546875" style="1" customWidth="1"/>
    <col min="1333" max="1333" width="2.33203125" style="1" customWidth="1"/>
    <col min="1334" max="1334" width="41" style="1" customWidth="1"/>
    <col min="1335" max="1335" width="14.33203125" style="1" customWidth="1"/>
    <col min="1336" max="1337" width="11.5546875" style="1" customWidth="1"/>
    <col min="1338" max="1338" width="21.88671875" style="1" customWidth="1"/>
    <col min="1339" max="1530" width="11.5546875" style="1"/>
    <col min="1531" max="1531" width="21.88671875" style="1" customWidth="1"/>
    <col min="1532" max="1532" width="13.88671875" style="1" customWidth="1"/>
    <col min="1533" max="1533" width="38.6640625" style="1" customWidth="1"/>
    <col min="1534" max="1534" width="3" style="1" bestFit="1" customWidth="1"/>
    <col min="1535" max="1535" width="32.33203125" style="1" customWidth="1"/>
    <col min="1536" max="1536" width="46.33203125" style="1" customWidth="1"/>
    <col min="1537" max="1537" width="19" style="1" customWidth="1"/>
    <col min="1538" max="1538" width="0" style="1" hidden="1" customWidth="1"/>
    <col min="1539" max="1539" width="17.6640625" style="1" customWidth="1"/>
    <col min="1540" max="1540" width="0" style="1" hidden="1" customWidth="1"/>
    <col min="1541" max="1541" width="22.33203125" style="1" customWidth="1"/>
    <col min="1542" max="1542" width="5.33203125" style="1" customWidth="1"/>
    <col min="1543" max="1543" width="36.33203125" style="1" customWidth="1"/>
    <col min="1544" max="1544" width="5.6640625" style="1" customWidth="1"/>
    <col min="1545" max="1545" width="0" style="1" hidden="1" customWidth="1"/>
    <col min="1546" max="1546" width="20.6640625" style="1" customWidth="1"/>
    <col min="1547" max="1547" width="4.88671875" style="1" customWidth="1"/>
    <col min="1548" max="1548" width="0" style="1" hidden="1" customWidth="1"/>
    <col min="1549" max="1549" width="24.6640625" style="1" customWidth="1"/>
    <col min="1550" max="1550" width="12.33203125" style="1" customWidth="1"/>
    <col min="1551" max="1551" width="0" style="1" hidden="1" customWidth="1"/>
    <col min="1552" max="1552" width="3.44140625" style="1" customWidth="1"/>
    <col min="1553" max="1553" width="0" style="1" hidden="1" customWidth="1"/>
    <col min="1554" max="1554" width="17.6640625" style="1" customWidth="1"/>
    <col min="1555" max="1555" width="3.44140625" style="1" customWidth="1"/>
    <col min="1556" max="1556" width="0" style="1" hidden="1" customWidth="1"/>
    <col min="1557" max="1557" width="23.6640625" style="1" customWidth="1"/>
    <col min="1558" max="1558" width="10" style="1" customWidth="1"/>
    <col min="1559" max="1559" width="0" style="1" hidden="1" customWidth="1"/>
    <col min="1560" max="1561" width="14.6640625" style="1" customWidth="1"/>
    <col min="1562" max="1562" width="12.88671875" style="1" customWidth="1"/>
    <col min="1563" max="1563" width="3.33203125" style="1" customWidth="1"/>
    <col min="1564" max="1564" width="30.33203125" style="1" customWidth="1"/>
    <col min="1565" max="1565" width="5" style="1" customWidth="1"/>
    <col min="1566" max="1566" width="0" style="1" hidden="1" customWidth="1"/>
    <col min="1567" max="1567" width="14.33203125" style="1" customWidth="1"/>
    <col min="1568" max="1568" width="5.6640625" style="1" customWidth="1"/>
    <col min="1569" max="1569" width="0" style="1" hidden="1" customWidth="1"/>
    <col min="1570" max="1570" width="17.33203125" style="1" customWidth="1"/>
    <col min="1571" max="1571" width="12.6640625" style="1" customWidth="1"/>
    <col min="1572" max="1572" width="0" style="1" hidden="1" customWidth="1"/>
    <col min="1573" max="1573" width="5.33203125" style="1" customWidth="1"/>
    <col min="1574" max="1574" width="0" style="1" hidden="1" customWidth="1"/>
    <col min="1575" max="1575" width="17" style="1" customWidth="1"/>
    <col min="1576" max="1576" width="6.33203125" style="1" customWidth="1"/>
    <col min="1577" max="1577" width="0" style="1" hidden="1" customWidth="1"/>
    <col min="1578" max="1578" width="14.33203125" style="1" customWidth="1"/>
    <col min="1579" max="1579" width="7.5546875" style="1" customWidth="1"/>
    <col min="1580" max="1580" width="0" style="1" hidden="1" customWidth="1"/>
    <col min="1581" max="1582" width="14.33203125" style="1" customWidth="1"/>
    <col min="1583" max="1583" width="20.88671875" style="1" customWidth="1"/>
    <col min="1584" max="1584" width="14.44140625" style="1" customWidth="1"/>
    <col min="1585" max="1585" width="15" style="1" customWidth="1"/>
    <col min="1586" max="1586" width="2.6640625" style="1" customWidth="1"/>
    <col min="1587" max="1587" width="11.6640625" style="1" customWidth="1"/>
    <col min="1588" max="1588" width="11.5546875" style="1" customWidth="1"/>
    <col min="1589" max="1589" width="2.33203125" style="1" customWidth="1"/>
    <col min="1590" max="1590" width="41" style="1" customWidth="1"/>
    <col min="1591" max="1591" width="14.33203125" style="1" customWidth="1"/>
    <col min="1592" max="1593" width="11.5546875" style="1" customWidth="1"/>
    <col min="1594" max="1594" width="21.88671875" style="1" customWidth="1"/>
    <col min="1595" max="1786" width="11.5546875" style="1"/>
    <col min="1787" max="1787" width="21.88671875" style="1" customWidth="1"/>
    <col min="1788" max="1788" width="13.88671875" style="1" customWidth="1"/>
    <col min="1789" max="1789" width="38.6640625" style="1" customWidth="1"/>
    <col min="1790" max="1790" width="3" style="1" bestFit="1" customWidth="1"/>
    <col min="1791" max="1791" width="32.33203125" style="1" customWidth="1"/>
    <col min="1792" max="1792" width="46.33203125" style="1" customWidth="1"/>
    <col min="1793" max="1793" width="19" style="1" customWidth="1"/>
    <col min="1794" max="1794" width="0" style="1" hidden="1" customWidth="1"/>
    <col min="1795" max="1795" width="17.6640625" style="1" customWidth="1"/>
    <col min="1796" max="1796" width="0" style="1" hidden="1" customWidth="1"/>
    <col min="1797" max="1797" width="22.33203125" style="1" customWidth="1"/>
    <col min="1798" max="1798" width="5.33203125" style="1" customWidth="1"/>
    <col min="1799" max="1799" width="36.33203125" style="1" customWidth="1"/>
    <col min="1800" max="1800" width="5.6640625" style="1" customWidth="1"/>
    <col min="1801" max="1801" width="0" style="1" hidden="1" customWidth="1"/>
    <col min="1802" max="1802" width="20.6640625" style="1" customWidth="1"/>
    <col min="1803" max="1803" width="4.88671875" style="1" customWidth="1"/>
    <col min="1804" max="1804" width="0" style="1" hidden="1" customWidth="1"/>
    <col min="1805" max="1805" width="24.6640625" style="1" customWidth="1"/>
    <col min="1806" max="1806" width="12.33203125" style="1" customWidth="1"/>
    <col min="1807" max="1807" width="0" style="1" hidden="1" customWidth="1"/>
    <col min="1808" max="1808" width="3.44140625" style="1" customWidth="1"/>
    <col min="1809" max="1809" width="0" style="1" hidden="1" customWidth="1"/>
    <col min="1810" max="1810" width="17.6640625" style="1" customWidth="1"/>
    <col min="1811" max="1811" width="3.44140625" style="1" customWidth="1"/>
    <col min="1812" max="1812" width="0" style="1" hidden="1" customWidth="1"/>
    <col min="1813" max="1813" width="23.6640625" style="1" customWidth="1"/>
    <col min="1814" max="1814" width="10" style="1" customWidth="1"/>
    <col min="1815" max="1815" width="0" style="1" hidden="1" customWidth="1"/>
    <col min="1816" max="1817" width="14.6640625" style="1" customWidth="1"/>
    <col min="1818" max="1818" width="12.88671875" style="1" customWidth="1"/>
    <col min="1819" max="1819" width="3.33203125" style="1" customWidth="1"/>
    <col min="1820" max="1820" width="30.33203125" style="1" customWidth="1"/>
    <col min="1821" max="1821" width="5" style="1" customWidth="1"/>
    <col min="1822" max="1822" width="0" style="1" hidden="1" customWidth="1"/>
    <col min="1823" max="1823" width="14.33203125" style="1" customWidth="1"/>
    <col min="1824" max="1824" width="5.6640625" style="1" customWidth="1"/>
    <col min="1825" max="1825" width="0" style="1" hidden="1" customWidth="1"/>
    <col min="1826" max="1826" width="17.33203125" style="1" customWidth="1"/>
    <col min="1827" max="1827" width="12.6640625" style="1" customWidth="1"/>
    <col min="1828" max="1828" width="0" style="1" hidden="1" customWidth="1"/>
    <col min="1829" max="1829" width="5.33203125" style="1" customWidth="1"/>
    <col min="1830" max="1830" width="0" style="1" hidden="1" customWidth="1"/>
    <col min="1831" max="1831" width="17" style="1" customWidth="1"/>
    <col min="1832" max="1832" width="6.33203125" style="1" customWidth="1"/>
    <col min="1833" max="1833" width="0" style="1" hidden="1" customWidth="1"/>
    <col min="1834" max="1834" width="14.33203125" style="1" customWidth="1"/>
    <col min="1835" max="1835" width="7.5546875" style="1" customWidth="1"/>
    <col min="1836" max="1836" width="0" style="1" hidden="1" customWidth="1"/>
    <col min="1837" max="1838" width="14.33203125" style="1" customWidth="1"/>
    <col min="1839" max="1839" width="20.88671875" style="1" customWidth="1"/>
    <col min="1840" max="1840" width="14.44140625" style="1" customWidth="1"/>
    <col min="1841" max="1841" width="15" style="1" customWidth="1"/>
    <col min="1842" max="1842" width="2.6640625" style="1" customWidth="1"/>
    <col min="1843" max="1843" width="11.6640625" style="1" customWidth="1"/>
    <col min="1844" max="1844" width="11.5546875" style="1" customWidth="1"/>
    <col min="1845" max="1845" width="2.33203125" style="1" customWidth="1"/>
    <col min="1846" max="1846" width="41" style="1" customWidth="1"/>
    <col min="1847" max="1847" width="14.33203125" style="1" customWidth="1"/>
    <col min="1848" max="1849" width="11.5546875" style="1" customWidth="1"/>
    <col min="1850" max="1850" width="21.88671875" style="1" customWidth="1"/>
    <col min="1851" max="2042" width="11.5546875" style="1"/>
    <col min="2043" max="2043" width="21.88671875" style="1" customWidth="1"/>
    <col min="2044" max="2044" width="13.88671875" style="1" customWidth="1"/>
    <col min="2045" max="2045" width="38.6640625" style="1" customWidth="1"/>
    <col min="2046" max="2046" width="3" style="1" bestFit="1" customWidth="1"/>
    <col min="2047" max="2047" width="32.33203125" style="1" customWidth="1"/>
    <col min="2048" max="2048" width="46.33203125" style="1" customWidth="1"/>
    <col min="2049" max="2049" width="19" style="1" customWidth="1"/>
    <col min="2050" max="2050" width="0" style="1" hidden="1" customWidth="1"/>
    <col min="2051" max="2051" width="17.6640625" style="1" customWidth="1"/>
    <col min="2052" max="2052" width="0" style="1" hidden="1" customWidth="1"/>
    <col min="2053" max="2053" width="22.33203125" style="1" customWidth="1"/>
    <col min="2054" max="2054" width="5.33203125" style="1" customWidth="1"/>
    <col min="2055" max="2055" width="36.33203125" style="1" customWidth="1"/>
    <col min="2056" max="2056" width="5.6640625" style="1" customWidth="1"/>
    <col min="2057" max="2057" width="0" style="1" hidden="1" customWidth="1"/>
    <col min="2058" max="2058" width="20.6640625" style="1" customWidth="1"/>
    <col min="2059" max="2059" width="4.88671875" style="1" customWidth="1"/>
    <col min="2060" max="2060" width="0" style="1" hidden="1" customWidth="1"/>
    <col min="2061" max="2061" width="24.6640625" style="1" customWidth="1"/>
    <col min="2062" max="2062" width="12.33203125" style="1" customWidth="1"/>
    <col min="2063" max="2063" width="0" style="1" hidden="1" customWidth="1"/>
    <col min="2064" max="2064" width="3.44140625" style="1" customWidth="1"/>
    <col min="2065" max="2065" width="0" style="1" hidden="1" customWidth="1"/>
    <col min="2066" max="2066" width="17.6640625" style="1" customWidth="1"/>
    <col min="2067" max="2067" width="3.44140625" style="1" customWidth="1"/>
    <col min="2068" max="2068" width="0" style="1" hidden="1" customWidth="1"/>
    <col min="2069" max="2069" width="23.6640625" style="1" customWidth="1"/>
    <col min="2070" max="2070" width="10" style="1" customWidth="1"/>
    <col min="2071" max="2071" width="0" style="1" hidden="1" customWidth="1"/>
    <col min="2072" max="2073" width="14.6640625" style="1" customWidth="1"/>
    <col min="2074" max="2074" width="12.88671875" style="1" customWidth="1"/>
    <col min="2075" max="2075" width="3.33203125" style="1" customWidth="1"/>
    <col min="2076" max="2076" width="30.33203125" style="1" customWidth="1"/>
    <col min="2077" max="2077" width="5" style="1" customWidth="1"/>
    <col min="2078" max="2078" width="0" style="1" hidden="1" customWidth="1"/>
    <col min="2079" max="2079" width="14.33203125" style="1" customWidth="1"/>
    <col min="2080" max="2080" width="5.6640625" style="1" customWidth="1"/>
    <col min="2081" max="2081" width="0" style="1" hidden="1" customWidth="1"/>
    <col min="2082" max="2082" width="17.33203125" style="1" customWidth="1"/>
    <col min="2083" max="2083" width="12.6640625" style="1" customWidth="1"/>
    <col min="2084" max="2084" width="0" style="1" hidden="1" customWidth="1"/>
    <col min="2085" max="2085" width="5.33203125" style="1" customWidth="1"/>
    <col min="2086" max="2086" width="0" style="1" hidden="1" customWidth="1"/>
    <col min="2087" max="2087" width="17" style="1" customWidth="1"/>
    <col min="2088" max="2088" width="6.33203125" style="1" customWidth="1"/>
    <col min="2089" max="2089" width="0" style="1" hidden="1" customWidth="1"/>
    <col min="2090" max="2090" width="14.33203125" style="1" customWidth="1"/>
    <col min="2091" max="2091" width="7.5546875" style="1" customWidth="1"/>
    <col min="2092" max="2092" width="0" style="1" hidden="1" customWidth="1"/>
    <col min="2093" max="2094" width="14.33203125" style="1" customWidth="1"/>
    <col min="2095" max="2095" width="20.88671875" style="1" customWidth="1"/>
    <col min="2096" max="2096" width="14.44140625" style="1" customWidth="1"/>
    <col min="2097" max="2097" width="15" style="1" customWidth="1"/>
    <col min="2098" max="2098" width="2.6640625" style="1" customWidth="1"/>
    <col min="2099" max="2099" width="11.6640625" style="1" customWidth="1"/>
    <col min="2100" max="2100" width="11.5546875" style="1" customWidth="1"/>
    <col min="2101" max="2101" width="2.33203125" style="1" customWidth="1"/>
    <col min="2102" max="2102" width="41" style="1" customWidth="1"/>
    <col min="2103" max="2103" width="14.33203125" style="1" customWidth="1"/>
    <col min="2104" max="2105" width="11.5546875" style="1" customWidth="1"/>
    <col min="2106" max="2106" width="21.88671875" style="1" customWidth="1"/>
    <col min="2107" max="2298" width="11.5546875" style="1"/>
    <col min="2299" max="2299" width="21.88671875" style="1" customWidth="1"/>
    <col min="2300" max="2300" width="13.88671875" style="1" customWidth="1"/>
    <col min="2301" max="2301" width="38.6640625" style="1" customWidth="1"/>
    <col min="2302" max="2302" width="3" style="1" bestFit="1" customWidth="1"/>
    <col min="2303" max="2303" width="32.33203125" style="1" customWidth="1"/>
    <col min="2304" max="2304" width="46.33203125" style="1" customWidth="1"/>
    <col min="2305" max="2305" width="19" style="1" customWidth="1"/>
    <col min="2306" max="2306" width="0" style="1" hidden="1" customWidth="1"/>
    <col min="2307" max="2307" width="17.6640625" style="1" customWidth="1"/>
    <col min="2308" max="2308" width="0" style="1" hidden="1" customWidth="1"/>
    <col min="2309" max="2309" width="22.33203125" style="1" customWidth="1"/>
    <col min="2310" max="2310" width="5.33203125" style="1" customWidth="1"/>
    <col min="2311" max="2311" width="36.33203125" style="1" customWidth="1"/>
    <col min="2312" max="2312" width="5.6640625" style="1" customWidth="1"/>
    <col min="2313" max="2313" width="0" style="1" hidden="1" customWidth="1"/>
    <col min="2314" max="2314" width="20.6640625" style="1" customWidth="1"/>
    <col min="2315" max="2315" width="4.88671875" style="1" customWidth="1"/>
    <col min="2316" max="2316" width="0" style="1" hidden="1" customWidth="1"/>
    <col min="2317" max="2317" width="24.6640625" style="1" customWidth="1"/>
    <col min="2318" max="2318" width="12.33203125" style="1" customWidth="1"/>
    <col min="2319" max="2319" width="0" style="1" hidden="1" customWidth="1"/>
    <col min="2320" max="2320" width="3.44140625" style="1" customWidth="1"/>
    <col min="2321" max="2321" width="0" style="1" hidden="1" customWidth="1"/>
    <col min="2322" max="2322" width="17.6640625" style="1" customWidth="1"/>
    <col min="2323" max="2323" width="3.44140625" style="1" customWidth="1"/>
    <col min="2324" max="2324" width="0" style="1" hidden="1" customWidth="1"/>
    <col min="2325" max="2325" width="23.6640625" style="1" customWidth="1"/>
    <col min="2326" max="2326" width="10" style="1" customWidth="1"/>
    <col min="2327" max="2327" width="0" style="1" hidden="1" customWidth="1"/>
    <col min="2328" max="2329" width="14.6640625" style="1" customWidth="1"/>
    <col min="2330" max="2330" width="12.88671875" style="1" customWidth="1"/>
    <col min="2331" max="2331" width="3.33203125" style="1" customWidth="1"/>
    <col min="2332" max="2332" width="30.33203125" style="1" customWidth="1"/>
    <col min="2333" max="2333" width="5" style="1" customWidth="1"/>
    <col min="2334" max="2334" width="0" style="1" hidden="1" customWidth="1"/>
    <col min="2335" max="2335" width="14.33203125" style="1" customWidth="1"/>
    <col min="2336" max="2336" width="5.6640625" style="1" customWidth="1"/>
    <col min="2337" max="2337" width="0" style="1" hidden="1" customWidth="1"/>
    <col min="2338" max="2338" width="17.33203125" style="1" customWidth="1"/>
    <col min="2339" max="2339" width="12.6640625" style="1" customWidth="1"/>
    <col min="2340" max="2340" width="0" style="1" hidden="1" customWidth="1"/>
    <col min="2341" max="2341" width="5.33203125" style="1" customWidth="1"/>
    <col min="2342" max="2342" width="0" style="1" hidden="1" customWidth="1"/>
    <col min="2343" max="2343" width="17" style="1" customWidth="1"/>
    <col min="2344" max="2344" width="6.33203125" style="1" customWidth="1"/>
    <col min="2345" max="2345" width="0" style="1" hidden="1" customWidth="1"/>
    <col min="2346" max="2346" width="14.33203125" style="1" customWidth="1"/>
    <col min="2347" max="2347" width="7.5546875" style="1" customWidth="1"/>
    <col min="2348" max="2348" width="0" style="1" hidden="1" customWidth="1"/>
    <col min="2349" max="2350" width="14.33203125" style="1" customWidth="1"/>
    <col min="2351" max="2351" width="20.88671875" style="1" customWidth="1"/>
    <col min="2352" max="2352" width="14.44140625" style="1" customWidth="1"/>
    <col min="2353" max="2353" width="15" style="1" customWidth="1"/>
    <col min="2354" max="2354" width="2.6640625" style="1" customWidth="1"/>
    <col min="2355" max="2355" width="11.6640625" style="1" customWidth="1"/>
    <col min="2356" max="2356" width="11.5546875" style="1" customWidth="1"/>
    <col min="2357" max="2357" width="2.33203125" style="1" customWidth="1"/>
    <col min="2358" max="2358" width="41" style="1" customWidth="1"/>
    <col min="2359" max="2359" width="14.33203125" style="1" customWidth="1"/>
    <col min="2360" max="2361" width="11.5546875" style="1" customWidth="1"/>
    <col min="2362" max="2362" width="21.88671875" style="1" customWidth="1"/>
    <col min="2363" max="2554" width="11.5546875" style="1"/>
    <col min="2555" max="2555" width="21.88671875" style="1" customWidth="1"/>
    <col min="2556" max="2556" width="13.88671875" style="1" customWidth="1"/>
    <col min="2557" max="2557" width="38.6640625" style="1" customWidth="1"/>
    <col min="2558" max="2558" width="3" style="1" bestFit="1" customWidth="1"/>
    <col min="2559" max="2559" width="32.33203125" style="1" customWidth="1"/>
    <col min="2560" max="2560" width="46.33203125" style="1" customWidth="1"/>
    <col min="2561" max="2561" width="19" style="1" customWidth="1"/>
    <col min="2562" max="2562" width="0" style="1" hidden="1" customWidth="1"/>
    <col min="2563" max="2563" width="17.6640625" style="1" customWidth="1"/>
    <col min="2564" max="2564" width="0" style="1" hidden="1" customWidth="1"/>
    <col min="2565" max="2565" width="22.33203125" style="1" customWidth="1"/>
    <col min="2566" max="2566" width="5.33203125" style="1" customWidth="1"/>
    <col min="2567" max="2567" width="36.33203125" style="1" customWidth="1"/>
    <col min="2568" max="2568" width="5.6640625" style="1" customWidth="1"/>
    <col min="2569" max="2569" width="0" style="1" hidden="1" customWidth="1"/>
    <col min="2570" max="2570" width="20.6640625" style="1" customWidth="1"/>
    <col min="2571" max="2571" width="4.88671875" style="1" customWidth="1"/>
    <col min="2572" max="2572" width="0" style="1" hidden="1" customWidth="1"/>
    <col min="2573" max="2573" width="24.6640625" style="1" customWidth="1"/>
    <col min="2574" max="2574" width="12.33203125" style="1" customWidth="1"/>
    <col min="2575" max="2575" width="0" style="1" hidden="1" customWidth="1"/>
    <col min="2576" max="2576" width="3.44140625" style="1" customWidth="1"/>
    <col min="2577" max="2577" width="0" style="1" hidden="1" customWidth="1"/>
    <col min="2578" max="2578" width="17.6640625" style="1" customWidth="1"/>
    <col min="2579" max="2579" width="3.44140625" style="1" customWidth="1"/>
    <col min="2580" max="2580" width="0" style="1" hidden="1" customWidth="1"/>
    <col min="2581" max="2581" width="23.6640625" style="1" customWidth="1"/>
    <col min="2582" max="2582" width="10" style="1" customWidth="1"/>
    <col min="2583" max="2583" width="0" style="1" hidden="1" customWidth="1"/>
    <col min="2584" max="2585" width="14.6640625" style="1" customWidth="1"/>
    <col min="2586" max="2586" width="12.88671875" style="1" customWidth="1"/>
    <col min="2587" max="2587" width="3.33203125" style="1" customWidth="1"/>
    <col min="2588" max="2588" width="30.33203125" style="1" customWidth="1"/>
    <col min="2589" max="2589" width="5" style="1" customWidth="1"/>
    <col min="2590" max="2590" width="0" style="1" hidden="1" customWidth="1"/>
    <col min="2591" max="2591" width="14.33203125" style="1" customWidth="1"/>
    <col min="2592" max="2592" width="5.6640625" style="1" customWidth="1"/>
    <col min="2593" max="2593" width="0" style="1" hidden="1" customWidth="1"/>
    <col min="2594" max="2594" width="17.33203125" style="1" customWidth="1"/>
    <col min="2595" max="2595" width="12.6640625" style="1" customWidth="1"/>
    <col min="2596" max="2596" width="0" style="1" hidden="1" customWidth="1"/>
    <col min="2597" max="2597" width="5.33203125" style="1" customWidth="1"/>
    <col min="2598" max="2598" width="0" style="1" hidden="1" customWidth="1"/>
    <col min="2599" max="2599" width="17" style="1" customWidth="1"/>
    <col min="2600" max="2600" width="6.33203125" style="1" customWidth="1"/>
    <col min="2601" max="2601" width="0" style="1" hidden="1" customWidth="1"/>
    <col min="2602" max="2602" width="14.33203125" style="1" customWidth="1"/>
    <col min="2603" max="2603" width="7.5546875" style="1" customWidth="1"/>
    <col min="2604" max="2604" width="0" style="1" hidden="1" customWidth="1"/>
    <col min="2605" max="2606" width="14.33203125" style="1" customWidth="1"/>
    <col min="2607" max="2607" width="20.88671875" style="1" customWidth="1"/>
    <col min="2608" max="2608" width="14.44140625" style="1" customWidth="1"/>
    <col min="2609" max="2609" width="15" style="1" customWidth="1"/>
    <col min="2610" max="2610" width="2.6640625" style="1" customWidth="1"/>
    <col min="2611" max="2611" width="11.6640625" style="1" customWidth="1"/>
    <col min="2612" max="2612" width="11.5546875" style="1" customWidth="1"/>
    <col min="2613" max="2613" width="2.33203125" style="1" customWidth="1"/>
    <col min="2614" max="2614" width="41" style="1" customWidth="1"/>
    <col min="2615" max="2615" width="14.33203125" style="1" customWidth="1"/>
    <col min="2616" max="2617" width="11.5546875" style="1" customWidth="1"/>
    <col min="2618" max="2618" width="21.88671875" style="1" customWidth="1"/>
    <col min="2619" max="2810" width="11.5546875" style="1"/>
    <col min="2811" max="2811" width="21.88671875" style="1" customWidth="1"/>
    <col min="2812" max="2812" width="13.88671875" style="1" customWidth="1"/>
    <col min="2813" max="2813" width="38.6640625" style="1" customWidth="1"/>
    <col min="2814" max="2814" width="3" style="1" bestFit="1" customWidth="1"/>
    <col min="2815" max="2815" width="32.33203125" style="1" customWidth="1"/>
    <col min="2816" max="2816" width="46.33203125" style="1" customWidth="1"/>
    <col min="2817" max="2817" width="19" style="1" customWidth="1"/>
    <col min="2818" max="2818" width="0" style="1" hidden="1" customWidth="1"/>
    <col min="2819" max="2819" width="17.6640625" style="1" customWidth="1"/>
    <col min="2820" max="2820" width="0" style="1" hidden="1" customWidth="1"/>
    <col min="2821" max="2821" width="22.33203125" style="1" customWidth="1"/>
    <col min="2822" max="2822" width="5.33203125" style="1" customWidth="1"/>
    <col min="2823" max="2823" width="36.33203125" style="1" customWidth="1"/>
    <col min="2824" max="2824" width="5.6640625" style="1" customWidth="1"/>
    <col min="2825" max="2825" width="0" style="1" hidden="1" customWidth="1"/>
    <col min="2826" max="2826" width="20.6640625" style="1" customWidth="1"/>
    <col min="2827" max="2827" width="4.88671875" style="1" customWidth="1"/>
    <col min="2828" max="2828" width="0" style="1" hidden="1" customWidth="1"/>
    <col min="2829" max="2829" width="24.6640625" style="1" customWidth="1"/>
    <col min="2830" max="2830" width="12.33203125" style="1" customWidth="1"/>
    <col min="2831" max="2831" width="0" style="1" hidden="1" customWidth="1"/>
    <col min="2832" max="2832" width="3.44140625" style="1" customWidth="1"/>
    <col min="2833" max="2833" width="0" style="1" hidden="1" customWidth="1"/>
    <col min="2834" max="2834" width="17.6640625" style="1" customWidth="1"/>
    <col min="2835" max="2835" width="3.44140625" style="1" customWidth="1"/>
    <col min="2836" max="2836" width="0" style="1" hidden="1" customWidth="1"/>
    <col min="2837" max="2837" width="23.6640625" style="1" customWidth="1"/>
    <col min="2838" max="2838" width="10" style="1" customWidth="1"/>
    <col min="2839" max="2839" width="0" style="1" hidden="1" customWidth="1"/>
    <col min="2840" max="2841" width="14.6640625" style="1" customWidth="1"/>
    <col min="2842" max="2842" width="12.88671875" style="1" customWidth="1"/>
    <col min="2843" max="2843" width="3.33203125" style="1" customWidth="1"/>
    <col min="2844" max="2844" width="30.33203125" style="1" customWidth="1"/>
    <col min="2845" max="2845" width="5" style="1" customWidth="1"/>
    <col min="2846" max="2846" width="0" style="1" hidden="1" customWidth="1"/>
    <col min="2847" max="2847" width="14.33203125" style="1" customWidth="1"/>
    <col min="2848" max="2848" width="5.6640625" style="1" customWidth="1"/>
    <col min="2849" max="2849" width="0" style="1" hidden="1" customWidth="1"/>
    <col min="2850" max="2850" width="17.33203125" style="1" customWidth="1"/>
    <col min="2851" max="2851" width="12.6640625" style="1" customWidth="1"/>
    <col min="2852" max="2852" width="0" style="1" hidden="1" customWidth="1"/>
    <col min="2853" max="2853" width="5.33203125" style="1" customWidth="1"/>
    <col min="2854" max="2854" width="0" style="1" hidden="1" customWidth="1"/>
    <col min="2855" max="2855" width="17" style="1" customWidth="1"/>
    <col min="2856" max="2856" width="6.33203125" style="1" customWidth="1"/>
    <col min="2857" max="2857" width="0" style="1" hidden="1" customWidth="1"/>
    <col min="2858" max="2858" width="14.33203125" style="1" customWidth="1"/>
    <col min="2859" max="2859" width="7.5546875" style="1" customWidth="1"/>
    <col min="2860" max="2860" width="0" style="1" hidden="1" customWidth="1"/>
    <col min="2861" max="2862" width="14.33203125" style="1" customWidth="1"/>
    <col min="2863" max="2863" width="20.88671875" style="1" customWidth="1"/>
    <col min="2864" max="2864" width="14.44140625" style="1" customWidth="1"/>
    <col min="2865" max="2865" width="15" style="1" customWidth="1"/>
    <col min="2866" max="2866" width="2.6640625" style="1" customWidth="1"/>
    <col min="2867" max="2867" width="11.6640625" style="1" customWidth="1"/>
    <col min="2868" max="2868" width="11.5546875" style="1" customWidth="1"/>
    <col min="2869" max="2869" width="2.33203125" style="1" customWidth="1"/>
    <col min="2870" max="2870" width="41" style="1" customWidth="1"/>
    <col min="2871" max="2871" width="14.33203125" style="1" customWidth="1"/>
    <col min="2872" max="2873" width="11.5546875" style="1" customWidth="1"/>
    <col min="2874" max="2874" width="21.88671875" style="1" customWidth="1"/>
    <col min="2875" max="3066" width="11.5546875" style="1"/>
    <col min="3067" max="3067" width="21.88671875" style="1" customWidth="1"/>
    <col min="3068" max="3068" width="13.88671875" style="1" customWidth="1"/>
    <col min="3069" max="3069" width="38.6640625" style="1" customWidth="1"/>
    <col min="3070" max="3070" width="3" style="1" bestFit="1" customWidth="1"/>
    <col min="3071" max="3071" width="32.33203125" style="1" customWidth="1"/>
    <col min="3072" max="3072" width="46.33203125" style="1" customWidth="1"/>
    <col min="3073" max="3073" width="19" style="1" customWidth="1"/>
    <col min="3074" max="3074" width="0" style="1" hidden="1" customWidth="1"/>
    <col min="3075" max="3075" width="17.6640625" style="1" customWidth="1"/>
    <col min="3076" max="3076" width="0" style="1" hidden="1" customWidth="1"/>
    <col min="3077" max="3077" width="22.33203125" style="1" customWidth="1"/>
    <col min="3078" max="3078" width="5.33203125" style="1" customWidth="1"/>
    <col min="3079" max="3079" width="36.33203125" style="1" customWidth="1"/>
    <col min="3080" max="3080" width="5.6640625" style="1" customWidth="1"/>
    <col min="3081" max="3081" width="0" style="1" hidden="1" customWidth="1"/>
    <col min="3082" max="3082" width="20.6640625" style="1" customWidth="1"/>
    <col min="3083" max="3083" width="4.88671875" style="1" customWidth="1"/>
    <col min="3084" max="3084" width="0" style="1" hidden="1" customWidth="1"/>
    <col min="3085" max="3085" width="24.6640625" style="1" customWidth="1"/>
    <col min="3086" max="3086" width="12.33203125" style="1" customWidth="1"/>
    <col min="3087" max="3087" width="0" style="1" hidden="1" customWidth="1"/>
    <col min="3088" max="3088" width="3.44140625" style="1" customWidth="1"/>
    <col min="3089" max="3089" width="0" style="1" hidden="1" customWidth="1"/>
    <col min="3090" max="3090" width="17.6640625" style="1" customWidth="1"/>
    <col min="3091" max="3091" width="3.44140625" style="1" customWidth="1"/>
    <col min="3092" max="3092" width="0" style="1" hidden="1" customWidth="1"/>
    <col min="3093" max="3093" width="23.6640625" style="1" customWidth="1"/>
    <col min="3094" max="3094" width="10" style="1" customWidth="1"/>
    <col min="3095" max="3095" width="0" style="1" hidden="1" customWidth="1"/>
    <col min="3096" max="3097" width="14.6640625" style="1" customWidth="1"/>
    <col min="3098" max="3098" width="12.88671875" style="1" customWidth="1"/>
    <col min="3099" max="3099" width="3.33203125" style="1" customWidth="1"/>
    <col min="3100" max="3100" width="30.33203125" style="1" customWidth="1"/>
    <col min="3101" max="3101" width="5" style="1" customWidth="1"/>
    <col min="3102" max="3102" width="0" style="1" hidden="1" customWidth="1"/>
    <col min="3103" max="3103" width="14.33203125" style="1" customWidth="1"/>
    <col min="3104" max="3104" width="5.6640625" style="1" customWidth="1"/>
    <col min="3105" max="3105" width="0" style="1" hidden="1" customWidth="1"/>
    <col min="3106" max="3106" width="17.33203125" style="1" customWidth="1"/>
    <col min="3107" max="3107" width="12.6640625" style="1" customWidth="1"/>
    <col min="3108" max="3108" width="0" style="1" hidden="1" customWidth="1"/>
    <col min="3109" max="3109" width="5.33203125" style="1" customWidth="1"/>
    <col min="3110" max="3110" width="0" style="1" hidden="1" customWidth="1"/>
    <col min="3111" max="3111" width="17" style="1" customWidth="1"/>
    <col min="3112" max="3112" width="6.33203125" style="1" customWidth="1"/>
    <col min="3113" max="3113" width="0" style="1" hidden="1" customWidth="1"/>
    <col min="3114" max="3114" width="14.33203125" style="1" customWidth="1"/>
    <col min="3115" max="3115" width="7.5546875" style="1" customWidth="1"/>
    <col min="3116" max="3116" width="0" style="1" hidden="1" customWidth="1"/>
    <col min="3117" max="3118" width="14.33203125" style="1" customWidth="1"/>
    <col min="3119" max="3119" width="20.88671875" style="1" customWidth="1"/>
    <col min="3120" max="3120" width="14.44140625" style="1" customWidth="1"/>
    <col min="3121" max="3121" width="15" style="1" customWidth="1"/>
    <col min="3122" max="3122" width="2.6640625" style="1" customWidth="1"/>
    <col min="3123" max="3123" width="11.6640625" style="1" customWidth="1"/>
    <col min="3124" max="3124" width="11.5546875" style="1" customWidth="1"/>
    <col min="3125" max="3125" width="2.33203125" style="1" customWidth="1"/>
    <col min="3126" max="3126" width="41" style="1" customWidth="1"/>
    <col min="3127" max="3127" width="14.33203125" style="1" customWidth="1"/>
    <col min="3128" max="3129" width="11.5546875" style="1" customWidth="1"/>
    <col min="3130" max="3130" width="21.88671875" style="1" customWidth="1"/>
    <col min="3131" max="3322" width="11.5546875" style="1"/>
    <col min="3323" max="3323" width="21.88671875" style="1" customWidth="1"/>
    <col min="3324" max="3324" width="13.88671875" style="1" customWidth="1"/>
    <col min="3325" max="3325" width="38.6640625" style="1" customWidth="1"/>
    <col min="3326" max="3326" width="3" style="1" bestFit="1" customWidth="1"/>
    <col min="3327" max="3327" width="32.33203125" style="1" customWidth="1"/>
    <col min="3328" max="3328" width="46.33203125" style="1" customWidth="1"/>
    <col min="3329" max="3329" width="19" style="1" customWidth="1"/>
    <col min="3330" max="3330" width="0" style="1" hidden="1" customWidth="1"/>
    <col min="3331" max="3331" width="17.6640625" style="1" customWidth="1"/>
    <col min="3332" max="3332" width="0" style="1" hidden="1" customWidth="1"/>
    <col min="3333" max="3333" width="22.33203125" style="1" customWidth="1"/>
    <col min="3334" max="3334" width="5.33203125" style="1" customWidth="1"/>
    <col min="3335" max="3335" width="36.33203125" style="1" customWidth="1"/>
    <col min="3336" max="3336" width="5.6640625" style="1" customWidth="1"/>
    <col min="3337" max="3337" width="0" style="1" hidden="1" customWidth="1"/>
    <col min="3338" max="3338" width="20.6640625" style="1" customWidth="1"/>
    <col min="3339" max="3339" width="4.88671875" style="1" customWidth="1"/>
    <col min="3340" max="3340" width="0" style="1" hidden="1" customWidth="1"/>
    <col min="3341" max="3341" width="24.6640625" style="1" customWidth="1"/>
    <col min="3342" max="3342" width="12.33203125" style="1" customWidth="1"/>
    <col min="3343" max="3343" width="0" style="1" hidden="1" customWidth="1"/>
    <col min="3344" max="3344" width="3.44140625" style="1" customWidth="1"/>
    <col min="3345" max="3345" width="0" style="1" hidden="1" customWidth="1"/>
    <col min="3346" max="3346" width="17.6640625" style="1" customWidth="1"/>
    <col min="3347" max="3347" width="3.44140625" style="1" customWidth="1"/>
    <col min="3348" max="3348" width="0" style="1" hidden="1" customWidth="1"/>
    <col min="3349" max="3349" width="23.6640625" style="1" customWidth="1"/>
    <col min="3350" max="3350" width="10" style="1" customWidth="1"/>
    <col min="3351" max="3351" width="0" style="1" hidden="1" customWidth="1"/>
    <col min="3352" max="3353" width="14.6640625" style="1" customWidth="1"/>
    <col min="3354" max="3354" width="12.88671875" style="1" customWidth="1"/>
    <col min="3355" max="3355" width="3.33203125" style="1" customWidth="1"/>
    <col min="3356" max="3356" width="30.33203125" style="1" customWidth="1"/>
    <col min="3357" max="3357" width="5" style="1" customWidth="1"/>
    <col min="3358" max="3358" width="0" style="1" hidden="1" customWidth="1"/>
    <col min="3359" max="3359" width="14.33203125" style="1" customWidth="1"/>
    <col min="3360" max="3360" width="5.6640625" style="1" customWidth="1"/>
    <col min="3361" max="3361" width="0" style="1" hidden="1" customWidth="1"/>
    <col min="3362" max="3362" width="17.33203125" style="1" customWidth="1"/>
    <col min="3363" max="3363" width="12.6640625" style="1" customWidth="1"/>
    <col min="3364" max="3364" width="0" style="1" hidden="1" customWidth="1"/>
    <col min="3365" max="3365" width="5.33203125" style="1" customWidth="1"/>
    <col min="3366" max="3366" width="0" style="1" hidden="1" customWidth="1"/>
    <col min="3367" max="3367" width="17" style="1" customWidth="1"/>
    <col min="3368" max="3368" width="6.33203125" style="1" customWidth="1"/>
    <col min="3369" max="3369" width="0" style="1" hidden="1" customWidth="1"/>
    <col min="3370" max="3370" width="14.33203125" style="1" customWidth="1"/>
    <col min="3371" max="3371" width="7.5546875" style="1" customWidth="1"/>
    <col min="3372" max="3372" width="0" style="1" hidden="1" customWidth="1"/>
    <col min="3373" max="3374" width="14.33203125" style="1" customWidth="1"/>
    <col min="3375" max="3375" width="20.88671875" style="1" customWidth="1"/>
    <col min="3376" max="3376" width="14.44140625" style="1" customWidth="1"/>
    <col min="3377" max="3377" width="15" style="1" customWidth="1"/>
    <col min="3378" max="3378" width="2.6640625" style="1" customWidth="1"/>
    <col min="3379" max="3379" width="11.6640625" style="1" customWidth="1"/>
    <col min="3380" max="3380" width="11.5546875" style="1" customWidth="1"/>
    <col min="3381" max="3381" width="2.33203125" style="1" customWidth="1"/>
    <col min="3382" max="3382" width="41" style="1" customWidth="1"/>
    <col min="3383" max="3383" width="14.33203125" style="1" customWidth="1"/>
    <col min="3384" max="3385" width="11.5546875" style="1" customWidth="1"/>
    <col min="3386" max="3386" width="21.88671875" style="1" customWidth="1"/>
    <col min="3387" max="3578" width="11.5546875" style="1"/>
    <col min="3579" max="3579" width="21.88671875" style="1" customWidth="1"/>
    <col min="3580" max="3580" width="13.88671875" style="1" customWidth="1"/>
    <col min="3581" max="3581" width="38.6640625" style="1" customWidth="1"/>
    <col min="3582" max="3582" width="3" style="1" bestFit="1" customWidth="1"/>
    <col min="3583" max="3583" width="32.33203125" style="1" customWidth="1"/>
    <col min="3584" max="3584" width="46.33203125" style="1" customWidth="1"/>
    <col min="3585" max="3585" width="19" style="1" customWidth="1"/>
    <col min="3586" max="3586" width="0" style="1" hidden="1" customWidth="1"/>
    <col min="3587" max="3587" width="17.6640625" style="1" customWidth="1"/>
    <col min="3588" max="3588" width="0" style="1" hidden="1" customWidth="1"/>
    <col min="3589" max="3589" width="22.33203125" style="1" customWidth="1"/>
    <col min="3590" max="3590" width="5.33203125" style="1" customWidth="1"/>
    <col min="3591" max="3591" width="36.33203125" style="1" customWidth="1"/>
    <col min="3592" max="3592" width="5.6640625" style="1" customWidth="1"/>
    <col min="3593" max="3593" width="0" style="1" hidden="1" customWidth="1"/>
    <col min="3594" max="3594" width="20.6640625" style="1" customWidth="1"/>
    <col min="3595" max="3595" width="4.88671875" style="1" customWidth="1"/>
    <col min="3596" max="3596" width="0" style="1" hidden="1" customWidth="1"/>
    <col min="3597" max="3597" width="24.6640625" style="1" customWidth="1"/>
    <col min="3598" max="3598" width="12.33203125" style="1" customWidth="1"/>
    <col min="3599" max="3599" width="0" style="1" hidden="1" customWidth="1"/>
    <col min="3600" max="3600" width="3.44140625" style="1" customWidth="1"/>
    <col min="3601" max="3601" width="0" style="1" hidden="1" customWidth="1"/>
    <col min="3602" max="3602" width="17.6640625" style="1" customWidth="1"/>
    <col min="3603" max="3603" width="3.44140625" style="1" customWidth="1"/>
    <col min="3604" max="3604" width="0" style="1" hidden="1" customWidth="1"/>
    <col min="3605" max="3605" width="23.6640625" style="1" customWidth="1"/>
    <col min="3606" max="3606" width="10" style="1" customWidth="1"/>
    <col min="3607" max="3607" width="0" style="1" hidden="1" customWidth="1"/>
    <col min="3608" max="3609" width="14.6640625" style="1" customWidth="1"/>
    <col min="3610" max="3610" width="12.88671875" style="1" customWidth="1"/>
    <col min="3611" max="3611" width="3.33203125" style="1" customWidth="1"/>
    <col min="3612" max="3612" width="30.33203125" style="1" customWidth="1"/>
    <col min="3613" max="3613" width="5" style="1" customWidth="1"/>
    <col min="3614" max="3614" width="0" style="1" hidden="1" customWidth="1"/>
    <col min="3615" max="3615" width="14.33203125" style="1" customWidth="1"/>
    <col min="3616" max="3616" width="5.6640625" style="1" customWidth="1"/>
    <col min="3617" max="3617" width="0" style="1" hidden="1" customWidth="1"/>
    <col min="3618" max="3618" width="17.33203125" style="1" customWidth="1"/>
    <col min="3619" max="3619" width="12.6640625" style="1" customWidth="1"/>
    <col min="3620" max="3620" width="0" style="1" hidden="1" customWidth="1"/>
    <col min="3621" max="3621" width="5.33203125" style="1" customWidth="1"/>
    <col min="3622" max="3622" width="0" style="1" hidden="1" customWidth="1"/>
    <col min="3623" max="3623" width="17" style="1" customWidth="1"/>
    <col min="3624" max="3624" width="6.33203125" style="1" customWidth="1"/>
    <col min="3625" max="3625" width="0" style="1" hidden="1" customWidth="1"/>
    <col min="3626" max="3626" width="14.33203125" style="1" customWidth="1"/>
    <col min="3627" max="3627" width="7.5546875" style="1" customWidth="1"/>
    <col min="3628" max="3628" width="0" style="1" hidden="1" customWidth="1"/>
    <col min="3629" max="3630" width="14.33203125" style="1" customWidth="1"/>
    <col min="3631" max="3631" width="20.88671875" style="1" customWidth="1"/>
    <col min="3632" max="3632" width="14.44140625" style="1" customWidth="1"/>
    <col min="3633" max="3633" width="15" style="1" customWidth="1"/>
    <col min="3634" max="3634" width="2.6640625" style="1" customWidth="1"/>
    <col min="3635" max="3635" width="11.6640625" style="1" customWidth="1"/>
    <col min="3636" max="3636" width="11.5546875" style="1" customWidth="1"/>
    <col min="3637" max="3637" width="2.33203125" style="1" customWidth="1"/>
    <col min="3638" max="3638" width="41" style="1" customWidth="1"/>
    <col min="3639" max="3639" width="14.33203125" style="1" customWidth="1"/>
    <col min="3640" max="3641" width="11.5546875" style="1" customWidth="1"/>
    <col min="3642" max="3642" width="21.88671875" style="1" customWidth="1"/>
    <col min="3643" max="3834" width="11.5546875" style="1"/>
    <col min="3835" max="3835" width="21.88671875" style="1" customWidth="1"/>
    <col min="3836" max="3836" width="13.88671875" style="1" customWidth="1"/>
    <col min="3837" max="3837" width="38.6640625" style="1" customWidth="1"/>
    <col min="3838" max="3838" width="3" style="1" bestFit="1" customWidth="1"/>
    <col min="3839" max="3839" width="32.33203125" style="1" customWidth="1"/>
    <col min="3840" max="3840" width="46.33203125" style="1" customWidth="1"/>
    <col min="3841" max="3841" width="19" style="1" customWidth="1"/>
    <col min="3842" max="3842" width="0" style="1" hidden="1" customWidth="1"/>
    <col min="3843" max="3843" width="17.6640625" style="1" customWidth="1"/>
    <col min="3844" max="3844" width="0" style="1" hidden="1" customWidth="1"/>
    <col min="3845" max="3845" width="22.33203125" style="1" customWidth="1"/>
    <col min="3846" max="3846" width="5.33203125" style="1" customWidth="1"/>
    <col min="3847" max="3847" width="36.33203125" style="1" customWidth="1"/>
    <col min="3848" max="3848" width="5.6640625" style="1" customWidth="1"/>
    <col min="3849" max="3849" width="0" style="1" hidden="1" customWidth="1"/>
    <col min="3850" max="3850" width="20.6640625" style="1" customWidth="1"/>
    <col min="3851" max="3851" width="4.88671875" style="1" customWidth="1"/>
    <col min="3852" max="3852" width="0" style="1" hidden="1" customWidth="1"/>
    <col min="3853" max="3853" width="24.6640625" style="1" customWidth="1"/>
    <col min="3854" max="3854" width="12.33203125" style="1" customWidth="1"/>
    <col min="3855" max="3855" width="0" style="1" hidden="1" customWidth="1"/>
    <col min="3856" max="3856" width="3.44140625" style="1" customWidth="1"/>
    <col min="3857" max="3857" width="0" style="1" hidden="1" customWidth="1"/>
    <col min="3858" max="3858" width="17.6640625" style="1" customWidth="1"/>
    <col min="3859" max="3859" width="3.44140625" style="1" customWidth="1"/>
    <col min="3860" max="3860" width="0" style="1" hidden="1" customWidth="1"/>
    <col min="3861" max="3861" width="23.6640625" style="1" customWidth="1"/>
    <col min="3862" max="3862" width="10" style="1" customWidth="1"/>
    <col min="3863" max="3863" width="0" style="1" hidden="1" customWidth="1"/>
    <col min="3864" max="3865" width="14.6640625" style="1" customWidth="1"/>
    <col min="3866" max="3866" width="12.88671875" style="1" customWidth="1"/>
    <col min="3867" max="3867" width="3.33203125" style="1" customWidth="1"/>
    <col min="3868" max="3868" width="30.33203125" style="1" customWidth="1"/>
    <col min="3869" max="3869" width="5" style="1" customWidth="1"/>
    <col min="3870" max="3870" width="0" style="1" hidden="1" customWidth="1"/>
    <col min="3871" max="3871" width="14.33203125" style="1" customWidth="1"/>
    <col min="3872" max="3872" width="5.6640625" style="1" customWidth="1"/>
    <col min="3873" max="3873" width="0" style="1" hidden="1" customWidth="1"/>
    <col min="3874" max="3874" width="17.33203125" style="1" customWidth="1"/>
    <col min="3875" max="3875" width="12.6640625" style="1" customWidth="1"/>
    <col min="3876" max="3876" width="0" style="1" hidden="1" customWidth="1"/>
    <col min="3877" max="3877" width="5.33203125" style="1" customWidth="1"/>
    <col min="3878" max="3878" width="0" style="1" hidden="1" customWidth="1"/>
    <col min="3879" max="3879" width="17" style="1" customWidth="1"/>
    <col min="3880" max="3880" width="6.33203125" style="1" customWidth="1"/>
    <col min="3881" max="3881" width="0" style="1" hidden="1" customWidth="1"/>
    <col min="3882" max="3882" width="14.33203125" style="1" customWidth="1"/>
    <col min="3883" max="3883" width="7.5546875" style="1" customWidth="1"/>
    <col min="3884" max="3884" width="0" style="1" hidden="1" customWidth="1"/>
    <col min="3885" max="3886" width="14.33203125" style="1" customWidth="1"/>
    <col min="3887" max="3887" width="20.88671875" style="1" customWidth="1"/>
    <col min="3888" max="3888" width="14.44140625" style="1" customWidth="1"/>
    <col min="3889" max="3889" width="15" style="1" customWidth="1"/>
    <col min="3890" max="3890" width="2.6640625" style="1" customWidth="1"/>
    <col min="3891" max="3891" width="11.6640625" style="1" customWidth="1"/>
    <col min="3892" max="3892" width="11.5546875" style="1" customWidth="1"/>
    <col min="3893" max="3893" width="2.33203125" style="1" customWidth="1"/>
    <col min="3894" max="3894" width="41" style="1" customWidth="1"/>
    <col min="3895" max="3895" width="14.33203125" style="1" customWidth="1"/>
    <col min="3896" max="3897" width="11.5546875" style="1" customWidth="1"/>
    <col min="3898" max="3898" width="21.88671875" style="1" customWidth="1"/>
    <col min="3899" max="4090" width="11.5546875" style="1"/>
    <col min="4091" max="4091" width="21.88671875" style="1" customWidth="1"/>
    <col min="4092" max="4092" width="13.88671875" style="1" customWidth="1"/>
    <col min="4093" max="4093" width="38.6640625" style="1" customWidth="1"/>
    <col min="4094" max="4094" width="3" style="1" bestFit="1" customWidth="1"/>
    <col min="4095" max="4095" width="32.33203125" style="1" customWidth="1"/>
    <col min="4096" max="4096" width="46.33203125" style="1" customWidth="1"/>
    <col min="4097" max="4097" width="19" style="1" customWidth="1"/>
    <col min="4098" max="4098" width="0" style="1" hidden="1" customWidth="1"/>
    <col min="4099" max="4099" width="17.6640625" style="1" customWidth="1"/>
    <col min="4100" max="4100" width="0" style="1" hidden="1" customWidth="1"/>
    <col min="4101" max="4101" width="22.33203125" style="1" customWidth="1"/>
    <col min="4102" max="4102" width="5.33203125" style="1" customWidth="1"/>
    <col min="4103" max="4103" width="36.33203125" style="1" customWidth="1"/>
    <col min="4104" max="4104" width="5.6640625" style="1" customWidth="1"/>
    <col min="4105" max="4105" width="0" style="1" hidden="1" customWidth="1"/>
    <col min="4106" max="4106" width="20.6640625" style="1" customWidth="1"/>
    <col min="4107" max="4107" width="4.88671875" style="1" customWidth="1"/>
    <col min="4108" max="4108" width="0" style="1" hidden="1" customWidth="1"/>
    <col min="4109" max="4109" width="24.6640625" style="1" customWidth="1"/>
    <col min="4110" max="4110" width="12.33203125" style="1" customWidth="1"/>
    <col min="4111" max="4111" width="0" style="1" hidden="1" customWidth="1"/>
    <col min="4112" max="4112" width="3.44140625" style="1" customWidth="1"/>
    <col min="4113" max="4113" width="0" style="1" hidden="1" customWidth="1"/>
    <col min="4114" max="4114" width="17.6640625" style="1" customWidth="1"/>
    <col min="4115" max="4115" width="3.44140625" style="1" customWidth="1"/>
    <col min="4116" max="4116" width="0" style="1" hidden="1" customWidth="1"/>
    <col min="4117" max="4117" width="23.6640625" style="1" customWidth="1"/>
    <col min="4118" max="4118" width="10" style="1" customWidth="1"/>
    <col min="4119" max="4119" width="0" style="1" hidden="1" customWidth="1"/>
    <col min="4120" max="4121" width="14.6640625" style="1" customWidth="1"/>
    <col min="4122" max="4122" width="12.88671875" style="1" customWidth="1"/>
    <col min="4123" max="4123" width="3.33203125" style="1" customWidth="1"/>
    <col min="4124" max="4124" width="30.33203125" style="1" customWidth="1"/>
    <col min="4125" max="4125" width="5" style="1" customWidth="1"/>
    <col min="4126" max="4126" width="0" style="1" hidden="1" customWidth="1"/>
    <col min="4127" max="4127" width="14.33203125" style="1" customWidth="1"/>
    <col min="4128" max="4128" width="5.6640625" style="1" customWidth="1"/>
    <col min="4129" max="4129" width="0" style="1" hidden="1" customWidth="1"/>
    <col min="4130" max="4130" width="17.33203125" style="1" customWidth="1"/>
    <col min="4131" max="4131" width="12.6640625" style="1" customWidth="1"/>
    <col min="4132" max="4132" width="0" style="1" hidden="1" customWidth="1"/>
    <col min="4133" max="4133" width="5.33203125" style="1" customWidth="1"/>
    <col min="4134" max="4134" width="0" style="1" hidden="1" customWidth="1"/>
    <col min="4135" max="4135" width="17" style="1" customWidth="1"/>
    <col min="4136" max="4136" width="6.33203125" style="1" customWidth="1"/>
    <col min="4137" max="4137" width="0" style="1" hidden="1" customWidth="1"/>
    <col min="4138" max="4138" width="14.33203125" style="1" customWidth="1"/>
    <col min="4139" max="4139" width="7.5546875" style="1" customWidth="1"/>
    <col min="4140" max="4140" width="0" style="1" hidden="1" customWidth="1"/>
    <col min="4141" max="4142" width="14.33203125" style="1" customWidth="1"/>
    <col min="4143" max="4143" width="20.88671875" style="1" customWidth="1"/>
    <col min="4144" max="4144" width="14.44140625" style="1" customWidth="1"/>
    <col min="4145" max="4145" width="15" style="1" customWidth="1"/>
    <col min="4146" max="4146" width="2.6640625" style="1" customWidth="1"/>
    <col min="4147" max="4147" width="11.6640625" style="1" customWidth="1"/>
    <col min="4148" max="4148" width="11.5546875" style="1" customWidth="1"/>
    <col min="4149" max="4149" width="2.33203125" style="1" customWidth="1"/>
    <col min="4150" max="4150" width="41" style="1" customWidth="1"/>
    <col min="4151" max="4151" width="14.33203125" style="1" customWidth="1"/>
    <col min="4152" max="4153" width="11.5546875" style="1" customWidth="1"/>
    <col min="4154" max="4154" width="21.88671875" style="1" customWidth="1"/>
    <col min="4155" max="4346" width="11.5546875" style="1"/>
    <col min="4347" max="4347" width="21.88671875" style="1" customWidth="1"/>
    <col min="4348" max="4348" width="13.88671875" style="1" customWidth="1"/>
    <col min="4349" max="4349" width="38.6640625" style="1" customWidth="1"/>
    <col min="4350" max="4350" width="3" style="1" bestFit="1" customWidth="1"/>
    <col min="4351" max="4351" width="32.33203125" style="1" customWidth="1"/>
    <col min="4352" max="4352" width="46.33203125" style="1" customWidth="1"/>
    <col min="4353" max="4353" width="19" style="1" customWidth="1"/>
    <col min="4354" max="4354" width="0" style="1" hidden="1" customWidth="1"/>
    <col min="4355" max="4355" width="17.6640625" style="1" customWidth="1"/>
    <col min="4356" max="4356" width="0" style="1" hidden="1" customWidth="1"/>
    <col min="4357" max="4357" width="22.33203125" style="1" customWidth="1"/>
    <col min="4358" max="4358" width="5.33203125" style="1" customWidth="1"/>
    <col min="4359" max="4359" width="36.33203125" style="1" customWidth="1"/>
    <col min="4360" max="4360" width="5.6640625" style="1" customWidth="1"/>
    <col min="4361" max="4361" width="0" style="1" hidden="1" customWidth="1"/>
    <col min="4362" max="4362" width="20.6640625" style="1" customWidth="1"/>
    <col min="4363" max="4363" width="4.88671875" style="1" customWidth="1"/>
    <col min="4364" max="4364" width="0" style="1" hidden="1" customWidth="1"/>
    <col min="4365" max="4365" width="24.6640625" style="1" customWidth="1"/>
    <col min="4366" max="4366" width="12.33203125" style="1" customWidth="1"/>
    <col min="4367" max="4367" width="0" style="1" hidden="1" customWidth="1"/>
    <col min="4368" max="4368" width="3.44140625" style="1" customWidth="1"/>
    <col min="4369" max="4369" width="0" style="1" hidden="1" customWidth="1"/>
    <col min="4370" max="4370" width="17.6640625" style="1" customWidth="1"/>
    <col min="4371" max="4371" width="3.44140625" style="1" customWidth="1"/>
    <col min="4372" max="4372" width="0" style="1" hidden="1" customWidth="1"/>
    <col min="4373" max="4373" width="23.6640625" style="1" customWidth="1"/>
    <col min="4374" max="4374" width="10" style="1" customWidth="1"/>
    <col min="4375" max="4375" width="0" style="1" hidden="1" customWidth="1"/>
    <col min="4376" max="4377" width="14.6640625" style="1" customWidth="1"/>
    <col min="4378" max="4378" width="12.88671875" style="1" customWidth="1"/>
    <col min="4379" max="4379" width="3.33203125" style="1" customWidth="1"/>
    <col min="4380" max="4380" width="30.33203125" style="1" customWidth="1"/>
    <col min="4381" max="4381" width="5" style="1" customWidth="1"/>
    <col min="4382" max="4382" width="0" style="1" hidden="1" customWidth="1"/>
    <col min="4383" max="4383" width="14.33203125" style="1" customWidth="1"/>
    <col min="4384" max="4384" width="5.6640625" style="1" customWidth="1"/>
    <col min="4385" max="4385" width="0" style="1" hidden="1" customWidth="1"/>
    <col min="4386" max="4386" width="17.33203125" style="1" customWidth="1"/>
    <col min="4387" max="4387" width="12.6640625" style="1" customWidth="1"/>
    <col min="4388" max="4388" width="0" style="1" hidden="1" customWidth="1"/>
    <col min="4389" max="4389" width="5.33203125" style="1" customWidth="1"/>
    <col min="4390" max="4390" width="0" style="1" hidden="1" customWidth="1"/>
    <col min="4391" max="4391" width="17" style="1" customWidth="1"/>
    <col min="4392" max="4392" width="6.33203125" style="1" customWidth="1"/>
    <col min="4393" max="4393" width="0" style="1" hidden="1" customWidth="1"/>
    <col min="4394" max="4394" width="14.33203125" style="1" customWidth="1"/>
    <col min="4395" max="4395" width="7.5546875" style="1" customWidth="1"/>
    <col min="4396" max="4396" width="0" style="1" hidden="1" customWidth="1"/>
    <col min="4397" max="4398" width="14.33203125" style="1" customWidth="1"/>
    <col min="4399" max="4399" width="20.88671875" style="1" customWidth="1"/>
    <col min="4400" max="4400" width="14.44140625" style="1" customWidth="1"/>
    <col min="4401" max="4401" width="15" style="1" customWidth="1"/>
    <col min="4402" max="4402" width="2.6640625" style="1" customWidth="1"/>
    <col min="4403" max="4403" width="11.6640625" style="1" customWidth="1"/>
    <col min="4404" max="4404" width="11.5546875" style="1" customWidth="1"/>
    <col min="4405" max="4405" width="2.33203125" style="1" customWidth="1"/>
    <col min="4406" max="4406" width="41" style="1" customWidth="1"/>
    <col min="4407" max="4407" width="14.33203125" style="1" customWidth="1"/>
    <col min="4408" max="4409" width="11.5546875" style="1" customWidth="1"/>
    <col min="4410" max="4410" width="21.88671875" style="1" customWidth="1"/>
    <col min="4411" max="4602" width="11.5546875" style="1"/>
    <col min="4603" max="4603" width="21.88671875" style="1" customWidth="1"/>
    <col min="4604" max="4604" width="13.88671875" style="1" customWidth="1"/>
    <col min="4605" max="4605" width="38.6640625" style="1" customWidth="1"/>
    <col min="4606" max="4606" width="3" style="1" bestFit="1" customWidth="1"/>
    <col min="4607" max="4607" width="32.33203125" style="1" customWidth="1"/>
    <col min="4608" max="4608" width="46.33203125" style="1" customWidth="1"/>
    <col min="4609" max="4609" width="19" style="1" customWidth="1"/>
    <col min="4610" max="4610" width="0" style="1" hidden="1" customWidth="1"/>
    <col min="4611" max="4611" width="17.6640625" style="1" customWidth="1"/>
    <col min="4612" max="4612" width="0" style="1" hidden="1" customWidth="1"/>
    <col min="4613" max="4613" width="22.33203125" style="1" customWidth="1"/>
    <col min="4614" max="4614" width="5.33203125" style="1" customWidth="1"/>
    <col min="4615" max="4615" width="36.33203125" style="1" customWidth="1"/>
    <col min="4616" max="4616" width="5.6640625" style="1" customWidth="1"/>
    <col min="4617" max="4617" width="0" style="1" hidden="1" customWidth="1"/>
    <col min="4618" max="4618" width="20.6640625" style="1" customWidth="1"/>
    <col min="4619" max="4619" width="4.88671875" style="1" customWidth="1"/>
    <col min="4620" max="4620" width="0" style="1" hidden="1" customWidth="1"/>
    <col min="4621" max="4621" width="24.6640625" style="1" customWidth="1"/>
    <col min="4622" max="4622" width="12.33203125" style="1" customWidth="1"/>
    <col min="4623" max="4623" width="0" style="1" hidden="1" customWidth="1"/>
    <col min="4624" max="4624" width="3.44140625" style="1" customWidth="1"/>
    <col min="4625" max="4625" width="0" style="1" hidden="1" customWidth="1"/>
    <col min="4626" max="4626" width="17.6640625" style="1" customWidth="1"/>
    <col min="4627" max="4627" width="3.44140625" style="1" customWidth="1"/>
    <col min="4628" max="4628" width="0" style="1" hidden="1" customWidth="1"/>
    <col min="4629" max="4629" width="23.6640625" style="1" customWidth="1"/>
    <col min="4630" max="4630" width="10" style="1" customWidth="1"/>
    <col min="4631" max="4631" width="0" style="1" hidden="1" customWidth="1"/>
    <col min="4632" max="4633" width="14.6640625" style="1" customWidth="1"/>
    <col min="4634" max="4634" width="12.88671875" style="1" customWidth="1"/>
    <col min="4635" max="4635" width="3.33203125" style="1" customWidth="1"/>
    <col min="4636" max="4636" width="30.33203125" style="1" customWidth="1"/>
    <col min="4637" max="4637" width="5" style="1" customWidth="1"/>
    <col min="4638" max="4638" width="0" style="1" hidden="1" customWidth="1"/>
    <col min="4639" max="4639" width="14.33203125" style="1" customWidth="1"/>
    <col min="4640" max="4640" width="5.6640625" style="1" customWidth="1"/>
    <col min="4641" max="4641" width="0" style="1" hidden="1" customWidth="1"/>
    <col min="4642" max="4642" width="17.33203125" style="1" customWidth="1"/>
    <col min="4643" max="4643" width="12.6640625" style="1" customWidth="1"/>
    <col min="4644" max="4644" width="0" style="1" hidden="1" customWidth="1"/>
    <col min="4645" max="4645" width="5.33203125" style="1" customWidth="1"/>
    <col min="4646" max="4646" width="0" style="1" hidden="1" customWidth="1"/>
    <col min="4647" max="4647" width="17" style="1" customWidth="1"/>
    <col min="4648" max="4648" width="6.33203125" style="1" customWidth="1"/>
    <col min="4649" max="4649" width="0" style="1" hidden="1" customWidth="1"/>
    <col min="4650" max="4650" width="14.33203125" style="1" customWidth="1"/>
    <col min="4651" max="4651" width="7.5546875" style="1" customWidth="1"/>
    <col min="4652" max="4652" width="0" style="1" hidden="1" customWidth="1"/>
    <col min="4653" max="4654" width="14.33203125" style="1" customWidth="1"/>
    <col min="4655" max="4655" width="20.88671875" style="1" customWidth="1"/>
    <col min="4656" max="4656" width="14.44140625" style="1" customWidth="1"/>
    <col min="4657" max="4657" width="15" style="1" customWidth="1"/>
    <col min="4658" max="4658" width="2.6640625" style="1" customWidth="1"/>
    <col min="4659" max="4659" width="11.6640625" style="1" customWidth="1"/>
    <col min="4660" max="4660" width="11.5546875" style="1" customWidth="1"/>
    <col min="4661" max="4661" width="2.33203125" style="1" customWidth="1"/>
    <col min="4662" max="4662" width="41" style="1" customWidth="1"/>
    <col min="4663" max="4663" width="14.33203125" style="1" customWidth="1"/>
    <col min="4664" max="4665" width="11.5546875" style="1" customWidth="1"/>
    <col min="4666" max="4666" width="21.88671875" style="1" customWidth="1"/>
    <col min="4667" max="4858" width="11.5546875" style="1"/>
    <col min="4859" max="4859" width="21.88671875" style="1" customWidth="1"/>
    <col min="4860" max="4860" width="13.88671875" style="1" customWidth="1"/>
    <col min="4861" max="4861" width="38.6640625" style="1" customWidth="1"/>
    <col min="4862" max="4862" width="3" style="1" bestFit="1" customWidth="1"/>
    <col min="4863" max="4863" width="32.33203125" style="1" customWidth="1"/>
    <col min="4864" max="4864" width="46.33203125" style="1" customWidth="1"/>
    <col min="4865" max="4865" width="19" style="1" customWidth="1"/>
    <col min="4866" max="4866" width="0" style="1" hidden="1" customWidth="1"/>
    <col min="4867" max="4867" width="17.6640625" style="1" customWidth="1"/>
    <col min="4868" max="4868" width="0" style="1" hidden="1" customWidth="1"/>
    <col min="4869" max="4869" width="22.33203125" style="1" customWidth="1"/>
    <col min="4870" max="4870" width="5.33203125" style="1" customWidth="1"/>
    <col min="4871" max="4871" width="36.33203125" style="1" customWidth="1"/>
    <col min="4872" max="4872" width="5.6640625" style="1" customWidth="1"/>
    <col min="4873" max="4873" width="0" style="1" hidden="1" customWidth="1"/>
    <col min="4874" max="4874" width="20.6640625" style="1" customWidth="1"/>
    <col min="4875" max="4875" width="4.88671875" style="1" customWidth="1"/>
    <col min="4876" max="4876" width="0" style="1" hidden="1" customWidth="1"/>
    <col min="4877" max="4877" width="24.6640625" style="1" customWidth="1"/>
    <col min="4878" max="4878" width="12.33203125" style="1" customWidth="1"/>
    <col min="4879" max="4879" width="0" style="1" hidden="1" customWidth="1"/>
    <col min="4880" max="4880" width="3.44140625" style="1" customWidth="1"/>
    <col min="4881" max="4881" width="0" style="1" hidden="1" customWidth="1"/>
    <col min="4882" max="4882" width="17.6640625" style="1" customWidth="1"/>
    <col min="4883" max="4883" width="3.44140625" style="1" customWidth="1"/>
    <col min="4884" max="4884" width="0" style="1" hidden="1" customWidth="1"/>
    <col min="4885" max="4885" width="23.6640625" style="1" customWidth="1"/>
    <col min="4886" max="4886" width="10" style="1" customWidth="1"/>
    <col min="4887" max="4887" width="0" style="1" hidden="1" customWidth="1"/>
    <col min="4888" max="4889" width="14.6640625" style="1" customWidth="1"/>
    <col min="4890" max="4890" width="12.88671875" style="1" customWidth="1"/>
    <col min="4891" max="4891" width="3.33203125" style="1" customWidth="1"/>
    <col min="4892" max="4892" width="30.33203125" style="1" customWidth="1"/>
    <col min="4893" max="4893" width="5" style="1" customWidth="1"/>
    <col min="4894" max="4894" width="0" style="1" hidden="1" customWidth="1"/>
    <col min="4895" max="4895" width="14.33203125" style="1" customWidth="1"/>
    <col min="4896" max="4896" width="5.6640625" style="1" customWidth="1"/>
    <col min="4897" max="4897" width="0" style="1" hidden="1" customWidth="1"/>
    <col min="4898" max="4898" width="17.33203125" style="1" customWidth="1"/>
    <col min="4899" max="4899" width="12.6640625" style="1" customWidth="1"/>
    <col min="4900" max="4900" width="0" style="1" hidden="1" customWidth="1"/>
    <col min="4901" max="4901" width="5.33203125" style="1" customWidth="1"/>
    <col min="4902" max="4902" width="0" style="1" hidden="1" customWidth="1"/>
    <col min="4903" max="4903" width="17" style="1" customWidth="1"/>
    <col min="4904" max="4904" width="6.33203125" style="1" customWidth="1"/>
    <col min="4905" max="4905" width="0" style="1" hidden="1" customWidth="1"/>
    <col min="4906" max="4906" width="14.33203125" style="1" customWidth="1"/>
    <col min="4907" max="4907" width="7.5546875" style="1" customWidth="1"/>
    <col min="4908" max="4908" width="0" style="1" hidden="1" customWidth="1"/>
    <col min="4909" max="4910" width="14.33203125" style="1" customWidth="1"/>
    <col min="4911" max="4911" width="20.88671875" style="1" customWidth="1"/>
    <col min="4912" max="4912" width="14.44140625" style="1" customWidth="1"/>
    <col min="4913" max="4913" width="15" style="1" customWidth="1"/>
    <col min="4914" max="4914" width="2.6640625" style="1" customWidth="1"/>
    <col min="4915" max="4915" width="11.6640625" style="1" customWidth="1"/>
    <col min="4916" max="4916" width="11.5546875" style="1" customWidth="1"/>
    <col min="4917" max="4917" width="2.33203125" style="1" customWidth="1"/>
    <col min="4918" max="4918" width="41" style="1" customWidth="1"/>
    <col min="4919" max="4919" width="14.33203125" style="1" customWidth="1"/>
    <col min="4920" max="4921" width="11.5546875" style="1" customWidth="1"/>
    <col min="4922" max="4922" width="21.88671875" style="1" customWidth="1"/>
    <col min="4923" max="5114" width="11.5546875" style="1"/>
    <col min="5115" max="5115" width="21.88671875" style="1" customWidth="1"/>
    <col min="5116" max="5116" width="13.88671875" style="1" customWidth="1"/>
    <col min="5117" max="5117" width="38.6640625" style="1" customWidth="1"/>
    <col min="5118" max="5118" width="3" style="1" bestFit="1" customWidth="1"/>
    <col min="5119" max="5119" width="32.33203125" style="1" customWidth="1"/>
    <col min="5120" max="5120" width="46.33203125" style="1" customWidth="1"/>
    <col min="5121" max="5121" width="19" style="1" customWidth="1"/>
    <col min="5122" max="5122" width="0" style="1" hidden="1" customWidth="1"/>
    <col min="5123" max="5123" width="17.6640625" style="1" customWidth="1"/>
    <col min="5124" max="5124" width="0" style="1" hidden="1" customWidth="1"/>
    <col min="5125" max="5125" width="22.33203125" style="1" customWidth="1"/>
    <col min="5126" max="5126" width="5.33203125" style="1" customWidth="1"/>
    <col min="5127" max="5127" width="36.33203125" style="1" customWidth="1"/>
    <col min="5128" max="5128" width="5.6640625" style="1" customWidth="1"/>
    <col min="5129" max="5129" width="0" style="1" hidden="1" customWidth="1"/>
    <col min="5130" max="5130" width="20.6640625" style="1" customWidth="1"/>
    <col min="5131" max="5131" width="4.88671875" style="1" customWidth="1"/>
    <col min="5132" max="5132" width="0" style="1" hidden="1" customWidth="1"/>
    <col min="5133" max="5133" width="24.6640625" style="1" customWidth="1"/>
    <col min="5134" max="5134" width="12.33203125" style="1" customWidth="1"/>
    <col min="5135" max="5135" width="0" style="1" hidden="1" customWidth="1"/>
    <col min="5136" max="5136" width="3.44140625" style="1" customWidth="1"/>
    <col min="5137" max="5137" width="0" style="1" hidden="1" customWidth="1"/>
    <col min="5138" max="5138" width="17.6640625" style="1" customWidth="1"/>
    <col min="5139" max="5139" width="3.44140625" style="1" customWidth="1"/>
    <col min="5140" max="5140" width="0" style="1" hidden="1" customWidth="1"/>
    <col min="5141" max="5141" width="23.6640625" style="1" customWidth="1"/>
    <col min="5142" max="5142" width="10" style="1" customWidth="1"/>
    <col min="5143" max="5143" width="0" style="1" hidden="1" customWidth="1"/>
    <col min="5144" max="5145" width="14.6640625" style="1" customWidth="1"/>
    <col min="5146" max="5146" width="12.88671875" style="1" customWidth="1"/>
    <col min="5147" max="5147" width="3.33203125" style="1" customWidth="1"/>
    <col min="5148" max="5148" width="30.33203125" style="1" customWidth="1"/>
    <col min="5149" max="5149" width="5" style="1" customWidth="1"/>
    <col min="5150" max="5150" width="0" style="1" hidden="1" customWidth="1"/>
    <col min="5151" max="5151" width="14.33203125" style="1" customWidth="1"/>
    <col min="5152" max="5152" width="5.6640625" style="1" customWidth="1"/>
    <col min="5153" max="5153" width="0" style="1" hidden="1" customWidth="1"/>
    <col min="5154" max="5154" width="17.33203125" style="1" customWidth="1"/>
    <col min="5155" max="5155" width="12.6640625" style="1" customWidth="1"/>
    <col min="5156" max="5156" width="0" style="1" hidden="1" customWidth="1"/>
    <col min="5157" max="5157" width="5.33203125" style="1" customWidth="1"/>
    <col min="5158" max="5158" width="0" style="1" hidden="1" customWidth="1"/>
    <col min="5159" max="5159" width="17" style="1" customWidth="1"/>
    <col min="5160" max="5160" width="6.33203125" style="1" customWidth="1"/>
    <col min="5161" max="5161" width="0" style="1" hidden="1" customWidth="1"/>
    <col min="5162" max="5162" width="14.33203125" style="1" customWidth="1"/>
    <col min="5163" max="5163" width="7.5546875" style="1" customWidth="1"/>
    <col min="5164" max="5164" width="0" style="1" hidden="1" customWidth="1"/>
    <col min="5165" max="5166" width="14.33203125" style="1" customWidth="1"/>
    <col min="5167" max="5167" width="20.88671875" style="1" customWidth="1"/>
    <col min="5168" max="5168" width="14.44140625" style="1" customWidth="1"/>
    <col min="5169" max="5169" width="15" style="1" customWidth="1"/>
    <col min="5170" max="5170" width="2.6640625" style="1" customWidth="1"/>
    <col min="5171" max="5171" width="11.6640625" style="1" customWidth="1"/>
    <col min="5172" max="5172" width="11.5546875" style="1" customWidth="1"/>
    <col min="5173" max="5173" width="2.33203125" style="1" customWidth="1"/>
    <col min="5174" max="5174" width="41" style="1" customWidth="1"/>
    <col min="5175" max="5175" width="14.33203125" style="1" customWidth="1"/>
    <col min="5176" max="5177" width="11.5546875" style="1" customWidth="1"/>
    <col min="5178" max="5178" width="21.88671875" style="1" customWidth="1"/>
    <col min="5179" max="5370" width="11.5546875" style="1"/>
    <col min="5371" max="5371" width="21.88671875" style="1" customWidth="1"/>
    <col min="5372" max="5372" width="13.88671875" style="1" customWidth="1"/>
    <col min="5373" max="5373" width="38.6640625" style="1" customWidth="1"/>
    <col min="5374" max="5374" width="3" style="1" bestFit="1" customWidth="1"/>
    <col min="5375" max="5375" width="32.33203125" style="1" customWidth="1"/>
    <col min="5376" max="5376" width="46.33203125" style="1" customWidth="1"/>
    <col min="5377" max="5377" width="19" style="1" customWidth="1"/>
    <col min="5378" max="5378" width="0" style="1" hidden="1" customWidth="1"/>
    <col min="5379" max="5379" width="17.6640625" style="1" customWidth="1"/>
    <col min="5380" max="5380" width="0" style="1" hidden="1" customWidth="1"/>
    <col min="5381" max="5381" width="22.33203125" style="1" customWidth="1"/>
    <col min="5382" max="5382" width="5.33203125" style="1" customWidth="1"/>
    <col min="5383" max="5383" width="36.33203125" style="1" customWidth="1"/>
    <col min="5384" max="5384" width="5.6640625" style="1" customWidth="1"/>
    <col min="5385" max="5385" width="0" style="1" hidden="1" customWidth="1"/>
    <col min="5386" max="5386" width="20.6640625" style="1" customWidth="1"/>
    <col min="5387" max="5387" width="4.88671875" style="1" customWidth="1"/>
    <col min="5388" max="5388" width="0" style="1" hidden="1" customWidth="1"/>
    <col min="5389" max="5389" width="24.6640625" style="1" customWidth="1"/>
    <col min="5390" max="5390" width="12.33203125" style="1" customWidth="1"/>
    <col min="5391" max="5391" width="0" style="1" hidden="1" customWidth="1"/>
    <col min="5392" max="5392" width="3.44140625" style="1" customWidth="1"/>
    <col min="5393" max="5393" width="0" style="1" hidden="1" customWidth="1"/>
    <col min="5394" max="5394" width="17.6640625" style="1" customWidth="1"/>
    <col min="5395" max="5395" width="3.44140625" style="1" customWidth="1"/>
    <col min="5396" max="5396" width="0" style="1" hidden="1" customWidth="1"/>
    <col min="5397" max="5397" width="23.6640625" style="1" customWidth="1"/>
    <col min="5398" max="5398" width="10" style="1" customWidth="1"/>
    <col min="5399" max="5399" width="0" style="1" hidden="1" customWidth="1"/>
    <col min="5400" max="5401" width="14.6640625" style="1" customWidth="1"/>
    <col min="5402" max="5402" width="12.88671875" style="1" customWidth="1"/>
    <col min="5403" max="5403" width="3.33203125" style="1" customWidth="1"/>
    <col min="5404" max="5404" width="30.33203125" style="1" customWidth="1"/>
    <col min="5405" max="5405" width="5" style="1" customWidth="1"/>
    <col min="5406" max="5406" width="0" style="1" hidden="1" customWidth="1"/>
    <col min="5407" max="5407" width="14.33203125" style="1" customWidth="1"/>
    <col min="5408" max="5408" width="5.6640625" style="1" customWidth="1"/>
    <col min="5409" max="5409" width="0" style="1" hidden="1" customWidth="1"/>
    <col min="5410" max="5410" width="17.33203125" style="1" customWidth="1"/>
    <col min="5411" max="5411" width="12.6640625" style="1" customWidth="1"/>
    <col min="5412" max="5412" width="0" style="1" hidden="1" customWidth="1"/>
    <col min="5413" max="5413" width="5.33203125" style="1" customWidth="1"/>
    <col min="5414" max="5414" width="0" style="1" hidden="1" customWidth="1"/>
    <col min="5415" max="5415" width="17" style="1" customWidth="1"/>
    <col min="5416" max="5416" width="6.33203125" style="1" customWidth="1"/>
    <col min="5417" max="5417" width="0" style="1" hidden="1" customWidth="1"/>
    <col min="5418" max="5418" width="14.33203125" style="1" customWidth="1"/>
    <col min="5419" max="5419" width="7.5546875" style="1" customWidth="1"/>
    <col min="5420" max="5420" width="0" style="1" hidden="1" customWidth="1"/>
    <col min="5421" max="5422" width="14.33203125" style="1" customWidth="1"/>
    <col min="5423" max="5423" width="20.88671875" style="1" customWidth="1"/>
    <col min="5424" max="5424" width="14.44140625" style="1" customWidth="1"/>
    <col min="5425" max="5425" width="15" style="1" customWidth="1"/>
    <col min="5426" max="5426" width="2.6640625" style="1" customWidth="1"/>
    <col min="5427" max="5427" width="11.6640625" style="1" customWidth="1"/>
    <col min="5428" max="5428" width="11.5546875" style="1" customWidth="1"/>
    <col min="5429" max="5429" width="2.33203125" style="1" customWidth="1"/>
    <col min="5430" max="5430" width="41" style="1" customWidth="1"/>
    <col min="5431" max="5431" width="14.33203125" style="1" customWidth="1"/>
    <col min="5432" max="5433" width="11.5546875" style="1" customWidth="1"/>
    <col min="5434" max="5434" width="21.88671875" style="1" customWidth="1"/>
    <col min="5435" max="5626" width="11.5546875" style="1"/>
    <col min="5627" max="5627" width="21.88671875" style="1" customWidth="1"/>
    <col min="5628" max="5628" width="13.88671875" style="1" customWidth="1"/>
    <col min="5629" max="5629" width="38.6640625" style="1" customWidth="1"/>
    <col min="5630" max="5630" width="3" style="1" bestFit="1" customWidth="1"/>
    <col min="5631" max="5631" width="32.33203125" style="1" customWidth="1"/>
    <col min="5632" max="5632" width="46.33203125" style="1" customWidth="1"/>
    <col min="5633" max="5633" width="19" style="1" customWidth="1"/>
    <col min="5634" max="5634" width="0" style="1" hidden="1" customWidth="1"/>
    <col min="5635" max="5635" width="17.6640625" style="1" customWidth="1"/>
    <col min="5636" max="5636" width="0" style="1" hidden="1" customWidth="1"/>
    <col min="5637" max="5637" width="22.33203125" style="1" customWidth="1"/>
    <col min="5638" max="5638" width="5.33203125" style="1" customWidth="1"/>
    <col min="5639" max="5639" width="36.33203125" style="1" customWidth="1"/>
    <col min="5640" max="5640" width="5.6640625" style="1" customWidth="1"/>
    <col min="5641" max="5641" width="0" style="1" hidden="1" customWidth="1"/>
    <col min="5642" max="5642" width="20.6640625" style="1" customWidth="1"/>
    <col min="5643" max="5643" width="4.88671875" style="1" customWidth="1"/>
    <col min="5644" max="5644" width="0" style="1" hidden="1" customWidth="1"/>
    <col min="5645" max="5645" width="24.6640625" style="1" customWidth="1"/>
    <col min="5646" max="5646" width="12.33203125" style="1" customWidth="1"/>
    <col min="5647" max="5647" width="0" style="1" hidden="1" customWidth="1"/>
    <col min="5648" max="5648" width="3.44140625" style="1" customWidth="1"/>
    <col min="5649" max="5649" width="0" style="1" hidden="1" customWidth="1"/>
    <col min="5650" max="5650" width="17.6640625" style="1" customWidth="1"/>
    <col min="5651" max="5651" width="3.44140625" style="1" customWidth="1"/>
    <col min="5652" max="5652" width="0" style="1" hidden="1" customWidth="1"/>
    <col min="5653" max="5653" width="23.6640625" style="1" customWidth="1"/>
    <col min="5654" max="5654" width="10" style="1" customWidth="1"/>
    <col min="5655" max="5655" width="0" style="1" hidden="1" customWidth="1"/>
    <col min="5656" max="5657" width="14.6640625" style="1" customWidth="1"/>
    <col min="5658" max="5658" width="12.88671875" style="1" customWidth="1"/>
    <col min="5659" max="5659" width="3.33203125" style="1" customWidth="1"/>
    <col min="5660" max="5660" width="30.33203125" style="1" customWidth="1"/>
    <col min="5661" max="5661" width="5" style="1" customWidth="1"/>
    <col min="5662" max="5662" width="0" style="1" hidden="1" customWidth="1"/>
    <col min="5663" max="5663" width="14.33203125" style="1" customWidth="1"/>
    <col min="5664" max="5664" width="5.6640625" style="1" customWidth="1"/>
    <col min="5665" max="5665" width="0" style="1" hidden="1" customWidth="1"/>
    <col min="5666" max="5666" width="17.33203125" style="1" customWidth="1"/>
    <col min="5667" max="5667" width="12.6640625" style="1" customWidth="1"/>
    <col min="5668" max="5668" width="0" style="1" hidden="1" customWidth="1"/>
    <col min="5669" max="5669" width="5.33203125" style="1" customWidth="1"/>
    <col min="5670" max="5670" width="0" style="1" hidden="1" customWidth="1"/>
    <col min="5671" max="5671" width="17" style="1" customWidth="1"/>
    <col min="5672" max="5672" width="6.33203125" style="1" customWidth="1"/>
    <col min="5673" max="5673" width="0" style="1" hidden="1" customWidth="1"/>
    <col min="5674" max="5674" width="14.33203125" style="1" customWidth="1"/>
    <col min="5675" max="5675" width="7.5546875" style="1" customWidth="1"/>
    <col min="5676" max="5676" width="0" style="1" hidden="1" customWidth="1"/>
    <col min="5677" max="5678" width="14.33203125" style="1" customWidth="1"/>
    <col min="5679" max="5679" width="20.88671875" style="1" customWidth="1"/>
    <col min="5680" max="5680" width="14.44140625" style="1" customWidth="1"/>
    <col min="5681" max="5681" width="15" style="1" customWidth="1"/>
    <col min="5682" max="5682" width="2.6640625" style="1" customWidth="1"/>
    <col min="5683" max="5683" width="11.6640625" style="1" customWidth="1"/>
    <col min="5684" max="5684" width="11.5546875" style="1" customWidth="1"/>
    <col min="5685" max="5685" width="2.33203125" style="1" customWidth="1"/>
    <col min="5686" max="5686" width="41" style="1" customWidth="1"/>
    <col min="5687" max="5687" width="14.33203125" style="1" customWidth="1"/>
    <col min="5688" max="5689" width="11.5546875" style="1" customWidth="1"/>
    <col min="5690" max="5690" width="21.88671875" style="1" customWidth="1"/>
    <col min="5691" max="5882" width="11.5546875" style="1"/>
    <col min="5883" max="5883" width="21.88671875" style="1" customWidth="1"/>
    <col min="5884" max="5884" width="13.88671875" style="1" customWidth="1"/>
    <col min="5885" max="5885" width="38.6640625" style="1" customWidth="1"/>
    <col min="5886" max="5886" width="3" style="1" bestFit="1" customWidth="1"/>
    <col min="5887" max="5887" width="32.33203125" style="1" customWidth="1"/>
    <col min="5888" max="5888" width="46.33203125" style="1" customWidth="1"/>
    <col min="5889" max="5889" width="19" style="1" customWidth="1"/>
    <col min="5890" max="5890" width="0" style="1" hidden="1" customWidth="1"/>
    <col min="5891" max="5891" width="17.6640625" style="1" customWidth="1"/>
    <col min="5892" max="5892" width="0" style="1" hidden="1" customWidth="1"/>
    <col min="5893" max="5893" width="22.33203125" style="1" customWidth="1"/>
    <col min="5894" max="5894" width="5.33203125" style="1" customWidth="1"/>
    <col min="5895" max="5895" width="36.33203125" style="1" customWidth="1"/>
    <col min="5896" max="5896" width="5.6640625" style="1" customWidth="1"/>
    <col min="5897" max="5897" width="0" style="1" hidden="1" customWidth="1"/>
    <col min="5898" max="5898" width="20.6640625" style="1" customWidth="1"/>
    <col min="5899" max="5899" width="4.88671875" style="1" customWidth="1"/>
    <col min="5900" max="5900" width="0" style="1" hidden="1" customWidth="1"/>
    <col min="5901" max="5901" width="24.6640625" style="1" customWidth="1"/>
    <col min="5902" max="5902" width="12.33203125" style="1" customWidth="1"/>
    <col min="5903" max="5903" width="0" style="1" hidden="1" customWidth="1"/>
    <col min="5904" max="5904" width="3.44140625" style="1" customWidth="1"/>
    <col min="5905" max="5905" width="0" style="1" hidden="1" customWidth="1"/>
    <col min="5906" max="5906" width="17.6640625" style="1" customWidth="1"/>
    <col min="5907" max="5907" width="3.44140625" style="1" customWidth="1"/>
    <col min="5908" max="5908" width="0" style="1" hidden="1" customWidth="1"/>
    <col min="5909" max="5909" width="23.6640625" style="1" customWidth="1"/>
    <col min="5910" max="5910" width="10" style="1" customWidth="1"/>
    <col min="5911" max="5911" width="0" style="1" hidden="1" customWidth="1"/>
    <col min="5912" max="5913" width="14.6640625" style="1" customWidth="1"/>
    <col min="5914" max="5914" width="12.88671875" style="1" customWidth="1"/>
    <col min="5915" max="5915" width="3.33203125" style="1" customWidth="1"/>
    <col min="5916" max="5916" width="30.33203125" style="1" customWidth="1"/>
    <col min="5917" max="5917" width="5" style="1" customWidth="1"/>
    <col min="5918" max="5918" width="0" style="1" hidden="1" customWidth="1"/>
    <col min="5919" max="5919" width="14.33203125" style="1" customWidth="1"/>
    <col min="5920" max="5920" width="5.6640625" style="1" customWidth="1"/>
    <col min="5921" max="5921" width="0" style="1" hidden="1" customWidth="1"/>
    <col min="5922" max="5922" width="17.33203125" style="1" customWidth="1"/>
    <col min="5923" max="5923" width="12.6640625" style="1" customWidth="1"/>
    <col min="5924" max="5924" width="0" style="1" hidden="1" customWidth="1"/>
    <col min="5925" max="5925" width="5.33203125" style="1" customWidth="1"/>
    <col min="5926" max="5926" width="0" style="1" hidden="1" customWidth="1"/>
    <col min="5927" max="5927" width="17" style="1" customWidth="1"/>
    <col min="5928" max="5928" width="6.33203125" style="1" customWidth="1"/>
    <col min="5929" max="5929" width="0" style="1" hidden="1" customWidth="1"/>
    <col min="5930" max="5930" width="14.33203125" style="1" customWidth="1"/>
    <col min="5931" max="5931" width="7.5546875" style="1" customWidth="1"/>
    <col min="5932" max="5932" width="0" style="1" hidden="1" customWidth="1"/>
    <col min="5933" max="5934" width="14.33203125" style="1" customWidth="1"/>
    <col min="5935" max="5935" width="20.88671875" style="1" customWidth="1"/>
    <col min="5936" max="5936" width="14.44140625" style="1" customWidth="1"/>
    <col min="5937" max="5937" width="15" style="1" customWidth="1"/>
    <col min="5938" max="5938" width="2.6640625" style="1" customWidth="1"/>
    <col min="5939" max="5939" width="11.6640625" style="1" customWidth="1"/>
    <col min="5940" max="5940" width="11.5546875" style="1" customWidth="1"/>
    <col min="5941" max="5941" width="2.33203125" style="1" customWidth="1"/>
    <col min="5942" max="5942" width="41" style="1" customWidth="1"/>
    <col min="5943" max="5943" width="14.33203125" style="1" customWidth="1"/>
    <col min="5944" max="5945" width="11.5546875" style="1" customWidth="1"/>
    <col min="5946" max="5946" width="21.88671875" style="1" customWidth="1"/>
    <col min="5947" max="6138" width="11.5546875" style="1"/>
    <col min="6139" max="6139" width="21.88671875" style="1" customWidth="1"/>
    <col min="6140" max="6140" width="13.88671875" style="1" customWidth="1"/>
    <col min="6141" max="6141" width="38.6640625" style="1" customWidth="1"/>
    <col min="6142" max="6142" width="3" style="1" bestFit="1" customWidth="1"/>
    <col min="6143" max="6143" width="32.33203125" style="1" customWidth="1"/>
    <col min="6144" max="6144" width="46.33203125" style="1" customWidth="1"/>
    <col min="6145" max="6145" width="19" style="1" customWidth="1"/>
    <col min="6146" max="6146" width="0" style="1" hidden="1" customWidth="1"/>
    <col min="6147" max="6147" width="17.6640625" style="1" customWidth="1"/>
    <col min="6148" max="6148" width="0" style="1" hidden="1" customWidth="1"/>
    <col min="6149" max="6149" width="22.33203125" style="1" customWidth="1"/>
    <col min="6150" max="6150" width="5.33203125" style="1" customWidth="1"/>
    <col min="6151" max="6151" width="36.33203125" style="1" customWidth="1"/>
    <col min="6152" max="6152" width="5.6640625" style="1" customWidth="1"/>
    <col min="6153" max="6153" width="0" style="1" hidden="1" customWidth="1"/>
    <col min="6154" max="6154" width="20.6640625" style="1" customWidth="1"/>
    <col min="6155" max="6155" width="4.88671875" style="1" customWidth="1"/>
    <col min="6156" max="6156" width="0" style="1" hidden="1" customWidth="1"/>
    <col min="6157" max="6157" width="24.6640625" style="1" customWidth="1"/>
    <col min="6158" max="6158" width="12.33203125" style="1" customWidth="1"/>
    <col min="6159" max="6159" width="0" style="1" hidden="1" customWidth="1"/>
    <col min="6160" max="6160" width="3.44140625" style="1" customWidth="1"/>
    <col min="6161" max="6161" width="0" style="1" hidden="1" customWidth="1"/>
    <col min="6162" max="6162" width="17.6640625" style="1" customWidth="1"/>
    <col min="6163" max="6163" width="3.44140625" style="1" customWidth="1"/>
    <col min="6164" max="6164" width="0" style="1" hidden="1" customWidth="1"/>
    <col min="6165" max="6165" width="23.6640625" style="1" customWidth="1"/>
    <col min="6166" max="6166" width="10" style="1" customWidth="1"/>
    <col min="6167" max="6167" width="0" style="1" hidden="1" customWidth="1"/>
    <col min="6168" max="6169" width="14.6640625" style="1" customWidth="1"/>
    <col min="6170" max="6170" width="12.88671875" style="1" customWidth="1"/>
    <col min="6171" max="6171" width="3.33203125" style="1" customWidth="1"/>
    <col min="6172" max="6172" width="30.33203125" style="1" customWidth="1"/>
    <col min="6173" max="6173" width="5" style="1" customWidth="1"/>
    <col min="6174" max="6174" width="0" style="1" hidden="1" customWidth="1"/>
    <col min="6175" max="6175" width="14.33203125" style="1" customWidth="1"/>
    <col min="6176" max="6176" width="5.6640625" style="1" customWidth="1"/>
    <col min="6177" max="6177" width="0" style="1" hidden="1" customWidth="1"/>
    <col min="6178" max="6178" width="17.33203125" style="1" customWidth="1"/>
    <col min="6179" max="6179" width="12.6640625" style="1" customWidth="1"/>
    <col min="6180" max="6180" width="0" style="1" hidden="1" customWidth="1"/>
    <col min="6181" max="6181" width="5.33203125" style="1" customWidth="1"/>
    <col min="6182" max="6182" width="0" style="1" hidden="1" customWidth="1"/>
    <col min="6183" max="6183" width="17" style="1" customWidth="1"/>
    <col min="6184" max="6184" width="6.33203125" style="1" customWidth="1"/>
    <col min="6185" max="6185" width="0" style="1" hidden="1" customWidth="1"/>
    <col min="6186" max="6186" width="14.33203125" style="1" customWidth="1"/>
    <col min="6187" max="6187" width="7.5546875" style="1" customWidth="1"/>
    <col min="6188" max="6188" width="0" style="1" hidden="1" customWidth="1"/>
    <col min="6189" max="6190" width="14.33203125" style="1" customWidth="1"/>
    <col min="6191" max="6191" width="20.88671875" style="1" customWidth="1"/>
    <col min="6192" max="6192" width="14.44140625" style="1" customWidth="1"/>
    <col min="6193" max="6193" width="15" style="1" customWidth="1"/>
    <col min="6194" max="6194" width="2.6640625" style="1" customWidth="1"/>
    <col min="6195" max="6195" width="11.6640625" style="1" customWidth="1"/>
    <col min="6196" max="6196" width="11.5546875" style="1" customWidth="1"/>
    <col min="6197" max="6197" width="2.33203125" style="1" customWidth="1"/>
    <col min="6198" max="6198" width="41" style="1" customWidth="1"/>
    <col min="6199" max="6199" width="14.33203125" style="1" customWidth="1"/>
    <col min="6200" max="6201" width="11.5546875" style="1" customWidth="1"/>
    <col min="6202" max="6202" width="21.88671875" style="1" customWidth="1"/>
    <col min="6203" max="6394" width="11.5546875" style="1"/>
    <col min="6395" max="6395" width="21.88671875" style="1" customWidth="1"/>
    <col min="6396" max="6396" width="13.88671875" style="1" customWidth="1"/>
    <col min="6397" max="6397" width="38.6640625" style="1" customWidth="1"/>
    <col min="6398" max="6398" width="3" style="1" bestFit="1" customWidth="1"/>
    <col min="6399" max="6399" width="32.33203125" style="1" customWidth="1"/>
    <col min="6400" max="6400" width="46.33203125" style="1" customWidth="1"/>
    <col min="6401" max="6401" width="19" style="1" customWidth="1"/>
    <col min="6402" max="6402" width="0" style="1" hidden="1" customWidth="1"/>
    <col min="6403" max="6403" width="17.6640625" style="1" customWidth="1"/>
    <col min="6404" max="6404" width="0" style="1" hidden="1" customWidth="1"/>
    <col min="6405" max="6405" width="22.33203125" style="1" customWidth="1"/>
    <col min="6406" max="6406" width="5.33203125" style="1" customWidth="1"/>
    <col min="6407" max="6407" width="36.33203125" style="1" customWidth="1"/>
    <col min="6408" max="6408" width="5.6640625" style="1" customWidth="1"/>
    <col min="6409" max="6409" width="0" style="1" hidden="1" customWidth="1"/>
    <col min="6410" max="6410" width="20.6640625" style="1" customWidth="1"/>
    <col min="6411" max="6411" width="4.88671875" style="1" customWidth="1"/>
    <col min="6412" max="6412" width="0" style="1" hidden="1" customWidth="1"/>
    <col min="6413" max="6413" width="24.6640625" style="1" customWidth="1"/>
    <col min="6414" max="6414" width="12.33203125" style="1" customWidth="1"/>
    <col min="6415" max="6415" width="0" style="1" hidden="1" customWidth="1"/>
    <col min="6416" max="6416" width="3.44140625" style="1" customWidth="1"/>
    <col min="6417" max="6417" width="0" style="1" hidden="1" customWidth="1"/>
    <col min="6418" max="6418" width="17.6640625" style="1" customWidth="1"/>
    <col min="6419" max="6419" width="3.44140625" style="1" customWidth="1"/>
    <col min="6420" max="6420" width="0" style="1" hidden="1" customWidth="1"/>
    <col min="6421" max="6421" width="23.6640625" style="1" customWidth="1"/>
    <col min="6422" max="6422" width="10" style="1" customWidth="1"/>
    <col min="6423" max="6423" width="0" style="1" hidden="1" customWidth="1"/>
    <col min="6424" max="6425" width="14.6640625" style="1" customWidth="1"/>
    <col min="6426" max="6426" width="12.88671875" style="1" customWidth="1"/>
    <col min="6427" max="6427" width="3.33203125" style="1" customWidth="1"/>
    <col min="6428" max="6428" width="30.33203125" style="1" customWidth="1"/>
    <col min="6429" max="6429" width="5" style="1" customWidth="1"/>
    <col min="6430" max="6430" width="0" style="1" hidden="1" customWidth="1"/>
    <col min="6431" max="6431" width="14.33203125" style="1" customWidth="1"/>
    <col min="6432" max="6432" width="5.6640625" style="1" customWidth="1"/>
    <col min="6433" max="6433" width="0" style="1" hidden="1" customWidth="1"/>
    <col min="6434" max="6434" width="17.33203125" style="1" customWidth="1"/>
    <col min="6435" max="6435" width="12.6640625" style="1" customWidth="1"/>
    <col min="6436" max="6436" width="0" style="1" hidden="1" customWidth="1"/>
    <col min="6437" max="6437" width="5.33203125" style="1" customWidth="1"/>
    <col min="6438" max="6438" width="0" style="1" hidden="1" customWidth="1"/>
    <col min="6439" max="6439" width="17" style="1" customWidth="1"/>
    <col min="6440" max="6440" width="6.33203125" style="1" customWidth="1"/>
    <col min="6441" max="6441" width="0" style="1" hidden="1" customWidth="1"/>
    <col min="6442" max="6442" width="14.33203125" style="1" customWidth="1"/>
    <col min="6443" max="6443" width="7.5546875" style="1" customWidth="1"/>
    <col min="6444" max="6444" width="0" style="1" hidden="1" customWidth="1"/>
    <col min="6445" max="6446" width="14.33203125" style="1" customWidth="1"/>
    <col min="6447" max="6447" width="20.88671875" style="1" customWidth="1"/>
    <col min="6448" max="6448" width="14.44140625" style="1" customWidth="1"/>
    <col min="6449" max="6449" width="15" style="1" customWidth="1"/>
    <col min="6450" max="6450" width="2.6640625" style="1" customWidth="1"/>
    <col min="6451" max="6451" width="11.6640625" style="1" customWidth="1"/>
    <col min="6452" max="6452" width="11.5546875" style="1" customWidth="1"/>
    <col min="6453" max="6453" width="2.33203125" style="1" customWidth="1"/>
    <col min="6454" max="6454" width="41" style="1" customWidth="1"/>
    <col min="6455" max="6455" width="14.33203125" style="1" customWidth="1"/>
    <col min="6456" max="6457" width="11.5546875" style="1" customWidth="1"/>
    <col min="6458" max="6458" width="21.88671875" style="1" customWidth="1"/>
    <col min="6459" max="6650" width="11.5546875" style="1"/>
    <col min="6651" max="6651" width="21.88671875" style="1" customWidth="1"/>
    <col min="6652" max="6652" width="13.88671875" style="1" customWidth="1"/>
    <col min="6653" max="6653" width="38.6640625" style="1" customWidth="1"/>
    <col min="6654" max="6654" width="3" style="1" bestFit="1" customWidth="1"/>
    <col min="6655" max="6655" width="32.33203125" style="1" customWidth="1"/>
    <col min="6656" max="6656" width="46.33203125" style="1" customWidth="1"/>
    <col min="6657" max="6657" width="19" style="1" customWidth="1"/>
    <col min="6658" max="6658" width="0" style="1" hidden="1" customWidth="1"/>
    <col min="6659" max="6659" width="17.6640625" style="1" customWidth="1"/>
    <col min="6660" max="6660" width="0" style="1" hidden="1" customWidth="1"/>
    <col min="6661" max="6661" width="22.33203125" style="1" customWidth="1"/>
    <col min="6662" max="6662" width="5.33203125" style="1" customWidth="1"/>
    <col min="6663" max="6663" width="36.33203125" style="1" customWidth="1"/>
    <col min="6664" max="6664" width="5.6640625" style="1" customWidth="1"/>
    <col min="6665" max="6665" width="0" style="1" hidden="1" customWidth="1"/>
    <col min="6666" max="6666" width="20.6640625" style="1" customWidth="1"/>
    <col min="6667" max="6667" width="4.88671875" style="1" customWidth="1"/>
    <col min="6668" max="6668" width="0" style="1" hidden="1" customWidth="1"/>
    <col min="6669" max="6669" width="24.6640625" style="1" customWidth="1"/>
    <col min="6670" max="6670" width="12.33203125" style="1" customWidth="1"/>
    <col min="6671" max="6671" width="0" style="1" hidden="1" customWidth="1"/>
    <col min="6672" max="6672" width="3.44140625" style="1" customWidth="1"/>
    <col min="6673" max="6673" width="0" style="1" hidden="1" customWidth="1"/>
    <col min="6674" max="6674" width="17.6640625" style="1" customWidth="1"/>
    <col min="6675" max="6675" width="3.44140625" style="1" customWidth="1"/>
    <col min="6676" max="6676" width="0" style="1" hidden="1" customWidth="1"/>
    <col min="6677" max="6677" width="23.6640625" style="1" customWidth="1"/>
    <col min="6678" max="6678" width="10" style="1" customWidth="1"/>
    <col min="6679" max="6679" width="0" style="1" hidden="1" customWidth="1"/>
    <col min="6680" max="6681" width="14.6640625" style="1" customWidth="1"/>
    <col min="6682" max="6682" width="12.88671875" style="1" customWidth="1"/>
    <col min="6683" max="6683" width="3.33203125" style="1" customWidth="1"/>
    <col min="6684" max="6684" width="30.33203125" style="1" customWidth="1"/>
    <col min="6685" max="6685" width="5" style="1" customWidth="1"/>
    <col min="6686" max="6686" width="0" style="1" hidden="1" customWidth="1"/>
    <col min="6687" max="6687" width="14.33203125" style="1" customWidth="1"/>
    <col min="6688" max="6688" width="5.6640625" style="1" customWidth="1"/>
    <col min="6689" max="6689" width="0" style="1" hidden="1" customWidth="1"/>
    <col min="6690" max="6690" width="17.33203125" style="1" customWidth="1"/>
    <col min="6691" max="6691" width="12.6640625" style="1" customWidth="1"/>
    <col min="6692" max="6692" width="0" style="1" hidden="1" customWidth="1"/>
    <col min="6693" max="6693" width="5.33203125" style="1" customWidth="1"/>
    <col min="6694" max="6694" width="0" style="1" hidden="1" customWidth="1"/>
    <col min="6695" max="6695" width="17" style="1" customWidth="1"/>
    <col min="6696" max="6696" width="6.33203125" style="1" customWidth="1"/>
    <col min="6697" max="6697" width="0" style="1" hidden="1" customWidth="1"/>
    <col min="6698" max="6698" width="14.33203125" style="1" customWidth="1"/>
    <col min="6699" max="6699" width="7.5546875" style="1" customWidth="1"/>
    <col min="6700" max="6700" width="0" style="1" hidden="1" customWidth="1"/>
    <col min="6701" max="6702" width="14.33203125" style="1" customWidth="1"/>
    <col min="6703" max="6703" width="20.88671875" style="1" customWidth="1"/>
    <col min="6704" max="6704" width="14.44140625" style="1" customWidth="1"/>
    <col min="6705" max="6705" width="15" style="1" customWidth="1"/>
    <col min="6706" max="6706" width="2.6640625" style="1" customWidth="1"/>
    <col min="6707" max="6707" width="11.6640625" style="1" customWidth="1"/>
    <col min="6708" max="6708" width="11.5546875" style="1" customWidth="1"/>
    <col min="6709" max="6709" width="2.33203125" style="1" customWidth="1"/>
    <col min="6710" max="6710" width="41" style="1" customWidth="1"/>
    <col min="6711" max="6711" width="14.33203125" style="1" customWidth="1"/>
    <col min="6712" max="6713" width="11.5546875" style="1" customWidth="1"/>
    <col min="6714" max="6714" width="21.88671875" style="1" customWidth="1"/>
    <col min="6715" max="6906" width="11.5546875" style="1"/>
    <col min="6907" max="6907" width="21.88671875" style="1" customWidth="1"/>
    <col min="6908" max="6908" width="13.88671875" style="1" customWidth="1"/>
    <col min="6909" max="6909" width="38.6640625" style="1" customWidth="1"/>
    <col min="6910" max="6910" width="3" style="1" bestFit="1" customWidth="1"/>
    <col min="6911" max="6911" width="32.33203125" style="1" customWidth="1"/>
    <col min="6912" max="6912" width="46.33203125" style="1" customWidth="1"/>
    <col min="6913" max="6913" width="19" style="1" customWidth="1"/>
    <col min="6914" max="6914" width="0" style="1" hidden="1" customWidth="1"/>
    <col min="6915" max="6915" width="17.6640625" style="1" customWidth="1"/>
    <col min="6916" max="6916" width="0" style="1" hidden="1" customWidth="1"/>
    <col min="6917" max="6917" width="22.33203125" style="1" customWidth="1"/>
    <col min="6918" max="6918" width="5.33203125" style="1" customWidth="1"/>
    <col min="6919" max="6919" width="36.33203125" style="1" customWidth="1"/>
    <col min="6920" max="6920" width="5.6640625" style="1" customWidth="1"/>
    <col min="6921" max="6921" width="0" style="1" hidden="1" customWidth="1"/>
    <col min="6922" max="6922" width="20.6640625" style="1" customWidth="1"/>
    <col min="6923" max="6923" width="4.88671875" style="1" customWidth="1"/>
    <col min="6924" max="6924" width="0" style="1" hidden="1" customWidth="1"/>
    <col min="6925" max="6925" width="24.6640625" style="1" customWidth="1"/>
    <col min="6926" max="6926" width="12.33203125" style="1" customWidth="1"/>
    <col min="6927" max="6927" width="0" style="1" hidden="1" customWidth="1"/>
    <col min="6928" max="6928" width="3.44140625" style="1" customWidth="1"/>
    <col min="6929" max="6929" width="0" style="1" hidden="1" customWidth="1"/>
    <col min="6930" max="6930" width="17.6640625" style="1" customWidth="1"/>
    <col min="6931" max="6931" width="3.44140625" style="1" customWidth="1"/>
    <col min="6932" max="6932" width="0" style="1" hidden="1" customWidth="1"/>
    <col min="6933" max="6933" width="23.6640625" style="1" customWidth="1"/>
    <col min="6934" max="6934" width="10" style="1" customWidth="1"/>
    <col min="6935" max="6935" width="0" style="1" hidden="1" customWidth="1"/>
    <col min="6936" max="6937" width="14.6640625" style="1" customWidth="1"/>
    <col min="6938" max="6938" width="12.88671875" style="1" customWidth="1"/>
    <col min="6939" max="6939" width="3.33203125" style="1" customWidth="1"/>
    <col min="6940" max="6940" width="30.33203125" style="1" customWidth="1"/>
    <col min="6941" max="6941" width="5" style="1" customWidth="1"/>
    <col min="6942" max="6942" width="0" style="1" hidden="1" customWidth="1"/>
    <col min="6943" max="6943" width="14.33203125" style="1" customWidth="1"/>
    <col min="6944" max="6944" width="5.6640625" style="1" customWidth="1"/>
    <col min="6945" max="6945" width="0" style="1" hidden="1" customWidth="1"/>
    <col min="6946" max="6946" width="17.33203125" style="1" customWidth="1"/>
    <col min="6947" max="6947" width="12.6640625" style="1" customWidth="1"/>
    <col min="6948" max="6948" width="0" style="1" hidden="1" customWidth="1"/>
    <col min="6949" max="6949" width="5.33203125" style="1" customWidth="1"/>
    <col min="6950" max="6950" width="0" style="1" hidden="1" customWidth="1"/>
    <col min="6951" max="6951" width="17" style="1" customWidth="1"/>
    <col min="6952" max="6952" width="6.33203125" style="1" customWidth="1"/>
    <col min="6953" max="6953" width="0" style="1" hidden="1" customWidth="1"/>
    <col min="6954" max="6954" width="14.33203125" style="1" customWidth="1"/>
    <col min="6955" max="6955" width="7.5546875" style="1" customWidth="1"/>
    <col min="6956" max="6956" width="0" style="1" hidden="1" customWidth="1"/>
    <col min="6957" max="6958" width="14.33203125" style="1" customWidth="1"/>
    <col min="6959" max="6959" width="20.88671875" style="1" customWidth="1"/>
    <col min="6960" max="6960" width="14.44140625" style="1" customWidth="1"/>
    <col min="6961" max="6961" width="15" style="1" customWidth="1"/>
    <col min="6962" max="6962" width="2.6640625" style="1" customWidth="1"/>
    <col min="6963" max="6963" width="11.6640625" style="1" customWidth="1"/>
    <col min="6964" max="6964" width="11.5546875" style="1" customWidth="1"/>
    <col min="6965" max="6965" width="2.33203125" style="1" customWidth="1"/>
    <col min="6966" max="6966" width="41" style="1" customWidth="1"/>
    <col min="6967" max="6967" width="14.33203125" style="1" customWidth="1"/>
    <col min="6968" max="6969" width="11.5546875" style="1" customWidth="1"/>
    <col min="6970" max="6970" width="21.88671875" style="1" customWidth="1"/>
    <col min="6971" max="7162" width="11.5546875" style="1"/>
    <col min="7163" max="7163" width="21.88671875" style="1" customWidth="1"/>
    <col min="7164" max="7164" width="13.88671875" style="1" customWidth="1"/>
    <col min="7165" max="7165" width="38.6640625" style="1" customWidth="1"/>
    <col min="7166" max="7166" width="3" style="1" bestFit="1" customWidth="1"/>
    <col min="7167" max="7167" width="32.33203125" style="1" customWidth="1"/>
    <col min="7168" max="7168" width="46.33203125" style="1" customWidth="1"/>
    <col min="7169" max="7169" width="19" style="1" customWidth="1"/>
    <col min="7170" max="7170" width="0" style="1" hidden="1" customWidth="1"/>
    <col min="7171" max="7171" width="17.6640625" style="1" customWidth="1"/>
    <col min="7172" max="7172" width="0" style="1" hidden="1" customWidth="1"/>
    <col min="7173" max="7173" width="22.33203125" style="1" customWidth="1"/>
    <col min="7174" max="7174" width="5.33203125" style="1" customWidth="1"/>
    <col min="7175" max="7175" width="36.33203125" style="1" customWidth="1"/>
    <col min="7176" max="7176" width="5.6640625" style="1" customWidth="1"/>
    <col min="7177" max="7177" width="0" style="1" hidden="1" customWidth="1"/>
    <col min="7178" max="7178" width="20.6640625" style="1" customWidth="1"/>
    <col min="7179" max="7179" width="4.88671875" style="1" customWidth="1"/>
    <col min="7180" max="7180" width="0" style="1" hidden="1" customWidth="1"/>
    <col min="7181" max="7181" width="24.6640625" style="1" customWidth="1"/>
    <col min="7182" max="7182" width="12.33203125" style="1" customWidth="1"/>
    <col min="7183" max="7183" width="0" style="1" hidden="1" customWidth="1"/>
    <col min="7184" max="7184" width="3.44140625" style="1" customWidth="1"/>
    <col min="7185" max="7185" width="0" style="1" hidden="1" customWidth="1"/>
    <col min="7186" max="7186" width="17.6640625" style="1" customWidth="1"/>
    <col min="7187" max="7187" width="3.44140625" style="1" customWidth="1"/>
    <col min="7188" max="7188" width="0" style="1" hidden="1" customWidth="1"/>
    <col min="7189" max="7189" width="23.6640625" style="1" customWidth="1"/>
    <col min="7190" max="7190" width="10" style="1" customWidth="1"/>
    <col min="7191" max="7191" width="0" style="1" hidden="1" customWidth="1"/>
    <col min="7192" max="7193" width="14.6640625" style="1" customWidth="1"/>
    <col min="7194" max="7194" width="12.88671875" style="1" customWidth="1"/>
    <col min="7195" max="7195" width="3.33203125" style="1" customWidth="1"/>
    <col min="7196" max="7196" width="30.33203125" style="1" customWidth="1"/>
    <col min="7197" max="7197" width="5" style="1" customWidth="1"/>
    <col min="7198" max="7198" width="0" style="1" hidden="1" customWidth="1"/>
    <col min="7199" max="7199" width="14.33203125" style="1" customWidth="1"/>
    <col min="7200" max="7200" width="5.6640625" style="1" customWidth="1"/>
    <col min="7201" max="7201" width="0" style="1" hidden="1" customWidth="1"/>
    <col min="7202" max="7202" width="17.33203125" style="1" customWidth="1"/>
    <col min="7203" max="7203" width="12.6640625" style="1" customWidth="1"/>
    <col min="7204" max="7204" width="0" style="1" hidden="1" customWidth="1"/>
    <col min="7205" max="7205" width="5.33203125" style="1" customWidth="1"/>
    <col min="7206" max="7206" width="0" style="1" hidden="1" customWidth="1"/>
    <col min="7207" max="7207" width="17" style="1" customWidth="1"/>
    <col min="7208" max="7208" width="6.33203125" style="1" customWidth="1"/>
    <col min="7209" max="7209" width="0" style="1" hidden="1" customWidth="1"/>
    <col min="7210" max="7210" width="14.33203125" style="1" customWidth="1"/>
    <col min="7211" max="7211" width="7.5546875" style="1" customWidth="1"/>
    <col min="7212" max="7212" width="0" style="1" hidden="1" customWidth="1"/>
    <col min="7213" max="7214" width="14.33203125" style="1" customWidth="1"/>
    <col min="7215" max="7215" width="20.88671875" style="1" customWidth="1"/>
    <col min="7216" max="7216" width="14.44140625" style="1" customWidth="1"/>
    <col min="7217" max="7217" width="15" style="1" customWidth="1"/>
    <col min="7218" max="7218" width="2.6640625" style="1" customWidth="1"/>
    <col min="7219" max="7219" width="11.6640625" style="1" customWidth="1"/>
    <col min="7220" max="7220" width="11.5546875" style="1" customWidth="1"/>
    <col min="7221" max="7221" width="2.33203125" style="1" customWidth="1"/>
    <col min="7222" max="7222" width="41" style="1" customWidth="1"/>
    <col min="7223" max="7223" width="14.33203125" style="1" customWidth="1"/>
    <col min="7224" max="7225" width="11.5546875" style="1" customWidth="1"/>
    <col min="7226" max="7226" width="21.88671875" style="1" customWidth="1"/>
    <col min="7227" max="7418" width="11.5546875" style="1"/>
    <col min="7419" max="7419" width="21.88671875" style="1" customWidth="1"/>
    <col min="7420" max="7420" width="13.88671875" style="1" customWidth="1"/>
    <col min="7421" max="7421" width="38.6640625" style="1" customWidth="1"/>
    <col min="7422" max="7422" width="3" style="1" bestFit="1" customWidth="1"/>
    <col min="7423" max="7423" width="32.33203125" style="1" customWidth="1"/>
    <col min="7424" max="7424" width="46.33203125" style="1" customWidth="1"/>
    <col min="7425" max="7425" width="19" style="1" customWidth="1"/>
    <col min="7426" max="7426" width="0" style="1" hidden="1" customWidth="1"/>
    <col min="7427" max="7427" width="17.6640625" style="1" customWidth="1"/>
    <col min="7428" max="7428" width="0" style="1" hidden="1" customWidth="1"/>
    <col min="7429" max="7429" width="22.33203125" style="1" customWidth="1"/>
    <col min="7430" max="7430" width="5.33203125" style="1" customWidth="1"/>
    <col min="7431" max="7431" width="36.33203125" style="1" customWidth="1"/>
    <col min="7432" max="7432" width="5.6640625" style="1" customWidth="1"/>
    <col min="7433" max="7433" width="0" style="1" hidden="1" customWidth="1"/>
    <col min="7434" max="7434" width="20.6640625" style="1" customWidth="1"/>
    <col min="7435" max="7435" width="4.88671875" style="1" customWidth="1"/>
    <col min="7436" max="7436" width="0" style="1" hidden="1" customWidth="1"/>
    <col min="7437" max="7437" width="24.6640625" style="1" customWidth="1"/>
    <col min="7438" max="7438" width="12.33203125" style="1" customWidth="1"/>
    <col min="7439" max="7439" width="0" style="1" hidden="1" customWidth="1"/>
    <col min="7440" max="7440" width="3.44140625" style="1" customWidth="1"/>
    <col min="7441" max="7441" width="0" style="1" hidden="1" customWidth="1"/>
    <col min="7442" max="7442" width="17.6640625" style="1" customWidth="1"/>
    <col min="7443" max="7443" width="3.44140625" style="1" customWidth="1"/>
    <col min="7444" max="7444" width="0" style="1" hidden="1" customWidth="1"/>
    <col min="7445" max="7445" width="23.6640625" style="1" customWidth="1"/>
    <col min="7446" max="7446" width="10" style="1" customWidth="1"/>
    <col min="7447" max="7447" width="0" style="1" hidden="1" customWidth="1"/>
    <col min="7448" max="7449" width="14.6640625" style="1" customWidth="1"/>
    <col min="7450" max="7450" width="12.88671875" style="1" customWidth="1"/>
    <col min="7451" max="7451" width="3.33203125" style="1" customWidth="1"/>
    <col min="7452" max="7452" width="30.33203125" style="1" customWidth="1"/>
    <col min="7453" max="7453" width="5" style="1" customWidth="1"/>
    <col min="7454" max="7454" width="0" style="1" hidden="1" customWidth="1"/>
    <col min="7455" max="7455" width="14.33203125" style="1" customWidth="1"/>
    <col min="7456" max="7456" width="5.6640625" style="1" customWidth="1"/>
    <col min="7457" max="7457" width="0" style="1" hidden="1" customWidth="1"/>
    <col min="7458" max="7458" width="17.33203125" style="1" customWidth="1"/>
    <col min="7459" max="7459" width="12.6640625" style="1" customWidth="1"/>
    <col min="7460" max="7460" width="0" style="1" hidden="1" customWidth="1"/>
    <col min="7461" max="7461" width="5.33203125" style="1" customWidth="1"/>
    <col min="7462" max="7462" width="0" style="1" hidden="1" customWidth="1"/>
    <col min="7463" max="7463" width="17" style="1" customWidth="1"/>
    <col min="7464" max="7464" width="6.33203125" style="1" customWidth="1"/>
    <col min="7465" max="7465" width="0" style="1" hidden="1" customWidth="1"/>
    <col min="7466" max="7466" width="14.33203125" style="1" customWidth="1"/>
    <col min="7467" max="7467" width="7.5546875" style="1" customWidth="1"/>
    <col min="7468" max="7468" width="0" style="1" hidden="1" customWidth="1"/>
    <col min="7469" max="7470" width="14.33203125" style="1" customWidth="1"/>
    <col min="7471" max="7471" width="20.88671875" style="1" customWidth="1"/>
    <col min="7472" max="7472" width="14.44140625" style="1" customWidth="1"/>
    <col min="7473" max="7473" width="15" style="1" customWidth="1"/>
    <col min="7474" max="7474" width="2.6640625" style="1" customWidth="1"/>
    <col min="7475" max="7475" width="11.6640625" style="1" customWidth="1"/>
    <col min="7476" max="7476" width="11.5546875" style="1" customWidth="1"/>
    <col min="7477" max="7477" width="2.33203125" style="1" customWidth="1"/>
    <col min="7478" max="7478" width="41" style="1" customWidth="1"/>
    <col min="7479" max="7479" width="14.33203125" style="1" customWidth="1"/>
    <col min="7480" max="7481" width="11.5546875" style="1" customWidth="1"/>
    <col min="7482" max="7482" width="21.88671875" style="1" customWidth="1"/>
    <col min="7483" max="7674" width="11.5546875" style="1"/>
    <col min="7675" max="7675" width="21.88671875" style="1" customWidth="1"/>
    <col min="7676" max="7676" width="13.88671875" style="1" customWidth="1"/>
    <col min="7677" max="7677" width="38.6640625" style="1" customWidth="1"/>
    <col min="7678" max="7678" width="3" style="1" bestFit="1" customWidth="1"/>
    <col min="7679" max="7679" width="32.33203125" style="1" customWidth="1"/>
    <col min="7680" max="7680" width="46.33203125" style="1" customWidth="1"/>
    <col min="7681" max="7681" width="19" style="1" customWidth="1"/>
    <col min="7682" max="7682" width="0" style="1" hidden="1" customWidth="1"/>
    <col min="7683" max="7683" width="17.6640625" style="1" customWidth="1"/>
    <col min="7684" max="7684" width="0" style="1" hidden="1" customWidth="1"/>
    <col min="7685" max="7685" width="22.33203125" style="1" customWidth="1"/>
    <col min="7686" max="7686" width="5.33203125" style="1" customWidth="1"/>
    <col min="7687" max="7687" width="36.33203125" style="1" customWidth="1"/>
    <col min="7688" max="7688" width="5.6640625" style="1" customWidth="1"/>
    <col min="7689" max="7689" width="0" style="1" hidden="1" customWidth="1"/>
    <col min="7690" max="7690" width="20.6640625" style="1" customWidth="1"/>
    <col min="7691" max="7691" width="4.88671875" style="1" customWidth="1"/>
    <col min="7692" max="7692" width="0" style="1" hidden="1" customWidth="1"/>
    <col min="7693" max="7693" width="24.6640625" style="1" customWidth="1"/>
    <col min="7694" max="7694" width="12.33203125" style="1" customWidth="1"/>
    <col min="7695" max="7695" width="0" style="1" hidden="1" customWidth="1"/>
    <col min="7696" max="7696" width="3.44140625" style="1" customWidth="1"/>
    <col min="7697" max="7697" width="0" style="1" hidden="1" customWidth="1"/>
    <col min="7698" max="7698" width="17.6640625" style="1" customWidth="1"/>
    <col min="7699" max="7699" width="3.44140625" style="1" customWidth="1"/>
    <col min="7700" max="7700" width="0" style="1" hidden="1" customWidth="1"/>
    <col min="7701" max="7701" width="23.6640625" style="1" customWidth="1"/>
    <col min="7702" max="7702" width="10" style="1" customWidth="1"/>
    <col min="7703" max="7703" width="0" style="1" hidden="1" customWidth="1"/>
    <col min="7704" max="7705" width="14.6640625" style="1" customWidth="1"/>
    <col min="7706" max="7706" width="12.88671875" style="1" customWidth="1"/>
    <col min="7707" max="7707" width="3.33203125" style="1" customWidth="1"/>
    <col min="7708" max="7708" width="30.33203125" style="1" customWidth="1"/>
    <col min="7709" max="7709" width="5" style="1" customWidth="1"/>
    <col min="7710" max="7710" width="0" style="1" hidden="1" customWidth="1"/>
    <col min="7711" max="7711" width="14.33203125" style="1" customWidth="1"/>
    <col min="7712" max="7712" width="5.6640625" style="1" customWidth="1"/>
    <col min="7713" max="7713" width="0" style="1" hidden="1" customWidth="1"/>
    <col min="7714" max="7714" width="17.33203125" style="1" customWidth="1"/>
    <col min="7715" max="7715" width="12.6640625" style="1" customWidth="1"/>
    <col min="7716" max="7716" width="0" style="1" hidden="1" customWidth="1"/>
    <col min="7717" max="7717" width="5.33203125" style="1" customWidth="1"/>
    <col min="7718" max="7718" width="0" style="1" hidden="1" customWidth="1"/>
    <col min="7719" max="7719" width="17" style="1" customWidth="1"/>
    <col min="7720" max="7720" width="6.33203125" style="1" customWidth="1"/>
    <col min="7721" max="7721" width="0" style="1" hidden="1" customWidth="1"/>
    <col min="7722" max="7722" width="14.33203125" style="1" customWidth="1"/>
    <col min="7723" max="7723" width="7.5546875" style="1" customWidth="1"/>
    <col min="7724" max="7724" width="0" style="1" hidden="1" customWidth="1"/>
    <col min="7725" max="7726" width="14.33203125" style="1" customWidth="1"/>
    <col min="7727" max="7727" width="20.88671875" style="1" customWidth="1"/>
    <col min="7728" max="7728" width="14.44140625" style="1" customWidth="1"/>
    <col min="7729" max="7729" width="15" style="1" customWidth="1"/>
    <col min="7730" max="7730" width="2.6640625" style="1" customWidth="1"/>
    <col min="7731" max="7731" width="11.6640625" style="1" customWidth="1"/>
    <col min="7732" max="7732" width="11.5546875" style="1" customWidth="1"/>
    <col min="7733" max="7733" width="2.33203125" style="1" customWidth="1"/>
    <col min="7734" max="7734" width="41" style="1" customWidth="1"/>
    <col min="7735" max="7735" width="14.33203125" style="1" customWidth="1"/>
    <col min="7736" max="7737" width="11.5546875" style="1" customWidth="1"/>
    <col min="7738" max="7738" width="21.88671875" style="1" customWidth="1"/>
    <col min="7739" max="7930" width="11.5546875" style="1"/>
    <col min="7931" max="7931" width="21.88671875" style="1" customWidth="1"/>
    <col min="7932" max="7932" width="13.88671875" style="1" customWidth="1"/>
    <col min="7933" max="7933" width="38.6640625" style="1" customWidth="1"/>
    <col min="7934" max="7934" width="3" style="1" bestFit="1" customWidth="1"/>
    <col min="7935" max="7935" width="32.33203125" style="1" customWidth="1"/>
    <col min="7936" max="7936" width="46.33203125" style="1" customWidth="1"/>
    <col min="7937" max="7937" width="19" style="1" customWidth="1"/>
    <col min="7938" max="7938" width="0" style="1" hidden="1" customWidth="1"/>
    <col min="7939" max="7939" width="17.6640625" style="1" customWidth="1"/>
    <col min="7940" max="7940" width="0" style="1" hidden="1" customWidth="1"/>
    <col min="7941" max="7941" width="22.33203125" style="1" customWidth="1"/>
    <col min="7942" max="7942" width="5.33203125" style="1" customWidth="1"/>
    <col min="7943" max="7943" width="36.33203125" style="1" customWidth="1"/>
    <col min="7944" max="7944" width="5.6640625" style="1" customWidth="1"/>
    <col min="7945" max="7945" width="0" style="1" hidden="1" customWidth="1"/>
    <col min="7946" max="7946" width="20.6640625" style="1" customWidth="1"/>
    <col min="7947" max="7947" width="4.88671875" style="1" customWidth="1"/>
    <col min="7948" max="7948" width="0" style="1" hidden="1" customWidth="1"/>
    <col min="7949" max="7949" width="24.6640625" style="1" customWidth="1"/>
    <col min="7950" max="7950" width="12.33203125" style="1" customWidth="1"/>
    <col min="7951" max="7951" width="0" style="1" hidden="1" customWidth="1"/>
    <col min="7952" max="7952" width="3.44140625" style="1" customWidth="1"/>
    <col min="7953" max="7953" width="0" style="1" hidden="1" customWidth="1"/>
    <col min="7954" max="7954" width="17.6640625" style="1" customWidth="1"/>
    <col min="7955" max="7955" width="3.44140625" style="1" customWidth="1"/>
    <col min="7956" max="7956" width="0" style="1" hidden="1" customWidth="1"/>
    <col min="7957" max="7957" width="23.6640625" style="1" customWidth="1"/>
    <col min="7958" max="7958" width="10" style="1" customWidth="1"/>
    <col min="7959" max="7959" width="0" style="1" hidden="1" customWidth="1"/>
    <col min="7960" max="7961" width="14.6640625" style="1" customWidth="1"/>
    <col min="7962" max="7962" width="12.88671875" style="1" customWidth="1"/>
    <col min="7963" max="7963" width="3.33203125" style="1" customWidth="1"/>
    <col min="7964" max="7964" width="30.33203125" style="1" customWidth="1"/>
    <col min="7965" max="7965" width="5" style="1" customWidth="1"/>
    <col min="7966" max="7966" width="0" style="1" hidden="1" customWidth="1"/>
    <col min="7967" max="7967" width="14.33203125" style="1" customWidth="1"/>
    <col min="7968" max="7968" width="5.6640625" style="1" customWidth="1"/>
    <col min="7969" max="7969" width="0" style="1" hidden="1" customWidth="1"/>
    <col min="7970" max="7970" width="17.33203125" style="1" customWidth="1"/>
    <col min="7971" max="7971" width="12.6640625" style="1" customWidth="1"/>
    <col min="7972" max="7972" width="0" style="1" hidden="1" customWidth="1"/>
    <col min="7973" max="7973" width="5.33203125" style="1" customWidth="1"/>
    <col min="7974" max="7974" width="0" style="1" hidden="1" customWidth="1"/>
    <col min="7975" max="7975" width="17" style="1" customWidth="1"/>
    <col min="7976" max="7976" width="6.33203125" style="1" customWidth="1"/>
    <col min="7977" max="7977" width="0" style="1" hidden="1" customWidth="1"/>
    <col min="7978" max="7978" width="14.33203125" style="1" customWidth="1"/>
    <col min="7979" max="7979" width="7.5546875" style="1" customWidth="1"/>
    <col min="7980" max="7980" width="0" style="1" hidden="1" customWidth="1"/>
    <col min="7981" max="7982" width="14.33203125" style="1" customWidth="1"/>
    <col min="7983" max="7983" width="20.88671875" style="1" customWidth="1"/>
    <col min="7984" max="7984" width="14.44140625" style="1" customWidth="1"/>
    <col min="7985" max="7985" width="15" style="1" customWidth="1"/>
    <col min="7986" max="7986" width="2.6640625" style="1" customWidth="1"/>
    <col min="7987" max="7987" width="11.6640625" style="1" customWidth="1"/>
    <col min="7988" max="7988" width="11.5546875" style="1" customWidth="1"/>
    <col min="7989" max="7989" width="2.33203125" style="1" customWidth="1"/>
    <col min="7990" max="7990" width="41" style="1" customWidth="1"/>
    <col min="7991" max="7991" width="14.33203125" style="1" customWidth="1"/>
    <col min="7992" max="7993" width="11.5546875" style="1" customWidth="1"/>
    <col min="7994" max="7994" width="21.88671875" style="1" customWidth="1"/>
    <col min="7995" max="8186" width="11.5546875" style="1"/>
    <col min="8187" max="8187" width="21.88671875" style="1" customWidth="1"/>
    <col min="8188" max="8188" width="13.88671875" style="1" customWidth="1"/>
    <col min="8189" max="8189" width="38.6640625" style="1" customWidth="1"/>
    <col min="8190" max="8190" width="3" style="1" bestFit="1" customWidth="1"/>
    <col min="8191" max="8191" width="32.33203125" style="1" customWidth="1"/>
    <col min="8192" max="8192" width="46.33203125" style="1" customWidth="1"/>
    <col min="8193" max="8193" width="19" style="1" customWidth="1"/>
    <col min="8194" max="8194" width="0" style="1" hidden="1" customWidth="1"/>
    <col min="8195" max="8195" width="17.6640625" style="1" customWidth="1"/>
    <col min="8196" max="8196" width="0" style="1" hidden="1" customWidth="1"/>
    <col min="8197" max="8197" width="22.33203125" style="1" customWidth="1"/>
    <col min="8198" max="8198" width="5.33203125" style="1" customWidth="1"/>
    <col min="8199" max="8199" width="36.33203125" style="1" customWidth="1"/>
    <col min="8200" max="8200" width="5.6640625" style="1" customWidth="1"/>
    <col min="8201" max="8201" width="0" style="1" hidden="1" customWidth="1"/>
    <col min="8202" max="8202" width="20.6640625" style="1" customWidth="1"/>
    <col min="8203" max="8203" width="4.88671875" style="1" customWidth="1"/>
    <col min="8204" max="8204" width="0" style="1" hidden="1" customWidth="1"/>
    <col min="8205" max="8205" width="24.6640625" style="1" customWidth="1"/>
    <col min="8206" max="8206" width="12.33203125" style="1" customWidth="1"/>
    <col min="8207" max="8207" width="0" style="1" hidden="1" customWidth="1"/>
    <col min="8208" max="8208" width="3.44140625" style="1" customWidth="1"/>
    <col min="8209" max="8209" width="0" style="1" hidden="1" customWidth="1"/>
    <col min="8210" max="8210" width="17.6640625" style="1" customWidth="1"/>
    <col min="8211" max="8211" width="3.44140625" style="1" customWidth="1"/>
    <col min="8212" max="8212" width="0" style="1" hidden="1" customWidth="1"/>
    <col min="8213" max="8213" width="23.6640625" style="1" customWidth="1"/>
    <col min="8214" max="8214" width="10" style="1" customWidth="1"/>
    <col min="8215" max="8215" width="0" style="1" hidden="1" customWidth="1"/>
    <col min="8216" max="8217" width="14.6640625" style="1" customWidth="1"/>
    <col min="8218" max="8218" width="12.88671875" style="1" customWidth="1"/>
    <col min="8219" max="8219" width="3.33203125" style="1" customWidth="1"/>
    <col min="8220" max="8220" width="30.33203125" style="1" customWidth="1"/>
    <col min="8221" max="8221" width="5" style="1" customWidth="1"/>
    <col min="8222" max="8222" width="0" style="1" hidden="1" customWidth="1"/>
    <col min="8223" max="8223" width="14.33203125" style="1" customWidth="1"/>
    <col min="8224" max="8224" width="5.6640625" style="1" customWidth="1"/>
    <col min="8225" max="8225" width="0" style="1" hidden="1" customWidth="1"/>
    <col min="8226" max="8226" width="17.33203125" style="1" customWidth="1"/>
    <col min="8227" max="8227" width="12.6640625" style="1" customWidth="1"/>
    <col min="8228" max="8228" width="0" style="1" hidden="1" customWidth="1"/>
    <col min="8229" max="8229" width="5.33203125" style="1" customWidth="1"/>
    <col min="8230" max="8230" width="0" style="1" hidden="1" customWidth="1"/>
    <col min="8231" max="8231" width="17" style="1" customWidth="1"/>
    <col min="8232" max="8232" width="6.33203125" style="1" customWidth="1"/>
    <col min="8233" max="8233" width="0" style="1" hidden="1" customWidth="1"/>
    <col min="8234" max="8234" width="14.33203125" style="1" customWidth="1"/>
    <col min="8235" max="8235" width="7.5546875" style="1" customWidth="1"/>
    <col min="8236" max="8236" width="0" style="1" hidden="1" customWidth="1"/>
    <col min="8237" max="8238" width="14.33203125" style="1" customWidth="1"/>
    <col min="8239" max="8239" width="20.88671875" style="1" customWidth="1"/>
    <col min="8240" max="8240" width="14.44140625" style="1" customWidth="1"/>
    <col min="8241" max="8241" width="15" style="1" customWidth="1"/>
    <col min="8242" max="8242" width="2.6640625" style="1" customWidth="1"/>
    <col min="8243" max="8243" width="11.6640625" style="1" customWidth="1"/>
    <col min="8244" max="8244" width="11.5546875" style="1" customWidth="1"/>
    <col min="8245" max="8245" width="2.33203125" style="1" customWidth="1"/>
    <col min="8246" max="8246" width="41" style="1" customWidth="1"/>
    <col min="8247" max="8247" width="14.33203125" style="1" customWidth="1"/>
    <col min="8248" max="8249" width="11.5546875" style="1" customWidth="1"/>
    <col min="8250" max="8250" width="21.88671875" style="1" customWidth="1"/>
    <col min="8251" max="8442" width="11.5546875" style="1"/>
    <col min="8443" max="8443" width="21.88671875" style="1" customWidth="1"/>
    <col min="8444" max="8444" width="13.88671875" style="1" customWidth="1"/>
    <col min="8445" max="8445" width="38.6640625" style="1" customWidth="1"/>
    <col min="8446" max="8446" width="3" style="1" bestFit="1" customWidth="1"/>
    <col min="8447" max="8447" width="32.33203125" style="1" customWidth="1"/>
    <col min="8448" max="8448" width="46.33203125" style="1" customWidth="1"/>
    <col min="8449" max="8449" width="19" style="1" customWidth="1"/>
    <col min="8450" max="8450" width="0" style="1" hidden="1" customWidth="1"/>
    <col min="8451" max="8451" width="17.6640625" style="1" customWidth="1"/>
    <col min="8452" max="8452" width="0" style="1" hidden="1" customWidth="1"/>
    <col min="8453" max="8453" width="22.33203125" style="1" customWidth="1"/>
    <col min="8454" max="8454" width="5.33203125" style="1" customWidth="1"/>
    <col min="8455" max="8455" width="36.33203125" style="1" customWidth="1"/>
    <col min="8456" max="8456" width="5.6640625" style="1" customWidth="1"/>
    <col min="8457" max="8457" width="0" style="1" hidden="1" customWidth="1"/>
    <col min="8458" max="8458" width="20.6640625" style="1" customWidth="1"/>
    <col min="8459" max="8459" width="4.88671875" style="1" customWidth="1"/>
    <col min="8460" max="8460" width="0" style="1" hidden="1" customWidth="1"/>
    <col min="8461" max="8461" width="24.6640625" style="1" customWidth="1"/>
    <col min="8462" max="8462" width="12.33203125" style="1" customWidth="1"/>
    <col min="8463" max="8463" width="0" style="1" hidden="1" customWidth="1"/>
    <col min="8464" max="8464" width="3.44140625" style="1" customWidth="1"/>
    <col min="8465" max="8465" width="0" style="1" hidden="1" customWidth="1"/>
    <col min="8466" max="8466" width="17.6640625" style="1" customWidth="1"/>
    <col min="8467" max="8467" width="3.44140625" style="1" customWidth="1"/>
    <col min="8468" max="8468" width="0" style="1" hidden="1" customWidth="1"/>
    <col min="8469" max="8469" width="23.6640625" style="1" customWidth="1"/>
    <col min="8470" max="8470" width="10" style="1" customWidth="1"/>
    <col min="8471" max="8471" width="0" style="1" hidden="1" customWidth="1"/>
    <col min="8472" max="8473" width="14.6640625" style="1" customWidth="1"/>
    <col min="8474" max="8474" width="12.88671875" style="1" customWidth="1"/>
    <col min="8475" max="8475" width="3.33203125" style="1" customWidth="1"/>
    <col min="8476" max="8476" width="30.33203125" style="1" customWidth="1"/>
    <col min="8477" max="8477" width="5" style="1" customWidth="1"/>
    <col min="8478" max="8478" width="0" style="1" hidden="1" customWidth="1"/>
    <col min="8479" max="8479" width="14.33203125" style="1" customWidth="1"/>
    <col min="8480" max="8480" width="5.6640625" style="1" customWidth="1"/>
    <col min="8481" max="8481" width="0" style="1" hidden="1" customWidth="1"/>
    <col min="8482" max="8482" width="17.33203125" style="1" customWidth="1"/>
    <col min="8483" max="8483" width="12.6640625" style="1" customWidth="1"/>
    <col min="8484" max="8484" width="0" style="1" hidden="1" customWidth="1"/>
    <col min="8485" max="8485" width="5.33203125" style="1" customWidth="1"/>
    <col min="8486" max="8486" width="0" style="1" hidden="1" customWidth="1"/>
    <col min="8487" max="8487" width="17" style="1" customWidth="1"/>
    <col min="8488" max="8488" width="6.33203125" style="1" customWidth="1"/>
    <col min="8489" max="8489" width="0" style="1" hidden="1" customWidth="1"/>
    <col min="8490" max="8490" width="14.33203125" style="1" customWidth="1"/>
    <col min="8491" max="8491" width="7.5546875" style="1" customWidth="1"/>
    <col min="8492" max="8492" width="0" style="1" hidden="1" customWidth="1"/>
    <col min="8493" max="8494" width="14.33203125" style="1" customWidth="1"/>
    <col min="8495" max="8495" width="20.88671875" style="1" customWidth="1"/>
    <col min="8496" max="8496" width="14.44140625" style="1" customWidth="1"/>
    <col min="8497" max="8497" width="15" style="1" customWidth="1"/>
    <col min="8498" max="8498" width="2.6640625" style="1" customWidth="1"/>
    <col min="8499" max="8499" width="11.6640625" style="1" customWidth="1"/>
    <col min="8500" max="8500" width="11.5546875" style="1" customWidth="1"/>
    <col min="8501" max="8501" width="2.33203125" style="1" customWidth="1"/>
    <col min="8502" max="8502" width="41" style="1" customWidth="1"/>
    <col min="8503" max="8503" width="14.33203125" style="1" customWidth="1"/>
    <col min="8504" max="8505" width="11.5546875" style="1" customWidth="1"/>
    <col min="8506" max="8506" width="21.88671875" style="1" customWidth="1"/>
    <col min="8507" max="8698" width="11.5546875" style="1"/>
    <col min="8699" max="8699" width="21.88671875" style="1" customWidth="1"/>
    <col min="8700" max="8700" width="13.88671875" style="1" customWidth="1"/>
    <col min="8701" max="8701" width="38.6640625" style="1" customWidth="1"/>
    <col min="8702" max="8702" width="3" style="1" bestFit="1" customWidth="1"/>
    <col min="8703" max="8703" width="32.33203125" style="1" customWidth="1"/>
    <col min="8704" max="8704" width="46.33203125" style="1" customWidth="1"/>
    <col min="8705" max="8705" width="19" style="1" customWidth="1"/>
    <col min="8706" max="8706" width="0" style="1" hidden="1" customWidth="1"/>
    <col min="8707" max="8707" width="17.6640625" style="1" customWidth="1"/>
    <col min="8708" max="8708" width="0" style="1" hidden="1" customWidth="1"/>
    <col min="8709" max="8709" width="22.33203125" style="1" customWidth="1"/>
    <col min="8710" max="8710" width="5.33203125" style="1" customWidth="1"/>
    <col min="8711" max="8711" width="36.33203125" style="1" customWidth="1"/>
    <col min="8712" max="8712" width="5.6640625" style="1" customWidth="1"/>
    <col min="8713" max="8713" width="0" style="1" hidden="1" customWidth="1"/>
    <col min="8714" max="8714" width="20.6640625" style="1" customWidth="1"/>
    <col min="8715" max="8715" width="4.88671875" style="1" customWidth="1"/>
    <col min="8716" max="8716" width="0" style="1" hidden="1" customWidth="1"/>
    <col min="8717" max="8717" width="24.6640625" style="1" customWidth="1"/>
    <col min="8718" max="8718" width="12.33203125" style="1" customWidth="1"/>
    <col min="8719" max="8719" width="0" style="1" hidden="1" customWidth="1"/>
    <col min="8720" max="8720" width="3.44140625" style="1" customWidth="1"/>
    <col min="8721" max="8721" width="0" style="1" hidden="1" customWidth="1"/>
    <col min="8722" max="8722" width="17.6640625" style="1" customWidth="1"/>
    <col min="8723" max="8723" width="3.44140625" style="1" customWidth="1"/>
    <col min="8724" max="8724" width="0" style="1" hidden="1" customWidth="1"/>
    <col min="8725" max="8725" width="23.6640625" style="1" customWidth="1"/>
    <col min="8726" max="8726" width="10" style="1" customWidth="1"/>
    <col min="8727" max="8727" width="0" style="1" hidden="1" customWidth="1"/>
    <col min="8728" max="8729" width="14.6640625" style="1" customWidth="1"/>
    <col min="8730" max="8730" width="12.88671875" style="1" customWidth="1"/>
    <col min="8731" max="8731" width="3.33203125" style="1" customWidth="1"/>
    <col min="8732" max="8732" width="30.33203125" style="1" customWidth="1"/>
    <col min="8733" max="8733" width="5" style="1" customWidth="1"/>
    <col min="8734" max="8734" width="0" style="1" hidden="1" customWidth="1"/>
    <col min="8735" max="8735" width="14.33203125" style="1" customWidth="1"/>
    <col min="8736" max="8736" width="5.6640625" style="1" customWidth="1"/>
    <col min="8737" max="8737" width="0" style="1" hidden="1" customWidth="1"/>
    <col min="8738" max="8738" width="17.33203125" style="1" customWidth="1"/>
    <col min="8739" max="8739" width="12.6640625" style="1" customWidth="1"/>
    <col min="8740" max="8740" width="0" style="1" hidden="1" customWidth="1"/>
    <col min="8741" max="8741" width="5.33203125" style="1" customWidth="1"/>
    <col min="8742" max="8742" width="0" style="1" hidden="1" customWidth="1"/>
    <col min="8743" max="8743" width="17" style="1" customWidth="1"/>
    <col min="8744" max="8744" width="6.33203125" style="1" customWidth="1"/>
    <col min="8745" max="8745" width="0" style="1" hidden="1" customWidth="1"/>
    <col min="8746" max="8746" width="14.33203125" style="1" customWidth="1"/>
    <col min="8747" max="8747" width="7.5546875" style="1" customWidth="1"/>
    <col min="8748" max="8748" width="0" style="1" hidden="1" customWidth="1"/>
    <col min="8749" max="8750" width="14.33203125" style="1" customWidth="1"/>
    <col min="8751" max="8751" width="20.88671875" style="1" customWidth="1"/>
    <col min="8752" max="8752" width="14.44140625" style="1" customWidth="1"/>
    <col min="8753" max="8753" width="15" style="1" customWidth="1"/>
    <col min="8754" max="8754" width="2.6640625" style="1" customWidth="1"/>
    <col min="8755" max="8755" width="11.6640625" style="1" customWidth="1"/>
    <col min="8756" max="8756" width="11.5546875" style="1" customWidth="1"/>
    <col min="8757" max="8757" width="2.33203125" style="1" customWidth="1"/>
    <col min="8758" max="8758" width="41" style="1" customWidth="1"/>
    <col min="8759" max="8759" width="14.33203125" style="1" customWidth="1"/>
    <col min="8760" max="8761" width="11.5546875" style="1" customWidth="1"/>
    <col min="8762" max="8762" width="21.88671875" style="1" customWidth="1"/>
    <col min="8763" max="8954" width="11.5546875" style="1"/>
    <col min="8955" max="8955" width="21.88671875" style="1" customWidth="1"/>
    <col min="8956" max="8956" width="13.88671875" style="1" customWidth="1"/>
    <col min="8957" max="8957" width="38.6640625" style="1" customWidth="1"/>
    <col min="8958" max="8958" width="3" style="1" bestFit="1" customWidth="1"/>
    <col min="8959" max="8959" width="32.33203125" style="1" customWidth="1"/>
    <col min="8960" max="8960" width="46.33203125" style="1" customWidth="1"/>
    <col min="8961" max="8961" width="19" style="1" customWidth="1"/>
    <col min="8962" max="8962" width="0" style="1" hidden="1" customWidth="1"/>
    <col min="8963" max="8963" width="17.6640625" style="1" customWidth="1"/>
    <col min="8964" max="8964" width="0" style="1" hidden="1" customWidth="1"/>
    <col min="8965" max="8965" width="22.33203125" style="1" customWidth="1"/>
    <col min="8966" max="8966" width="5.33203125" style="1" customWidth="1"/>
    <col min="8967" max="8967" width="36.33203125" style="1" customWidth="1"/>
    <col min="8968" max="8968" width="5.6640625" style="1" customWidth="1"/>
    <col min="8969" max="8969" width="0" style="1" hidden="1" customWidth="1"/>
    <col min="8970" max="8970" width="20.6640625" style="1" customWidth="1"/>
    <col min="8971" max="8971" width="4.88671875" style="1" customWidth="1"/>
    <col min="8972" max="8972" width="0" style="1" hidden="1" customWidth="1"/>
    <col min="8973" max="8973" width="24.6640625" style="1" customWidth="1"/>
    <col min="8974" max="8974" width="12.33203125" style="1" customWidth="1"/>
    <col min="8975" max="8975" width="0" style="1" hidden="1" customWidth="1"/>
    <col min="8976" max="8976" width="3.44140625" style="1" customWidth="1"/>
    <col min="8977" max="8977" width="0" style="1" hidden="1" customWidth="1"/>
    <col min="8978" max="8978" width="17.6640625" style="1" customWidth="1"/>
    <col min="8979" max="8979" width="3.44140625" style="1" customWidth="1"/>
    <col min="8980" max="8980" width="0" style="1" hidden="1" customWidth="1"/>
    <col min="8981" max="8981" width="23.6640625" style="1" customWidth="1"/>
    <col min="8982" max="8982" width="10" style="1" customWidth="1"/>
    <col min="8983" max="8983" width="0" style="1" hidden="1" customWidth="1"/>
    <col min="8984" max="8985" width="14.6640625" style="1" customWidth="1"/>
    <col min="8986" max="8986" width="12.88671875" style="1" customWidth="1"/>
    <col min="8987" max="8987" width="3.33203125" style="1" customWidth="1"/>
    <col min="8988" max="8988" width="30.33203125" style="1" customWidth="1"/>
    <col min="8989" max="8989" width="5" style="1" customWidth="1"/>
    <col min="8990" max="8990" width="0" style="1" hidden="1" customWidth="1"/>
    <col min="8991" max="8991" width="14.33203125" style="1" customWidth="1"/>
    <col min="8992" max="8992" width="5.6640625" style="1" customWidth="1"/>
    <col min="8993" max="8993" width="0" style="1" hidden="1" customWidth="1"/>
    <col min="8994" max="8994" width="17.33203125" style="1" customWidth="1"/>
    <col min="8995" max="8995" width="12.6640625" style="1" customWidth="1"/>
    <col min="8996" max="8996" width="0" style="1" hidden="1" customWidth="1"/>
    <col min="8997" max="8997" width="5.33203125" style="1" customWidth="1"/>
    <col min="8998" max="8998" width="0" style="1" hidden="1" customWidth="1"/>
    <col min="8999" max="8999" width="17" style="1" customWidth="1"/>
    <col min="9000" max="9000" width="6.33203125" style="1" customWidth="1"/>
    <col min="9001" max="9001" width="0" style="1" hidden="1" customWidth="1"/>
    <col min="9002" max="9002" width="14.33203125" style="1" customWidth="1"/>
    <col min="9003" max="9003" width="7.5546875" style="1" customWidth="1"/>
    <col min="9004" max="9004" width="0" style="1" hidden="1" customWidth="1"/>
    <col min="9005" max="9006" width="14.33203125" style="1" customWidth="1"/>
    <col min="9007" max="9007" width="20.88671875" style="1" customWidth="1"/>
    <col min="9008" max="9008" width="14.44140625" style="1" customWidth="1"/>
    <col min="9009" max="9009" width="15" style="1" customWidth="1"/>
    <col min="9010" max="9010" width="2.6640625" style="1" customWidth="1"/>
    <col min="9011" max="9011" width="11.6640625" style="1" customWidth="1"/>
    <col min="9012" max="9012" width="11.5546875" style="1" customWidth="1"/>
    <col min="9013" max="9013" width="2.33203125" style="1" customWidth="1"/>
    <col min="9014" max="9014" width="41" style="1" customWidth="1"/>
    <col min="9015" max="9015" width="14.33203125" style="1" customWidth="1"/>
    <col min="9016" max="9017" width="11.5546875" style="1" customWidth="1"/>
    <col min="9018" max="9018" width="21.88671875" style="1" customWidth="1"/>
    <col min="9019" max="9210" width="11.5546875" style="1"/>
    <col min="9211" max="9211" width="21.88671875" style="1" customWidth="1"/>
    <col min="9212" max="9212" width="13.88671875" style="1" customWidth="1"/>
    <col min="9213" max="9213" width="38.6640625" style="1" customWidth="1"/>
    <col min="9214" max="9214" width="3" style="1" bestFit="1" customWidth="1"/>
    <col min="9215" max="9215" width="32.33203125" style="1" customWidth="1"/>
    <col min="9216" max="9216" width="46.33203125" style="1" customWidth="1"/>
    <col min="9217" max="9217" width="19" style="1" customWidth="1"/>
    <col min="9218" max="9218" width="0" style="1" hidden="1" customWidth="1"/>
    <col min="9219" max="9219" width="17.6640625" style="1" customWidth="1"/>
    <col min="9220" max="9220" width="0" style="1" hidden="1" customWidth="1"/>
    <col min="9221" max="9221" width="22.33203125" style="1" customWidth="1"/>
    <col min="9222" max="9222" width="5.33203125" style="1" customWidth="1"/>
    <col min="9223" max="9223" width="36.33203125" style="1" customWidth="1"/>
    <col min="9224" max="9224" width="5.6640625" style="1" customWidth="1"/>
    <col min="9225" max="9225" width="0" style="1" hidden="1" customWidth="1"/>
    <col min="9226" max="9226" width="20.6640625" style="1" customWidth="1"/>
    <col min="9227" max="9227" width="4.88671875" style="1" customWidth="1"/>
    <col min="9228" max="9228" width="0" style="1" hidden="1" customWidth="1"/>
    <col min="9229" max="9229" width="24.6640625" style="1" customWidth="1"/>
    <col min="9230" max="9230" width="12.33203125" style="1" customWidth="1"/>
    <col min="9231" max="9231" width="0" style="1" hidden="1" customWidth="1"/>
    <col min="9232" max="9232" width="3.44140625" style="1" customWidth="1"/>
    <col min="9233" max="9233" width="0" style="1" hidden="1" customWidth="1"/>
    <col min="9234" max="9234" width="17.6640625" style="1" customWidth="1"/>
    <col min="9235" max="9235" width="3.44140625" style="1" customWidth="1"/>
    <col min="9236" max="9236" width="0" style="1" hidden="1" customWidth="1"/>
    <col min="9237" max="9237" width="23.6640625" style="1" customWidth="1"/>
    <col min="9238" max="9238" width="10" style="1" customWidth="1"/>
    <col min="9239" max="9239" width="0" style="1" hidden="1" customWidth="1"/>
    <col min="9240" max="9241" width="14.6640625" style="1" customWidth="1"/>
    <col min="9242" max="9242" width="12.88671875" style="1" customWidth="1"/>
    <col min="9243" max="9243" width="3.33203125" style="1" customWidth="1"/>
    <col min="9244" max="9244" width="30.33203125" style="1" customWidth="1"/>
    <col min="9245" max="9245" width="5" style="1" customWidth="1"/>
    <col min="9246" max="9246" width="0" style="1" hidden="1" customWidth="1"/>
    <col min="9247" max="9247" width="14.33203125" style="1" customWidth="1"/>
    <col min="9248" max="9248" width="5.6640625" style="1" customWidth="1"/>
    <col min="9249" max="9249" width="0" style="1" hidden="1" customWidth="1"/>
    <col min="9250" max="9250" width="17.33203125" style="1" customWidth="1"/>
    <col min="9251" max="9251" width="12.6640625" style="1" customWidth="1"/>
    <col min="9252" max="9252" width="0" style="1" hidden="1" customWidth="1"/>
    <col min="9253" max="9253" width="5.33203125" style="1" customWidth="1"/>
    <col min="9254" max="9254" width="0" style="1" hidden="1" customWidth="1"/>
    <col min="9255" max="9255" width="17" style="1" customWidth="1"/>
    <col min="9256" max="9256" width="6.33203125" style="1" customWidth="1"/>
    <col min="9257" max="9257" width="0" style="1" hidden="1" customWidth="1"/>
    <col min="9258" max="9258" width="14.33203125" style="1" customWidth="1"/>
    <col min="9259" max="9259" width="7.5546875" style="1" customWidth="1"/>
    <col min="9260" max="9260" width="0" style="1" hidden="1" customWidth="1"/>
    <col min="9261" max="9262" width="14.33203125" style="1" customWidth="1"/>
    <col min="9263" max="9263" width="20.88671875" style="1" customWidth="1"/>
    <col min="9264" max="9264" width="14.44140625" style="1" customWidth="1"/>
    <col min="9265" max="9265" width="15" style="1" customWidth="1"/>
    <col min="9266" max="9266" width="2.6640625" style="1" customWidth="1"/>
    <col min="9267" max="9267" width="11.6640625" style="1" customWidth="1"/>
    <col min="9268" max="9268" width="11.5546875" style="1" customWidth="1"/>
    <col min="9269" max="9269" width="2.33203125" style="1" customWidth="1"/>
    <col min="9270" max="9270" width="41" style="1" customWidth="1"/>
    <col min="9271" max="9271" width="14.33203125" style="1" customWidth="1"/>
    <col min="9272" max="9273" width="11.5546875" style="1" customWidth="1"/>
    <col min="9274" max="9274" width="21.88671875" style="1" customWidth="1"/>
    <col min="9275" max="9466" width="11.5546875" style="1"/>
    <col min="9467" max="9467" width="21.88671875" style="1" customWidth="1"/>
    <col min="9468" max="9468" width="13.88671875" style="1" customWidth="1"/>
    <col min="9469" max="9469" width="38.6640625" style="1" customWidth="1"/>
    <col min="9470" max="9470" width="3" style="1" bestFit="1" customWidth="1"/>
    <col min="9471" max="9471" width="32.33203125" style="1" customWidth="1"/>
    <col min="9472" max="9472" width="46.33203125" style="1" customWidth="1"/>
    <col min="9473" max="9473" width="19" style="1" customWidth="1"/>
    <col min="9474" max="9474" width="0" style="1" hidden="1" customWidth="1"/>
    <col min="9475" max="9475" width="17.6640625" style="1" customWidth="1"/>
    <col min="9476" max="9476" width="0" style="1" hidden="1" customWidth="1"/>
    <col min="9477" max="9477" width="22.33203125" style="1" customWidth="1"/>
    <col min="9478" max="9478" width="5.33203125" style="1" customWidth="1"/>
    <col min="9479" max="9479" width="36.33203125" style="1" customWidth="1"/>
    <col min="9480" max="9480" width="5.6640625" style="1" customWidth="1"/>
    <col min="9481" max="9481" width="0" style="1" hidden="1" customWidth="1"/>
    <col min="9482" max="9482" width="20.6640625" style="1" customWidth="1"/>
    <col min="9483" max="9483" width="4.88671875" style="1" customWidth="1"/>
    <col min="9484" max="9484" width="0" style="1" hidden="1" customWidth="1"/>
    <col min="9485" max="9485" width="24.6640625" style="1" customWidth="1"/>
    <col min="9486" max="9486" width="12.33203125" style="1" customWidth="1"/>
    <col min="9487" max="9487" width="0" style="1" hidden="1" customWidth="1"/>
    <col min="9488" max="9488" width="3.44140625" style="1" customWidth="1"/>
    <col min="9489" max="9489" width="0" style="1" hidden="1" customWidth="1"/>
    <col min="9490" max="9490" width="17.6640625" style="1" customWidth="1"/>
    <col min="9491" max="9491" width="3.44140625" style="1" customWidth="1"/>
    <col min="9492" max="9492" width="0" style="1" hidden="1" customWidth="1"/>
    <col min="9493" max="9493" width="23.6640625" style="1" customWidth="1"/>
    <col min="9494" max="9494" width="10" style="1" customWidth="1"/>
    <col min="9495" max="9495" width="0" style="1" hidden="1" customWidth="1"/>
    <col min="9496" max="9497" width="14.6640625" style="1" customWidth="1"/>
    <col min="9498" max="9498" width="12.88671875" style="1" customWidth="1"/>
    <col min="9499" max="9499" width="3.33203125" style="1" customWidth="1"/>
    <col min="9500" max="9500" width="30.33203125" style="1" customWidth="1"/>
    <col min="9501" max="9501" width="5" style="1" customWidth="1"/>
    <col min="9502" max="9502" width="0" style="1" hidden="1" customWidth="1"/>
    <col min="9503" max="9503" width="14.33203125" style="1" customWidth="1"/>
    <col min="9504" max="9504" width="5.6640625" style="1" customWidth="1"/>
    <col min="9505" max="9505" width="0" style="1" hidden="1" customWidth="1"/>
    <col min="9506" max="9506" width="17.33203125" style="1" customWidth="1"/>
    <col min="9507" max="9507" width="12.6640625" style="1" customWidth="1"/>
    <col min="9508" max="9508" width="0" style="1" hidden="1" customWidth="1"/>
    <col min="9509" max="9509" width="5.33203125" style="1" customWidth="1"/>
    <col min="9510" max="9510" width="0" style="1" hidden="1" customWidth="1"/>
    <col min="9511" max="9511" width="17" style="1" customWidth="1"/>
    <col min="9512" max="9512" width="6.33203125" style="1" customWidth="1"/>
    <col min="9513" max="9513" width="0" style="1" hidden="1" customWidth="1"/>
    <col min="9514" max="9514" width="14.33203125" style="1" customWidth="1"/>
    <col min="9515" max="9515" width="7.5546875" style="1" customWidth="1"/>
    <col min="9516" max="9516" width="0" style="1" hidden="1" customWidth="1"/>
    <col min="9517" max="9518" width="14.33203125" style="1" customWidth="1"/>
    <col min="9519" max="9519" width="20.88671875" style="1" customWidth="1"/>
    <col min="9520" max="9520" width="14.44140625" style="1" customWidth="1"/>
    <col min="9521" max="9521" width="15" style="1" customWidth="1"/>
    <col min="9522" max="9522" width="2.6640625" style="1" customWidth="1"/>
    <col min="9523" max="9523" width="11.6640625" style="1" customWidth="1"/>
    <col min="9524" max="9524" width="11.5546875" style="1" customWidth="1"/>
    <col min="9525" max="9525" width="2.33203125" style="1" customWidth="1"/>
    <col min="9526" max="9526" width="41" style="1" customWidth="1"/>
    <col min="9527" max="9527" width="14.33203125" style="1" customWidth="1"/>
    <col min="9528" max="9529" width="11.5546875" style="1" customWidth="1"/>
    <col min="9530" max="9530" width="21.88671875" style="1" customWidth="1"/>
    <col min="9531" max="9722" width="11.5546875" style="1"/>
    <col min="9723" max="9723" width="21.88671875" style="1" customWidth="1"/>
    <col min="9724" max="9724" width="13.88671875" style="1" customWidth="1"/>
    <col min="9725" max="9725" width="38.6640625" style="1" customWidth="1"/>
    <col min="9726" max="9726" width="3" style="1" bestFit="1" customWidth="1"/>
    <col min="9727" max="9727" width="32.33203125" style="1" customWidth="1"/>
    <col min="9728" max="9728" width="46.33203125" style="1" customWidth="1"/>
    <col min="9729" max="9729" width="19" style="1" customWidth="1"/>
    <col min="9730" max="9730" width="0" style="1" hidden="1" customWidth="1"/>
    <col min="9731" max="9731" width="17.6640625" style="1" customWidth="1"/>
    <col min="9732" max="9732" width="0" style="1" hidden="1" customWidth="1"/>
    <col min="9733" max="9733" width="22.33203125" style="1" customWidth="1"/>
    <col min="9734" max="9734" width="5.33203125" style="1" customWidth="1"/>
    <col min="9735" max="9735" width="36.33203125" style="1" customWidth="1"/>
    <col min="9736" max="9736" width="5.6640625" style="1" customWidth="1"/>
    <col min="9737" max="9737" width="0" style="1" hidden="1" customWidth="1"/>
    <col min="9738" max="9738" width="20.6640625" style="1" customWidth="1"/>
    <col min="9739" max="9739" width="4.88671875" style="1" customWidth="1"/>
    <col min="9740" max="9740" width="0" style="1" hidden="1" customWidth="1"/>
    <col min="9741" max="9741" width="24.6640625" style="1" customWidth="1"/>
    <col min="9742" max="9742" width="12.33203125" style="1" customWidth="1"/>
    <col min="9743" max="9743" width="0" style="1" hidden="1" customWidth="1"/>
    <col min="9744" max="9744" width="3.44140625" style="1" customWidth="1"/>
    <col min="9745" max="9745" width="0" style="1" hidden="1" customWidth="1"/>
    <col min="9746" max="9746" width="17.6640625" style="1" customWidth="1"/>
    <col min="9747" max="9747" width="3.44140625" style="1" customWidth="1"/>
    <col min="9748" max="9748" width="0" style="1" hidden="1" customWidth="1"/>
    <col min="9749" max="9749" width="23.6640625" style="1" customWidth="1"/>
    <col min="9750" max="9750" width="10" style="1" customWidth="1"/>
    <col min="9751" max="9751" width="0" style="1" hidden="1" customWidth="1"/>
    <col min="9752" max="9753" width="14.6640625" style="1" customWidth="1"/>
    <col min="9754" max="9754" width="12.88671875" style="1" customWidth="1"/>
    <col min="9755" max="9755" width="3.33203125" style="1" customWidth="1"/>
    <col min="9756" max="9756" width="30.33203125" style="1" customWidth="1"/>
    <col min="9757" max="9757" width="5" style="1" customWidth="1"/>
    <col min="9758" max="9758" width="0" style="1" hidden="1" customWidth="1"/>
    <col min="9759" max="9759" width="14.33203125" style="1" customWidth="1"/>
    <col min="9760" max="9760" width="5.6640625" style="1" customWidth="1"/>
    <col min="9761" max="9761" width="0" style="1" hidden="1" customWidth="1"/>
    <col min="9762" max="9762" width="17.33203125" style="1" customWidth="1"/>
    <col min="9763" max="9763" width="12.6640625" style="1" customWidth="1"/>
    <col min="9764" max="9764" width="0" style="1" hidden="1" customWidth="1"/>
    <col min="9765" max="9765" width="5.33203125" style="1" customWidth="1"/>
    <col min="9766" max="9766" width="0" style="1" hidden="1" customWidth="1"/>
    <col min="9767" max="9767" width="17" style="1" customWidth="1"/>
    <col min="9768" max="9768" width="6.33203125" style="1" customWidth="1"/>
    <col min="9769" max="9769" width="0" style="1" hidden="1" customWidth="1"/>
    <col min="9770" max="9770" width="14.33203125" style="1" customWidth="1"/>
    <col min="9771" max="9771" width="7.5546875" style="1" customWidth="1"/>
    <col min="9772" max="9772" width="0" style="1" hidden="1" customWidth="1"/>
    <col min="9773" max="9774" width="14.33203125" style="1" customWidth="1"/>
    <col min="9775" max="9775" width="20.88671875" style="1" customWidth="1"/>
    <col min="9776" max="9776" width="14.44140625" style="1" customWidth="1"/>
    <col min="9777" max="9777" width="15" style="1" customWidth="1"/>
    <col min="9778" max="9778" width="2.6640625" style="1" customWidth="1"/>
    <col min="9779" max="9779" width="11.6640625" style="1" customWidth="1"/>
    <col min="9780" max="9780" width="11.5546875" style="1" customWidth="1"/>
    <col min="9781" max="9781" width="2.33203125" style="1" customWidth="1"/>
    <col min="9782" max="9782" width="41" style="1" customWidth="1"/>
    <col min="9783" max="9783" width="14.33203125" style="1" customWidth="1"/>
    <col min="9784" max="9785" width="11.5546875" style="1" customWidth="1"/>
    <col min="9786" max="9786" width="21.88671875" style="1" customWidth="1"/>
    <col min="9787" max="9978" width="11.5546875" style="1"/>
    <col min="9979" max="9979" width="21.88671875" style="1" customWidth="1"/>
    <col min="9980" max="9980" width="13.88671875" style="1" customWidth="1"/>
    <col min="9981" max="9981" width="38.6640625" style="1" customWidth="1"/>
    <col min="9982" max="9982" width="3" style="1" bestFit="1" customWidth="1"/>
    <col min="9983" max="9983" width="32.33203125" style="1" customWidth="1"/>
    <col min="9984" max="9984" width="46.33203125" style="1" customWidth="1"/>
    <col min="9985" max="9985" width="19" style="1" customWidth="1"/>
    <col min="9986" max="9986" width="0" style="1" hidden="1" customWidth="1"/>
    <col min="9987" max="9987" width="17.6640625" style="1" customWidth="1"/>
    <col min="9988" max="9988" width="0" style="1" hidden="1" customWidth="1"/>
    <col min="9989" max="9989" width="22.33203125" style="1" customWidth="1"/>
    <col min="9990" max="9990" width="5.33203125" style="1" customWidth="1"/>
    <col min="9991" max="9991" width="36.33203125" style="1" customWidth="1"/>
    <col min="9992" max="9992" width="5.6640625" style="1" customWidth="1"/>
    <col min="9993" max="9993" width="0" style="1" hidden="1" customWidth="1"/>
    <col min="9994" max="9994" width="20.6640625" style="1" customWidth="1"/>
    <col min="9995" max="9995" width="4.88671875" style="1" customWidth="1"/>
    <col min="9996" max="9996" width="0" style="1" hidden="1" customWidth="1"/>
    <col min="9997" max="9997" width="24.6640625" style="1" customWidth="1"/>
    <col min="9998" max="9998" width="12.33203125" style="1" customWidth="1"/>
    <col min="9999" max="9999" width="0" style="1" hidden="1" customWidth="1"/>
    <col min="10000" max="10000" width="3.44140625" style="1" customWidth="1"/>
    <col min="10001" max="10001" width="0" style="1" hidden="1" customWidth="1"/>
    <col min="10002" max="10002" width="17.6640625" style="1" customWidth="1"/>
    <col min="10003" max="10003" width="3.44140625" style="1" customWidth="1"/>
    <col min="10004" max="10004" width="0" style="1" hidden="1" customWidth="1"/>
    <col min="10005" max="10005" width="23.6640625" style="1" customWidth="1"/>
    <col min="10006" max="10006" width="10" style="1" customWidth="1"/>
    <col min="10007" max="10007" width="0" style="1" hidden="1" customWidth="1"/>
    <col min="10008" max="10009" width="14.6640625" style="1" customWidth="1"/>
    <col min="10010" max="10010" width="12.88671875" style="1" customWidth="1"/>
    <col min="10011" max="10011" width="3.33203125" style="1" customWidth="1"/>
    <col min="10012" max="10012" width="30.33203125" style="1" customWidth="1"/>
    <col min="10013" max="10013" width="5" style="1" customWidth="1"/>
    <col min="10014" max="10014" width="0" style="1" hidden="1" customWidth="1"/>
    <col min="10015" max="10015" width="14.33203125" style="1" customWidth="1"/>
    <col min="10016" max="10016" width="5.6640625" style="1" customWidth="1"/>
    <col min="10017" max="10017" width="0" style="1" hidden="1" customWidth="1"/>
    <col min="10018" max="10018" width="17.33203125" style="1" customWidth="1"/>
    <col min="10019" max="10019" width="12.6640625" style="1" customWidth="1"/>
    <col min="10020" max="10020" width="0" style="1" hidden="1" customWidth="1"/>
    <col min="10021" max="10021" width="5.33203125" style="1" customWidth="1"/>
    <col min="10022" max="10022" width="0" style="1" hidden="1" customWidth="1"/>
    <col min="10023" max="10023" width="17" style="1" customWidth="1"/>
    <col min="10024" max="10024" width="6.33203125" style="1" customWidth="1"/>
    <col min="10025" max="10025" width="0" style="1" hidden="1" customWidth="1"/>
    <col min="10026" max="10026" width="14.33203125" style="1" customWidth="1"/>
    <col min="10027" max="10027" width="7.5546875" style="1" customWidth="1"/>
    <col min="10028" max="10028" width="0" style="1" hidden="1" customWidth="1"/>
    <col min="10029" max="10030" width="14.33203125" style="1" customWidth="1"/>
    <col min="10031" max="10031" width="20.88671875" style="1" customWidth="1"/>
    <col min="10032" max="10032" width="14.44140625" style="1" customWidth="1"/>
    <col min="10033" max="10033" width="15" style="1" customWidth="1"/>
    <col min="10034" max="10034" width="2.6640625" style="1" customWidth="1"/>
    <col min="10035" max="10035" width="11.6640625" style="1" customWidth="1"/>
    <col min="10036" max="10036" width="11.5546875" style="1" customWidth="1"/>
    <col min="10037" max="10037" width="2.33203125" style="1" customWidth="1"/>
    <col min="10038" max="10038" width="41" style="1" customWidth="1"/>
    <col min="10039" max="10039" width="14.33203125" style="1" customWidth="1"/>
    <col min="10040" max="10041" width="11.5546875" style="1" customWidth="1"/>
    <col min="10042" max="10042" width="21.88671875" style="1" customWidth="1"/>
    <col min="10043" max="10234" width="11.5546875" style="1"/>
    <col min="10235" max="10235" width="21.88671875" style="1" customWidth="1"/>
    <col min="10236" max="10236" width="13.88671875" style="1" customWidth="1"/>
    <col min="10237" max="10237" width="38.6640625" style="1" customWidth="1"/>
    <col min="10238" max="10238" width="3" style="1" bestFit="1" customWidth="1"/>
    <col min="10239" max="10239" width="32.33203125" style="1" customWidth="1"/>
    <col min="10240" max="10240" width="46.33203125" style="1" customWidth="1"/>
    <col min="10241" max="10241" width="19" style="1" customWidth="1"/>
    <col min="10242" max="10242" width="0" style="1" hidden="1" customWidth="1"/>
    <col min="10243" max="10243" width="17.6640625" style="1" customWidth="1"/>
    <col min="10244" max="10244" width="0" style="1" hidden="1" customWidth="1"/>
    <col min="10245" max="10245" width="22.33203125" style="1" customWidth="1"/>
    <col min="10246" max="10246" width="5.33203125" style="1" customWidth="1"/>
    <col min="10247" max="10247" width="36.33203125" style="1" customWidth="1"/>
    <col min="10248" max="10248" width="5.6640625" style="1" customWidth="1"/>
    <col min="10249" max="10249" width="0" style="1" hidden="1" customWidth="1"/>
    <col min="10250" max="10250" width="20.6640625" style="1" customWidth="1"/>
    <col min="10251" max="10251" width="4.88671875" style="1" customWidth="1"/>
    <col min="10252" max="10252" width="0" style="1" hidden="1" customWidth="1"/>
    <col min="10253" max="10253" width="24.6640625" style="1" customWidth="1"/>
    <col min="10254" max="10254" width="12.33203125" style="1" customWidth="1"/>
    <col min="10255" max="10255" width="0" style="1" hidden="1" customWidth="1"/>
    <col min="10256" max="10256" width="3.44140625" style="1" customWidth="1"/>
    <col min="10257" max="10257" width="0" style="1" hidden="1" customWidth="1"/>
    <col min="10258" max="10258" width="17.6640625" style="1" customWidth="1"/>
    <col min="10259" max="10259" width="3.44140625" style="1" customWidth="1"/>
    <col min="10260" max="10260" width="0" style="1" hidden="1" customWidth="1"/>
    <col min="10261" max="10261" width="23.6640625" style="1" customWidth="1"/>
    <col min="10262" max="10262" width="10" style="1" customWidth="1"/>
    <col min="10263" max="10263" width="0" style="1" hidden="1" customWidth="1"/>
    <col min="10264" max="10265" width="14.6640625" style="1" customWidth="1"/>
    <col min="10266" max="10266" width="12.88671875" style="1" customWidth="1"/>
    <col min="10267" max="10267" width="3.33203125" style="1" customWidth="1"/>
    <col min="10268" max="10268" width="30.33203125" style="1" customWidth="1"/>
    <col min="10269" max="10269" width="5" style="1" customWidth="1"/>
    <col min="10270" max="10270" width="0" style="1" hidden="1" customWidth="1"/>
    <col min="10271" max="10271" width="14.33203125" style="1" customWidth="1"/>
    <col min="10272" max="10272" width="5.6640625" style="1" customWidth="1"/>
    <col min="10273" max="10273" width="0" style="1" hidden="1" customWidth="1"/>
    <col min="10274" max="10274" width="17.33203125" style="1" customWidth="1"/>
    <col min="10275" max="10275" width="12.6640625" style="1" customWidth="1"/>
    <col min="10276" max="10276" width="0" style="1" hidden="1" customWidth="1"/>
    <col min="10277" max="10277" width="5.33203125" style="1" customWidth="1"/>
    <col min="10278" max="10278" width="0" style="1" hidden="1" customWidth="1"/>
    <col min="10279" max="10279" width="17" style="1" customWidth="1"/>
    <col min="10280" max="10280" width="6.33203125" style="1" customWidth="1"/>
    <col min="10281" max="10281" width="0" style="1" hidden="1" customWidth="1"/>
    <col min="10282" max="10282" width="14.33203125" style="1" customWidth="1"/>
    <col min="10283" max="10283" width="7.5546875" style="1" customWidth="1"/>
    <col min="10284" max="10284" width="0" style="1" hidden="1" customWidth="1"/>
    <col min="10285" max="10286" width="14.33203125" style="1" customWidth="1"/>
    <col min="10287" max="10287" width="20.88671875" style="1" customWidth="1"/>
    <col min="10288" max="10288" width="14.44140625" style="1" customWidth="1"/>
    <col min="10289" max="10289" width="15" style="1" customWidth="1"/>
    <col min="10290" max="10290" width="2.6640625" style="1" customWidth="1"/>
    <col min="10291" max="10291" width="11.6640625" style="1" customWidth="1"/>
    <col min="10292" max="10292" width="11.5546875" style="1" customWidth="1"/>
    <col min="10293" max="10293" width="2.33203125" style="1" customWidth="1"/>
    <col min="10294" max="10294" width="41" style="1" customWidth="1"/>
    <col min="10295" max="10295" width="14.33203125" style="1" customWidth="1"/>
    <col min="10296" max="10297" width="11.5546875" style="1" customWidth="1"/>
    <col min="10298" max="10298" width="21.88671875" style="1" customWidth="1"/>
    <col min="10299" max="10490" width="11.5546875" style="1"/>
    <col min="10491" max="10491" width="21.88671875" style="1" customWidth="1"/>
    <col min="10492" max="10492" width="13.88671875" style="1" customWidth="1"/>
    <col min="10493" max="10493" width="38.6640625" style="1" customWidth="1"/>
    <col min="10494" max="10494" width="3" style="1" bestFit="1" customWidth="1"/>
    <col min="10495" max="10495" width="32.33203125" style="1" customWidth="1"/>
    <col min="10496" max="10496" width="46.33203125" style="1" customWidth="1"/>
    <col min="10497" max="10497" width="19" style="1" customWidth="1"/>
    <col min="10498" max="10498" width="0" style="1" hidden="1" customWidth="1"/>
    <col min="10499" max="10499" width="17.6640625" style="1" customWidth="1"/>
    <col min="10500" max="10500" width="0" style="1" hidden="1" customWidth="1"/>
    <col min="10501" max="10501" width="22.33203125" style="1" customWidth="1"/>
    <col min="10502" max="10502" width="5.33203125" style="1" customWidth="1"/>
    <col min="10503" max="10503" width="36.33203125" style="1" customWidth="1"/>
    <col min="10504" max="10504" width="5.6640625" style="1" customWidth="1"/>
    <col min="10505" max="10505" width="0" style="1" hidden="1" customWidth="1"/>
    <col min="10506" max="10506" width="20.6640625" style="1" customWidth="1"/>
    <col min="10507" max="10507" width="4.88671875" style="1" customWidth="1"/>
    <col min="10508" max="10508" width="0" style="1" hidden="1" customWidth="1"/>
    <col min="10509" max="10509" width="24.6640625" style="1" customWidth="1"/>
    <col min="10510" max="10510" width="12.33203125" style="1" customWidth="1"/>
    <col min="10511" max="10511" width="0" style="1" hidden="1" customWidth="1"/>
    <col min="10512" max="10512" width="3.44140625" style="1" customWidth="1"/>
    <col min="10513" max="10513" width="0" style="1" hidden="1" customWidth="1"/>
    <col min="10514" max="10514" width="17.6640625" style="1" customWidth="1"/>
    <col min="10515" max="10515" width="3.44140625" style="1" customWidth="1"/>
    <col min="10516" max="10516" width="0" style="1" hidden="1" customWidth="1"/>
    <col min="10517" max="10517" width="23.6640625" style="1" customWidth="1"/>
    <col min="10518" max="10518" width="10" style="1" customWidth="1"/>
    <col min="10519" max="10519" width="0" style="1" hidden="1" customWidth="1"/>
    <col min="10520" max="10521" width="14.6640625" style="1" customWidth="1"/>
    <col min="10522" max="10522" width="12.88671875" style="1" customWidth="1"/>
    <col min="10523" max="10523" width="3.33203125" style="1" customWidth="1"/>
    <col min="10524" max="10524" width="30.33203125" style="1" customWidth="1"/>
    <col min="10525" max="10525" width="5" style="1" customWidth="1"/>
    <col min="10526" max="10526" width="0" style="1" hidden="1" customWidth="1"/>
    <col min="10527" max="10527" width="14.33203125" style="1" customWidth="1"/>
    <col min="10528" max="10528" width="5.6640625" style="1" customWidth="1"/>
    <col min="10529" max="10529" width="0" style="1" hidden="1" customWidth="1"/>
    <col min="10530" max="10530" width="17.33203125" style="1" customWidth="1"/>
    <col min="10531" max="10531" width="12.6640625" style="1" customWidth="1"/>
    <col min="10532" max="10532" width="0" style="1" hidden="1" customWidth="1"/>
    <col min="10533" max="10533" width="5.33203125" style="1" customWidth="1"/>
    <col min="10534" max="10534" width="0" style="1" hidden="1" customWidth="1"/>
    <col min="10535" max="10535" width="17" style="1" customWidth="1"/>
    <col min="10536" max="10536" width="6.33203125" style="1" customWidth="1"/>
    <col min="10537" max="10537" width="0" style="1" hidden="1" customWidth="1"/>
    <col min="10538" max="10538" width="14.33203125" style="1" customWidth="1"/>
    <col min="10539" max="10539" width="7.5546875" style="1" customWidth="1"/>
    <col min="10540" max="10540" width="0" style="1" hidden="1" customWidth="1"/>
    <col min="10541" max="10542" width="14.33203125" style="1" customWidth="1"/>
    <col min="10543" max="10543" width="20.88671875" style="1" customWidth="1"/>
    <col min="10544" max="10544" width="14.44140625" style="1" customWidth="1"/>
    <col min="10545" max="10545" width="15" style="1" customWidth="1"/>
    <col min="10546" max="10546" width="2.6640625" style="1" customWidth="1"/>
    <col min="10547" max="10547" width="11.6640625" style="1" customWidth="1"/>
    <col min="10548" max="10548" width="11.5546875" style="1" customWidth="1"/>
    <col min="10549" max="10549" width="2.33203125" style="1" customWidth="1"/>
    <col min="10550" max="10550" width="41" style="1" customWidth="1"/>
    <col min="10551" max="10551" width="14.33203125" style="1" customWidth="1"/>
    <col min="10552" max="10553" width="11.5546875" style="1" customWidth="1"/>
    <col min="10554" max="10554" width="21.88671875" style="1" customWidth="1"/>
    <col min="10555" max="10746" width="11.5546875" style="1"/>
    <col min="10747" max="10747" width="21.88671875" style="1" customWidth="1"/>
    <col min="10748" max="10748" width="13.88671875" style="1" customWidth="1"/>
    <col min="10749" max="10749" width="38.6640625" style="1" customWidth="1"/>
    <col min="10750" max="10750" width="3" style="1" bestFit="1" customWidth="1"/>
    <col min="10751" max="10751" width="32.33203125" style="1" customWidth="1"/>
    <col min="10752" max="10752" width="46.33203125" style="1" customWidth="1"/>
    <col min="10753" max="10753" width="19" style="1" customWidth="1"/>
    <col min="10754" max="10754" width="0" style="1" hidden="1" customWidth="1"/>
    <col min="10755" max="10755" width="17.6640625" style="1" customWidth="1"/>
    <col min="10756" max="10756" width="0" style="1" hidden="1" customWidth="1"/>
    <col min="10757" max="10757" width="22.33203125" style="1" customWidth="1"/>
    <col min="10758" max="10758" width="5.33203125" style="1" customWidth="1"/>
    <col min="10759" max="10759" width="36.33203125" style="1" customWidth="1"/>
    <col min="10760" max="10760" width="5.6640625" style="1" customWidth="1"/>
    <col min="10761" max="10761" width="0" style="1" hidden="1" customWidth="1"/>
    <col min="10762" max="10762" width="20.6640625" style="1" customWidth="1"/>
    <col min="10763" max="10763" width="4.88671875" style="1" customWidth="1"/>
    <col min="10764" max="10764" width="0" style="1" hidden="1" customWidth="1"/>
    <col min="10765" max="10765" width="24.6640625" style="1" customWidth="1"/>
    <col min="10766" max="10766" width="12.33203125" style="1" customWidth="1"/>
    <col min="10767" max="10767" width="0" style="1" hidden="1" customWidth="1"/>
    <col min="10768" max="10768" width="3.44140625" style="1" customWidth="1"/>
    <col min="10769" max="10769" width="0" style="1" hidden="1" customWidth="1"/>
    <col min="10770" max="10770" width="17.6640625" style="1" customWidth="1"/>
    <col min="10771" max="10771" width="3.44140625" style="1" customWidth="1"/>
    <col min="10772" max="10772" width="0" style="1" hidden="1" customWidth="1"/>
    <col min="10773" max="10773" width="23.6640625" style="1" customWidth="1"/>
    <col min="10774" max="10774" width="10" style="1" customWidth="1"/>
    <col min="10775" max="10775" width="0" style="1" hidden="1" customWidth="1"/>
    <col min="10776" max="10777" width="14.6640625" style="1" customWidth="1"/>
    <col min="10778" max="10778" width="12.88671875" style="1" customWidth="1"/>
    <col min="10779" max="10779" width="3.33203125" style="1" customWidth="1"/>
    <col min="10780" max="10780" width="30.33203125" style="1" customWidth="1"/>
    <col min="10781" max="10781" width="5" style="1" customWidth="1"/>
    <col min="10782" max="10782" width="0" style="1" hidden="1" customWidth="1"/>
    <col min="10783" max="10783" width="14.33203125" style="1" customWidth="1"/>
    <col min="10784" max="10784" width="5.6640625" style="1" customWidth="1"/>
    <col min="10785" max="10785" width="0" style="1" hidden="1" customWidth="1"/>
    <col min="10786" max="10786" width="17.33203125" style="1" customWidth="1"/>
    <col min="10787" max="10787" width="12.6640625" style="1" customWidth="1"/>
    <col min="10788" max="10788" width="0" style="1" hidden="1" customWidth="1"/>
    <col min="10789" max="10789" width="5.33203125" style="1" customWidth="1"/>
    <col min="10790" max="10790" width="0" style="1" hidden="1" customWidth="1"/>
    <col min="10791" max="10791" width="17" style="1" customWidth="1"/>
    <col min="10792" max="10792" width="6.33203125" style="1" customWidth="1"/>
    <col min="10793" max="10793" width="0" style="1" hidden="1" customWidth="1"/>
    <col min="10794" max="10794" width="14.33203125" style="1" customWidth="1"/>
    <col min="10795" max="10795" width="7.5546875" style="1" customWidth="1"/>
    <col min="10796" max="10796" width="0" style="1" hidden="1" customWidth="1"/>
    <col min="10797" max="10798" width="14.33203125" style="1" customWidth="1"/>
    <col min="10799" max="10799" width="20.88671875" style="1" customWidth="1"/>
    <col min="10800" max="10800" width="14.44140625" style="1" customWidth="1"/>
    <col min="10801" max="10801" width="15" style="1" customWidth="1"/>
    <col min="10802" max="10802" width="2.6640625" style="1" customWidth="1"/>
    <col min="10803" max="10803" width="11.6640625" style="1" customWidth="1"/>
    <col min="10804" max="10804" width="11.5546875" style="1" customWidth="1"/>
    <col min="10805" max="10805" width="2.33203125" style="1" customWidth="1"/>
    <col min="10806" max="10806" width="41" style="1" customWidth="1"/>
    <col min="10807" max="10807" width="14.33203125" style="1" customWidth="1"/>
    <col min="10808" max="10809" width="11.5546875" style="1" customWidth="1"/>
    <col min="10810" max="10810" width="21.88671875" style="1" customWidth="1"/>
    <col min="10811" max="11002" width="11.5546875" style="1"/>
    <col min="11003" max="11003" width="21.88671875" style="1" customWidth="1"/>
    <col min="11004" max="11004" width="13.88671875" style="1" customWidth="1"/>
    <col min="11005" max="11005" width="38.6640625" style="1" customWidth="1"/>
    <col min="11006" max="11006" width="3" style="1" bestFit="1" customWidth="1"/>
    <col min="11007" max="11007" width="32.33203125" style="1" customWidth="1"/>
    <col min="11008" max="11008" width="46.33203125" style="1" customWidth="1"/>
    <col min="11009" max="11009" width="19" style="1" customWidth="1"/>
    <col min="11010" max="11010" width="0" style="1" hidden="1" customWidth="1"/>
    <col min="11011" max="11011" width="17.6640625" style="1" customWidth="1"/>
    <col min="11012" max="11012" width="0" style="1" hidden="1" customWidth="1"/>
    <col min="11013" max="11013" width="22.33203125" style="1" customWidth="1"/>
    <col min="11014" max="11014" width="5.33203125" style="1" customWidth="1"/>
    <col min="11015" max="11015" width="36.33203125" style="1" customWidth="1"/>
    <col min="11016" max="11016" width="5.6640625" style="1" customWidth="1"/>
    <col min="11017" max="11017" width="0" style="1" hidden="1" customWidth="1"/>
    <col min="11018" max="11018" width="20.6640625" style="1" customWidth="1"/>
    <col min="11019" max="11019" width="4.88671875" style="1" customWidth="1"/>
    <col min="11020" max="11020" width="0" style="1" hidden="1" customWidth="1"/>
    <col min="11021" max="11021" width="24.6640625" style="1" customWidth="1"/>
    <col min="11022" max="11022" width="12.33203125" style="1" customWidth="1"/>
    <col min="11023" max="11023" width="0" style="1" hidden="1" customWidth="1"/>
    <col min="11024" max="11024" width="3.44140625" style="1" customWidth="1"/>
    <col min="11025" max="11025" width="0" style="1" hidden="1" customWidth="1"/>
    <col min="11026" max="11026" width="17.6640625" style="1" customWidth="1"/>
    <col min="11027" max="11027" width="3.44140625" style="1" customWidth="1"/>
    <col min="11028" max="11028" width="0" style="1" hidden="1" customWidth="1"/>
    <col min="11029" max="11029" width="23.6640625" style="1" customWidth="1"/>
    <col min="11030" max="11030" width="10" style="1" customWidth="1"/>
    <col min="11031" max="11031" width="0" style="1" hidden="1" customWidth="1"/>
    <col min="11032" max="11033" width="14.6640625" style="1" customWidth="1"/>
    <col min="11034" max="11034" width="12.88671875" style="1" customWidth="1"/>
    <col min="11035" max="11035" width="3.33203125" style="1" customWidth="1"/>
    <col min="11036" max="11036" width="30.33203125" style="1" customWidth="1"/>
    <col min="11037" max="11037" width="5" style="1" customWidth="1"/>
    <col min="11038" max="11038" width="0" style="1" hidden="1" customWidth="1"/>
    <col min="11039" max="11039" width="14.33203125" style="1" customWidth="1"/>
    <col min="11040" max="11040" width="5.6640625" style="1" customWidth="1"/>
    <col min="11041" max="11041" width="0" style="1" hidden="1" customWidth="1"/>
    <col min="11042" max="11042" width="17.33203125" style="1" customWidth="1"/>
    <col min="11043" max="11043" width="12.6640625" style="1" customWidth="1"/>
    <col min="11044" max="11044" width="0" style="1" hidden="1" customWidth="1"/>
    <col min="11045" max="11045" width="5.33203125" style="1" customWidth="1"/>
    <col min="11046" max="11046" width="0" style="1" hidden="1" customWidth="1"/>
    <col min="11047" max="11047" width="17" style="1" customWidth="1"/>
    <col min="11048" max="11048" width="6.33203125" style="1" customWidth="1"/>
    <col min="11049" max="11049" width="0" style="1" hidden="1" customWidth="1"/>
    <col min="11050" max="11050" width="14.33203125" style="1" customWidth="1"/>
    <col min="11051" max="11051" width="7.5546875" style="1" customWidth="1"/>
    <col min="11052" max="11052" width="0" style="1" hidden="1" customWidth="1"/>
    <col min="11053" max="11054" width="14.33203125" style="1" customWidth="1"/>
    <col min="11055" max="11055" width="20.88671875" style="1" customWidth="1"/>
    <col min="11056" max="11056" width="14.44140625" style="1" customWidth="1"/>
    <col min="11057" max="11057" width="15" style="1" customWidth="1"/>
    <col min="11058" max="11058" width="2.6640625" style="1" customWidth="1"/>
    <col min="11059" max="11059" width="11.6640625" style="1" customWidth="1"/>
    <col min="11060" max="11060" width="11.5546875" style="1" customWidth="1"/>
    <col min="11061" max="11061" width="2.33203125" style="1" customWidth="1"/>
    <col min="11062" max="11062" width="41" style="1" customWidth="1"/>
    <col min="11063" max="11063" width="14.33203125" style="1" customWidth="1"/>
    <col min="11064" max="11065" width="11.5546875" style="1" customWidth="1"/>
    <col min="11066" max="11066" width="21.88671875" style="1" customWidth="1"/>
    <col min="11067" max="11258" width="11.5546875" style="1"/>
    <col min="11259" max="11259" width="21.88671875" style="1" customWidth="1"/>
    <col min="11260" max="11260" width="13.88671875" style="1" customWidth="1"/>
    <col min="11261" max="11261" width="38.6640625" style="1" customWidth="1"/>
    <col min="11262" max="11262" width="3" style="1" bestFit="1" customWidth="1"/>
    <col min="11263" max="11263" width="32.33203125" style="1" customWidth="1"/>
    <col min="11264" max="11264" width="46.33203125" style="1" customWidth="1"/>
    <col min="11265" max="11265" width="19" style="1" customWidth="1"/>
    <col min="11266" max="11266" width="0" style="1" hidden="1" customWidth="1"/>
    <col min="11267" max="11267" width="17.6640625" style="1" customWidth="1"/>
    <col min="11268" max="11268" width="0" style="1" hidden="1" customWidth="1"/>
    <col min="11269" max="11269" width="22.33203125" style="1" customWidth="1"/>
    <col min="11270" max="11270" width="5.33203125" style="1" customWidth="1"/>
    <col min="11271" max="11271" width="36.33203125" style="1" customWidth="1"/>
    <col min="11272" max="11272" width="5.6640625" style="1" customWidth="1"/>
    <col min="11273" max="11273" width="0" style="1" hidden="1" customWidth="1"/>
    <col min="11274" max="11274" width="20.6640625" style="1" customWidth="1"/>
    <col min="11275" max="11275" width="4.88671875" style="1" customWidth="1"/>
    <col min="11276" max="11276" width="0" style="1" hidden="1" customWidth="1"/>
    <col min="11277" max="11277" width="24.6640625" style="1" customWidth="1"/>
    <col min="11278" max="11278" width="12.33203125" style="1" customWidth="1"/>
    <col min="11279" max="11279" width="0" style="1" hidden="1" customWidth="1"/>
    <col min="11280" max="11280" width="3.44140625" style="1" customWidth="1"/>
    <col min="11281" max="11281" width="0" style="1" hidden="1" customWidth="1"/>
    <col min="11282" max="11282" width="17.6640625" style="1" customWidth="1"/>
    <col min="11283" max="11283" width="3.44140625" style="1" customWidth="1"/>
    <col min="11284" max="11284" width="0" style="1" hidden="1" customWidth="1"/>
    <col min="11285" max="11285" width="23.6640625" style="1" customWidth="1"/>
    <col min="11286" max="11286" width="10" style="1" customWidth="1"/>
    <col min="11287" max="11287" width="0" style="1" hidden="1" customWidth="1"/>
    <col min="11288" max="11289" width="14.6640625" style="1" customWidth="1"/>
    <col min="11290" max="11290" width="12.88671875" style="1" customWidth="1"/>
    <col min="11291" max="11291" width="3.33203125" style="1" customWidth="1"/>
    <col min="11292" max="11292" width="30.33203125" style="1" customWidth="1"/>
    <col min="11293" max="11293" width="5" style="1" customWidth="1"/>
    <col min="11294" max="11294" width="0" style="1" hidden="1" customWidth="1"/>
    <col min="11295" max="11295" width="14.33203125" style="1" customWidth="1"/>
    <col min="11296" max="11296" width="5.6640625" style="1" customWidth="1"/>
    <col min="11297" max="11297" width="0" style="1" hidden="1" customWidth="1"/>
    <col min="11298" max="11298" width="17.33203125" style="1" customWidth="1"/>
    <col min="11299" max="11299" width="12.6640625" style="1" customWidth="1"/>
    <col min="11300" max="11300" width="0" style="1" hidden="1" customWidth="1"/>
    <col min="11301" max="11301" width="5.33203125" style="1" customWidth="1"/>
    <col min="11302" max="11302" width="0" style="1" hidden="1" customWidth="1"/>
    <col min="11303" max="11303" width="17" style="1" customWidth="1"/>
    <col min="11304" max="11304" width="6.33203125" style="1" customWidth="1"/>
    <col min="11305" max="11305" width="0" style="1" hidden="1" customWidth="1"/>
    <col min="11306" max="11306" width="14.33203125" style="1" customWidth="1"/>
    <col min="11307" max="11307" width="7.5546875" style="1" customWidth="1"/>
    <col min="11308" max="11308" width="0" style="1" hidden="1" customWidth="1"/>
    <col min="11309" max="11310" width="14.33203125" style="1" customWidth="1"/>
    <col min="11311" max="11311" width="20.88671875" style="1" customWidth="1"/>
    <col min="11312" max="11312" width="14.44140625" style="1" customWidth="1"/>
    <col min="11313" max="11313" width="15" style="1" customWidth="1"/>
    <col min="11314" max="11314" width="2.6640625" style="1" customWidth="1"/>
    <col min="11315" max="11315" width="11.6640625" style="1" customWidth="1"/>
    <col min="11316" max="11316" width="11.5546875" style="1" customWidth="1"/>
    <col min="11317" max="11317" width="2.33203125" style="1" customWidth="1"/>
    <col min="11318" max="11318" width="41" style="1" customWidth="1"/>
    <col min="11319" max="11319" width="14.33203125" style="1" customWidth="1"/>
    <col min="11320" max="11321" width="11.5546875" style="1" customWidth="1"/>
    <col min="11322" max="11322" width="21.88671875" style="1" customWidth="1"/>
    <col min="11323" max="11514" width="11.5546875" style="1"/>
    <col min="11515" max="11515" width="21.88671875" style="1" customWidth="1"/>
    <col min="11516" max="11516" width="13.88671875" style="1" customWidth="1"/>
    <col min="11517" max="11517" width="38.6640625" style="1" customWidth="1"/>
    <col min="11518" max="11518" width="3" style="1" bestFit="1" customWidth="1"/>
    <col min="11519" max="11519" width="32.33203125" style="1" customWidth="1"/>
    <col min="11520" max="11520" width="46.33203125" style="1" customWidth="1"/>
    <col min="11521" max="11521" width="19" style="1" customWidth="1"/>
    <col min="11522" max="11522" width="0" style="1" hidden="1" customWidth="1"/>
    <col min="11523" max="11523" width="17.6640625" style="1" customWidth="1"/>
    <col min="11524" max="11524" width="0" style="1" hidden="1" customWidth="1"/>
    <col min="11525" max="11525" width="22.33203125" style="1" customWidth="1"/>
    <col min="11526" max="11526" width="5.33203125" style="1" customWidth="1"/>
    <col min="11527" max="11527" width="36.33203125" style="1" customWidth="1"/>
    <col min="11528" max="11528" width="5.6640625" style="1" customWidth="1"/>
    <col min="11529" max="11529" width="0" style="1" hidden="1" customWidth="1"/>
    <col min="11530" max="11530" width="20.6640625" style="1" customWidth="1"/>
    <col min="11531" max="11531" width="4.88671875" style="1" customWidth="1"/>
    <col min="11532" max="11532" width="0" style="1" hidden="1" customWidth="1"/>
    <col min="11533" max="11533" width="24.6640625" style="1" customWidth="1"/>
    <col min="11534" max="11534" width="12.33203125" style="1" customWidth="1"/>
    <col min="11535" max="11535" width="0" style="1" hidden="1" customWidth="1"/>
    <col min="11536" max="11536" width="3.44140625" style="1" customWidth="1"/>
    <col min="11537" max="11537" width="0" style="1" hidden="1" customWidth="1"/>
    <col min="11538" max="11538" width="17.6640625" style="1" customWidth="1"/>
    <col min="11539" max="11539" width="3.44140625" style="1" customWidth="1"/>
    <col min="11540" max="11540" width="0" style="1" hidden="1" customWidth="1"/>
    <col min="11541" max="11541" width="23.6640625" style="1" customWidth="1"/>
    <col min="11542" max="11542" width="10" style="1" customWidth="1"/>
    <col min="11543" max="11543" width="0" style="1" hidden="1" customWidth="1"/>
    <col min="11544" max="11545" width="14.6640625" style="1" customWidth="1"/>
    <col min="11546" max="11546" width="12.88671875" style="1" customWidth="1"/>
    <col min="11547" max="11547" width="3.33203125" style="1" customWidth="1"/>
    <col min="11548" max="11548" width="30.33203125" style="1" customWidth="1"/>
    <col min="11549" max="11549" width="5" style="1" customWidth="1"/>
    <col min="11550" max="11550" width="0" style="1" hidden="1" customWidth="1"/>
    <col min="11551" max="11551" width="14.33203125" style="1" customWidth="1"/>
    <col min="11552" max="11552" width="5.6640625" style="1" customWidth="1"/>
    <col min="11553" max="11553" width="0" style="1" hidden="1" customWidth="1"/>
    <col min="11554" max="11554" width="17.33203125" style="1" customWidth="1"/>
    <col min="11555" max="11555" width="12.6640625" style="1" customWidth="1"/>
    <col min="11556" max="11556" width="0" style="1" hidden="1" customWidth="1"/>
    <col min="11557" max="11557" width="5.33203125" style="1" customWidth="1"/>
    <col min="11558" max="11558" width="0" style="1" hidden="1" customWidth="1"/>
    <col min="11559" max="11559" width="17" style="1" customWidth="1"/>
    <col min="11560" max="11560" width="6.33203125" style="1" customWidth="1"/>
    <col min="11561" max="11561" width="0" style="1" hidden="1" customWidth="1"/>
    <col min="11562" max="11562" width="14.33203125" style="1" customWidth="1"/>
    <col min="11563" max="11563" width="7.5546875" style="1" customWidth="1"/>
    <col min="11564" max="11564" width="0" style="1" hidden="1" customWidth="1"/>
    <col min="11565" max="11566" width="14.33203125" style="1" customWidth="1"/>
    <col min="11567" max="11567" width="20.88671875" style="1" customWidth="1"/>
    <col min="11568" max="11568" width="14.44140625" style="1" customWidth="1"/>
    <col min="11569" max="11569" width="15" style="1" customWidth="1"/>
    <col min="11570" max="11570" width="2.6640625" style="1" customWidth="1"/>
    <col min="11571" max="11571" width="11.6640625" style="1" customWidth="1"/>
    <col min="11572" max="11572" width="11.5546875" style="1" customWidth="1"/>
    <col min="11573" max="11573" width="2.33203125" style="1" customWidth="1"/>
    <col min="11574" max="11574" width="41" style="1" customWidth="1"/>
    <col min="11575" max="11575" width="14.33203125" style="1" customWidth="1"/>
    <col min="11576" max="11577" width="11.5546875" style="1" customWidth="1"/>
    <col min="11578" max="11578" width="21.88671875" style="1" customWidth="1"/>
    <col min="11579" max="11770" width="11.5546875" style="1"/>
    <col min="11771" max="11771" width="21.88671875" style="1" customWidth="1"/>
    <col min="11772" max="11772" width="13.88671875" style="1" customWidth="1"/>
    <col min="11773" max="11773" width="38.6640625" style="1" customWidth="1"/>
    <col min="11774" max="11774" width="3" style="1" bestFit="1" customWidth="1"/>
    <col min="11775" max="11775" width="32.33203125" style="1" customWidth="1"/>
    <col min="11776" max="11776" width="46.33203125" style="1" customWidth="1"/>
    <col min="11777" max="11777" width="19" style="1" customWidth="1"/>
    <col min="11778" max="11778" width="0" style="1" hidden="1" customWidth="1"/>
    <col min="11779" max="11779" width="17.6640625" style="1" customWidth="1"/>
    <col min="11780" max="11780" width="0" style="1" hidden="1" customWidth="1"/>
    <col min="11781" max="11781" width="22.33203125" style="1" customWidth="1"/>
    <col min="11782" max="11782" width="5.33203125" style="1" customWidth="1"/>
    <col min="11783" max="11783" width="36.33203125" style="1" customWidth="1"/>
    <col min="11784" max="11784" width="5.6640625" style="1" customWidth="1"/>
    <col min="11785" max="11785" width="0" style="1" hidden="1" customWidth="1"/>
    <col min="11786" max="11786" width="20.6640625" style="1" customWidth="1"/>
    <col min="11787" max="11787" width="4.88671875" style="1" customWidth="1"/>
    <col min="11788" max="11788" width="0" style="1" hidden="1" customWidth="1"/>
    <col min="11789" max="11789" width="24.6640625" style="1" customWidth="1"/>
    <col min="11790" max="11790" width="12.33203125" style="1" customWidth="1"/>
    <col min="11791" max="11791" width="0" style="1" hidden="1" customWidth="1"/>
    <col min="11792" max="11792" width="3.44140625" style="1" customWidth="1"/>
    <col min="11793" max="11793" width="0" style="1" hidden="1" customWidth="1"/>
    <col min="11794" max="11794" width="17.6640625" style="1" customWidth="1"/>
    <col min="11795" max="11795" width="3.44140625" style="1" customWidth="1"/>
    <col min="11796" max="11796" width="0" style="1" hidden="1" customWidth="1"/>
    <col min="11797" max="11797" width="23.6640625" style="1" customWidth="1"/>
    <col min="11798" max="11798" width="10" style="1" customWidth="1"/>
    <col min="11799" max="11799" width="0" style="1" hidden="1" customWidth="1"/>
    <col min="11800" max="11801" width="14.6640625" style="1" customWidth="1"/>
    <col min="11802" max="11802" width="12.88671875" style="1" customWidth="1"/>
    <col min="11803" max="11803" width="3.33203125" style="1" customWidth="1"/>
    <col min="11804" max="11804" width="30.33203125" style="1" customWidth="1"/>
    <col min="11805" max="11805" width="5" style="1" customWidth="1"/>
    <col min="11806" max="11806" width="0" style="1" hidden="1" customWidth="1"/>
    <col min="11807" max="11807" width="14.33203125" style="1" customWidth="1"/>
    <col min="11808" max="11808" width="5.6640625" style="1" customWidth="1"/>
    <col min="11809" max="11809" width="0" style="1" hidden="1" customWidth="1"/>
    <col min="11810" max="11810" width="17.33203125" style="1" customWidth="1"/>
    <col min="11811" max="11811" width="12.6640625" style="1" customWidth="1"/>
    <col min="11812" max="11812" width="0" style="1" hidden="1" customWidth="1"/>
    <col min="11813" max="11813" width="5.33203125" style="1" customWidth="1"/>
    <col min="11814" max="11814" width="0" style="1" hidden="1" customWidth="1"/>
    <col min="11815" max="11815" width="17" style="1" customWidth="1"/>
    <col min="11816" max="11816" width="6.33203125" style="1" customWidth="1"/>
    <col min="11817" max="11817" width="0" style="1" hidden="1" customWidth="1"/>
    <col min="11818" max="11818" width="14.33203125" style="1" customWidth="1"/>
    <col min="11819" max="11819" width="7.5546875" style="1" customWidth="1"/>
    <col min="11820" max="11820" width="0" style="1" hidden="1" customWidth="1"/>
    <col min="11821" max="11822" width="14.33203125" style="1" customWidth="1"/>
    <col min="11823" max="11823" width="20.88671875" style="1" customWidth="1"/>
    <col min="11824" max="11824" width="14.44140625" style="1" customWidth="1"/>
    <col min="11825" max="11825" width="15" style="1" customWidth="1"/>
    <col min="11826" max="11826" width="2.6640625" style="1" customWidth="1"/>
    <col min="11827" max="11827" width="11.6640625" style="1" customWidth="1"/>
    <col min="11828" max="11828" width="11.5546875" style="1" customWidth="1"/>
    <col min="11829" max="11829" width="2.33203125" style="1" customWidth="1"/>
    <col min="11830" max="11830" width="41" style="1" customWidth="1"/>
    <col min="11831" max="11831" width="14.33203125" style="1" customWidth="1"/>
    <col min="11832" max="11833" width="11.5546875" style="1" customWidth="1"/>
    <col min="11834" max="11834" width="21.88671875" style="1" customWidth="1"/>
    <col min="11835" max="12026" width="11.5546875" style="1"/>
    <col min="12027" max="12027" width="21.88671875" style="1" customWidth="1"/>
    <col min="12028" max="12028" width="13.88671875" style="1" customWidth="1"/>
    <col min="12029" max="12029" width="38.6640625" style="1" customWidth="1"/>
    <col min="12030" max="12030" width="3" style="1" bestFit="1" customWidth="1"/>
    <col min="12031" max="12031" width="32.33203125" style="1" customWidth="1"/>
    <col min="12032" max="12032" width="46.33203125" style="1" customWidth="1"/>
    <col min="12033" max="12033" width="19" style="1" customWidth="1"/>
    <col min="12034" max="12034" width="0" style="1" hidden="1" customWidth="1"/>
    <col min="12035" max="12035" width="17.6640625" style="1" customWidth="1"/>
    <col min="12036" max="12036" width="0" style="1" hidden="1" customWidth="1"/>
    <col min="12037" max="12037" width="22.33203125" style="1" customWidth="1"/>
    <col min="12038" max="12038" width="5.33203125" style="1" customWidth="1"/>
    <col min="12039" max="12039" width="36.33203125" style="1" customWidth="1"/>
    <col min="12040" max="12040" width="5.6640625" style="1" customWidth="1"/>
    <col min="12041" max="12041" width="0" style="1" hidden="1" customWidth="1"/>
    <col min="12042" max="12042" width="20.6640625" style="1" customWidth="1"/>
    <col min="12043" max="12043" width="4.88671875" style="1" customWidth="1"/>
    <col min="12044" max="12044" width="0" style="1" hidden="1" customWidth="1"/>
    <col min="12045" max="12045" width="24.6640625" style="1" customWidth="1"/>
    <col min="12046" max="12046" width="12.33203125" style="1" customWidth="1"/>
    <col min="12047" max="12047" width="0" style="1" hidden="1" customWidth="1"/>
    <col min="12048" max="12048" width="3.44140625" style="1" customWidth="1"/>
    <col min="12049" max="12049" width="0" style="1" hidden="1" customWidth="1"/>
    <col min="12050" max="12050" width="17.6640625" style="1" customWidth="1"/>
    <col min="12051" max="12051" width="3.44140625" style="1" customWidth="1"/>
    <col min="12052" max="12052" width="0" style="1" hidden="1" customWidth="1"/>
    <col min="12053" max="12053" width="23.6640625" style="1" customWidth="1"/>
    <col min="12054" max="12054" width="10" style="1" customWidth="1"/>
    <col min="12055" max="12055" width="0" style="1" hidden="1" customWidth="1"/>
    <col min="12056" max="12057" width="14.6640625" style="1" customWidth="1"/>
    <col min="12058" max="12058" width="12.88671875" style="1" customWidth="1"/>
    <col min="12059" max="12059" width="3.33203125" style="1" customWidth="1"/>
    <col min="12060" max="12060" width="30.33203125" style="1" customWidth="1"/>
    <col min="12061" max="12061" width="5" style="1" customWidth="1"/>
    <col min="12062" max="12062" width="0" style="1" hidden="1" customWidth="1"/>
    <col min="12063" max="12063" width="14.33203125" style="1" customWidth="1"/>
    <col min="12064" max="12064" width="5.6640625" style="1" customWidth="1"/>
    <col min="12065" max="12065" width="0" style="1" hidden="1" customWidth="1"/>
    <col min="12066" max="12066" width="17.33203125" style="1" customWidth="1"/>
    <col min="12067" max="12067" width="12.6640625" style="1" customWidth="1"/>
    <col min="12068" max="12068" width="0" style="1" hidden="1" customWidth="1"/>
    <col min="12069" max="12069" width="5.33203125" style="1" customWidth="1"/>
    <col min="12070" max="12070" width="0" style="1" hidden="1" customWidth="1"/>
    <col min="12071" max="12071" width="17" style="1" customWidth="1"/>
    <col min="12072" max="12072" width="6.33203125" style="1" customWidth="1"/>
    <col min="12073" max="12073" width="0" style="1" hidden="1" customWidth="1"/>
    <col min="12074" max="12074" width="14.33203125" style="1" customWidth="1"/>
    <col min="12075" max="12075" width="7.5546875" style="1" customWidth="1"/>
    <col min="12076" max="12076" width="0" style="1" hidden="1" customWidth="1"/>
    <col min="12077" max="12078" width="14.33203125" style="1" customWidth="1"/>
    <col min="12079" max="12079" width="20.88671875" style="1" customWidth="1"/>
    <col min="12080" max="12080" width="14.44140625" style="1" customWidth="1"/>
    <col min="12081" max="12081" width="15" style="1" customWidth="1"/>
    <col min="12082" max="12082" width="2.6640625" style="1" customWidth="1"/>
    <col min="12083" max="12083" width="11.6640625" style="1" customWidth="1"/>
    <col min="12084" max="12084" width="11.5546875" style="1" customWidth="1"/>
    <col min="12085" max="12085" width="2.33203125" style="1" customWidth="1"/>
    <col min="12086" max="12086" width="41" style="1" customWidth="1"/>
    <col min="12087" max="12087" width="14.33203125" style="1" customWidth="1"/>
    <col min="12088" max="12089" width="11.5546875" style="1" customWidth="1"/>
    <col min="12090" max="12090" width="21.88671875" style="1" customWidth="1"/>
    <col min="12091" max="12282" width="11.5546875" style="1"/>
    <col min="12283" max="12283" width="21.88671875" style="1" customWidth="1"/>
    <col min="12284" max="12284" width="13.88671875" style="1" customWidth="1"/>
    <col min="12285" max="12285" width="38.6640625" style="1" customWidth="1"/>
    <col min="12286" max="12286" width="3" style="1" bestFit="1" customWidth="1"/>
    <col min="12287" max="12287" width="32.33203125" style="1" customWidth="1"/>
    <col min="12288" max="12288" width="46.33203125" style="1" customWidth="1"/>
    <col min="12289" max="12289" width="19" style="1" customWidth="1"/>
    <col min="12290" max="12290" width="0" style="1" hidden="1" customWidth="1"/>
    <col min="12291" max="12291" width="17.6640625" style="1" customWidth="1"/>
    <col min="12292" max="12292" width="0" style="1" hidden="1" customWidth="1"/>
    <col min="12293" max="12293" width="22.33203125" style="1" customWidth="1"/>
    <col min="12294" max="12294" width="5.33203125" style="1" customWidth="1"/>
    <col min="12295" max="12295" width="36.33203125" style="1" customWidth="1"/>
    <col min="12296" max="12296" width="5.6640625" style="1" customWidth="1"/>
    <col min="12297" max="12297" width="0" style="1" hidden="1" customWidth="1"/>
    <col min="12298" max="12298" width="20.6640625" style="1" customWidth="1"/>
    <col min="12299" max="12299" width="4.88671875" style="1" customWidth="1"/>
    <col min="12300" max="12300" width="0" style="1" hidden="1" customWidth="1"/>
    <col min="12301" max="12301" width="24.6640625" style="1" customWidth="1"/>
    <col min="12302" max="12302" width="12.33203125" style="1" customWidth="1"/>
    <col min="12303" max="12303" width="0" style="1" hidden="1" customWidth="1"/>
    <col min="12304" max="12304" width="3.44140625" style="1" customWidth="1"/>
    <col min="12305" max="12305" width="0" style="1" hidden="1" customWidth="1"/>
    <col min="12306" max="12306" width="17.6640625" style="1" customWidth="1"/>
    <col min="12307" max="12307" width="3.44140625" style="1" customWidth="1"/>
    <col min="12308" max="12308" width="0" style="1" hidden="1" customWidth="1"/>
    <col min="12309" max="12309" width="23.6640625" style="1" customWidth="1"/>
    <col min="12310" max="12310" width="10" style="1" customWidth="1"/>
    <col min="12311" max="12311" width="0" style="1" hidden="1" customWidth="1"/>
    <col min="12312" max="12313" width="14.6640625" style="1" customWidth="1"/>
    <col min="12314" max="12314" width="12.88671875" style="1" customWidth="1"/>
    <col min="12315" max="12315" width="3.33203125" style="1" customWidth="1"/>
    <col min="12316" max="12316" width="30.33203125" style="1" customWidth="1"/>
    <col min="12317" max="12317" width="5" style="1" customWidth="1"/>
    <col min="12318" max="12318" width="0" style="1" hidden="1" customWidth="1"/>
    <col min="12319" max="12319" width="14.33203125" style="1" customWidth="1"/>
    <col min="12320" max="12320" width="5.6640625" style="1" customWidth="1"/>
    <col min="12321" max="12321" width="0" style="1" hidden="1" customWidth="1"/>
    <col min="12322" max="12322" width="17.33203125" style="1" customWidth="1"/>
    <col min="12323" max="12323" width="12.6640625" style="1" customWidth="1"/>
    <col min="12324" max="12324" width="0" style="1" hidden="1" customWidth="1"/>
    <col min="12325" max="12325" width="5.33203125" style="1" customWidth="1"/>
    <col min="12326" max="12326" width="0" style="1" hidden="1" customWidth="1"/>
    <col min="12327" max="12327" width="17" style="1" customWidth="1"/>
    <col min="12328" max="12328" width="6.33203125" style="1" customWidth="1"/>
    <col min="12329" max="12329" width="0" style="1" hidden="1" customWidth="1"/>
    <col min="12330" max="12330" width="14.33203125" style="1" customWidth="1"/>
    <col min="12331" max="12331" width="7.5546875" style="1" customWidth="1"/>
    <col min="12332" max="12332" width="0" style="1" hidden="1" customWidth="1"/>
    <col min="12333" max="12334" width="14.33203125" style="1" customWidth="1"/>
    <col min="12335" max="12335" width="20.88671875" style="1" customWidth="1"/>
    <col min="12336" max="12336" width="14.44140625" style="1" customWidth="1"/>
    <col min="12337" max="12337" width="15" style="1" customWidth="1"/>
    <col min="12338" max="12338" width="2.6640625" style="1" customWidth="1"/>
    <col min="12339" max="12339" width="11.6640625" style="1" customWidth="1"/>
    <col min="12340" max="12340" width="11.5546875" style="1" customWidth="1"/>
    <col min="12341" max="12341" width="2.33203125" style="1" customWidth="1"/>
    <col min="12342" max="12342" width="41" style="1" customWidth="1"/>
    <col min="12343" max="12343" width="14.33203125" style="1" customWidth="1"/>
    <col min="12344" max="12345" width="11.5546875" style="1" customWidth="1"/>
    <col min="12346" max="12346" width="21.88671875" style="1" customWidth="1"/>
    <col min="12347" max="12538" width="11.5546875" style="1"/>
    <col min="12539" max="12539" width="21.88671875" style="1" customWidth="1"/>
    <col min="12540" max="12540" width="13.88671875" style="1" customWidth="1"/>
    <col min="12541" max="12541" width="38.6640625" style="1" customWidth="1"/>
    <col min="12542" max="12542" width="3" style="1" bestFit="1" customWidth="1"/>
    <col min="12543" max="12543" width="32.33203125" style="1" customWidth="1"/>
    <col min="12544" max="12544" width="46.33203125" style="1" customWidth="1"/>
    <col min="12545" max="12545" width="19" style="1" customWidth="1"/>
    <col min="12546" max="12546" width="0" style="1" hidden="1" customWidth="1"/>
    <col min="12547" max="12547" width="17.6640625" style="1" customWidth="1"/>
    <col min="12548" max="12548" width="0" style="1" hidden="1" customWidth="1"/>
    <col min="12549" max="12549" width="22.33203125" style="1" customWidth="1"/>
    <col min="12550" max="12550" width="5.33203125" style="1" customWidth="1"/>
    <col min="12551" max="12551" width="36.33203125" style="1" customWidth="1"/>
    <col min="12552" max="12552" width="5.6640625" style="1" customWidth="1"/>
    <col min="12553" max="12553" width="0" style="1" hidden="1" customWidth="1"/>
    <col min="12554" max="12554" width="20.6640625" style="1" customWidth="1"/>
    <col min="12555" max="12555" width="4.88671875" style="1" customWidth="1"/>
    <col min="12556" max="12556" width="0" style="1" hidden="1" customWidth="1"/>
    <col min="12557" max="12557" width="24.6640625" style="1" customWidth="1"/>
    <col min="12558" max="12558" width="12.33203125" style="1" customWidth="1"/>
    <col min="12559" max="12559" width="0" style="1" hidden="1" customWidth="1"/>
    <col min="12560" max="12560" width="3.44140625" style="1" customWidth="1"/>
    <col min="12561" max="12561" width="0" style="1" hidden="1" customWidth="1"/>
    <col min="12562" max="12562" width="17.6640625" style="1" customWidth="1"/>
    <col min="12563" max="12563" width="3.44140625" style="1" customWidth="1"/>
    <col min="12564" max="12564" width="0" style="1" hidden="1" customWidth="1"/>
    <col min="12565" max="12565" width="23.6640625" style="1" customWidth="1"/>
    <col min="12566" max="12566" width="10" style="1" customWidth="1"/>
    <col min="12567" max="12567" width="0" style="1" hidden="1" customWidth="1"/>
    <col min="12568" max="12569" width="14.6640625" style="1" customWidth="1"/>
    <col min="12570" max="12570" width="12.88671875" style="1" customWidth="1"/>
    <col min="12571" max="12571" width="3.33203125" style="1" customWidth="1"/>
    <col min="12572" max="12572" width="30.33203125" style="1" customWidth="1"/>
    <col min="12573" max="12573" width="5" style="1" customWidth="1"/>
    <col min="12574" max="12574" width="0" style="1" hidden="1" customWidth="1"/>
    <col min="12575" max="12575" width="14.33203125" style="1" customWidth="1"/>
    <col min="12576" max="12576" width="5.6640625" style="1" customWidth="1"/>
    <col min="12577" max="12577" width="0" style="1" hidden="1" customWidth="1"/>
    <col min="12578" max="12578" width="17.33203125" style="1" customWidth="1"/>
    <col min="12579" max="12579" width="12.6640625" style="1" customWidth="1"/>
    <col min="12580" max="12580" width="0" style="1" hidden="1" customWidth="1"/>
    <col min="12581" max="12581" width="5.33203125" style="1" customWidth="1"/>
    <col min="12582" max="12582" width="0" style="1" hidden="1" customWidth="1"/>
    <col min="12583" max="12583" width="17" style="1" customWidth="1"/>
    <col min="12584" max="12584" width="6.33203125" style="1" customWidth="1"/>
    <col min="12585" max="12585" width="0" style="1" hidden="1" customWidth="1"/>
    <col min="12586" max="12586" width="14.33203125" style="1" customWidth="1"/>
    <col min="12587" max="12587" width="7.5546875" style="1" customWidth="1"/>
    <col min="12588" max="12588" width="0" style="1" hidden="1" customWidth="1"/>
    <col min="12589" max="12590" width="14.33203125" style="1" customWidth="1"/>
    <col min="12591" max="12591" width="20.88671875" style="1" customWidth="1"/>
    <col min="12592" max="12592" width="14.44140625" style="1" customWidth="1"/>
    <col min="12593" max="12593" width="15" style="1" customWidth="1"/>
    <col min="12594" max="12594" width="2.6640625" style="1" customWidth="1"/>
    <col min="12595" max="12595" width="11.6640625" style="1" customWidth="1"/>
    <col min="12596" max="12596" width="11.5546875" style="1" customWidth="1"/>
    <col min="12597" max="12597" width="2.33203125" style="1" customWidth="1"/>
    <col min="12598" max="12598" width="41" style="1" customWidth="1"/>
    <col min="12599" max="12599" width="14.33203125" style="1" customWidth="1"/>
    <col min="12600" max="12601" width="11.5546875" style="1" customWidth="1"/>
    <col min="12602" max="12602" width="21.88671875" style="1" customWidth="1"/>
    <col min="12603" max="12794" width="11.5546875" style="1"/>
    <col min="12795" max="12795" width="21.88671875" style="1" customWidth="1"/>
    <col min="12796" max="12796" width="13.88671875" style="1" customWidth="1"/>
    <col min="12797" max="12797" width="38.6640625" style="1" customWidth="1"/>
    <col min="12798" max="12798" width="3" style="1" bestFit="1" customWidth="1"/>
    <col min="12799" max="12799" width="32.33203125" style="1" customWidth="1"/>
    <col min="12800" max="12800" width="46.33203125" style="1" customWidth="1"/>
    <col min="12801" max="12801" width="19" style="1" customWidth="1"/>
    <col min="12802" max="12802" width="0" style="1" hidden="1" customWidth="1"/>
    <col min="12803" max="12803" width="17.6640625" style="1" customWidth="1"/>
    <col min="12804" max="12804" width="0" style="1" hidden="1" customWidth="1"/>
    <col min="12805" max="12805" width="22.33203125" style="1" customWidth="1"/>
    <col min="12806" max="12806" width="5.33203125" style="1" customWidth="1"/>
    <col min="12807" max="12807" width="36.33203125" style="1" customWidth="1"/>
    <col min="12808" max="12808" width="5.6640625" style="1" customWidth="1"/>
    <col min="12809" max="12809" width="0" style="1" hidden="1" customWidth="1"/>
    <col min="12810" max="12810" width="20.6640625" style="1" customWidth="1"/>
    <col min="12811" max="12811" width="4.88671875" style="1" customWidth="1"/>
    <col min="12812" max="12812" width="0" style="1" hidden="1" customWidth="1"/>
    <col min="12813" max="12813" width="24.6640625" style="1" customWidth="1"/>
    <col min="12814" max="12814" width="12.33203125" style="1" customWidth="1"/>
    <col min="12815" max="12815" width="0" style="1" hidden="1" customWidth="1"/>
    <col min="12816" max="12816" width="3.44140625" style="1" customWidth="1"/>
    <col min="12817" max="12817" width="0" style="1" hidden="1" customWidth="1"/>
    <col min="12818" max="12818" width="17.6640625" style="1" customWidth="1"/>
    <col min="12819" max="12819" width="3.44140625" style="1" customWidth="1"/>
    <col min="12820" max="12820" width="0" style="1" hidden="1" customWidth="1"/>
    <col min="12821" max="12821" width="23.6640625" style="1" customWidth="1"/>
    <col min="12822" max="12822" width="10" style="1" customWidth="1"/>
    <col min="12823" max="12823" width="0" style="1" hidden="1" customWidth="1"/>
    <col min="12824" max="12825" width="14.6640625" style="1" customWidth="1"/>
    <col min="12826" max="12826" width="12.88671875" style="1" customWidth="1"/>
    <col min="12827" max="12827" width="3.33203125" style="1" customWidth="1"/>
    <col min="12828" max="12828" width="30.33203125" style="1" customWidth="1"/>
    <col min="12829" max="12829" width="5" style="1" customWidth="1"/>
    <col min="12830" max="12830" width="0" style="1" hidden="1" customWidth="1"/>
    <col min="12831" max="12831" width="14.33203125" style="1" customWidth="1"/>
    <col min="12832" max="12832" width="5.6640625" style="1" customWidth="1"/>
    <col min="12833" max="12833" width="0" style="1" hidden="1" customWidth="1"/>
    <col min="12834" max="12834" width="17.33203125" style="1" customWidth="1"/>
    <col min="12835" max="12835" width="12.6640625" style="1" customWidth="1"/>
    <col min="12836" max="12836" width="0" style="1" hidden="1" customWidth="1"/>
    <col min="12837" max="12837" width="5.33203125" style="1" customWidth="1"/>
    <col min="12838" max="12838" width="0" style="1" hidden="1" customWidth="1"/>
    <col min="12839" max="12839" width="17" style="1" customWidth="1"/>
    <col min="12840" max="12840" width="6.33203125" style="1" customWidth="1"/>
    <col min="12841" max="12841" width="0" style="1" hidden="1" customWidth="1"/>
    <col min="12842" max="12842" width="14.33203125" style="1" customWidth="1"/>
    <col min="12843" max="12843" width="7.5546875" style="1" customWidth="1"/>
    <col min="12844" max="12844" width="0" style="1" hidden="1" customWidth="1"/>
    <col min="12845" max="12846" width="14.33203125" style="1" customWidth="1"/>
    <col min="12847" max="12847" width="20.88671875" style="1" customWidth="1"/>
    <col min="12848" max="12848" width="14.44140625" style="1" customWidth="1"/>
    <col min="12849" max="12849" width="15" style="1" customWidth="1"/>
    <col min="12850" max="12850" width="2.6640625" style="1" customWidth="1"/>
    <col min="12851" max="12851" width="11.6640625" style="1" customWidth="1"/>
    <col min="12852" max="12852" width="11.5546875" style="1" customWidth="1"/>
    <col min="12853" max="12853" width="2.33203125" style="1" customWidth="1"/>
    <col min="12854" max="12854" width="41" style="1" customWidth="1"/>
    <col min="12855" max="12855" width="14.33203125" style="1" customWidth="1"/>
    <col min="12856" max="12857" width="11.5546875" style="1" customWidth="1"/>
    <col min="12858" max="12858" width="21.88671875" style="1" customWidth="1"/>
    <col min="12859" max="13050" width="11.5546875" style="1"/>
    <col min="13051" max="13051" width="21.88671875" style="1" customWidth="1"/>
    <col min="13052" max="13052" width="13.88671875" style="1" customWidth="1"/>
    <col min="13053" max="13053" width="38.6640625" style="1" customWidth="1"/>
    <col min="13054" max="13054" width="3" style="1" bestFit="1" customWidth="1"/>
    <col min="13055" max="13055" width="32.33203125" style="1" customWidth="1"/>
    <col min="13056" max="13056" width="46.33203125" style="1" customWidth="1"/>
    <col min="13057" max="13057" width="19" style="1" customWidth="1"/>
    <col min="13058" max="13058" width="0" style="1" hidden="1" customWidth="1"/>
    <col min="13059" max="13059" width="17.6640625" style="1" customWidth="1"/>
    <col min="13060" max="13060" width="0" style="1" hidden="1" customWidth="1"/>
    <col min="13061" max="13061" width="22.33203125" style="1" customWidth="1"/>
    <col min="13062" max="13062" width="5.33203125" style="1" customWidth="1"/>
    <col min="13063" max="13063" width="36.33203125" style="1" customWidth="1"/>
    <col min="13064" max="13064" width="5.6640625" style="1" customWidth="1"/>
    <col min="13065" max="13065" width="0" style="1" hidden="1" customWidth="1"/>
    <col min="13066" max="13066" width="20.6640625" style="1" customWidth="1"/>
    <col min="13067" max="13067" width="4.88671875" style="1" customWidth="1"/>
    <col min="13068" max="13068" width="0" style="1" hidden="1" customWidth="1"/>
    <col min="13069" max="13069" width="24.6640625" style="1" customWidth="1"/>
    <col min="13070" max="13070" width="12.33203125" style="1" customWidth="1"/>
    <col min="13071" max="13071" width="0" style="1" hidden="1" customWidth="1"/>
    <col min="13072" max="13072" width="3.44140625" style="1" customWidth="1"/>
    <col min="13073" max="13073" width="0" style="1" hidden="1" customWidth="1"/>
    <col min="13074" max="13074" width="17.6640625" style="1" customWidth="1"/>
    <col min="13075" max="13075" width="3.44140625" style="1" customWidth="1"/>
    <col min="13076" max="13076" width="0" style="1" hidden="1" customWidth="1"/>
    <col min="13077" max="13077" width="23.6640625" style="1" customWidth="1"/>
    <col min="13078" max="13078" width="10" style="1" customWidth="1"/>
    <col min="13079" max="13079" width="0" style="1" hidden="1" customWidth="1"/>
    <col min="13080" max="13081" width="14.6640625" style="1" customWidth="1"/>
    <col min="13082" max="13082" width="12.88671875" style="1" customWidth="1"/>
    <col min="13083" max="13083" width="3.33203125" style="1" customWidth="1"/>
    <col min="13084" max="13084" width="30.33203125" style="1" customWidth="1"/>
    <col min="13085" max="13085" width="5" style="1" customWidth="1"/>
    <col min="13086" max="13086" width="0" style="1" hidden="1" customWidth="1"/>
    <col min="13087" max="13087" width="14.33203125" style="1" customWidth="1"/>
    <col min="13088" max="13088" width="5.6640625" style="1" customWidth="1"/>
    <col min="13089" max="13089" width="0" style="1" hidden="1" customWidth="1"/>
    <col min="13090" max="13090" width="17.33203125" style="1" customWidth="1"/>
    <col min="13091" max="13091" width="12.6640625" style="1" customWidth="1"/>
    <col min="13092" max="13092" width="0" style="1" hidden="1" customWidth="1"/>
    <col min="13093" max="13093" width="5.33203125" style="1" customWidth="1"/>
    <col min="13094" max="13094" width="0" style="1" hidden="1" customWidth="1"/>
    <col min="13095" max="13095" width="17" style="1" customWidth="1"/>
    <col min="13096" max="13096" width="6.33203125" style="1" customWidth="1"/>
    <col min="13097" max="13097" width="0" style="1" hidden="1" customWidth="1"/>
    <col min="13098" max="13098" width="14.33203125" style="1" customWidth="1"/>
    <col min="13099" max="13099" width="7.5546875" style="1" customWidth="1"/>
    <col min="13100" max="13100" width="0" style="1" hidden="1" customWidth="1"/>
    <col min="13101" max="13102" width="14.33203125" style="1" customWidth="1"/>
    <col min="13103" max="13103" width="20.88671875" style="1" customWidth="1"/>
    <col min="13104" max="13104" width="14.44140625" style="1" customWidth="1"/>
    <col min="13105" max="13105" width="15" style="1" customWidth="1"/>
    <col min="13106" max="13106" width="2.6640625" style="1" customWidth="1"/>
    <col min="13107" max="13107" width="11.6640625" style="1" customWidth="1"/>
    <col min="13108" max="13108" width="11.5546875" style="1" customWidth="1"/>
    <col min="13109" max="13109" width="2.33203125" style="1" customWidth="1"/>
    <col min="13110" max="13110" width="41" style="1" customWidth="1"/>
    <col min="13111" max="13111" width="14.33203125" style="1" customWidth="1"/>
    <col min="13112" max="13113" width="11.5546875" style="1" customWidth="1"/>
    <col min="13114" max="13114" width="21.88671875" style="1" customWidth="1"/>
    <col min="13115" max="13306" width="11.5546875" style="1"/>
    <col min="13307" max="13307" width="21.88671875" style="1" customWidth="1"/>
    <col min="13308" max="13308" width="13.88671875" style="1" customWidth="1"/>
    <col min="13309" max="13309" width="38.6640625" style="1" customWidth="1"/>
    <col min="13310" max="13310" width="3" style="1" bestFit="1" customWidth="1"/>
    <col min="13311" max="13311" width="32.33203125" style="1" customWidth="1"/>
    <col min="13312" max="13312" width="46.33203125" style="1" customWidth="1"/>
    <col min="13313" max="13313" width="19" style="1" customWidth="1"/>
    <col min="13314" max="13314" width="0" style="1" hidden="1" customWidth="1"/>
    <col min="13315" max="13315" width="17.6640625" style="1" customWidth="1"/>
    <col min="13316" max="13316" width="0" style="1" hidden="1" customWidth="1"/>
    <col min="13317" max="13317" width="22.33203125" style="1" customWidth="1"/>
    <col min="13318" max="13318" width="5.33203125" style="1" customWidth="1"/>
    <col min="13319" max="13319" width="36.33203125" style="1" customWidth="1"/>
    <col min="13320" max="13320" width="5.6640625" style="1" customWidth="1"/>
    <col min="13321" max="13321" width="0" style="1" hidden="1" customWidth="1"/>
    <col min="13322" max="13322" width="20.6640625" style="1" customWidth="1"/>
    <col min="13323" max="13323" width="4.88671875" style="1" customWidth="1"/>
    <col min="13324" max="13324" width="0" style="1" hidden="1" customWidth="1"/>
    <col min="13325" max="13325" width="24.6640625" style="1" customWidth="1"/>
    <col min="13326" max="13326" width="12.33203125" style="1" customWidth="1"/>
    <col min="13327" max="13327" width="0" style="1" hidden="1" customWidth="1"/>
    <col min="13328" max="13328" width="3.44140625" style="1" customWidth="1"/>
    <col min="13329" max="13329" width="0" style="1" hidden="1" customWidth="1"/>
    <col min="13330" max="13330" width="17.6640625" style="1" customWidth="1"/>
    <col min="13331" max="13331" width="3.44140625" style="1" customWidth="1"/>
    <col min="13332" max="13332" width="0" style="1" hidden="1" customWidth="1"/>
    <col min="13333" max="13333" width="23.6640625" style="1" customWidth="1"/>
    <col min="13334" max="13334" width="10" style="1" customWidth="1"/>
    <col min="13335" max="13335" width="0" style="1" hidden="1" customWidth="1"/>
    <col min="13336" max="13337" width="14.6640625" style="1" customWidth="1"/>
    <col min="13338" max="13338" width="12.88671875" style="1" customWidth="1"/>
    <col min="13339" max="13339" width="3.33203125" style="1" customWidth="1"/>
    <col min="13340" max="13340" width="30.33203125" style="1" customWidth="1"/>
    <col min="13341" max="13341" width="5" style="1" customWidth="1"/>
    <col min="13342" max="13342" width="0" style="1" hidden="1" customWidth="1"/>
    <col min="13343" max="13343" width="14.33203125" style="1" customWidth="1"/>
    <col min="13344" max="13344" width="5.6640625" style="1" customWidth="1"/>
    <col min="13345" max="13345" width="0" style="1" hidden="1" customWidth="1"/>
    <col min="13346" max="13346" width="17.33203125" style="1" customWidth="1"/>
    <col min="13347" max="13347" width="12.6640625" style="1" customWidth="1"/>
    <col min="13348" max="13348" width="0" style="1" hidden="1" customWidth="1"/>
    <col min="13349" max="13349" width="5.33203125" style="1" customWidth="1"/>
    <col min="13350" max="13350" width="0" style="1" hidden="1" customWidth="1"/>
    <col min="13351" max="13351" width="17" style="1" customWidth="1"/>
    <col min="13352" max="13352" width="6.33203125" style="1" customWidth="1"/>
    <col min="13353" max="13353" width="0" style="1" hidden="1" customWidth="1"/>
    <col min="13354" max="13354" width="14.33203125" style="1" customWidth="1"/>
    <col min="13355" max="13355" width="7.5546875" style="1" customWidth="1"/>
    <col min="13356" max="13356" width="0" style="1" hidden="1" customWidth="1"/>
    <col min="13357" max="13358" width="14.33203125" style="1" customWidth="1"/>
    <col min="13359" max="13359" width="20.88671875" style="1" customWidth="1"/>
    <col min="13360" max="13360" width="14.44140625" style="1" customWidth="1"/>
    <col min="13361" max="13361" width="15" style="1" customWidth="1"/>
    <col min="13362" max="13362" width="2.6640625" style="1" customWidth="1"/>
    <col min="13363" max="13363" width="11.6640625" style="1" customWidth="1"/>
    <col min="13364" max="13364" width="11.5546875" style="1" customWidth="1"/>
    <col min="13365" max="13365" width="2.33203125" style="1" customWidth="1"/>
    <col min="13366" max="13366" width="41" style="1" customWidth="1"/>
    <col min="13367" max="13367" width="14.33203125" style="1" customWidth="1"/>
    <col min="13368" max="13369" width="11.5546875" style="1" customWidth="1"/>
    <col min="13370" max="13370" width="21.88671875" style="1" customWidth="1"/>
    <col min="13371" max="13562" width="11.5546875" style="1"/>
    <col min="13563" max="13563" width="21.88671875" style="1" customWidth="1"/>
    <col min="13564" max="13564" width="13.88671875" style="1" customWidth="1"/>
    <col min="13565" max="13565" width="38.6640625" style="1" customWidth="1"/>
    <col min="13566" max="13566" width="3" style="1" bestFit="1" customWidth="1"/>
    <col min="13567" max="13567" width="32.33203125" style="1" customWidth="1"/>
    <col min="13568" max="13568" width="46.33203125" style="1" customWidth="1"/>
    <col min="13569" max="13569" width="19" style="1" customWidth="1"/>
    <col min="13570" max="13570" width="0" style="1" hidden="1" customWidth="1"/>
    <col min="13571" max="13571" width="17.6640625" style="1" customWidth="1"/>
    <col min="13572" max="13572" width="0" style="1" hidden="1" customWidth="1"/>
    <col min="13573" max="13573" width="22.33203125" style="1" customWidth="1"/>
    <col min="13574" max="13574" width="5.33203125" style="1" customWidth="1"/>
    <col min="13575" max="13575" width="36.33203125" style="1" customWidth="1"/>
    <col min="13576" max="13576" width="5.6640625" style="1" customWidth="1"/>
    <col min="13577" max="13577" width="0" style="1" hidden="1" customWidth="1"/>
    <col min="13578" max="13578" width="20.6640625" style="1" customWidth="1"/>
    <col min="13579" max="13579" width="4.88671875" style="1" customWidth="1"/>
    <col min="13580" max="13580" width="0" style="1" hidden="1" customWidth="1"/>
    <col min="13581" max="13581" width="24.6640625" style="1" customWidth="1"/>
    <col min="13582" max="13582" width="12.33203125" style="1" customWidth="1"/>
    <col min="13583" max="13583" width="0" style="1" hidden="1" customWidth="1"/>
    <col min="13584" max="13584" width="3.44140625" style="1" customWidth="1"/>
    <col min="13585" max="13585" width="0" style="1" hidden="1" customWidth="1"/>
    <col min="13586" max="13586" width="17.6640625" style="1" customWidth="1"/>
    <col min="13587" max="13587" width="3.44140625" style="1" customWidth="1"/>
    <col min="13588" max="13588" width="0" style="1" hidden="1" customWidth="1"/>
    <col min="13589" max="13589" width="23.6640625" style="1" customWidth="1"/>
    <col min="13590" max="13590" width="10" style="1" customWidth="1"/>
    <col min="13591" max="13591" width="0" style="1" hidden="1" customWidth="1"/>
    <col min="13592" max="13593" width="14.6640625" style="1" customWidth="1"/>
    <col min="13594" max="13594" width="12.88671875" style="1" customWidth="1"/>
    <col min="13595" max="13595" width="3.33203125" style="1" customWidth="1"/>
    <col min="13596" max="13596" width="30.33203125" style="1" customWidth="1"/>
    <col min="13597" max="13597" width="5" style="1" customWidth="1"/>
    <col min="13598" max="13598" width="0" style="1" hidden="1" customWidth="1"/>
    <col min="13599" max="13599" width="14.33203125" style="1" customWidth="1"/>
    <col min="13600" max="13600" width="5.6640625" style="1" customWidth="1"/>
    <col min="13601" max="13601" width="0" style="1" hidden="1" customWidth="1"/>
    <col min="13602" max="13602" width="17.33203125" style="1" customWidth="1"/>
    <col min="13603" max="13603" width="12.6640625" style="1" customWidth="1"/>
    <col min="13604" max="13604" width="0" style="1" hidden="1" customWidth="1"/>
    <col min="13605" max="13605" width="5.33203125" style="1" customWidth="1"/>
    <col min="13606" max="13606" width="0" style="1" hidden="1" customWidth="1"/>
    <col min="13607" max="13607" width="17" style="1" customWidth="1"/>
    <col min="13608" max="13608" width="6.33203125" style="1" customWidth="1"/>
    <col min="13609" max="13609" width="0" style="1" hidden="1" customWidth="1"/>
    <col min="13610" max="13610" width="14.33203125" style="1" customWidth="1"/>
    <col min="13611" max="13611" width="7.5546875" style="1" customWidth="1"/>
    <col min="13612" max="13612" width="0" style="1" hidden="1" customWidth="1"/>
    <col min="13613" max="13614" width="14.33203125" style="1" customWidth="1"/>
    <col min="13615" max="13615" width="20.88671875" style="1" customWidth="1"/>
    <col min="13616" max="13616" width="14.44140625" style="1" customWidth="1"/>
    <col min="13617" max="13617" width="15" style="1" customWidth="1"/>
    <col min="13618" max="13618" width="2.6640625" style="1" customWidth="1"/>
    <col min="13619" max="13619" width="11.6640625" style="1" customWidth="1"/>
    <col min="13620" max="13620" width="11.5546875" style="1" customWidth="1"/>
    <col min="13621" max="13621" width="2.33203125" style="1" customWidth="1"/>
    <col min="13622" max="13622" width="41" style="1" customWidth="1"/>
    <col min="13623" max="13623" width="14.33203125" style="1" customWidth="1"/>
    <col min="13624" max="13625" width="11.5546875" style="1" customWidth="1"/>
    <col min="13626" max="13626" width="21.88671875" style="1" customWidth="1"/>
    <col min="13627" max="13818" width="11.5546875" style="1"/>
    <col min="13819" max="13819" width="21.88671875" style="1" customWidth="1"/>
    <col min="13820" max="13820" width="13.88671875" style="1" customWidth="1"/>
    <col min="13821" max="13821" width="38.6640625" style="1" customWidth="1"/>
    <col min="13822" max="13822" width="3" style="1" bestFit="1" customWidth="1"/>
    <col min="13823" max="13823" width="32.33203125" style="1" customWidth="1"/>
    <col min="13824" max="13824" width="46.33203125" style="1" customWidth="1"/>
    <col min="13825" max="13825" width="19" style="1" customWidth="1"/>
    <col min="13826" max="13826" width="0" style="1" hidden="1" customWidth="1"/>
    <col min="13827" max="13827" width="17.6640625" style="1" customWidth="1"/>
    <col min="13828" max="13828" width="0" style="1" hidden="1" customWidth="1"/>
    <col min="13829" max="13829" width="22.33203125" style="1" customWidth="1"/>
    <col min="13830" max="13830" width="5.33203125" style="1" customWidth="1"/>
    <col min="13831" max="13831" width="36.33203125" style="1" customWidth="1"/>
    <col min="13832" max="13832" width="5.6640625" style="1" customWidth="1"/>
    <col min="13833" max="13833" width="0" style="1" hidden="1" customWidth="1"/>
    <col min="13834" max="13834" width="20.6640625" style="1" customWidth="1"/>
    <col min="13835" max="13835" width="4.88671875" style="1" customWidth="1"/>
    <col min="13836" max="13836" width="0" style="1" hidden="1" customWidth="1"/>
    <col min="13837" max="13837" width="24.6640625" style="1" customWidth="1"/>
    <col min="13838" max="13838" width="12.33203125" style="1" customWidth="1"/>
    <col min="13839" max="13839" width="0" style="1" hidden="1" customWidth="1"/>
    <col min="13840" max="13840" width="3.44140625" style="1" customWidth="1"/>
    <col min="13841" max="13841" width="0" style="1" hidden="1" customWidth="1"/>
    <col min="13842" max="13842" width="17.6640625" style="1" customWidth="1"/>
    <col min="13843" max="13843" width="3.44140625" style="1" customWidth="1"/>
    <col min="13844" max="13844" width="0" style="1" hidden="1" customWidth="1"/>
    <col min="13845" max="13845" width="23.6640625" style="1" customWidth="1"/>
    <col min="13846" max="13846" width="10" style="1" customWidth="1"/>
    <col min="13847" max="13847" width="0" style="1" hidden="1" customWidth="1"/>
    <col min="13848" max="13849" width="14.6640625" style="1" customWidth="1"/>
    <col min="13850" max="13850" width="12.88671875" style="1" customWidth="1"/>
    <col min="13851" max="13851" width="3.33203125" style="1" customWidth="1"/>
    <col min="13852" max="13852" width="30.33203125" style="1" customWidth="1"/>
    <col min="13853" max="13853" width="5" style="1" customWidth="1"/>
    <col min="13854" max="13854" width="0" style="1" hidden="1" customWidth="1"/>
    <col min="13855" max="13855" width="14.33203125" style="1" customWidth="1"/>
    <col min="13856" max="13856" width="5.6640625" style="1" customWidth="1"/>
    <col min="13857" max="13857" width="0" style="1" hidden="1" customWidth="1"/>
    <col min="13858" max="13858" width="17.33203125" style="1" customWidth="1"/>
    <col min="13859" max="13859" width="12.6640625" style="1" customWidth="1"/>
    <col min="13860" max="13860" width="0" style="1" hidden="1" customWidth="1"/>
    <col min="13861" max="13861" width="5.33203125" style="1" customWidth="1"/>
    <col min="13862" max="13862" width="0" style="1" hidden="1" customWidth="1"/>
    <col min="13863" max="13863" width="17" style="1" customWidth="1"/>
    <col min="13864" max="13864" width="6.33203125" style="1" customWidth="1"/>
    <col min="13865" max="13865" width="0" style="1" hidden="1" customWidth="1"/>
    <col min="13866" max="13866" width="14.33203125" style="1" customWidth="1"/>
    <col min="13867" max="13867" width="7.5546875" style="1" customWidth="1"/>
    <col min="13868" max="13868" width="0" style="1" hidden="1" customWidth="1"/>
    <col min="13869" max="13870" width="14.33203125" style="1" customWidth="1"/>
    <col min="13871" max="13871" width="20.88671875" style="1" customWidth="1"/>
    <col min="13872" max="13872" width="14.44140625" style="1" customWidth="1"/>
    <col min="13873" max="13873" width="15" style="1" customWidth="1"/>
    <col min="13874" max="13874" width="2.6640625" style="1" customWidth="1"/>
    <col min="13875" max="13875" width="11.6640625" style="1" customWidth="1"/>
    <col min="13876" max="13876" width="11.5546875" style="1" customWidth="1"/>
    <col min="13877" max="13877" width="2.33203125" style="1" customWidth="1"/>
    <col min="13878" max="13878" width="41" style="1" customWidth="1"/>
    <col min="13879" max="13879" width="14.33203125" style="1" customWidth="1"/>
    <col min="13880" max="13881" width="11.5546875" style="1" customWidth="1"/>
    <col min="13882" max="13882" width="21.88671875" style="1" customWidth="1"/>
    <col min="13883" max="14074" width="11.5546875" style="1"/>
    <col min="14075" max="14075" width="21.88671875" style="1" customWidth="1"/>
    <col min="14076" max="14076" width="13.88671875" style="1" customWidth="1"/>
    <col min="14077" max="14077" width="38.6640625" style="1" customWidth="1"/>
    <col min="14078" max="14078" width="3" style="1" bestFit="1" customWidth="1"/>
    <col min="14079" max="14079" width="32.33203125" style="1" customWidth="1"/>
    <col min="14080" max="14080" width="46.33203125" style="1" customWidth="1"/>
    <col min="14081" max="14081" width="19" style="1" customWidth="1"/>
    <col min="14082" max="14082" width="0" style="1" hidden="1" customWidth="1"/>
    <col min="14083" max="14083" width="17.6640625" style="1" customWidth="1"/>
    <col min="14084" max="14084" width="0" style="1" hidden="1" customWidth="1"/>
    <col min="14085" max="14085" width="22.33203125" style="1" customWidth="1"/>
    <col min="14086" max="14086" width="5.33203125" style="1" customWidth="1"/>
    <col min="14087" max="14087" width="36.33203125" style="1" customWidth="1"/>
    <col min="14088" max="14088" width="5.6640625" style="1" customWidth="1"/>
    <col min="14089" max="14089" width="0" style="1" hidden="1" customWidth="1"/>
    <col min="14090" max="14090" width="20.6640625" style="1" customWidth="1"/>
    <col min="14091" max="14091" width="4.88671875" style="1" customWidth="1"/>
    <col min="14092" max="14092" width="0" style="1" hidden="1" customWidth="1"/>
    <col min="14093" max="14093" width="24.6640625" style="1" customWidth="1"/>
    <col min="14094" max="14094" width="12.33203125" style="1" customWidth="1"/>
    <col min="14095" max="14095" width="0" style="1" hidden="1" customWidth="1"/>
    <col min="14096" max="14096" width="3.44140625" style="1" customWidth="1"/>
    <col min="14097" max="14097" width="0" style="1" hidden="1" customWidth="1"/>
    <col min="14098" max="14098" width="17.6640625" style="1" customWidth="1"/>
    <col min="14099" max="14099" width="3.44140625" style="1" customWidth="1"/>
    <col min="14100" max="14100" width="0" style="1" hidden="1" customWidth="1"/>
    <col min="14101" max="14101" width="23.6640625" style="1" customWidth="1"/>
    <col min="14102" max="14102" width="10" style="1" customWidth="1"/>
    <col min="14103" max="14103" width="0" style="1" hidden="1" customWidth="1"/>
    <col min="14104" max="14105" width="14.6640625" style="1" customWidth="1"/>
    <col min="14106" max="14106" width="12.88671875" style="1" customWidth="1"/>
    <col min="14107" max="14107" width="3.33203125" style="1" customWidth="1"/>
    <col min="14108" max="14108" width="30.33203125" style="1" customWidth="1"/>
    <col min="14109" max="14109" width="5" style="1" customWidth="1"/>
    <col min="14110" max="14110" width="0" style="1" hidden="1" customWidth="1"/>
    <col min="14111" max="14111" width="14.33203125" style="1" customWidth="1"/>
    <col min="14112" max="14112" width="5.6640625" style="1" customWidth="1"/>
    <col min="14113" max="14113" width="0" style="1" hidden="1" customWidth="1"/>
    <col min="14114" max="14114" width="17.33203125" style="1" customWidth="1"/>
    <col min="14115" max="14115" width="12.6640625" style="1" customWidth="1"/>
    <col min="14116" max="14116" width="0" style="1" hidden="1" customWidth="1"/>
    <col min="14117" max="14117" width="5.33203125" style="1" customWidth="1"/>
    <col min="14118" max="14118" width="0" style="1" hidden="1" customWidth="1"/>
    <col min="14119" max="14119" width="17" style="1" customWidth="1"/>
    <col min="14120" max="14120" width="6.33203125" style="1" customWidth="1"/>
    <col min="14121" max="14121" width="0" style="1" hidden="1" customWidth="1"/>
    <col min="14122" max="14122" width="14.33203125" style="1" customWidth="1"/>
    <col min="14123" max="14123" width="7.5546875" style="1" customWidth="1"/>
    <col min="14124" max="14124" width="0" style="1" hidden="1" customWidth="1"/>
    <col min="14125" max="14126" width="14.33203125" style="1" customWidth="1"/>
    <col min="14127" max="14127" width="20.88671875" style="1" customWidth="1"/>
    <col min="14128" max="14128" width="14.44140625" style="1" customWidth="1"/>
    <col min="14129" max="14129" width="15" style="1" customWidth="1"/>
    <col min="14130" max="14130" width="2.6640625" style="1" customWidth="1"/>
    <col min="14131" max="14131" width="11.6640625" style="1" customWidth="1"/>
    <col min="14132" max="14132" width="11.5546875" style="1" customWidth="1"/>
    <col min="14133" max="14133" width="2.33203125" style="1" customWidth="1"/>
    <col min="14134" max="14134" width="41" style="1" customWidth="1"/>
    <col min="14135" max="14135" width="14.33203125" style="1" customWidth="1"/>
    <col min="14136" max="14137" width="11.5546875" style="1" customWidth="1"/>
    <col min="14138" max="14138" width="21.88671875" style="1" customWidth="1"/>
    <col min="14139" max="14330" width="11.5546875" style="1"/>
    <col min="14331" max="14331" width="21.88671875" style="1" customWidth="1"/>
    <col min="14332" max="14332" width="13.88671875" style="1" customWidth="1"/>
    <col min="14333" max="14333" width="38.6640625" style="1" customWidth="1"/>
    <col min="14334" max="14334" width="3" style="1" bestFit="1" customWidth="1"/>
    <col min="14335" max="14335" width="32.33203125" style="1" customWidth="1"/>
    <col min="14336" max="14336" width="46.33203125" style="1" customWidth="1"/>
    <col min="14337" max="14337" width="19" style="1" customWidth="1"/>
    <col min="14338" max="14338" width="0" style="1" hidden="1" customWidth="1"/>
    <col min="14339" max="14339" width="17.6640625" style="1" customWidth="1"/>
    <col min="14340" max="14340" width="0" style="1" hidden="1" customWidth="1"/>
    <col min="14341" max="14341" width="22.33203125" style="1" customWidth="1"/>
    <col min="14342" max="14342" width="5.33203125" style="1" customWidth="1"/>
    <col min="14343" max="14343" width="36.33203125" style="1" customWidth="1"/>
    <col min="14344" max="14344" width="5.6640625" style="1" customWidth="1"/>
    <col min="14345" max="14345" width="0" style="1" hidden="1" customWidth="1"/>
    <col min="14346" max="14346" width="20.6640625" style="1" customWidth="1"/>
    <col min="14347" max="14347" width="4.88671875" style="1" customWidth="1"/>
    <col min="14348" max="14348" width="0" style="1" hidden="1" customWidth="1"/>
    <col min="14349" max="14349" width="24.6640625" style="1" customWidth="1"/>
    <col min="14350" max="14350" width="12.33203125" style="1" customWidth="1"/>
    <col min="14351" max="14351" width="0" style="1" hidden="1" customWidth="1"/>
    <col min="14352" max="14352" width="3.44140625" style="1" customWidth="1"/>
    <col min="14353" max="14353" width="0" style="1" hidden="1" customWidth="1"/>
    <col min="14354" max="14354" width="17.6640625" style="1" customWidth="1"/>
    <col min="14355" max="14355" width="3.44140625" style="1" customWidth="1"/>
    <col min="14356" max="14356" width="0" style="1" hidden="1" customWidth="1"/>
    <col min="14357" max="14357" width="23.6640625" style="1" customWidth="1"/>
    <col min="14358" max="14358" width="10" style="1" customWidth="1"/>
    <col min="14359" max="14359" width="0" style="1" hidden="1" customWidth="1"/>
    <col min="14360" max="14361" width="14.6640625" style="1" customWidth="1"/>
    <col min="14362" max="14362" width="12.88671875" style="1" customWidth="1"/>
    <col min="14363" max="14363" width="3.33203125" style="1" customWidth="1"/>
    <col min="14364" max="14364" width="30.33203125" style="1" customWidth="1"/>
    <col min="14365" max="14365" width="5" style="1" customWidth="1"/>
    <col min="14366" max="14366" width="0" style="1" hidden="1" customWidth="1"/>
    <col min="14367" max="14367" width="14.33203125" style="1" customWidth="1"/>
    <col min="14368" max="14368" width="5.6640625" style="1" customWidth="1"/>
    <col min="14369" max="14369" width="0" style="1" hidden="1" customWidth="1"/>
    <col min="14370" max="14370" width="17.33203125" style="1" customWidth="1"/>
    <col min="14371" max="14371" width="12.6640625" style="1" customWidth="1"/>
    <col min="14372" max="14372" width="0" style="1" hidden="1" customWidth="1"/>
    <col min="14373" max="14373" width="5.33203125" style="1" customWidth="1"/>
    <col min="14374" max="14374" width="0" style="1" hidden="1" customWidth="1"/>
    <col min="14375" max="14375" width="17" style="1" customWidth="1"/>
    <col min="14376" max="14376" width="6.33203125" style="1" customWidth="1"/>
    <col min="14377" max="14377" width="0" style="1" hidden="1" customWidth="1"/>
    <col min="14378" max="14378" width="14.33203125" style="1" customWidth="1"/>
    <col min="14379" max="14379" width="7.5546875" style="1" customWidth="1"/>
    <col min="14380" max="14380" width="0" style="1" hidden="1" customWidth="1"/>
    <col min="14381" max="14382" width="14.33203125" style="1" customWidth="1"/>
    <col min="14383" max="14383" width="20.88671875" style="1" customWidth="1"/>
    <col min="14384" max="14384" width="14.44140625" style="1" customWidth="1"/>
    <col min="14385" max="14385" width="15" style="1" customWidth="1"/>
    <col min="14386" max="14386" width="2.6640625" style="1" customWidth="1"/>
    <col min="14387" max="14387" width="11.6640625" style="1" customWidth="1"/>
    <col min="14388" max="14388" width="11.5546875" style="1" customWidth="1"/>
    <col min="14389" max="14389" width="2.33203125" style="1" customWidth="1"/>
    <col min="14390" max="14390" width="41" style="1" customWidth="1"/>
    <col min="14391" max="14391" width="14.33203125" style="1" customWidth="1"/>
    <col min="14392" max="14393" width="11.5546875" style="1" customWidth="1"/>
    <col min="14394" max="14394" width="21.88671875" style="1" customWidth="1"/>
    <col min="14395" max="14586" width="11.5546875" style="1"/>
    <col min="14587" max="14587" width="21.88671875" style="1" customWidth="1"/>
    <col min="14588" max="14588" width="13.88671875" style="1" customWidth="1"/>
    <col min="14589" max="14589" width="38.6640625" style="1" customWidth="1"/>
    <col min="14590" max="14590" width="3" style="1" bestFit="1" customWidth="1"/>
    <col min="14591" max="14591" width="32.33203125" style="1" customWidth="1"/>
    <col min="14592" max="14592" width="46.33203125" style="1" customWidth="1"/>
    <col min="14593" max="14593" width="19" style="1" customWidth="1"/>
    <col min="14594" max="14594" width="0" style="1" hidden="1" customWidth="1"/>
    <col min="14595" max="14595" width="17.6640625" style="1" customWidth="1"/>
    <col min="14596" max="14596" width="0" style="1" hidden="1" customWidth="1"/>
    <col min="14597" max="14597" width="22.33203125" style="1" customWidth="1"/>
    <col min="14598" max="14598" width="5.33203125" style="1" customWidth="1"/>
    <col min="14599" max="14599" width="36.33203125" style="1" customWidth="1"/>
    <col min="14600" max="14600" width="5.6640625" style="1" customWidth="1"/>
    <col min="14601" max="14601" width="0" style="1" hidden="1" customWidth="1"/>
    <col min="14602" max="14602" width="20.6640625" style="1" customWidth="1"/>
    <col min="14603" max="14603" width="4.88671875" style="1" customWidth="1"/>
    <col min="14604" max="14604" width="0" style="1" hidden="1" customWidth="1"/>
    <col min="14605" max="14605" width="24.6640625" style="1" customWidth="1"/>
    <col min="14606" max="14606" width="12.33203125" style="1" customWidth="1"/>
    <col min="14607" max="14607" width="0" style="1" hidden="1" customWidth="1"/>
    <col min="14608" max="14608" width="3.44140625" style="1" customWidth="1"/>
    <col min="14609" max="14609" width="0" style="1" hidden="1" customWidth="1"/>
    <col min="14610" max="14610" width="17.6640625" style="1" customWidth="1"/>
    <col min="14611" max="14611" width="3.44140625" style="1" customWidth="1"/>
    <col min="14612" max="14612" width="0" style="1" hidden="1" customWidth="1"/>
    <col min="14613" max="14613" width="23.6640625" style="1" customWidth="1"/>
    <col min="14614" max="14614" width="10" style="1" customWidth="1"/>
    <col min="14615" max="14615" width="0" style="1" hidden="1" customWidth="1"/>
    <col min="14616" max="14617" width="14.6640625" style="1" customWidth="1"/>
    <col min="14618" max="14618" width="12.88671875" style="1" customWidth="1"/>
    <col min="14619" max="14619" width="3.33203125" style="1" customWidth="1"/>
    <col min="14620" max="14620" width="30.33203125" style="1" customWidth="1"/>
    <col min="14621" max="14621" width="5" style="1" customWidth="1"/>
    <col min="14622" max="14622" width="0" style="1" hidden="1" customWidth="1"/>
    <col min="14623" max="14623" width="14.33203125" style="1" customWidth="1"/>
    <col min="14624" max="14624" width="5.6640625" style="1" customWidth="1"/>
    <col min="14625" max="14625" width="0" style="1" hidden="1" customWidth="1"/>
    <col min="14626" max="14626" width="17.33203125" style="1" customWidth="1"/>
    <col min="14627" max="14627" width="12.6640625" style="1" customWidth="1"/>
    <col min="14628" max="14628" width="0" style="1" hidden="1" customWidth="1"/>
    <col min="14629" max="14629" width="5.33203125" style="1" customWidth="1"/>
    <col min="14630" max="14630" width="0" style="1" hidden="1" customWidth="1"/>
    <col min="14631" max="14631" width="17" style="1" customWidth="1"/>
    <col min="14632" max="14632" width="6.33203125" style="1" customWidth="1"/>
    <col min="14633" max="14633" width="0" style="1" hidden="1" customWidth="1"/>
    <col min="14634" max="14634" width="14.33203125" style="1" customWidth="1"/>
    <col min="14635" max="14635" width="7.5546875" style="1" customWidth="1"/>
    <col min="14636" max="14636" width="0" style="1" hidden="1" customWidth="1"/>
    <col min="14637" max="14638" width="14.33203125" style="1" customWidth="1"/>
    <col min="14639" max="14639" width="20.88671875" style="1" customWidth="1"/>
    <col min="14640" max="14640" width="14.44140625" style="1" customWidth="1"/>
    <col min="14641" max="14641" width="15" style="1" customWidth="1"/>
    <col min="14642" max="14642" width="2.6640625" style="1" customWidth="1"/>
    <col min="14643" max="14643" width="11.6640625" style="1" customWidth="1"/>
    <col min="14644" max="14644" width="11.5546875" style="1" customWidth="1"/>
    <col min="14645" max="14645" width="2.33203125" style="1" customWidth="1"/>
    <col min="14646" max="14646" width="41" style="1" customWidth="1"/>
    <col min="14647" max="14647" width="14.33203125" style="1" customWidth="1"/>
    <col min="14648" max="14649" width="11.5546875" style="1" customWidth="1"/>
    <col min="14650" max="14650" width="21.88671875" style="1" customWidth="1"/>
    <col min="14651" max="14842" width="11.5546875" style="1"/>
    <col min="14843" max="14843" width="21.88671875" style="1" customWidth="1"/>
    <col min="14844" max="14844" width="13.88671875" style="1" customWidth="1"/>
    <col min="14845" max="14845" width="38.6640625" style="1" customWidth="1"/>
    <col min="14846" max="14846" width="3" style="1" bestFit="1" customWidth="1"/>
    <col min="14847" max="14847" width="32.33203125" style="1" customWidth="1"/>
    <col min="14848" max="14848" width="46.33203125" style="1" customWidth="1"/>
    <col min="14849" max="14849" width="19" style="1" customWidth="1"/>
    <col min="14850" max="14850" width="0" style="1" hidden="1" customWidth="1"/>
    <col min="14851" max="14851" width="17.6640625" style="1" customWidth="1"/>
    <col min="14852" max="14852" width="0" style="1" hidden="1" customWidth="1"/>
    <col min="14853" max="14853" width="22.33203125" style="1" customWidth="1"/>
    <col min="14854" max="14854" width="5.33203125" style="1" customWidth="1"/>
    <col min="14855" max="14855" width="36.33203125" style="1" customWidth="1"/>
    <col min="14856" max="14856" width="5.6640625" style="1" customWidth="1"/>
    <col min="14857" max="14857" width="0" style="1" hidden="1" customWidth="1"/>
    <col min="14858" max="14858" width="20.6640625" style="1" customWidth="1"/>
    <col min="14859" max="14859" width="4.88671875" style="1" customWidth="1"/>
    <col min="14860" max="14860" width="0" style="1" hidden="1" customWidth="1"/>
    <col min="14861" max="14861" width="24.6640625" style="1" customWidth="1"/>
    <col min="14862" max="14862" width="12.33203125" style="1" customWidth="1"/>
    <col min="14863" max="14863" width="0" style="1" hidden="1" customWidth="1"/>
    <col min="14864" max="14864" width="3.44140625" style="1" customWidth="1"/>
    <col min="14865" max="14865" width="0" style="1" hidden="1" customWidth="1"/>
    <col min="14866" max="14866" width="17.6640625" style="1" customWidth="1"/>
    <col min="14867" max="14867" width="3.44140625" style="1" customWidth="1"/>
    <col min="14868" max="14868" width="0" style="1" hidden="1" customWidth="1"/>
    <col min="14869" max="14869" width="23.6640625" style="1" customWidth="1"/>
    <col min="14870" max="14870" width="10" style="1" customWidth="1"/>
    <col min="14871" max="14871" width="0" style="1" hidden="1" customWidth="1"/>
    <col min="14872" max="14873" width="14.6640625" style="1" customWidth="1"/>
    <col min="14874" max="14874" width="12.88671875" style="1" customWidth="1"/>
    <col min="14875" max="14875" width="3.33203125" style="1" customWidth="1"/>
    <col min="14876" max="14876" width="30.33203125" style="1" customWidth="1"/>
    <col min="14877" max="14877" width="5" style="1" customWidth="1"/>
    <col min="14878" max="14878" width="0" style="1" hidden="1" customWidth="1"/>
    <col min="14879" max="14879" width="14.33203125" style="1" customWidth="1"/>
    <col min="14880" max="14880" width="5.6640625" style="1" customWidth="1"/>
    <col min="14881" max="14881" width="0" style="1" hidden="1" customWidth="1"/>
    <col min="14882" max="14882" width="17.33203125" style="1" customWidth="1"/>
    <col min="14883" max="14883" width="12.6640625" style="1" customWidth="1"/>
    <col min="14884" max="14884" width="0" style="1" hidden="1" customWidth="1"/>
    <col min="14885" max="14885" width="5.33203125" style="1" customWidth="1"/>
    <col min="14886" max="14886" width="0" style="1" hidden="1" customWidth="1"/>
    <col min="14887" max="14887" width="17" style="1" customWidth="1"/>
    <col min="14888" max="14888" width="6.33203125" style="1" customWidth="1"/>
    <col min="14889" max="14889" width="0" style="1" hidden="1" customWidth="1"/>
    <col min="14890" max="14890" width="14.33203125" style="1" customWidth="1"/>
    <col min="14891" max="14891" width="7.5546875" style="1" customWidth="1"/>
    <col min="14892" max="14892" width="0" style="1" hidden="1" customWidth="1"/>
    <col min="14893" max="14894" width="14.33203125" style="1" customWidth="1"/>
    <col min="14895" max="14895" width="20.88671875" style="1" customWidth="1"/>
    <col min="14896" max="14896" width="14.44140625" style="1" customWidth="1"/>
    <col min="14897" max="14897" width="15" style="1" customWidth="1"/>
    <col min="14898" max="14898" width="2.6640625" style="1" customWidth="1"/>
    <col min="14899" max="14899" width="11.6640625" style="1" customWidth="1"/>
    <col min="14900" max="14900" width="11.5546875" style="1" customWidth="1"/>
    <col min="14901" max="14901" width="2.33203125" style="1" customWidth="1"/>
    <col min="14902" max="14902" width="41" style="1" customWidth="1"/>
    <col min="14903" max="14903" width="14.33203125" style="1" customWidth="1"/>
    <col min="14904" max="14905" width="11.5546875" style="1" customWidth="1"/>
    <col min="14906" max="14906" width="21.88671875" style="1" customWidth="1"/>
    <col min="14907" max="15098" width="11.5546875" style="1"/>
    <col min="15099" max="15099" width="21.88671875" style="1" customWidth="1"/>
    <col min="15100" max="15100" width="13.88671875" style="1" customWidth="1"/>
    <col min="15101" max="15101" width="38.6640625" style="1" customWidth="1"/>
    <col min="15102" max="15102" width="3" style="1" bestFit="1" customWidth="1"/>
    <col min="15103" max="15103" width="32.33203125" style="1" customWidth="1"/>
    <col min="15104" max="15104" width="46.33203125" style="1" customWidth="1"/>
    <col min="15105" max="15105" width="19" style="1" customWidth="1"/>
    <col min="15106" max="15106" width="0" style="1" hidden="1" customWidth="1"/>
    <col min="15107" max="15107" width="17.6640625" style="1" customWidth="1"/>
    <col min="15108" max="15108" width="0" style="1" hidden="1" customWidth="1"/>
    <col min="15109" max="15109" width="22.33203125" style="1" customWidth="1"/>
    <col min="15110" max="15110" width="5.33203125" style="1" customWidth="1"/>
    <col min="15111" max="15111" width="36.33203125" style="1" customWidth="1"/>
    <col min="15112" max="15112" width="5.6640625" style="1" customWidth="1"/>
    <col min="15113" max="15113" width="0" style="1" hidden="1" customWidth="1"/>
    <col min="15114" max="15114" width="20.6640625" style="1" customWidth="1"/>
    <col min="15115" max="15115" width="4.88671875" style="1" customWidth="1"/>
    <col min="15116" max="15116" width="0" style="1" hidden="1" customWidth="1"/>
    <col min="15117" max="15117" width="24.6640625" style="1" customWidth="1"/>
    <col min="15118" max="15118" width="12.33203125" style="1" customWidth="1"/>
    <col min="15119" max="15119" width="0" style="1" hidden="1" customWidth="1"/>
    <col min="15120" max="15120" width="3.44140625" style="1" customWidth="1"/>
    <col min="15121" max="15121" width="0" style="1" hidden="1" customWidth="1"/>
    <col min="15122" max="15122" width="17.6640625" style="1" customWidth="1"/>
    <col min="15123" max="15123" width="3.44140625" style="1" customWidth="1"/>
    <col min="15124" max="15124" width="0" style="1" hidden="1" customWidth="1"/>
    <col min="15125" max="15125" width="23.6640625" style="1" customWidth="1"/>
    <col min="15126" max="15126" width="10" style="1" customWidth="1"/>
    <col min="15127" max="15127" width="0" style="1" hidden="1" customWidth="1"/>
    <col min="15128" max="15129" width="14.6640625" style="1" customWidth="1"/>
    <col min="15130" max="15130" width="12.88671875" style="1" customWidth="1"/>
    <col min="15131" max="15131" width="3.33203125" style="1" customWidth="1"/>
    <col min="15132" max="15132" width="30.33203125" style="1" customWidth="1"/>
    <col min="15133" max="15133" width="5" style="1" customWidth="1"/>
    <col min="15134" max="15134" width="0" style="1" hidden="1" customWidth="1"/>
    <col min="15135" max="15135" width="14.33203125" style="1" customWidth="1"/>
    <col min="15136" max="15136" width="5.6640625" style="1" customWidth="1"/>
    <col min="15137" max="15137" width="0" style="1" hidden="1" customWidth="1"/>
    <col min="15138" max="15138" width="17.33203125" style="1" customWidth="1"/>
    <col min="15139" max="15139" width="12.6640625" style="1" customWidth="1"/>
    <col min="15140" max="15140" width="0" style="1" hidden="1" customWidth="1"/>
    <col min="15141" max="15141" width="5.33203125" style="1" customWidth="1"/>
    <col min="15142" max="15142" width="0" style="1" hidden="1" customWidth="1"/>
    <col min="15143" max="15143" width="17" style="1" customWidth="1"/>
    <col min="15144" max="15144" width="6.33203125" style="1" customWidth="1"/>
    <col min="15145" max="15145" width="0" style="1" hidden="1" customWidth="1"/>
    <col min="15146" max="15146" width="14.33203125" style="1" customWidth="1"/>
    <col min="15147" max="15147" width="7.5546875" style="1" customWidth="1"/>
    <col min="15148" max="15148" width="0" style="1" hidden="1" customWidth="1"/>
    <col min="15149" max="15150" width="14.33203125" style="1" customWidth="1"/>
    <col min="15151" max="15151" width="20.88671875" style="1" customWidth="1"/>
    <col min="15152" max="15152" width="14.44140625" style="1" customWidth="1"/>
    <col min="15153" max="15153" width="15" style="1" customWidth="1"/>
    <col min="15154" max="15154" width="2.6640625" style="1" customWidth="1"/>
    <col min="15155" max="15155" width="11.6640625" style="1" customWidth="1"/>
    <col min="15156" max="15156" width="11.5546875" style="1" customWidth="1"/>
    <col min="15157" max="15157" width="2.33203125" style="1" customWidth="1"/>
    <col min="15158" max="15158" width="41" style="1" customWidth="1"/>
    <col min="15159" max="15159" width="14.33203125" style="1" customWidth="1"/>
    <col min="15160" max="15161" width="11.5546875" style="1" customWidth="1"/>
    <col min="15162" max="15162" width="21.88671875" style="1" customWidth="1"/>
    <col min="15163" max="15354" width="11.5546875" style="1"/>
    <col min="15355" max="15355" width="21.88671875" style="1" customWidth="1"/>
    <col min="15356" max="15356" width="13.88671875" style="1" customWidth="1"/>
    <col min="15357" max="15357" width="38.6640625" style="1" customWidth="1"/>
    <col min="15358" max="15358" width="3" style="1" bestFit="1" customWidth="1"/>
    <col min="15359" max="15359" width="32.33203125" style="1" customWidth="1"/>
    <col min="15360" max="15360" width="46.33203125" style="1" customWidth="1"/>
    <col min="15361" max="15361" width="19" style="1" customWidth="1"/>
    <col min="15362" max="15362" width="0" style="1" hidden="1" customWidth="1"/>
    <col min="15363" max="15363" width="17.6640625" style="1" customWidth="1"/>
    <col min="15364" max="15364" width="0" style="1" hidden="1" customWidth="1"/>
    <col min="15365" max="15365" width="22.33203125" style="1" customWidth="1"/>
    <col min="15366" max="15366" width="5.33203125" style="1" customWidth="1"/>
    <col min="15367" max="15367" width="36.33203125" style="1" customWidth="1"/>
    <col min="15368" max="15368" width="5.6640625" style="1" customWidth="1"/>
    <col min="15369" max="15369" width="0" style="1" hidden="1" customWidth="1"/>
    <col min="15370" max="15370" width="20.6640625" style="1" customWidth="1"/>
    <col min="15371" max="15371" width="4.88671875" style="1" customWidth="1"/>
    <col min="15372" max="15372" width="0" style="1" hidden="1" customWidth="1"/>
    <col min="15373" max="15373" width="24.6640625" style="1" customWidth="1"/>
    <col min="15374" max="15374" width="12.33203125" style="1" customWidth="1"/>
    <col min="15375" max="15375" width="0" style="1" hidden="1" customWidth="1"/>
    <col min="15376" max="15376" width="3.44140625" style="1" customWidth="1"/>
    <col min="15377" max="15377" width="0" style="1" hidden="1" customWidth="1"/>
    <col min="15378" max="15378" width="17.6640625" style="1" customWidth="1"/>
    <col min="15379" max="15379" width="3.44140625" style="1" customWidth="1"/>
    <col min="15380" max="15380" width="0" style="1" hidden="1" customWidth="1"/>
    <col min="15381" max="15381" width="23.6640625" style="1" customWidth="1"/>
    <col min="15382" max="15382" width="10" style="1" customWidth="1"/>
    <col min="15383" max="15383" width="0" style="1" hidden="1" customWidth="1"/>
    <col min="15384" max="15385" width="14.6640625" style="1" customWidth="1"/>
    <col min="15386" max="15386" width="12.88671875" style="1" customWidth="1"/>
    <col min="15387" max="15387" width="3.33203125" style="1" customWidth="1"/>
    <col min="15388" max="15388" width="30.33203125" style="1" customWidth="1"/>
    <col min="15389" max="15389" width="5" style="1" customWidth="1"/>
    <col min="15390" max="15390" width="0" style="1" hidden="1" customWidth="1"/>
    <col min="15391" max="15391" width="14.33203125" style="1" customWidth="1"/>
    <col min="15392" max="15392" width="5.6640625" style="1" customWidth="1"/>
    <col min="15393" max="15393" width="0" style="1" hidden="1" customWidth="1"/>
    <col min="15394" max="15394" width="17.33203125" style="1" customWidth="1"/>
    <col min="15395" max="15395" width="12.6640625" style="1" customWidth="1"/>
    <col min="15396" max="15396" width="0" style="1" hidden="1" customWidth="1"/>
    <col min="15397" max="15397" width="5.33203125" style="1" customWidth="1"/>
    <col min="15398" max="15398" width="0" style="1" hidden="1" customWidth="1"/>
    <col min="15399" max="15399" width="17" style="1" customWidth="1"/>
    <col min="15400" max="15400" width="6.33203125" style="1" customWidth="1"/>
    <col min="15401" max="15401" width="0" style="1" hidden="1" customWidth="1"/>
    <col min="15402" max="15402" width="14.33203125" style="1" customWidth="1"/>
    <col min="15403" max="15403" width="7.5546875" style="1" customWidth="1"/>
    <col min="15404" max="15404" width="0" style="1" hidden="1" customWidth="1"/>
    <col min="15405" max="15406" width="14.33203125" style="1" customWidth="1"/>
    <col min="15407" max="15407" width="20.88671875" style="1" customWidth="1"/>
    <col min="15408" max="15408" width="14.44140625" style="1" customWidth="1"/>
    <col min="15409" max="15409" width="15" style="1" customWidth="1"/>
    <col min="15410" max="15410" width="2.6640625" style="1" customWidth="1"/>
    <col min="15411" max="15411" width="11.6640625" style="1" customWidth="1"/>
    <col min="15412" max="15412" width="11.5546875" style="1" customWidth="1"/>
    <col min="15413" max="15413" width="2.33203125" style="1" customWidth="1"/>
    <col min="15414" max="15414" width="41" style="1" customWidth="1"/>
    <col min="15415" max="15415" width="14.33203125" style="1" customWidth="1"/>
    <col min="15416" max="15417" width="11.5546875" style="1" customWidth="1"/>
    <col min="15418" max="15418" width="21.88671875" style="1" customWidth="1"/>
    <col min="15419" max="15610" width="11.5546875" style="1"/>
    <col min="15611" max="15611" width="21.88671875" style="1" customWidth="1"/>
    <col min="15612" max="15612" width="13.88671875" style="1" customWidth="1"/>
    <col min="15613" max="15613" width="38.6640625" style="1" customWidth="1"/>
    <col min="15614" max="15614" width="3" style="1" bestFit="1" customWidth="1"/>
    <col min="15615" max="15615" width="32.33203125" style="1" customWidth="1"/>
    <col min="15616" max="15616" width="46.33203125" style="1" customWidth="1"/>
    <col min="15617" max="15617" width="19" style="1" customWidth="1"/>
    <col min="15618" max="15618" width="0" style="1" hidden="1" customWidth="1"/>
    <col min="15619" max="15619" width="17.6640625" style="1" customWidth="1"/>
    <col min="15620" max="15620" width="0" style="1" hidden="1" customWidth="1"/>
    <col min="15621" max="15621" width="22.33203125" style="1" customWidth="1"/>
    <col min="15622" max="15622" width="5.33203125" style="1" customWidth="1"/>
    <col min="15623" max="15623" width="36.33203125" style="1" customWidth="1"/>
    <col min="15624" max="15624" width="5.6640625" style="1" customWidth="1"/>
    <col min="15625" max="15625" width="0" style="1" hidden="1" customWidth="1"/>
    <col min="15626" max="15626" width="20.6640625" style="1" customWidth="1"/>
    <col min="15627" max="15627" width="4.88671875" style="1" customWidth="1"/>
    <col min="15628" max="15628" width="0" style="1" hidden="1" customWidth="1"/>
    <col min="15629" max="15629" width="24.6640625" style="1" customWidth="1"/>
    <col min="15630" max="15630" width="12.33203125" style="1" customWidth="1"/>
    <col min="15631" max="15631" width="0" style="1" hidden="1" customWidth="1"/>
    <col min="15632" max="15632" width="3.44140625" style="1" customWidth="1"/>
    <col min="15633" max="15633" width="0" style="1" hidden="1" customWidth="1"/>
    <col min="15634" max="15634" width="17.6640625" style="1" customWidth="1"/>
    <col min="15635" max="15635" width="3.44140625" style="1" customWidth="1"/>
    <col min="15636" max="15636" width="0" style="1" hidden="1" customWidth="1"/>
    <col min="15637" max="15637" width="23.6640625" style="1" customWidth="1"/>
    <col min="15638" max="15638" width="10" style="1" customWidth="1"/>
    <col min="15639" max="15639" width="0" style="1" hidden="1" customWidth="1"/>
    <col min="15640" max="15641" width="14.6640625" style="1" customWidth="1"/>
    <col min="15642" max="15642" width="12.88671875" style="1" customWidth="1"/>
    <col min="15643" max="15643" width="3.33203125" style="1" customWidth="1"/>
    <col min="15644" max="15644" width="30.33203125" style="1" customWidth="1"/>
    <col min="15645" max="15645" width="5" style="1" customWidth="1"/>
    <col min="15646" max="15646" width="0" style="1" hidden="1" customWidth="1"/>
    <col min="15647" max="15647" width="14.33203125" style="1" customWidth="1"/>
    <col min="15648" max="15648" width="5.6640625" style="1" customWidth="1"/>
    <col min="15649" max="15649" width="0" style="1" hidden="1" customWidth="1"/>
    <col min="15650" max="15650" width="17.33203125" style="1" customWidth="1"/>
    <col min="15651" max="15651" width="12.6640625" style="1" customWidth="1"/>
    <col min="15652" max="15652" width="0" style="1" hidden="1" customWidth="1"/>
    <col min="15653" max="15653" width="5.33203125" style="1" customWidth="1"/>
    <col min="15654" max="15654" width="0" style="1" hidden="1" customWidth="1"/>
    <col min="15655" max="15655" width="17" style="1" customWidth="1"/>
    <col min="15656" max="15656" width="6.33203125" style="1" customWidth="1"/>
    <col min="15657" max="15657" width="0" style="1" hidden="1" customWidth="1"/>
    <col min="15658" max="15658" width="14.33203125" style="1" customWidth="1"/>
    <col min="15659" max="15659" width="7.5546875" style="1" customWidth="1"/>
    <col min="15660" max="15660" width="0" style="1" hidden="1" customWidth="1"/>
    <col min="15661" max="15662" width="14.33203125" style="1" customWidth="1"/>
    <col min="15663" max="15663" width="20.88671875" style="1" customWidth="1"/>
    <col min="15664" max="15664" width="14.44140625" style="1" customWidth="1"/>
    <col min="15665" max="15665" width="15" style="1" customWidth="1"/>
    <col min="15666" max="15666" width="2.6640625" style="1" customWidth="1"/>
    <col min="15667" max="15667" width="11.6640625" style="1" customWidth="1"/>
    <col min="15668" max="15668" width="11.5546875" style="1" customWidth="1"/>
    <col min="15669" max="15669" width="2.33203125" style="1" customWidth="1"/>
    <col min="15670" max="15670" width="41" style="1" customWidth="1"/>
    <col min="15671" max="15671" width="14.33203125" style="1" customWidth="1"/>
    <col min="15672" max="15673" width="11.5546875" style="1" customWidth="1"/>
    <col min="15674" max="15674" width="21.88671875" style="1" customWidth="1"/>
    <col min="15675" max="15866" width="11.5546875" style="1"/>
    <col min="15867" max="15867" width="21.88671875" style="1" customWidth="1"/>
    <col min="15868" max="15868" width="13.88671875" style="1" customWidth="1"/>
    <col min="15869" max="15869" width="38.6640625" style="1" customWidth="1"/>
    <col min="15870" max="15870" width="3" style="1" bestFit="1" customWidth="1"/>
    <col min="15871" max="15871" width="32.33203125" style="1" customWidth="1"/>
    <col min="15872" max="15872" width="46.33203125" style="1" customWidth="1"/>
    <col min="15873" max="15873" width="19" style="1" customWidth="1"/>
    <col min="15874" max="15874" width="0" style="1" hidden="1" customWidth="1"/>
    <col min="15875" max="15875" width="17.6640625" style="1" customWidth="1"/>
    <col min="15876" max="15876" width="0" style="1" hidden="1" customWidth="1"/>
    <col min="15877" max="15877" width="22.33203125" style="1" customWidth="1"/>
    <col min="15878" max="15878" width="5.33203125" style="1" customWidth="1"/>
    <col min="15879" max="15879" width="36.33203125" style="1" customWidth="1"/>
    <col min="15880" max="15880" width="5.6640625" style="1" customWidth="1"/>
    <col min="15881" max="15881" width="0" style="1" hidden="1" customWidth="1"/>
    <col min="15882" max="15882" width="20.6640625" style="1" customWidth="1"/>
    <col min="15883" max="15883" width="4.88671875" style="1" customWidth="1"/>
    <col min="15884" max="15884" width="0" style="1" hidden="1" customWidth="1"/>
    <col min="15885" max="15885" width="24.6640625" style="1" customWidth="1"/>
    <col min="15886" max="15886" width="12.33203125" style="1" customWidth="1"/>
    <col min="15887" max="15887" width="0" style="1" hidden="1" customWidth="1"/>
    <col min="15888" max="15888" width="3.44140625" style="1" customWidth="1"/>
    <col min="15889" max="15889" width="0" style="1" hidden="1" customWidth="1"/>
    <col min="15890" max="15890" width="17.6640625" style="1" customWidth="1"/>
    <col min="15891" max="15891" width="3.44140625" style="1" customWidth="1"/>
    <col min="15892" max="15892" width="0" style="1" hidden="1" customWidth="1"/>
    <col min="15893" max="15893" width="23.6640625" style="1" customWidth="1"/>
    <col min="15894" max="15894" width="10" style="1" customWidth="1"/>
    <col min="15895" max="15895" width="0" style="1" hidden="1" customWidth="1"/>
    <col min="15896" max="15897" width="14.6640625" style="1" customWidth="1"/>
    <col min="15898" max="15898" width="12.88671875" style="1" customWidth="1"/>
    <col min="15899" max="15899" width="3.33203125" style="1" customWidth="1"/>
    <col min="15900" max="15900" width="30.33203125" style="1" customWidth="1"/>
    <col min="15901" max="15901" width="5" style="1" customWidth="1"/>
    <col min="15902" max="15902" width="0" style="1" hidden="1" customWidth="1"/>
    <col min="15903" max="15903" width="14.33203125" style="1" customWidth="1"/>
    <col min="15904" max="15904" width="5.6640625" style="1" customWidth="1"/>
    <col min="15905" max="15905" width="0" style="1" hidden="1" customWidth="1"/>
    <col min="15906" max="15906" width="17.33203125" style="1" customWidth="1"/>
    <col min="15907" max="15907" width="12.6640625" style="1" customWidth="1"/>
    <col min="15908" max="15908" width="0" style="1" hidden="1" customWidth="1"/>
    <col min="15909" max="15909" width="5.33203125" style="1" customWidth="1"/>
    <col min="15910" max="15910" width="0" style="1" hidden="1" customWidth="1"/>
    <col min="15911" max="15911" width="17" style="1" customWidth="1"/>
    <col min="15912" max="15912" width="6.33203125" style="1" customWidth="1"/>
    <col min="15913" max="15913" width="0" style="1" hidden="1" customWidth="1"/>
    <col min="15914" max="15914" width="14.33203125" style="1" customWidth="1"/>
    <col min="15915" max="15915" width="7.5546875" style="1" customWidth="1"/>
    <col min="15916" max="15916" width="0" style="1" hidden="1" customWidth="1"/>
    <col min="15917" max="15918" width="14.33203125" style="1" customWidth="1"/>
    <col min="15919" max="15919" width="20.88671875" style="1" customWidth="1"/>
    <col min="15920" max="15920" width="14.44140625" style="1" customWidth="1"/>
    <col min="15921" max="15921" width="15" style="1" customWidth="1"/>
    <col min="15922" max="15922" width="2.6640625" style="1" customWidth="1"/>
    <col min="15923" max="15923" width="11.6640625" style="1" customWidth="1"/>
    <col min="15924" max="15924" width="11.5546875" style="1" customWidth="1"/>
    <col min="15925" max="15925" width="2.33203125" style="1" customWidth="1"/>
    <col min="15926" max="15926" width="41" style="1" customWidth="1"/>
    <col min="15927" max="15927" width="14.33203125" style="1" customWidth="1"/>
    <col min="15928" max="15929" width="11.5546875" style="1" customWidth="1"/>
    <col min="15930" max="15930" width="21.88671875" style="1" customWidth="1"/>
    <col min="15931" max="16122" width="11.5546875" style="1"/>
    <col min="16123" max="16123" width="21.88671875" style="1" customWidth="1"/>
    <col min="16124" max="16124" width="13.88671875" style="1" customWidth="1"/>
    <col min="16125" max="16125" width="38.6640625" style="1" customWidth="1"/>
    <col min="16126" max="16126" width="3" style="1" bestFit="1" customWidth="1"/>
    <col min="16127" max="16127" width="32.33203125" style="1" customWidth="1"/>
    <col min="16128" max="16128" width="46.33203125" style="1" customWidth="1"/>
    <col min="16129" max="16129" width="19" style="1" customWidth="1"/>
    <col min="16130" max="16130" width="0" style="1" hidden="1" customWidth="1"/>
    <col min="16131" max="16131" width="17.6640625" style="1" customWidth="1"/>
    <col min="16132" max="16132" width="0" style="1" hidden="1" customWidth="1"/>
    <col min="16133" max="16133" width="22.33203125" style="1" customWidth="1"/>
    <col min="16134" max="16134" width="5.33203125" style="1" customWidth="1"/>
    <col min="16135" max="16135" width="36.33203125" style="1" customWidth="1"/>
    <col min="16136" max="16136" width="5.6640625" style="1" customWidth="1"/>
    <col min="16137" max="16137" width="0" style="1" hidden="1" customWidth="1"/>
    <col min="16138" max="16138" width="20.6640625" style="1" customWidth="1"/>
    <col min="16139" max="16139" width="4.88671875" style="1" customWidth="1"/>
    <col min="16140" max="16140" width="0" style="1" hidden="1" customWidth="1"/>
    <col min="16141" max="16141" width="24.6640625" style="1" customWidth="1"/>
    <col min="16142" max="16142" width="12.33203125" style="1" customWidth="1"/>
    <col min="16143" max="16143" width="0" style="1" hidden="1" customWidth="1"/>
    <col min="16144" max="16144" width="3.44140625" style="1" customWidth="1"/>
    <col min="16145" max="16145" width="0" style="1" hidden="1" customWidth="1"/>
    <col min="16146" max="16146" width="17.6640625" style="1" customWidth="1"/>
    <col min="16147" max="16147" width="3.44140625" style="1" customWidth="1"/>
    <col min="16148" max="16148" width="0" style="1" hidden="1" customWidth="1"/>
    <col min="16149" max="16149" width="23.6640625" style="1" customWidth="1"/>
    <col min="16150" max="16150" width="10" style="1" customWidth="1"/>
    <col min="16151" max="16151" width="0" style="1" hidden="1" customWidth="1"/>
    <col min="16152" max="16153" width="14.6640625" style="1" customWidth="1"/>
    <col min="16154" max="16154" width="12.88671875" style="1" customWidth="1"/>
    <col min="16155" max="16155" width="3.33203125" style="1" customWidth="1"/>
    <col min="16156" max="16156" width="30.33203125" style="1" customWidth="1"/>
    <col min="16157" max="16157" width="5" style="1" customWidth="1"/>
    <col min="16158" max="16158" width="0" style="1" hidden="1" customWidth="1"/>
    <col min="16159" max="16159" width="14.33203125" style="1" customWidth="1"/>
    <col min="16160" max="16160" width="5.6640625" style="1" customWidth="1"/>
    <col min="16161" max="16161" width="0" style="1" hidden="1" customWidth="1"/>
    <col min="16162" max="16162" width="17.33203125" style="1" customWidth="1"/>
    <col min="16163" max="16163" width="12.6640625" style="1" customWidth="1"/>
    <col min="16164" max="16164" width="0" style="1" hidden="1" customWidth="1"/>
    <col min="16165" max="16165" width="5.33203125" style="1" customWidth="1"/>
    <col min="16166" max="16166" width="0" style="1" hidden="1" customWidth="1"/>
    <col min="16167" max="16167" width="17" style="1" customWidth="1"/>
    <col min="16168" max="16168" width="6.33203125" style="1" customWidth="1"/>
    <col min="16169" max="16169" width="0" style="1" hidden="1" customWidth="1"/>
    <col min="16170" max="16170" width="14.33203125" style="1" customWidth="1"/>
    <col min="16171" max="16171" width="7.5546875" style="1" customWidth="1"/>
    <col min="16172" max="16172" width="0" style="1" hidden="1" customWidth="1"/>
    <col min="16173" max="16174" width="14.33203125" style="1" customWidth="1"/>
    <col min="16175" max="16175" width="20.88671875" style="1" customWidth="1"/>
    <col min="16176" max="16176" width="14.44140625" style="1" customWidth="1"/>
    <col min="16177" max="16177" width="15" style="1" customWidth="1"/>
    <col min="16178" max="16178" width="2.6640625" style="1" customWidth="1"/>
    <col min="16179" max="16179" width="11.6640625" style="1" customWidth="1"/>
    <col min="16180" max="16180" width="11.5546875" style="1" customWidth="1"/>
    <col min="16181" max="16181" width="2.33203125" style="1" customWidth="1"/>
    <col min="16182" max="16182" width="41" style="1" customWidth="1"/>
    <col min="16183" max="16183" width="14.33203125" style="1" customWidth="1"/>
    <col min="16184" max="16185" width="11.5546875" style="1" customWidth="1"/>
    <col min="16186" max="16186" width="21.88671875" style="1" customWidth="1"/>
    <col min="16187" max="16380" width="11.5546875" style="1"/>
    <col min="16381" max="16384" width="11.5546875" style="1" customWidth="1"/>
  </cols>
  <sheetData>
    <row r="1" spans="1:70" ht="14.25" customHeight="1" x14ac:dyDescent="0.3">
      <c r="A1" s="394" t="s">
        <v>154</v>
      </c>
      <c r="B1" s="395"/>
      <c r="C1" s="395"/>
      <c r="D1" s="395"/>
      <c r="E1" s="395"/>
      <c r="F1" s="395"/>
      <c r="G1" s="395"/>
      <c r="H1" s="395"/>
      <c r="I1" s="395"/>
      <c r="J1" s="395"/>
      <c r="K1" s="395"/>
      <c r="L1" s="395"/>
      <c r="M1" s="395"/>
      <c r="N1" s="395"/>
      <c r="O1" s="395"/>
      <c r="P1" s="395"/>
      <c r="Q1" s="395"/>
      <c r="R1" s="395"/>
      <c r="S1" s="395"/>
      <c r="T1" s="395"/>
      <c r="U1" s="398" t="s">
        <v>155</v>
      </c>
      <c r="V1" s="398"/>
      <c r="W1" s="398"/>
      <c r="X1" s="398"/>
      <c r="Y1" s="398"/>
      <c r="Z1" s="398"/>
      <c r="AA1" s="398"/>
      <c r="AB1" s="398"/>
      <c r="AC1" s="398"/>
      <c r="AD1" s="406" t="s">
        <v>156</v>
      </c>
      <c r="AE1" s="406"/>
      <c r="AF1" s="406"/>
      <c r="AG1" s="406"/>
      <c r="AH1" s="406"/>
      <c r="AI1" s="406"/>
      <c r="AJ1" s="406"/>
      <c r="AK1" s="406"/>
      <c r="AL1" s="406"/>
      <c r="AM1" s="406"/>
      <c r="AN1" s="406"/>
      <c r="AO1" s="406"/>
      <c r="AP1" s="406"/>
      <c r="AQ1" s="406"/>
      <c r="AR1" s="406"/>
      <c r="AS1" s="406"/>
      <c r="AT1" s="406"/>
      <c r="AU1" s="406"/>
      <c r="AV1" s="124"/>
      <c r="AW1" s="407" t="s">
        <v>157</v>
      </c>
      <c r="AX1" s="407"/>
      <c r="AY1" s="407"/>
      <c r="AZ1" s="431" t="s">
        <v>158</v>
      </c>
      <c r="BA1" s="432"/>
      <c r="BB1" s="432"/>
      <c r="BC1" s="432"/>
      <c r="BD1" s="432"/>
      <c r="BE1" s="432"/>
      <c r="BF1" s="432"/>
      <c r="BG1" s="432"/>
      <c r="BH1" s="432"/>
      <c r="BI1" s="432"/>
      <c r="BJ1" s="432"/>
      <c r="BK1" s="432"/>
      <c r="BL1" s="432"/>
      <c r="BM1" s="432"/>
      <c r="BN1" s="432"/>
      <c r="BO1" s="432"/>
      <c r="BP1" s="432"/>
      <c r="BQ1" s="432"/>
      <c r="BR1" s="432"/>
    </row>
    <row r="2" spans="1:70" ht="14.25" customHeight="1" x14ac:dyDescent="0.3">
      <c r="A2" s="396"/>
      <c r="B2" s="397"/>
      <c r="C2" s="397"/>
      <c r="D2" s="397"/>
      <c r="E2" s="397"/>
      <c r="F2" s="397"/>
      <c r="G2" s="397"/>
      <c r="H2" s="397"/>
      <c r="I2" s="397"/>
      <c r="J2" s="397"/>
      <c r="K2" s="397"/>
      <c r="L2" s="397"/>
      <c r="M2" s="397"/>
      <c r="N2" s="397"/>
      <c r="O2" s="397"/>
      <c r="P2" s="397"/>
      <c r="Q2" s="397"/>
      <c r="R2" s="397"/>
      <c r="S2" s="397"/>
      <c r="T2" s="397"/>
      <c r="U2" s="399"/>
      <c r="V2" s="399"/>
      <c r="W2" s="399"/>
      <c r="X2" s="399"/>
      <c r="Y2" s="399"/>
      <c r="Z2" s="399"/>
      <c r="AA2" s="399"/>
      <c r="AB2" s="399"/>
      <c r="AC2" s="399"/>
      <c r="AD2" s="393" t="s">
        <v>159</v>
      </c>
      <c r="AE2" s="393" t="s">
        <v>160</v>
      </c>
      <c r="AF2" s="393" t="s">
        <v>161</v>
      </c>
      <c r="AG2" s="393"/>
      <c r="AH2" s="393"/>
      <c r="AI2" s="393"/>
      <c r="AJ2" s="393" t="s">
        <v>162</v>
      </c>
      <c r="AK2" s="393" t="s">
        <v>163</v>
      </c>
      <c r="AL2" s="393"/>
      <c r="AM2" s="393"/>
      <c r="AN2" s="393"/>
      <c r="AO2" s="393"/>
      <c r="AP2" s="393"/>
      <c r="AQ2" s="393"/>
      <c r="AR2" s="393"/>
      <c r="AS2" s="393"/>
      <c r="AT2" s="393"/>
      <c r="AU2" s="393"/>
      <c r="AV2" s="393" t="s">
        <v>164</v>
      </c>
      <c r="AW2" s="393"/>
      <c r="AX2" s="393"/>
      <c r="AY2" s="393" t="s">
        <v>9</v>
      </c>
      <c r="AZ2" s="404" t="s">
        <v>165</v>
      </c>
      <c r="BA2" s="404"/>
      <c r="BB2" s="404" t="s">
        <v>127</v>
      </c>
      <c r="BC2" s="404" t="s">
        <v>166</v>
      </c>
      <c r="BD2" s="404" t="s">
        <v>167</v>
      </c>
      <c r="BE2" s="404" t="s">
        <v>168</v>
      </c>
      <c r="BF2" s="404" t="s">
        <v>169</v>
      </c>
      <c r="BG2" s="404"/>
      <c r="BH2" s="404"/>
      <c r="BI2" s="404"/>
      <c r="BJ2" s="404"/>
      <c r="BK2" s="404"/>
      <c r="BL2" s="404"/>
      <c r="BM2" s="404"/>
      <c r="BN2" s="404"/>
      <c r="BO2" s="404"/>
      <c r="BP2" s="404"/>
      <c r="BQ2" s="404"/>
      <c r="BR2" s="404"/>
    </row>
    <row r="3" spans="1:70" s="19" customFormat="1" ht="32.25" customHeight="1" x14ac:dyDescent="0.3">
      <c r="A3" s="110" t="s">
        <v>170</v>
      </c>
      <c r="B3" s="194" t="s">
        <v>125</v>
      </c>
      <c r="C3" s="194" t="s">
        <v>6</v>
      </c>
      <c r="D3" s="194" t="s">
        <v>1</v>
      </c>
      <c r="E3" s="194" t="s">
        <v>2</v>
      </c>
      <c r="F3" s="194" t="s">
        <v>171</v>
      </c>
      <c r="G3" s="414" t="s">
        <v>172</v>
      </c>
      <c r="H3" s="414"/>
      <c r="I3" s="194" t="s">
        <v>173</v>
      </c>
      <c r="J3" s="194" t="s">
        <v>16</v>
      </c>
      <c r="K3" s="194" t="s">
        <v>174</v>
      </c>
      <c r="L3" s="194" t="s">
        <v>175</v>
      </c>
      <c r="M3" s="194" t="s">
        <v>13</v>
      </c>
      <c r="N3" s="194" t="s">
        <v>150</v>
      </c>
      <c r="O3" s="194" t="s">
        <v>14</v>
      </c>
      <c r="P3" s="194" t="s">
        <v>150</v>
      </c>
      <c r="Q3" s="194" t="s">
        <v>15</v>
      </c>
      <c r="R3" s="194" t="s">
        <v>150</v>
      </c>
      <c r="S3" s="194" t="s">
        <v>176</v>
      </c>
      <c r="T3" s="194" t="s">
        <v>11</v>
      </c>
      <c r="U3" s="105" t="s">
        <v>177</v>
      </c>
      <c r="V3" s="106" t="s">
        <v>178</v>
      </c>
      <c r="W3" s="105" t="s">
        <v>150</v>
      </c>
      <c r="X3" s="105" t="s">
        <v>150</v>
      </c>
      <c r="Y3" s="106" t="s">
        <v>179</v>
      </c>
      <c r="Z3" s="105" t="s">
        <v>150</v>
      </c>
      <c r="AA3" s="106" t="s">
        <v>180</v>
      </c>
      <c r="AB3" s="106" t="s">
        <v>150</v>
      </c>
      <c r="AC3" s="106" t="s">
        <v>181</v>
      </c>
      <c r="AD3" s="393"/>
      <c r="AE3" s="393"/>
      <c r="AF3" s="182" t="s">
        <v>5</v>
      </c>
      <c r="AG3" s="107" t="s">
        <v>182</v>
      </c>
      <c r="AH3" s="182" t="s">
        <v>183</v>
      </c>
      <c r="AI3" s="182" t="s">
        <v>182</v>
      </c>
      <c r="AJ3" s="393"/>
      <c r="AK3" s="182" t="s">
        <v>184</v>
      </c>
      <c r="AL3" s="393" t="s">
        <v>185</v>
      </c>
      <c r="AM3" s="393"/>
      <c r="AN3" s="393" t="s">
        <v>7</v>
      </c>
      <c r="AO3" s="393"/>
      <c r="AP3" s="393" t="s">
        <v>8</v>
      </c>
      <c r="AQ3" s="393"/>
      <c r="AR3" s="182" t="s">
        <v>186</v>
      </c>
      <c r="AS3" s="393" t="s">
        <v>127</v>
      </c>
      <c r="AT3" s="393"/>
      <c r="AU3" s="182" t="s">
        <v>187</v>
      </c>
      <c r="AV3" s="393"/>
      <c r="AW3" s="393"/>
      <c r="AX3" s="393"/>
      <c r="AY3" s="393"/>
      <c r="AZ3" s="404"/>
      <c r="BA3" s="404"/>
      <c r="BB3" s="404"/>
      <c r="BC3" s="404"/>
      <c r="BD3" s="404"/>
      <c r="BE3" s="404"/>
      <c r="BF3" s="247" t="s">
        <v>188</v>
      </c>
      <c r="BG3" s="247" t="s">
        <v>189</v>
      </c>
      <c r="BH3" s="247" t="s">
        <v>188</v>
      </c>
      <c r="BI3" s="247" t="s">
        <v>189</v>
      </c>
      <c r="BJ3" s="247" t="s">
        <v>190</v>
      </c>
      <c r="BK3" s="247" t="s">
        <v>188</v>
      </c>
      <c r="BL3" s="247" t="s">
        <v>189</v>
      </c>
      <c r="BM3" s="247" t="s">
        <v>188</v>
      </c>
      <c r="BN3" s="247" t="s">
        <v>189</v>
      </c>
      <c r="BO3" s="247" t="s">
        <v>188</v>
      </c>
      <c r="BP3" s="247" t="s">
        <v>189</v>
      </c>
      <c r="BQ3" s="247" t="s">
        <v>188</v>
      </c>
      <c r="BR3" s="247" t="s">
        <v>189</v>
      </c>
    </row>
    <row r="4" spans="1:70" ht="162" customHeight="1" x14ac:dyDescent="0.3">
      <c r="A4" s="410" t="s">
        <v>239</v>
      </c>
      <c r="B4" s="388" t="s">
        <v>91</v>
      </c>
      <c r="C4" s="388" t="s">
        <v>89</v>
      </c>
      <c r="D4" s="388" t="s">
        <v>76</v>
      </c>
      <c r="E4" s="388" t="s">
        <v>34</v>
      </c>
      <c r="F4" s="411" t="s">
        <v>315</v>
      </c>
      <c r="G4" s="411" t="s">
        <v>316</v>
      </c>
      <c r="H4" s="412" t="s">
        <v>317</v>
      </c>
      <c r="I4" s="413" t="s">
        <v>318</v>
      </c>
      <c r="J4" s="388" t="s">
        <v>92</v>
      </c>
      <c r="K4" s="388">
        <v>0</v>
      </c>
      <c r="L4" s="390">
        <f>IF(J4="Diaria",+(K4/360),IF(J4="Mensual",+(K4/12),IF(J4="Bimestral",+(K4/6),IF(J4="Trimestral",+(K4/4),IF(J4="Semestral",+(K4/2),IF(J4="Anual",+(K4/1),""))))))</f>
        <v>0</v>
      </c>
      <c r="M4" s="388" t="s">
        <v>70</v>
      </c>
      <c r="N4" s="388">
        <f>IF(M4="Menor al 1% del patrimonio de la Lotería de Bogotá",20%,IF(M4="Entre el 1% y el 3% del patrimonio de la Lotería de Bogotá",40%,IF(M4="Entre el 3% y el 6% del patrimonio de la Lotería de Bogotá",60%,IF(M4="Entre el 6% y el 10% del patrimonio de la Lotería de Bogotá",80%,IF(M4="Mayor al 10% del patrimonio de la Lotería de Bogotá",100%,IF(M4="NA",0%,""))))))</f>
        <v>0</v>
      </c>
      <c r="O4" s="388" t="s">
        <v>61</v>
      </c>
      <c r="P4" s="388">
        <f>IF(O4="El riesgo afecta la imagen de algún área de la organización",20%,IF(O4="El riesgo afecta la imagen de la entidad internamente, de conocimiento general nivel interno, de junta directiva y accionistas y/o de proveedores",40%,IF(O4="El riesgo afecta la imagen de la entidad con algunos usuarios de relevancia frente al logro de los objetivos",60%,IF(O4="El riesgo afecta la imagen de la entidad con efecto publicitario sistenido a nivel de sector administrativo, nivel departamental o municipal",80%,IF(O4="El riesgo afecta la imagen de la entidad a nivel nacional, con efecto publicitario sistenido a nivel país",100%,IF(O4="NA",0%,""))))))</f>
        <v>0.6</v>
      </c>
      <c r="Q4" s="388" t="s">
        <v>70</v>
      </c>
      <c r="R4" s="388">
        <f>IF(Q4="Interrupción de la operación por menos de un día",20%,IF(Q4="Interrupción de la operación por un día completo",40%,IF(Q4="Interrupción de la operación mayor a 1 día y menor a 2 días",60%,IF(Q4="Interrupción de la operación por dos días completos",80%,IF(Q4="Interrupción de la operación por más de dos días",100%,IF(Q4="NA",0%,""))))))</f>
        <v>0</v>
      </c>
      <c r="S4" s="389" t="s">
        <v>69</v>
      </c>
      <c r="T4" s="389" t="s">
        <v>43</v>
      </c>
      <c r="U4" s="389">
        <f>+MAX(N4,P4,R4)</f>
        <v>0.6</v>
      </c>
      <c r="V4" s="402" t="str">
        <f>IF(L4&lt;=20%,"Muy baja",IF(L4&lt;=40%,"Baja",IF(L4&lt;=60%,"Media",IF(L4&lt;=80%,"Alta",IF(L4&lt;=100%,"Muy alta",IF(L4&gt;=100%,"Muy alta",""))))))</f>
        <v>Muy baja</v>
      </c>
      <c r="W4" s="400">
        <f>+IFERROR(VLOOKUP(V4,Fórmula!$F$1:$G$6,2,FALSE),"")</f>
        <v>0.2</v>
      </c>
      <c r="X4" s="400" t="str">
        <f>+IFERROR(VLOOKUP(V4,Fórmula!$H$1:$I$6,2,FALSE),"")</f>
        <v/>
      </c>
      <c r="Y4" s="402" t="str">
        <f>IF(U4=20%,"Leve",IF(U4=40%,"Menor",IF(U4=60%,"Moderado",IF(U4=80%,"Mayor",IF(U4=100%,"Catastrófico","")))))</f>
        <v>Moderado</v>
      </c>
      <c r="Z4" s="400">
        <f>+IFERROR(VLOOKUP(Y4,Fórmula!$H$1:$I$6,2,FALSE),"")</f>
        <v>0.6</v>
      </c>
      <c r="AA4" s="389" t="str">
        <f>+IFERROR(VLOOKUP(V4&amp;Y4,Fórmula!$C$2:$D$26,2,FALSE),"")</f>
        <v>Moderado</v>
      </c>
      <c r="AB4" s="400">
        <f>IF(AA4="Bajo",25%,IF(AA4="Moderado",50%,IF(AA4="Alto",75%,IF(AA4="Extremo",100%,""))))</f>
        <v>0.5</v>
      </c>
      <c r="AC4" s="415" t="s">
        <v>319</v>
      </c>
      <c r="AD4" s="66" t="s">
        <v>320</v>
      </c>
      <c r="AE4" s="66" t="s">
        <v>321</v>
      </c>
      <c r="AF4" s="66" t="s">
        <v>54</v>
      </c>
      <c r="AG4" s="38">
        <f>IF(AF4="Preventivo",25%,IF(AF4="Detectivo",15%,IF(AF4="Correctivo",10%,"")))</f>
        <v>0.25</v>
      </c>
      <c r="AH4" s="122" t="s">
        <v>199</v>
      </c>
      <c r="AI4" s="38">
        <f t="shared" ref="AI4:AI7" si="0">IF(AH4="Manual",15%,IF(AH4="Automático",25%,""))</f>
        <v>0.15</v>
      </c>
      <c r="AJ4" s="38">
        <f t="shared" ref="AJ4:AJ7" si="1">+AI4+AG4</f>
        <v>0.4</v>
      </c>
      <c r="AK4" s="122" t="s">
        <v>200</v>
      </c>
      <c r="AL4" s="119" t="s">
        <v>191</v>
      </c>
      <c r="AM4" s="66" t="s">
        <v>322</v>
      </c>
      <c r="AN4" s="119" t="s">
        <v>39</v>
      </c>
      <c r="AO4" s="190"/>
      <c r="AP4" s="122" t="s">
        <v>24</v>
      </c>
      <c r="AQ4" s="122" t="s">
        <v>323</v>
      </c>
      <c r="AR4" s="122" t="s">
        <v>324</v>
      </c>
      <c r="AS4" s="122" t="s">
        <v>204</v>
      </c>
      <c r="AT4" s="122" t="s">
        <v>325</v>
      </c>
      <c r="AU4" s="122" t="s">
        <v>206</v>
      </c>
      <c r="AV4" s="122">
        <f>+AJ4*AB4</f>
        <v>0.2</v>
      </c>
      <c r="AW4" s="39">
        <f>+AB4-AV4</f>
        <v>0.3</v>
      </c>
      <c r="AX4" s="389" t="str">
        <f>+IF(C4="Corrupción","Moderado",IF(AW7&lt;=25%,"Bajo",IF(AW7&lt;=50%,"Moderado",IF(AW7&lt;=75%,"Alto",IF(AW7&gt;75%,"Extremo","")))))</f>
        <v>Bajo</v>
      </c>
      <c r="AY4" s="389" t="s">
        <v>41</v>
      </c>
      <c r="AZ4" s="108">
        <v>1</v>
      </c>
      <c r="BA4" s="259" t="s">
        <v>326</v>
      </c>
      <c r="BB4" s="119" t="s">
        <v>327</v>
      </c>
      <c r="BC4" s="46">
        <v>44562</v>
      </c>
      <c r="BD4" s="46">
        <v>44926</v>
      </c>
      <c r="BE4" s="42" t="s">
        <v>328</v>
      </c>
      <c r="BF4" s="196">
        <v>44620</v>
      </c>
      <c r="BG4" s="198" t="s">
        <v>329</v>
      </c>
      <c r="BH4" s="41">
        <v>44681</v>
      </c>
      <c r="BI4" s="198" t="s">
        <v>330</v>
      </c>
      <c r="BJ4" s="198"/>
      <c r="BK4" s="41">
        <v>44742</v>
      </c>
      <c r="BL4" s="246"/>
      <c r="BM4" s="41">
        <v>44804</v>
      </c>
      <c r="BN4" s="246"/>
      <c r="BO4" s="41">
        <v>44865</v>
      </c>
      <c r="BP4" s="246"/>
      <c r="BQ4" s="41">
        <v>44926</v>
      </c>
      <c r="BR4" s="246"/>
    </row>
    <row r="5" spans="1:70" ht="150" customHeight="1" x14ac:dyDescent="0.3">
      <c r="A5" s="410"/>
      <c r="B5" s="388"/>
      <c r="C5" s="388"/>
      <c r="D5" s="388"/>
      <c r="E5" s="388"/>
      <c r="F5" s="411"/>
      <c r="G5" s="411"/>
      <c r="H5" s="412"/>
      <c r="I5" s="413"/>
      <c r="J5" s="388"/>
      <c r="K5" s="388"/>
      <c r="L5" s="390"/>
      <c r="M5" s="388"/>
      <c r="N5" s="388"/>
      <c r="O5" s="388"/>
      <c r="P5" s="388"/>
      <c r="Q5" s="388"/>
      <c r="R5" s="388"/>
      <c r="S5" s="389"/>
      <c r="T5" s="389"/>
      <c r="U5" s="389"/>
      <c r="V5" s="402"/>
      <c r="W5" s="400"/>
      <c r="X5" s="400"/>
      <c r="Y5" s="402"/>
      <c r="Z5" s="400"/>
      <c r="AA5" s="389"/>
      <c r="AB5" s="400"/>
      <c r="AC5" s="415"/>
      <c r="AD5" s="66" t="s">
        <v>331</v>
      </c>
      <c r="AE5" s="48" t="s">
        <v>332</v>
      </c>
      <c r="AF5" s="66" t="s">
        <v>54</v>
      </c>
      <c r="AG5" s="38">
        <f t="shared" ref="AG5:AG7" si="2">IF(AF5="Preventivo",25%,IF(AF5="Detectivo",15%,IF(AF5="Correctivo",10%,"")))</f>
        <v>0.25</v>
      </c>
      <c r="AH5" s="122" t="s">
        <v>199</v>
      </c>
      <c r="AI5" s="38">
        <f t="shared" si="0"/>
        <v>0.15</v>
      </c>
      <c r="AJ5" s="38">
        <f t="shared" si="1"/>
        <v>0.4</v>
      </c>
      <c r="AK5" s="122" t="s">
        <v>200</v>
      </c>
      <c r="AL5" s="119" t="s">
        <v>191</v>
      </c>
      <c r="AM5" s="66" t="s">
        <v>333</v>
      </c>
      <c r="AN5" s="119" t="s">
        <v>23</v>
      </c>
      <c r="AO5" s="122" t="s">
        <v>334</v>
      </c>
      <c r="AP5" s="122" t="s">
        <v>24</v>
      </c>
      <c r="AQ5" s="122" t="s">
        <v>335</v>
      </c>
      <c r="AR5" s="122" t="s">
        <v>336</v>
      </c>
      <c r="AS5" s="122" t="s">
        <v>204</v>
      </c>
      <c r="AT5" s="122" t="s">
        <v>337</v>
      </c>
      <c r="AU5" s="122" t="s">
        <v>206</v>
      </c>
      <c r="AV5" s="122">
        <f>+AW4*AJ5</f>
        <v>0.12</v>
      </c>
      <c r="AW5" s="39">
        <f>+AW4-AV5</f>
        <v>0.18</v>
      </c>
      <c r="AX5" s="389"/>
      <c r="AY5" s="389"/>
      <c r="AZ5" s="136">
        <v>2</v>
      </c>
      <c r="BA5" s="36" t="s">
        <v>338</v>
      </c>
      <c r="BB5" s="119" t="s">
        <v>339</v>
      </c>
      <c r="BC5" s="43">
        <v>44562</v>
      </c>
      <c r="BD5" s="43">
        <v>44651</v>
      </c>
      <c r="BE5" s="42" t="str">
        <f>+AR6</f>
        <v>Informe de rendición de cuentas</v>
      </c>
      <c r="BF5" s="196">
        <v>44620</v>
      </c>
      <c r="BG5" s="198" t="s">
        <v>340</v>
      </c>
      <c r="BH5" s="41">
        <v>44681</v>
      </c>
      <c r="BI5" s="198" t="s">
        <v>341</v>
      </c>
      <c r="BJ5" s="199"/>
      <c r="BK5" s="41">
        <v>44742</v>
      </c>
      <c r="BL5" s="199"/>
      <c r="BM5" s="41">
        <v>44804</v>
      </c>
      <c r="BN5" s="199"/>
      <c r="BO5" s="41">
        <v>44865</v>
      </c>
      <c r="BP5" s="199"/>
      <c r="BQ5" s="41">
        <v>44926</v>
      </c>
      <c r="BR5" s="199"/>
    </row>
    <row r="6" spans="1:70" ht="105" customHeight="1" x14ac:dyDescent="0.3">
      <c r="A6" s="410"/>
      <c r="B6" s="388"/>
      <c r="C6" s="388"/>
      <c r="D6" s="388"/>
      <c r="E6" s="388"/>
      <c r="F6" s="411"/>
      <c r="G6" s="411"/>
      <c r="H6" s="412"/>
      <c r="I6" s="413"/>
      <c r="J6" s="388"/>
      <c r="K6" s="388"/>
      <c r="L6" s="390"/>
      <c r="M6" s="388"/>
      <c r="N6" s="388"/>
      <c r="O6" s="388"/>
      <c r="P6" s="388"/>
      <c r="Q6" s="388"/>
      <c r="R6" s="388"/>
      <c r="S6" s="389"/>
      <c r="T6" s="389"/>
      <c r="U6" s="389"/>
      <c r="V6" s="402"/>
      <c r="W6" s="400"/>
      <c r="X6" s="400"/>
      <c r="Y6" s="402"/>
      <c r="Z6" s="400"/>
      <c r="AA6" s="389"/>
      <c r="AB6" s="400"/>
      <c r="AC6" s="415"/>
      <c r="AD6" s="66" t="s">
        <v>342</v>
      </c>
      <c r="AE6" s="66" t="s">
        <v>343</v>
      </c>
      <c r="AF6" s="66" t="s">
        <v>37</v>
      </c>
      <c r="AG6" s="38">
        <f t="shared" si="2"/>
        <v>0.15</v>
      </c>
      <c r="AH6" s="122" t="s">
        <v>199</v>
      </c>
      <c r="AI6" s="38">
        <f t="shared" si="0"/>
        <v>0.15</v>
      </c>
      <c r="AJ6" s="38">
        <f t="shared" si="1"/>
        <v>0.3</v>
      </c>
      <c r="AK6" s="122" t="s">
        <v>200</v>
      </c>
      <c r="AL6" s="119" t="s">
        <v>191</v>
      </c>
      <c r="AM6" s="66" t="s">
        <v>344</v>
      </c>
      <c r="AN6" s="119" t="s">
        <v>23</v>
      </c>
      <c r="AO6" s="122" t="s">
        <v>334</v>
      </c>
      <c r="AP6" s="122" t="s">
        <v>24</v>
      </c>
      <c r="AQ6" s="122" t="s">
        <v>312</v>
      </c>
      <c r="AR6" s="122" t="s">
        <v>345</v>
      </c>
      <c r="AS6" s="122" t="s">
        <v>204</v>
      </c>
      <c r="AT6" s="122" t="s">
        <v>339</v>
      </c>
      <c r="AU6" s="122" t="s">
        <v>206</v>
      </c>
      <c r="AV6" s="122">
        <f>+AW5*AJ6</f>
        <v>5.3999999999999999E-2</v>
      </c>
      <c r="AW6" s="39">
        <f>+AW5-AV6</f>
        <v>0.126</v>
      </c>
      <c r="AX6" s="389"/>
      <c r="AY6" s="389"/>
      <c r="AZ6" s="136">
        <v>3</v>
      </c>
      <c r="BA6" s="66" t="s">
        <v>346</v>
      </c>
      <c r="BB6" s="119" t="str">
        <f>+AT7</f>
        <v>Profesional de Planeación</v>
      </c>
      <c r="BC6" s="43">
        <v>44562</v>
      </c>
      <c r="BD6" s="43">
        <v>44651</v>
      </c>
      <c r="BE6" s="42" t="str">
        <f>+AR7</f>
        <v>Informe anual de rendición de cuentas</v>
      </c>
      <c r="BF6" s="196">
        <v>44620</v>
      </c>
      <c r="BG6" s="198" t="s">
        <v>347</v>
      </c>
      <c r="BH6" s="41">
        <v>44681</v>
      </c>
      <c r="BI6" s="198" t="s">
        <v>341</v>
      </c>
      <c r="BJ6" s="198"/>
      <c r="BK6" s="41">
        <v>44742</v>
      </c>
      <c r="BL6" s="198"/>
      <c r="BM6" s="41">
        <v>44804</v>
      </c>
      <c r="BN6" s="198"/>
      <c r="BO6" s="41">
        <v>44865</v>
      </c>
      <c r="BP6" s="198"/>
      <c r="BQ6" s="41">
        <v>44926</v>
      </c>
      <c r="BR6" s="198"/>
    </row>
    <row r="7" spans="1:70" ht="82.8" x14ac:dyDescent="0.3">
      <c r="A7" s="410"/>
      <c r="B7" s="388"/>
      <c r="C7" s="388"/>
      <c r="D7" s="388"/>
      <c r="E7" s="388"/>
      <c r="F7" s="411"/>
      <c r="G7" s="411"/>
      <c r="H7" s="412"/>
      <c r="I7" s="413"/>
      <c r="J7" s="388"/>
      <c r="K7" s="388"/>
      <c r="L7" s="390"/>
      <c r="M7" s="388"/>
      <c r="N7" s="388"/>
      <c r="O7" s="388"/>
      <c r="P7" s="388"/>
      <c r="Q7" s="388"/>
      <c r="R7" s="388"/>
      <c r="S7" s="389"/>
      <c r="T7" s="389"/>
      <c r="U7" s="389"/>
      <c r="V7" s="402"/>
      <c r="W7" s="400"/>
      <c r="X7" s="400"/>
      <c r="Y7" s="402"/>
      <c r="Z7" s="400"/>
      <c r="AA7" s="389"/>
      <c r="AB7" s="400"/>
      <c r="AC7" s="415"/>
      <c r="AD7" s="66" t="s">
        <v>348</v>
      </c>
      <c r="AE7" s="66" t="s">
        <v>349</v>
      </c>
      <c r="AF7" s="66" t="s">
        <v>37</v>
      </c>
      <c r="AG7" s="38">
        <f t="shared" si="2"/>
        <v>0.15</v>
      </c>
      <c r="AH7" s="122" t="s">
        <v>199</v>
      </c>
      <c r="AI7" s="38">
        <f t="shared" si="0"/>
        <v>0.15</v>
      </c>
      <c r="AJ7" s="38">
        <f t="shared" si="1"/>
        <v>0.3</v>
      </c>
      <c r="AK7" s="122" t="s">
        <v>200</v>
      </c>
      <c r="AL7" s="119" t="s">
        <v>191</v>
      </c>
      <c r="AM7" s="66" t="s">
        <v>350</v>
      </c>
      <c r="AN7" s="119" t="s">
        <v>23</v>
      </c>
      <c r="AO7" s="122" t="s">
        <v>351</v>
      </c>
      <c r="AP7" s="122" t="s">
        <v>24</v>
      </c>
      <c r="AQ7" s="122" t="s">
        <v>335</v>
      </c>
      <c r="AR7" s="122" t="s">
        <v>352</v>
      </c>
      <c r="AS7" s="122" t="s">
        <v>204</v>
      </c>
      <c r="AT7" s="122" t="s">
        <v>339</v>
      </c>
      <c r="AU7" s="122" t="s">
        <v>206</v>
      </c>
      <c r="AV7" s="122">
        <f>+AW6*AJ7</f>
        <v>3.78E-2</v>
      </c>
      <c r="AW7" s="39">
        <f>+AW6-AV7</f>
        <v>8.8200000000000001E-2</v>
      </c>
      <c r="AX7" s="389"/>
      <c r="AY7" s="389"/>
      <c r="AZ7" s="136">
        <v>4</v>
      </c>
      <c r="BA7" s="203"/>
      <c r="BB7" s="204"/>
      <c r="BC7" s="205"/>
      <c r="BD7" s="205"/>
      <c r="BE7" s="202"/>
      <c r="BF7" s="196">
        <v>44620</v>
      </c>
      <c r="BG7" s="198" t="s">
        <v>347</v>
      </c>
      <c r="BH7" s="41">
        <v>44681</v>
      </c>
      <c r="BI7" s="198" t="s">
        <v>341</v>
      </c>
      <c r="BJ7" s="198"/>
      <c r="BK7" s="41">
        <v>44742</v>
      </c>
      <c r="BL7" s="198"/>
      <c r="BM7" s="41">
        <v>44804</v>
      </c>
      <c r="BN7" s="198"/>
      <c r="BO7" s="41">
        <v>44865</v>
      </c>
      <c r="BP7" s="198"/>
      <c r="BQ7" s="41">
        <v>44926</v>
      </c>
      <c r="BR7" s="13"/>
    </row>
    <row r="8" spans="1:70" s="113" customFormat="1" ht="261" customHeight="1" x14ac:dyDescent="0.3">
      <c r="A8" s="419" t="s">
        <v>239</v>
      </c>
      <c r="B8" s="416" t="s">
        <v>91</v>
      </c>
      <c r="C8" s="416" t="s">
        <v>89</v>
      </c>
      <c r="D8" s="416" t="s">
        <v>76</v>
      </c>
      <c r="E8" s="416" t="s">
        <v>93</v>
      </c>
      <c r="F8" s="416" t="s">
        <v>353</v>
      </c>
      <c r="G8" s="416" t="s">
        <v>354</v>
      </c>
      <c r="H8" s="423" t="s">
        <v>355</v>
      </c>
      <c r="I8" s="416" t="s">
        <v>356</v>
      </c>
      <c r="J8" s="416" t="s">
        <v>96</v>
      </c>
      <c r="K8" s="416">
        <v>0</v>
      </c>
      <c r="L8" s="421">
        <v>0</v>
      </c>
      <c r="M8" s="416" t="s">
        <v>45</v>
      </c>
      <c r="N8" s="416">
        <f>IF(M8="Menor al 1% del patrimonio de la Lotería de Bogotá",20%,IF(M8="Entre el 1% y el 3% del patrimonio de la Lotería de Bogotá",40%,IF(M8="Entre el 3% y el 6% del patrimonio de la Lotería de Bogotá",60%,IF(M8="Entre el 6% y el 10% del patrimonio de la Lotería de Bogotá",80%,IF(M8="Mayor al 10% del patrimonio de la Lotería de Bogotá",100%,IF(M8="NA",0%,""))))))</f>
        <v>0.4</v>
      </c>
      <c r="O8" s="416" t="s">
        <v>84</v>
      </c>
      <c r="P8" s="417" t="str">
        <f>IF(O8="El riesgo afecta la imagen de algún área de la organización",20%,IF(O8="El riesgo afecta la imagen de la entidad internamente, de conocimiento general nivel interno, de junta directiva y accionistas y/o de proveedores",40%,IF(O8="El riesgo afecta la imagen de la entidad con algunos usuarios de relevancia frente al logro de los objetivos",60%,IF(O8="El riesgo afecta la imagen de la entidad con efecto publicitario sistenido a nivel de sector administrativo, nivel departamental o municipal",80%,IF(O8="El riesgo afecta la imagen de la entidad a nivel nacional, con efecto publicitario sistenido a nivel país",100%,IF(O8="NA",0%,""))))))</f>
        <v/>
      </c>
      <c r="Q8" s="416" t="s">
        <v>70</v>
      </c>
      <c r="R8" s="418">
        <f>IF(Q8="Interrupción de la operación por menos de un día",20%,IF(Q8="Interrupción de la operación por un día completo",40%,IF(Q8="Interrupción de la operación mayor a 1 día y menor a 2 días",60%,IF(Q8="Interrupción de la operación por dos días completos",80%,IF(Q8="Interrupción de la operación por más de dos días",100%,IF(Q8="NA",0%,""))))))</f>
        <v>0</v>
      </c>
      <c r="S8" s="417" t="s">
        <v>57</v>
      </c>
      <c r="T8" s="417" t="s">
        <v>58</v>
      </c>
      <c r="U8" s="426">
        <f>+MAX(N8,P8,R8)</f>
        <v>0.4</v>
      </c>
      <c r="V8" s="426" t="str">
        <f>IF(L8&lt;=20%,"Muy baja",IF(L8&lt;=40%,"Baja",IF(L8&lt;=60%,"Media",IF(L8&lt;=80%,"Alta",IF(L8&lt;=100%,"Muy alta",IF(L8&gt;=100%,"Muy alta",""))))))</f>
        <v>Muy baja</v>
      </c>
      <c r="W8" s="441"/>
      <c r="X8" s="400" t="str">
        <f>+IFERROR(VLOOKUP(V8,Fórmula!$H$1:$I$6,2,FALSE),"")</f>
        <v/>
      </c>
      <c r="Y8" s="435" t="str">
        <f>IF(U8=20%,"Leve",IF(U8=40%,"Menor",IF(U8=60%,"Moderado",IF(U8=80%,"Mayor",IF(U8=100%,"Catastrófico","")))))</f>
        <v>Menor</v>
      </c>
      <c r="Z8" s="435">
        <f>+IFERROR(VLOOKUP(Y8,Fórmula!$H$1:$I$6,2,FALSE),"")</f>
        <v>0.4</v>
      </c>
      <c r="AA8" s="389" t="str">
        <f>+IFERROR(VLOOKUP(V8&amp;Y8,Fórmula!$C$2:$D$26,2,FALSE),"")</f>
        <v>Bajo</v>
      </c>
      <c r="AB8" s="439">
        <f>IF(AA8="Bajo",25%,IF(AA8="Moderado",50%,IF(AA8="Alto",75%,IF(AA8="Extremo",100%,""))))</f>
        <v>0.25</v>
      </c>
      <c r="AC8" s="442" t="s">
        <v>357</v>
      </c>
      <c r="AD8" s="207" t="s">
        <v>358</v>
      </c>
      <c r="AE8" s="207" t="s">
        <v>359</v>
      </c>
      <c r="AF8" s="207" t="s">
        <v>54</v>
      </c>
      <c r="AG8" s="208">
        <v>0.25</v>
      </c>
      <c r="AH8" s="207" t="s">
        <v>199</v>
      </c>
      <c r="AI8" s="208">
        <v>0.15</v>
      </c>
      <c r="AJ8" s="208">
        <v>0.4</v>
      </c>
      <c r="AK8" s="207" t="s">
        <v>200</v>
      </c>
      <c r="AL8" s="207" t="s">
        <v>239</v>
      </c>
      <c r="AM8" s="207" t="s">
        <v>360</v>
      </c>
      <c r="AN8" s="207" t="s">
        <v>23</v>
      </c>
      <c r="AO8" s="207" t="s">
        <v>361</v>
      </c>
      <c r="AP8" s="207" t="s">
        <v>40</v>
      </c>
      <c r="AQ8" s="207" t="s">
        <v>362</v>
      </c>
      <c r="AR8" s="207" t="s">
        <v>363</v>
      </c>
      <c r="AS8" s="207" t="s">
        <v>204</v>
      </c>
      <c r="AT8" s="207" t="s">
        <v>364</v>
      </c>
      <c r="AU8" s="207" t="s">
        <v>206</v>
      </c>
      <c r="AV8" s="207" t="s">
        <v>365</v>
      </c>
      <c r="AW8" s="147">
        <v>0.15</v>
      </c>
      <c r="AX8" s="435" t="s">
        <v>151</v>
      </c>
      <c r="AY8" s="417" t="s">
        <v>41</v>
      </c>
      <c r="AZ8" s="207">
        <v>1</v>
      </c>
      <c r="BA8" s="210" t="s">
        <v>366</v>
      </c>
      <c r="BB8" s="197" t="s">
        <v>367</v>
      </c>
      <c r="BC8" s="43">
        <v>44562</v>
      </c>
      <c r="BD8" s="211">
        <v>44926</v>
      </c>
      <c r="BE8" s="197" t="s">
        <v>368</v>
      </c>
      <c r="BF8" s="196">
        <v>44620</v>
      </c>
      <c r="BG8" s="198" t="s">
        <v>369</v>
      </c>
      <c r="BH8" s="41">
        <v>44681</v>
      </c>
      <c r="BI8" s="198" t="s">
        <v>370</v>
      </c>
      <c r="BJ8" s="198" t="s">
        <v>371</v>
      </c>
      <c r="BK8" s="41">
        <v>44742</v>
      </c>
      <c r="BL8" s="198" t="s">
        <v>372</v>
      </c>
      <c r="BM8" s="41">
        <v>44804</v>
      </c>
      <c r="BN8" s="41"/>
      <c r="BO8" s="41">
        <v>44865</v>
      </c>
      <c r="BP8" s="41"/>
      <c r="BQ8" s="41">
        <v>44926</v>
      </c>
      <c r="BR8" s="41"/>
    </row>
    <row r="9" spans="1:70" s="113" customFormat="1" ht="120" customHeight="1" x14ac:dyDescent="0.3">
      <c r="A9" s="419"/>
      <c r="B9" s="416"/>
      <c r="C9" s="416"/>
      <c r="D9" s="416"/>
      <c r="E9" s="416"/>
      <c r="F9" s="416"/>
      <c r="G9" s="416"/>
      <c r="H9" s="423"/>
      <c r="I9" s="416"/>
      <c r="J9" s="416"/>
      <c r="K9" s="416"/>
      <c r="L9" s="416"/>
      <c r="M9" s="416"/>
      <c r="N9" s="416"/>
      <c r="O9" s="416"/>
      <c r="P9" s="417"/>
      <c r="Q9" s="416"/>
      <c r="R9" s="418"/>
      <c r="S9" s="417"/>
      <c r="T9" s="417"/>
      <c r="U9" s="426"/>
      <c r="V9" s="426"/>
      <c r="W9" s="441"/>
      <c r="X9" s="400"/>
      <c r="Y9" s="435"/>
      <c r="Z9" s="435"/>
      <c r="AA9" s="389"/>
      <c r="AB9" s="439"/>
      <c r="AC9" s="442"/>
      <c r="AD9" s="207" t="s">
        <v>373</v>
      </c>
      <c r="AE9" s="207" t="s">
        <v>374</v>
      </c>
      <c r="AF9" s="207" t="s">
        <v>54</v>
      </c>
      <c r="AG9" s="208">
        <v>0.25</v>
      </c>
      <c r="AH9" s="207" t="s">
        <v>199</v>
      </c>
      <c r="AI9" s="208">
        <v>0.15</v>
      </c>
      <c r="AJ9" s="208">
        <v>0.4</v>
      </c>
      <c r="AK9" s="207" t="s">
        <v>200</v>
      </c>
      <c r="AL9" s="207" t="s">
        <v>191</v>
      </c>
      <c r="AM9" s="207" t="s">
        <v>375</v>
      </c>
      <c r="AN9" s="207" t="s">
        <v>23</v>
      </c>
      <c r="AO9" s="207" t="s">
        <v>376</v>
      </c>
      <c r="AP9" s="207" t="s">
        <v>40</v>
      </c>
      <c r="AQ9" s="207" t="s">
        <v>362</v>
      </c>
      <c r="AR9" s="207" t="s">
        <v>368</v>
      </c>
      <c r="AS9" s="207" t="s">
        <v>204</v>
      </c>
      <c r="AT9" s="207" t="s">
        <v>364</v>
      </c>
      <c r="AU9" s="207" t="s">
        <v>206</v>
      </c>
      <c r="AV9" s="207" t="s">
        <v>377</v>
      </c>
      <c r="AW9" s="147">
        <v>0.09</v>
      </c>
      <c r="AX9" s="435"/>
      <c r="AY9" s="417"/>
      <c r="AZ9" s="207">
        <v>2</v>
      </c>
      <c r="BA9" s="207" t="s">
        <v>378</v>
      </c>
      <c r="BB9" s="197" t="s">
        <v>367</v>
      </c>
      <c r="BC9" s="211">
        <v>44562</v>
      </c>
      <c r="BD9" s="211">
        <v>44926</v>
      </c>
      <c r="BE9" s="197" t="s">
        <v>379</v>
      </c>
      <c r="BF9" s="196">
        <v>44620</v>
      </c>
      <c r="BG9" s="198" t="s">
        <v>380</v>
      </c>
      <c r="BH9" s="41">
        <v>44681</v>
      </c>
      <c r="BI9" s="304" t="s">
        <v>381</v>
      </c>
      <c r="BJ9" s="198" t="s">
        <v>382</v>
      </c>
      <c r="BK9" s="41">
        <v>44742</v>
      </c>
      <c r="BL9" s="304" t="s">
        <v>383</v>
      </c>
      <c r="BM9" s="41">
        <v>44804</v>
      </c>
      <c r="BN9" s="41"/>
      <c r="BO9" s="41">
        <v>44865</v>
      </c>
      <c r="BP9" s="41"/>
      <c r="BQ9" s="41">
        <v>44926</v>
      </c>
      <c r="BR9" s="41"/>
    </row>
    <row r="10" spans="1:70" s="113" customFormat="1" ht="126" customHeight="1" x14ac:dyDescent="0.3">
      <c r="A10" s="419"/>
      <c r="B10" s="416"/>
      <c r="C10" s="416"/>
      <c r="D10" s="416"/>
      <c r="E10" s="416"/>
      <c r="F10" s="416"/>
      <c r="G10" s="416"/>
      <c r="H10" s="423"/>
      <c r="I10" s="416"/>
      <c r="J10" s="416"/>
      <c r="K10" s="416"/>
      <c r="L10" s="416"/>
      <c r="M10" s="416"/>
      <c r="N10" s="416"/>
      <c r="O10" s="416"/>
      <c r="P10" s="417"/>
      <c r="Q10" s="416"/>
      <c r="R10" s="418"/>
      <c r="S10" s="417"/>
      <c r="T10" s="417"/>
      <c r="U10" s="426"/>
      <c r="V10" s="426"/>
      <c r="W10" s="441"/>
      <c r="X10" s="400"/>
      <c r="Y10" s="435"/>
      <c r="Z10" s="435"/>
      <c r="AA10" s="389"/>
      <c r="AB10" s="439"/>
      <c r="AC10" s="442"/>
      <c r="AD10" s="207" t="s">
        <v>384</v>
      </c>
      <c r="AE10" s="207" t="s">
        <v>385</v>
      </c>
      <c r="AF10" s="207" t="s">
        <v>37</v>
      </c>
      <c r="AG10" s="208">
        <v>0.15</v>
      </c>
      <c r="AH10" s="207" t="s">
        <v>199</v>
      </c>
      <c r="AI10" s="208">
        <v>0.15</v>
      </c>
      <c r="AJ10" s="208">
        <v>0.3</v>
      </c>
      <c r="AK10" s="207" t="s">
        <v>200</v>
      </c>
      <c r="AL10" s="207" t="s">
        <v>191</v>
      </c>
      <c r="AM10" s="207" t="s">
        <v>386</v>
      </c>
      <c r="AN10" s="207" t="s">
        <v>23</v>
      </c>
      <c r="AO10" s="207" t="s">
        <v>387</v>
      </c>
      <c r="AP10" s="207" t="s">
        <v>40</v>
      </c>
      <c r="AQ10" s="207" t="s">
        <v>388</v>
      </c>
      <c r="AR10" s="207" t="s">
        <v>379</v>
      </c>
      <c r="AS10" s="207" t="s">
        <v>204</v>
      </c>
      <c r="AT10" s="207" t="s">
        <v>364</v>
      </c>
      <c r="AU10" s="207" t="s">
        <v>206</v>
      </c>
      <c r="AV10" s="207" t="s">
        <v>389</v>
      </c>
      <c r="AW10" s="147">
        <v>0.06</v>
      </c>
      <c r="AX10" s="435"/>
      <c r="AY10" s="417"/>
      <c r="AZ10" s="207">
        <v>3</v>
      </c>
      <c r="BA10" s="298"/>
      <c r="BB10" s="209"/>
      <c r="BC10" s="209"/>
      <c r="BD10" s="209"/>
      <c r="BE10" s="209"/>
      <c r="BF10" s="196">
        <v>44620</v>
      </c>
      <c r="BG10" s="304" t="s">
        <v>390</v>
      </c>
      <c r="BH10" s="41">
        <v>44681</v>
      </c>
      <c r="BI10" s="304" t="s">
        <v>390</v>
      </c>
      <c r="BJ10" s="319" t="s">
        <v>391</v>
      </c>
      <c r="BK10" s="41">
        <v>44742</v>
      </c>
      <c r="BL10" s="304" t="s">
        <v>392</v>
      </c>
      <c r="BM10" s="41">
        <v>44804</v>
      </c>
      <c r="BN10" s="41"/>
      <c r="BO10" s="41">
        <v>44865</v>
      </c>
      <c r="BP10" s="41"/>
      <c r="BQ10" s="41">
        <v>44926</v>
      </c>
      <c r="BR10" s="41"/>
    </row>
    <row r="11" spans="1:70" s="113" customFormat="1" ht="201" customHeight="1" thickBot="1" x14ac:dyDescent="0.35">
      <c r="A11" s="419" t="s">
        <v>239</v>
      </c>
      <c r="B11" s="416" t="s">
        <v>91</v>
      </c>
      <c r="C11" s="416" t="s">
        <v>89</v>
      </c>
      <c r="D11" s="416" t="s">
        <v>12</v>
      </c>
      <c r="E11" s="416" t="s">
        <v>34</v>
      </c>
      <c r="F11" s="416" t="s">
        <v>393</v>
      </c>
      <c r="G11" s="416" t="s">
        <v>394</v>
      </c>
      <c r="H11" s="423" t="s">
        <v>395</v>
      </c>
      <c r="I11" s="416" t="s">
        <v>396</v>
      </c>
      <c r="J11" s="416" t="s">
        <v>96</v>
      </c>
      <c r="K11" s="416">
        <v>0</v>
      </c>
      <c r="L11" s="421">
        <v>0</v>
      </c>
      <c r="M11" s="416" t="s">
        <v>70</v>
      </c>
      <c r="N11" s="416">
        <f>IF(M11="Menor al 1% del patrimonio de la Lotería de Bogotá",20%,IF(M11="Entre el 1% y el 3% del patrimonio de la Lotería de Bogotá",40%,IF(M11="Entre el 3% y el 6% del patrimonio de la Lotería de Bogotá",60%,IF(M11="Entre el 6% y el 10% del patrimonio de la Lotería de Bogotá",80%,IF(M11="Mayor al 10% del patrimonio de la Lotería de Bogotá",100%,IF(M11="NA",0%,""))))))</f>
        <v>0</v>
      </c>
      <c r="O11" s="416" t="s">
        <v>84</v>
      </c>
      <c r="P11" s="417" t="str">
        <f>IF(O11="El riesgo afecta la imagen de algún área de la organización",20%,IF(O11="El riesgo afecta la imagen de la entidad internamente, de conocimiento general nivel interno, de junta directiva y accionistas y/o de proveedores",40%,IF(O11="El riesgo afecta la imagen de la entidad con algunos usuarios de relevancia frente al logro de los objetivos",60%,IF(O11="El riesgo afecta la imagen de la entidad con efecto publicitario sistenido a nivel de sector administrativo, nivel departamental o municipal",80%,IF(O11="El riesgo afecta la imagen de la entidad a nivel nacional, con efecto publicitario sistenido a nivel país",100%,IF(O11="NA",0%,""))))))</f>
        <v/>
      </c>
      <c r="Q11" s="416" t="s">
        <v>70</v>
      </c>
      <c r="R11" s="417">
        <f>IF(Q11="Interrupción de la operación por menos de un día",20%,IF(Q11="Interrupción de la operación por un día completo",40%,IF(Q11="Interrupción de la operación mayor a 1 día y menor a 2 días",60%,IF(Q11="Interrupción de la operación por dos días completos",80%,IF(Q7="Interrupción de la operación por más de dos días",100%,IF(Q11="NA",0%,""))))))</f>
        <v>0</v>
      </c>
      <c r="S11" s="417" t="s">
        <v>57</v>
      </c>
      <c r="T11" s="417" t="s">
        <v>58</v>
      </c>
      <c r="U11" s="417">
        <f>+MAX(N11,P11,R11)</f>
        <v>0</v>
      </c>
      <c r="V11" s="426" t="s">
        <v>19</v>
      </c>
      <c r="W11" s="437">
        <v>0.2</v>
      </c>
      <c r="X11" s="400" t="str">
        <f>+IFERROR(VLOOKUP(V11,Fórmula!$H$1:$I$6,2,FALSE),"")</f>
        <v/>
      </c>
      <c r="Y11" s="429" t="s">
        <v>36</v>
      </c>
      <c r="Z11" s="429">
        <f>+IFERROR(VLOOKUP(Y11,Fórmula!$H$1:$I$6,2,FALSE),"")</f>
        <v>0.4</v>
      </c>
      <c r="AA11" s="389" t="str">
        <f>+IFERROR(VLOOKUP(V11&amp;Y11,Fórmula!$C$2:$D$26,2,FALSE),"")</f>
        <v>Bajo</v>
      </c>
      <c r="AB11" s="439">
        <f>IF(AA11="Bajo",25%,IF(AA11="Moderado",50%,IF(AA11="Alto",75%,IF(AA11="Extremo",100%,""))))</f>
        <v>0.25</v>
      </c>
      <c r="AC11" s="427" t="s">
        <v>357</v>
      </c>
      <c r="AD11" s="212" t="s">
        <v>397</v>
      </c>
      <c r="AE11" s="213" t="s">
        <v>398</v>
      </c>
      <c r="AF11" s="212" t="s">
        <v>54</v>
      </c>
      <c r="AG11" s="214">
        <v>0.25</v>
      </c>
      <c r="AH11" s="212" t="s">
        <v>199</v>
      </c>
      <c r="AI11" s="214">
        <v>0.15</v>
      </c>
      <c r="AJ11" s="214">
        <v>0.4</v>
      </c>
      <c r="AK11" s="212" t="s">
        <v>200</v>
      </c>
      <c r="AL11" s="212" t="s">
        <v>239</v>
      </c>
      <c r="AM11" s="212" t="s">
        <v>360</v>
      </c>
      <c r="AN11" s="212" t="s">
        <v>23</v>
      </c>
      <c r="AO11" s="212" t="s">
        <v>397</v>
      </c>
      <c r="AP11" s="212" t="s">
        <v>40</v>
      </c>
      <c r="AQ11" s="212" t="s">
        <v>362</v>
      </c>
      <c r="AR11" s="212" t="s">
        <v>397</v>
      </c>
      <c r="AS11" s="212" t="s">
        <v>204</v>
      </c>
      <c r="AT11" s="212" t="s">
        <v>364</v>
      </c>
      <c r="AU11" s="212" t="s">
        <v>206</v>
      </c>
      <c r="AV11" s="212" t="s">
        <v>365</v>
      </c>
      <c r="AW11" s="215">
        <v>0.15</v>
      </c>
      <c r="AX11" s="429" t="s">
        <v>151</v>
      </c>
      <c r="AY11" s="433" t="s">
        <v>41</v>
      </c>
      <c r="AZ11" s="196">
        <v>1</v>
      </c>
      <c r="BA11" s="220" t="s">
        <v>366</v>
      </c>
      <c r="BB11" s="221" t="s">
        <v>367</v>
      </c>
      <c r="BC11" s="222">
        <v>44562</v>
      </c>
      <c r="BD11" s="222">
        <v>44926</v>
      </c>
      <c r="BE11" s="221" t="s">
        <v>368</v>
      </c>
      <c r="BF11" s="196">
        <v>44620</v>
      </c>
      <c r="BG11" s="198" t="s">
        <v>399</v>
      </c>
      <c r="BH11" s="41">
        <v>44681</v>
      </c>
      <c r="BI11" s="198" t="s">
        <v>399</v>
      </c>
      <c r="BJ11" s="198" t="s">
        <v>399</v>
      </c>
      <c r="BK11" s="41">
        <v>44742</v>
      </c>
      <c r="BL11" s="198" t="s">
        <v>399</v>
      </c>
      <c r="BM11" s="41">
        <v>44804</v>
      </c>
      <c r="BN11" s="198"/>
      <c r="BO11" s="41">
        <v>44865</v>
      </c>
      <c r="BP11" s="198"/>
      <c r="BQ11" s="41">
        <v>44926</v>
      </c>
      <c r="BR11" s="198"/>
    </row>
    <row r="12" spans="1:70" s="148" customFormat="1" ht="162.75" customHeight="1" thickBot="1" x14ac:dyDescent="0.35">
      <c r="A12" s="422"/>
      <c r="B12" s="420"/>
      <c r="C12" s="420"/>
      <c r="D12" s="420"/>
      <c r="E12" s="420"/>
      <c r="F12" s="420"/>
      <c r="G12" s="420"/>
      <c r="H12" s="424"/>
      <c r="I12" s="420"/>
      <c r="J12" s="420"/>
      <c r="K12" s="420"/>
      <c r="L12" s="420"/>
      <c r="M12" s="420"/>
      <c r="N12" s="420"/>
      <c r="O12" s="420"/>
      <c r="P12" s="425"/>
      <c r="Q12" s="420"/>
      <c r="R12" s="425"/>
      <c r="S12" s="425"/>
      <c r="T12" s="425"/>
      <c r="U12" s="425"/>
      <c r="V12" s="436"/>
      <c r="W12" s="438"/>
      <c r="X12" s="379"/>
      <c r="Y12" s="430"/>
      <c r="Z12" s="430"/>
      <c r="AA12" s="375"/>
      <c r="AB12" s="440"/>
      <c r="AC12" s="428"/>
      <c r="AD12" s="216" t="s">
        <v>400</v>
      </c>
      <c r="AE12" s="216" t="s">
        <v>401</v>
      </c>
      <c r="AF12" s="216" t="s">
        <v>54</v>
      </c>
      <c r="AG12" s="217">
        <v>0.25</v>
      </c>
      <c r="AH12" s="216" t="s">
        <v>199</v>
      </c>
      <c r="AI12" s="217">
        <v>0.15</v>
      </c>
      <c r="AJ12" s="217">
        <v>0.4</v>
      </c>
      <c r="AK12" s="216" t="s">
        <v>200</v>
      </c>
      <c r="AL12" s="216" t="s">
        <v>191</v>
      </c>
      <c r="AM12" s="216" t="s">
        <v>375</v>
      </c>
      <c r="AN12" s="216" t="s">
        <v>23</v>
      </c>
      <c r="AO12" s="216" t="s">
        <v>376</v>
      </c>
      <c r="AP12" s="216" t="s">
        <v>40</v>
      </c>
      <c r="AQ12" s="216" t="s">
        <v>362</v>
      </c>
      <c r="AR12" s="216" t="s">
        <v>368</v>
      </c>
      <c r="AS12" s="216" t="s">
        <v>204</v>
      </c>
      <c r="AT12" s="216" t="s">
        <v>364</v>
      </c>
      <c r="AU12" s="216" t="s">
        <v>206</v>
      </c>
      <c r="AV12" s="216" t="s">
        <v>377</v>
      </c>
      <c r="AW12" s="218">
        <v>0.09</v>
      </c>
      <c r="AX12" s="430"/>
      <c r="AY12" s="434"/>
      <c r="AZ12" s="219">
        <v>2</v>
      </c>
      <c r="BA12" s="220"/>
      <c r="BB12" s="221"/>
      <c r="BC12" s="222"/>
      <c r="BD12" s="222"/>
      <c r="BE12" s="221"/>
      <c r="BF12" s="196">
        <v>44620</v>
      </c>
      <c r="BG12" s="198"/>
      <c r="BH12" s="41">
        <v>44681</v>
      </c>
      <c r="BI12" s="303"/>
      <c r="BJ12" s="198"/>
      <c r="BK12" s="41">
        <v>44742</v>
      </c>
      <c r="BL12" s="198"/>
      <c r="BM12" s="41">
        <v>44804</v>
      </c>
      <c r="BN12" s="198"/>
      <c r="BO12" s="41">
        <v>44865</v>
      </c>
      <c r="BP12" s="198"/>
      <c r="BQ12" s="41">
        <v>44926</v>
      </c>
      <c r="BR12" s="198"/>
    </row>
    <row r="13" spans="1:70" x14ac:dyDescent="0.3">
      <c r="W13" s="25"/>
      <c r="X13" s="25"/>
      <c r="Z13" s="25"/>
      <c r="AG13" s="25"/>
      <c r="AH13" s="25"/>
      <c r="AI13" s="25"/>
      <c r="AJ13" s="25"/>
      <c r="AW13" s="29"/>
      <c r="BI13"/>
    </row>
    <row r="14" spans="1:70" x14ac:dyDescent="0.3">
      <c r="W14" s="25"/>
      <c r="X14" s="25"/>
      <c r="Z14" s="25"/>
      <c r="AG14" s="25"/>
      <c r="AH14" s="25"/>
      <c r="AI14" s="25"/>
      <c r="AJ14" s="25"/>
      <c r="AW14" s="29"/>
      <c r="BI14" s="303"/>
    </row>
    <row r="15" spans="1:70" x14ac:dyDescent="0.3">
      <c r="W15" s="25"/>
      <c r="X15" s="25"/>
      <c r="Z15" s="25"/>
      <c r="AG15" s="25"/>
      <c r="AH15" s="25"/>
      <c r="AI15" s="25"/>
      <c r="AJ15" s="25"/>
      <c r="AW15" s="29"/>
      <c r="BI15" s="303"/>
    </row>
    <row r="16" spans="1:70" x14ac:dyDescent="0.3">
      <c r="W16" s="25"/>
      <c r="X16" s="25"/>
      <c r="Z16" s="25"/>
      <c r="AG16" s="25"/>
      <c r="AH16" s="25"/>
      <c r="AI16" s="25"/>
      <c r="AJ16" s="25"/>
      <c r="AW16" s="29"/>
      <c r="BI16" s="303"/>
    </row>
    <row r="17" spans="23:61" x14ac:dyDescent="0.3">
      <c r="W17" s="25"/>
      <c r="X17" s="25"/>
      <c r="Z17" s="25"/>
      <c r="AG17" s="25"/>
      <c r="AH17" s="25"/>
      <c r="AI17" s="25"/>
      <c r="AJ17" s="25"/>
      <c r="AW17" s="29"/>
      <c r="BI17" s="303"/>
    </row>
    <row r="18" spans="23:61" x14ac:dyDescent="0.3">
      <c r="W18" s="25"/>
      <c r="X18" s="25"/>
      <c r="Z18" s="25"/>
      <c r="AG18" s="25"/>
      <c r="AH18" s="25"/>
      <c r="AI18" s="25"/>
      <c r="AJ18" s="25"/>
      <c r="AW18" s="29"/>
      <c r="BI18" s="303"/>
    </row>
    <row r="19" spans="23:61" x14ac:dyDescent="0.3">
      <c r="W19" s="25"/>
      <c r="X19" s="25"/>
      <c r="Z19" s="25"/>
      <c r="AG19" s="25"/>
      <c r="AH19" s="25"/>
      <c r="AI19" s="25"/>
      <c r="AJ19" s="25"/>
      <c r="AW19" s="29"/>
    </row>
    <row r="20" spans="23:61" x14ac:dyDescent="0.3">
      <c r="W20" s="25"/>
      <c r="X20" s="25"/>
      <c r="Z20" s="25"/>
      <c r="AG20" s="25"/>
      <c r="AH20" s="25"/>
      <c r="AI20" s="25"/>
      <c r="AJ20" s="25"/>
      <c r="AW20" s="29"/>
    </row>
    <row r="21" spans="23:61" x14ac:dyDescent="0.3">
      <c r="W21" s="25"/>
      <c r="X21" s="25"/>
      <c r="Z21" s="25"/>
      <c r="AG21" s="25"/>
      <c r="AH21" s="25"/>
      <c r="AI21" s="25"/>
      <c r="AJ21" s="25"/>
      <c r="AW21" s="29"/>
    </row>
    <row r="22" spans="23:61" x14ac:dyDescent="0.3">
      <c r="W22" s="25"/>
      <c r="X22" s="25"/>
      <c r="Z22" s="25"/>
      <c r="AG22" s="25"/>
      <c r="AH22" s="25"/>
      <c r="AI22" s="25"/>
      <c r="AJ22" s="25"/>
      <c r="AW22" s="29"/>
    </row>
    <row r="23" spans="23:61" x14ac:dyDescent="0.3">
      <c r="W23" s="25"/>
      <c r="X23" s="25"/>
      <c r="Z23" s="25"/>
      <c r="AG23" s="25"/>
      <c r="AH23" s="25"/>
      <c r="AI23" s="25"/>
      <c r="AJ23" s="25"/>
      <c r="AW23" s="29"/>
    </row>
    <row r="24" spans="23:61" x14ac:dyDescent="0.3">
      <c r="W24" s="25"/>
      <c r="X24" s="25"/>
      <c r="Z24" s="25"/>
      <c r="AG24" s="25"/>
      <c r="AH24" s="25"/>
      <c r="AI24" s="25"/>
      <c r="AJ24" s="25"/>
      <c r="AW24" s="29"/>
    </row>
    <row r="25" spans="23:61" x14ac:dyDescent="0.3">
      <c r="W25" s="25"/>
      <c r="X25" s="25"/>
      <c r="Z25" s="25"/>
      <c r="AG25" s="25"/>
      <c r="AH25" s="25"/>
      <c r="AI25" s="25"/>
      <c r="AJ25" s="25"/>
      <c r="AW25" s="29"/>
    </row>
    <row r="26" spans="23:61" x14ac:dyDescent="0.3">
      <c r="W26" s="25"/>
      <c r="X26" s="25"/>
      <c r="Z26" s="25"/>
      <c r="AG26" s="25"/>
      <c r="AH26" s="25"/>
      <c r="AI26" s="25"/>
      <c r="AJ26" s="25"/>
      <c r="AW26" s="29"/>
    </row>
    <row r="27" spans="23:61" x14ac:dyDescent="0.3">
      <c r="W27" s="25"/>
      <c r="X27" s="25"/>
      <c r="Z27" s="25"/>
      <c r="AG27" s="25"/>
      <c r="AH27" s="25"/>
      <c r="AI27" s="25"/>
      <c r="AJ27" s="25"/>
      <c r="AW27" s="29"/>
    </row>
    <row r="28" spans="23:61" x14ac:dyDescent="0.3">
      <c r="W28" s="25"/>
      <c r="X28" s="25"/>
      <c r="Z28" s="25"/>
      <c r="AG28" s="25"/>
      <c r="AH28" s="25"/>
      <c r="AI28" s="25"/>
      <c r="AJ28" s="25"/>
      <c r="AW28" s="29"/>
    </row>
    <row r="29" spans="23:61" x14ac:dyDescent="0.3">
      <c r="W29" s="25"/>
      <c r="X29" s="25"/>
      <c r="Z29" s="25"/>
      <c r="AG29" s="25"/>
      <c r="AH29" s="25"/>
      <c r="AI29" s="25"/>
      <c r="AJ29" s="25"/>
      <c r="AW29" s="29"/>
    </row>
    <row r="30" spans="23:61" x14ac:dyDescent="0.3">
      <c r="W30" s="25"/>
      <c r="X30" s="25"/>
      <c r="Z30" s="25"/>
      <c r="AG30" s="25"/>
      <c r="AH30" s="25"/>
      <c r="AI30" s="25"/>
      <c r="AJ30" s="25"/>
      <c r="AW30" s="29"/>
    </row>
    <row r="31" spans="23:61" x14ac:dyDescent="0.3">
      <c r="W31" s="25"/>
      <c r="X31" s="25"/>
      <c r="Z31" s="25"/>
      <c r="AG31" s="25"/>
      <c r="AH31" s="25"/>
      <c r="AI31" s="25"/>
      <c r="AJ31" s="25"/>
      <c r="AW31" s="29"/>
    </row>
    <row r="32" spans="23:61" x14ac:dyDescent="0.3">
      <c r="W32" s="25"/>
      <c r="X32" s="25"/>
      <c r="Z32" s="25"/>
      <c r="AG32" s="25"/>
      <c r="AH32" s="25"/>
      <c r="AI32" s="25"/>
      <c r="AJ32" s="25"/>
      <c r="AW32" s="29"/>
    </row>
    <row r="33" spans="23:49" x14ac:dyDescent="0.3">
      <c r="W33" s="25"/>
      <c r="X33" s="25"/>
      <c r="Z33" s="25"/>
      <c r="AG33" s="25"/>
      <c r="AH33" s="25"/>
      <c r="AI33" s="25"/>
      <c r="AJ33" s="25"/>
      <c r="AW33" s="29"/>
    </row>
    <row r="34" spans="23:49" x14ac:dyDescent="0.3">
      <c r="W34" s="25"/>
      <c r="X34" s="25"/>
      <c r="Z34" s="25"/>
      <c r="AG34" s="25"/>
      <c r="AH34" s="25"/>
      <c r="AI34" s="25"/>
      <c r="AJ34" s="25"/>
      <c r="AW34" s="29"/>
    </row>
    <row r="35" spans="23:49" x14ac:dyDescent="0.3">
      <c r="W35" s="25"/>
      <c r="X35" s="25"/>
      <c r="Z35" s="25"/>
      <c r="AG35" s="25"/>
      <c r="AH35" s="25"/>
      <c r="AI35" s="25"/>
      <c r="AJ35" s="25"/>
      <c r="AW35" s="29"/>
    </row>
    <row r="36" spans="23:49" x14ac:dyDescent="0.3">
      <c r="W36" s="25"/>
      <c r="X36" s="25"/>
      <c r="Z36" s="25"/>
      <c r="AG36" s="25"/>
      <c r="AH36" s="25"/>
      <c r="AI36" s="25"/>
      <c r="AJ36" s="25"/>
      <c r="AW36" s="29"/>
    </row>
    <row r="37" spans="23:49" x14ac:dyDescent="0.3">
      <c r="W37" s="25"/>
      <c r="X37" s="25"/>
      <c r="Z37" s="25"/>
      <c r="AG37" s="25"/>
      <c r="AH37" s="25"/>
      <c r="AI37" s="25"/>
      <c r="AJ37" s="25"/>
      <c r="AW37" s="29"/>
    </row>
    <row r="38" spans="23:49" x14ac:dyDescent="0.3">
      <c r="W38" s="25"/>
      <c r="X38" s="25"/>
      <c r="Z38" s="25"/>
      <c r="AG38" s="25"/>
      <c r="AH38" s="25"/>
      <c r="AI38" s="25"/>
      <c r="AJ38" s="25"/>
      <c r="AW38" s="29"/>
    </row>
    <row r="39" spans="23:49" x14ac:dyDescent="0.3">
      <c r="W39" s="25"/>
      <c r="X39" s="25"/>
      <c r="Z39" s="25"/>
      <c r="AG39" s="25"/>
      <c r="AH39" s="25"/>
      <c r="AI39" s="25"/>
      <c r="AJ39" s="25"/>
      <c r="AW39" s="29"/>
    </row>
    <row r="40" spans="23:49" x14ac:dyDescent="0.3">
      <c r="W40" s="25"/>
      <c r="X40" s="25"/>
      <c r="Z40" s="25"/>
      <c r="AG40" s="25"/>
      <c r="AH40" s="25"/>
      <c r="AI40" s="25"/>
      <c r="AJ40" s="25"/>
      <c r="AW40" s="29"/>
    </row>
    <row r="41" spans="23:49" x14ac:dyDescent="0.3">
      <c r="W41" s="25"/>
      <c r="X41" s="25"/>
      <c r="Z41" s="25"/>
      <c r="AG41" s="25"/>
      <c r="AH41" s="25"/>
      <c r="AI41" s="25"/>
      <c r="AJ41" s="25"/>
      <c r="AW41" s="29"/>
    </row>
    <row r="42" spans="23:49" x14ac:dyDescent="0.3">
      <c r="W42" s="25"/>
      <c r="X42" s="25"/>
      <c r="Z42" s="25"/>
      <c r="AG42" s="25"/>
      <c r="AH42" s="25"/>
      <c r="AI42" s="25"/>
      <c r="AJ42" s="25"/>
      <c r="AW42" s="29"/>
    </row>
    <row r="43" spans="23:49" x14ac:dyDescent="0.3">
      <c r="W43" s="25"/>
      <c r="X43" s="25"/>
      <c r="Z43" s="25"/>
      <c r="AG43" s="25"/>
      <c r="AH43" s="25"/>
      <c r="AI43" s="25"/>
      <c r="AJ43" s="25"/>
      <c r="AW43" s="29"/>
    </row>
    <row r="44" spans="23:49" x14ac:dyDescent="0.3">
      <c r="W44" s="25"/>
      <c r="X44" s="25"/>
      <c r="Z44" s="25"/>
      <c r="AG44" s="25"/>
      <c r="AH44" s="25"/>
      <c r="AI44" s="25"/>
      <c r="AJ44" s="25"/>
      <c r="AW44" s="29"/>
    </row>
    <row r="45" spans="23:49" x14ac:dyDescent="0.3">
      <c r="W45" s="25"/>
      <c r="X45" s="25"/>
      <c r="Z45" s="25"/>
      <c r="AG45" s="25"/>
      <c r="AH45" s="25"/>
      <c r="AI45" s="25"/>
      <c r="AJ45" s="25"/>
      <c r="AW45" s="29"/>
    </row>
    <row r="46" spans="23:49" x14ac:dyDescent="0.3">
      <c r="W46" s="25"/>
      <c r="X46" s="25"/>
      <c r="Z46" s="25"/>
      <c r="AG46" s="25"/>
      <c r="AH46" s="25"/>
      <c r="AI46" s="25"/>
      <c r="AJ46" s="25"/>
      <c r="AW46" s="29"/>
    </row>
    <row r="47" spans="23:49" x14ac:dyDescent="0.3">
      <c r="W47" s="25"/>
      <c r="X47" s="25"/>
      <c r="Z47" s="25"/>
      <c r="AG47" s="25"/>
      <c r="AH47" s="25"/>
      <c r="AI47" s="25"/>
      <c r="AJ47" s="25"/>
      <c r="AW47" s="29"/>
    </row>
    <row r="48" spans="23:49" x14ac:dyDescent="0.3">
      <c r="W48" s="25"/>
      <c r="X48" s="25"/>
      <c r="Z48" s="25"/>
      <c r="AG48" s="25"/>
      <c r="AH48" s="25"/>
      <c r="AI48" s="25"/>
      <c r="AJ48" s="25"/>
      <c r="AW48" s="29"/>
    </row>
    <row r="49" spans="23:49" x14ac:dyDescent="0.3">
      <c r="W49" s="25"/>
      <c r="X49" s="25"/>
      <c r="Z49" s="25"/>
      <c r="AG49" s="25"/>
      <c r="AH49" s="25"/>
      <c r="AI49" s="25"/>
      <c r="AJ49" s="25"/>
      <c r="AW49" s="29"/>
    </row>
    <row r="50" spans="23:49" x14ac:dyDescent="0.3">
      <c r="W50" s="25"/>
      <c r="X50" s="25"/>
      <c r="Z50" s="25"/>
      <c r="AG50" s="25"/>
      <c r="AH50" s="25"/>
      <c r="AI50" s="25"/>
      <c r="AJ50" s="25"/>
      <c r="AW50" s="29"/>
    </row>
    <row r="51" spans="23:49" x14ac:dyDescent="0.3">
      <c r="W51" s="25"/>
      <c r="X51" s="25"/>
      <c r="Z51" s="25"/>
      <c r="AG51" s="25"/>
      <c r="AH51" s="25"/>
      <c r="AI51" s="25"/>
      <c r="AJ51" s="25"/>
      <c r="AW51" s="29"/>
    </row>
    <row r="52" spans="23:49" x14ac:dyDescent="0.3">
      <c r="W52" s="25"/>
      <c r="X52" s="25"/>
      <c r="Z52" s="25"/>
      <c r="AG52" s="25"/>
      <c r="AH52" s="25"/>
      <c r="AI52" s="25"/>
      <c r="AJ52" s="25"/>
      <c r="AW52" s="29"/>
    </row>
    <row r="53" spans="23:49" x14ac:dyDescent="0.3">
      <c r="W53" s="25"/>
      <c r="X53" s="25"/>
      <c r="Z53" s="25"/>
      <c r="AG53" s="25"/>
      <c r="AH53" s="25"/>
      <c r="AI53" s="25"/>
      <c r="AJ53" s="25"/>
      <c r="AW53" s="29"/>
    </row>
    <row r="54" spans="23:49" x14ac:dyDescent="0.3">
      <c r="W54" s="25"/>
      <c r="X54" s="25"/>
      <c r="Z54" s="25"/>
      <c r="AG54" s="25"/>
      <c r="AH54" s="25"/>
      <c r="AI54" s="25"/>
      <c r="AJ54" s="25"/>
      <c r="AW54" s="29"/>
    </row>
    <row r="55" spans="23:49" x14ac:dyDescent="0.3">
      <c r="W55" s="25"/>
      <c r="X55" s="25"/>
      <c r="Z55" s="25"/>
      <c r="AG55" s="25"/>
      <c r="AH55" s="25"/>
      <c r="AI55" s="25"/>
      <c r="AJ55" s="25"/>
      <c r="AW55" s="29"/>
    </row>
    <row r="56" spans="23:49" x14ac:dyDescent="0.3">
      <c r="W56" s="25"/>
      <c r="X56" s="25"/>
      <c r="Z56" s="25"/>
      <c r="AG56" s="25"/>
      <c r="AH56" s="25"/>
      <c r="AI56" s="25"/>
      <c r="AJ56" s="25"/>
      <c r="AW56" s="29"/>
    </row>
    <row r="57" spans="23:49" x14ac:dyDescent="0.3">
      <c r="W57" s="25"/>
      <c r="X57" s="25"/>
      <c r="Z57" s="25"/>
      <c r="AG57" s="25"/>
      <c r="AH57" s="25"/>
      <c r="AI57" s="25"/>
      <c r="AJ57" s="25"/>
      <c r="AW57" s="29"/>
    </row>
    <row r="58" spans="23:49" x14ac:dyDescent="0.3">
      <c r="W58" s="25"/>
      <c r="X58" s="25"/>
      <c r="Z58" s="25"/>
      <c r="AG58" s="25"/>
      <c r="AH58" s="25"/>
      <c r="AI58" s="25"/>
      <c r="AJ58" s="25"/>
      <c r="AW58" s="29"/>
    </row>
    <row r="59" spans="23:49" x14ac:dyDescent="0.3">
      <c r="W59" s="25"/>
      <c r="X59" s="25"/>
      <c r="Z59" s="25"/>
      <c r="AG59" s="25"/>
      <c r="AH59" s="25"/>
      <c r="AI59" s="25"/>
      <c r="AJ59" s="25"/>
      <c r="AW59" s="29"/>
    </row>
    <row r="60" spans="23:49" x14ac:dyDescent="0.3">
      <c r="W60" s="25"/>
      <c r="X60" s="25"/>
      <c r="Z60" s="25"/>
      <c r="AG60" s="25"/>
      <c r="AH60" s="25"/>
      <c r="AI60" s="25"/>
      <c r="AJ60" s="25"/>
      <c r="AW60" s="29"/>
    </row>
    <row r="61" spans="23:49" x14ac:dyDescent="0.3">
      <c r="W61" s="25"/>
      <c r="X61" s="25"/>
      <c r="Z61" s="25"/>
      <c r="AG61" s="25"/>
      <c r="AH61" s="25"/>
      <c r="AI61" s="25"/>
      <c r="AJ61" s="25"/>
      <c r="AW61" s="29"/>
    </row>
    <row r="62" spans="23:49" x14ac:dyDescent="0.3">
      <c r="W62" s="25"/>
      <c r="X62" s="25"/>
      <c r="Z62" s="25"/>
      <c r="AG62" s="25"/>
      <c r="AH62" s="25"/>
      <c r="AI62" s="25"/>
      <c r="AJ62" s="25"/>
      <c r="AW62" s="29"/>
    </row>
    <row r="63" spans="23:49" x14ac:dyDescent="0.3">
      <c r="W63" s="25"/>
      <c r="X63" s="25"/>
      <c r="Z63" s="25"/>
      <c r="AG63" s="25"/>
      <c r="AH63" s="25"/>
      <c r="AI63" s="25"/>
      <c r="AJ63" s="25"/>
      <c r="AW63" s="29"/>
    </row>
    <row r="64" spans="23:49" x14ac:dyDescent="0.3">
      <c r="W64" s="25"/>
      <c r="X64" s="25"/>
      <c r="Z64" s="25"/>
      <c r="AG64" s="25"/>
      <c r="AH64" s="25"/>
      <c r="AI64" s="25"/>
      <c r="AJ64" s="25"/>
      <c r="AW64" s="29"/>
    </row>
    <row r="65" spans="23:49" x14ac:dyDescent="0.3">
      <c r="W65" s="25"/>
      <c r="X65" s="25"/>
      <c r="Z65" s="25"/>
      <c r="AG65" s="25"/>
      <c r="AH65" s="25"/>
      <c r="AI65" s="25"/>
      <c r="AJ65" s="25"/>
      <c r="AW65" s="29"/>
    </row>
    <row r="66" spans="23:49" x14ac:dyDescent="0.3">
      <c r="W66" s="25"/>
      <c r="X66" s="25"/>
      <c r="Z66" s="25"/>
      <c r="AG66" s="25"/>
      <c r="AH66" s="25"/>
      <c r="AI66" s="25"/>
      <c r="AJ66" s="25"/>
      <c r="AW66" s="29"/>
    </row>
    <row r="67" spans="23:49" x14ac:dyDescent="0.3">
      <c r="W67" s="25"/>
      <c r="X67" s="25"/>
      <c r="Z67" s="25"/>
      <c r="AG67" s="25"/>
      <c r="AH67" s="25"/>
      <c r="AI67" s="25"/>
      <c r="AJ67" s="25"/>
      <c r="AW67" s="29"/>
    </row>
    <row r="68" spans="23:49" x14ac:dyDescent="0.3">
      <c r="W68" s="25"/>
      <c r="X68" s="25"/>
      <c r="Z68" s="25"/>
      <c r="AG68" s="25"/>
      <c r="AH68" s="25"/>
      <c r="AI68" s="25"/>
      <c r="AJ68" s="25"/>
      <c r="AW68" s="29"/>
    </row>
    <row r="69" spans="23:49" x14ac:dyDescent="0.3">
      <c r="W69" s="25"/>
      <c r="X69" s="25"/>
      <c r="Z69" s="25"/>
      <c r="AG69" s="25"/>
      <c r="AH69" s="25"/>
      <c r="AI69" s="25"/>
      <c r="AJ69" s="25"/>
      <c r="AW69" s="29"/>
    </row>
    <row r="70" spans="23:49" x14ac:dyDescent="0.3">
      <c r="W70" s="25"/>
      <c r="X70" s="25"/>
      <c r="Z70" s="25"/>
      <c r="AG70" s="25"/>
      <c r="AH70" s="25"/>
      <c r="AI70" s="25"/>
      <c r="AJ70" s="25"/>
      <c r="AW70" s="29"/>
    </row>
    <row r="71" spans="23:49" x14ac:dyDescent="0.3">
      <c r="W71" s="25"/>
      <c r="X71" s="25"/>
      <c r="Z71" s="25"/>
      <c r="AG71" s="25"/>
      <c r="AH71" s="25"/>
      <c r="AI71" s="25"/>
      <c r="AJ71" s="25"/>
      <c r="AW71" s="29"/>
    </row>
    <row r="72" spans="23:49" x14ac:dyDescent="0.3">
      <c r="W72" s="25"/>
      <c r="X72" s="25"/>
      <c r="Z72" s="25"/>
      <c r="AG72" s="25"/>
      <c r="AH72" s="25"/>
      <c r="AI72" s="25"/>
      <c r="AJ72" s="25"/>
      <c r="AW72" s="29"/>
    </row>
    <row r="73" spans="23:49" x14ac:dyDescent="0.3">
      <c r="W73" s="25"/>
      <c r="X73" s="25"/>
      <c r="Z73" s="25"/>
      <c r="AG73" s="25"/>
      <c r="AH73" s="25"/>
      <c r="AI73" s="25"/>
      <c r="AJ73" s="25"/>
      <c r="AW73" s="29"/>
    </row>
    <row r="74" spans="23:49" x14ac:dyDescent="0.3">
      <c r="W74" s="25"/>
      <c r="X74" s="25"/>
      <c r="Z74" s="25"/>
      <c r="AG74" s="25"/>
      <c r="AH74" s="25"/>
      <c r="AI74" s="25"/>
      <c r="AJ74" s="25"/>
      <c r="AW74" s="29"/>
    </row>
    <row r="75" spans="23:49" x14ac:dyDescent="0.3">
      <c r="W75" s="25"/>
      <c r="X75" s="25"/>
      <c r="Z75" s="25"/>
      <c r="AG75" s="25"/>
      <c r="AH75" s="25"/>
      <c r="AI75" s="25"/>
      <c r="AJ75" s="25"/>
      <c r="AW75" s="29"/>
    </row>
    <row r="76" spans="23:49" x14ac:dyDescent="0.3">
      <c r="W76" s="25"/>
      <c r="X76" s="25"/>
      <c r="Z76" s="25"/>
      <c r="AG76" s="25"/>
      <c r="AH76" s="25"/>
      <c r="AI76" s="25"/>
      <c r="AJ76" s="25"/>
      <c r="AW76" s="29"/>
    </row>
    <row r="77" spans="23:49" x14ac:dyDescent="0.3">
      <c r="W77" s="25"/>
      <c r="X77" s="25"/>
      <c r="Z77" s="25"/>
      <c r="AG77" s="25"/>
      <c r="AH77" s="25"/>
      <c r="AI77" s="25"/>
      <c r="AJ77" s="25"/>
      <c r="AW77" s="29"/>
    </row>
    <row r="78" spans="23:49" x14ac:dyDescent="0.3">
      <c r="W78" s="25"/>
      <c r="X78" s="25"/>
      <c r="Z78" s="25"/>
      <c r="AG78" s="25"/>
      <c r="AH78" s="25"/>
      <c r="AI78" s="25"/>
      <c r="AJ78" s="25"/>
      <c r="AW78" s="29"/>
    </row>
    <row r="79" spans="23:49" x14ac:dyDescent="0.3">
      <c r="W79" s="25"/>
      <c r="X79" s="25"/>
      <c r="Z79" s="25"/>
      <c r="AG79" s="25"/>
      <c r="AH79" s="25"/>
      <c r="AI79" s="25"/>
      <c r="AJ79" s="25"/>
      <c r="AW79" s="29"/>
    </row>
    <row r="80" spans="23:49" x14ac:dyDescent="0.3">
      <c r="W80" s="25"/>
      <c r="X80" s="25"/>
      <c r="Z80" s="25"/>
      <c r="AG80" s="25"/>
      <c r="AH80" s="25"/>
      <c r="AI80" s="25"/>
      <c r="AJ80" s="25"/>
      <c r="AW80" s="29"/>
    </row>
    <row r="81" spans="23:49" x14ac:dyDescent="0.3">
      <c r="W81" s="25"/>
      <c r="X81" s="25"/>
      <c r="Z81" s="25"/>
      <c r="AG81" s="25"/>
      <c r="AH81" s="25"/>
      <c r="AI81" s="25"/>
      <c r="AJ81" s="25"/>
      <c r="AW81" s="29"/>
    </row>
    <row r="82" spans="23:49" x14ac:dyDescent="0.3">
      <c r="W82" s="25"/>
      <c r="X82" s="25"/>
      <c r="Z82" s="25"/>
      <c r="AG82" s="25"/>
      <c r="AH82" s="25"/>
      <c r="AI82" s="25"/>
      <c r="AJ82" s="25"/>
      <c r="AW82" s="29"/>
    </row>
    <row r="83" spans="23:49" x14ac:dyDescent="0.3">
      <c r="W83" s="25"/>
      <c r="X83" s="25"/>
      <c r="Z83" s="25"/>
      <c r="AG83" s="25"/>
      <c r="AH83" s="25"/>
      <c r="AI83" s="25"/>
      <c r="AJ83" s="25"/>
      <c r="AW83" s="29"/>
    </row>
    <row r="84" spans="23:49" x14ac:dyDescent="0.3">
      <c r="W84" s="25"/>
      <c r="X84" s="25"/>
      <c r="Z84" s="25"/>
      <c r="AG84" s="25"/>
      <c r="AH84" s="25"/>
      <c r="AI84" s="25"/>
      <c r="AJ84" s="25"/>
      <c r="AW84" s="29"/>
    </row>
    <row r="85" spans="23:49" x14ac:dyDescent="0.3">
      <c r="W85" s="25"/>
      <c r="X85" s="25"/>
      <c r="Z85" s="25"/>
      <c r="AG85" s="25"/>
      <c r="AH85" s="25"/>
      <c r="AI85" s="25"/>
      <c r="AJ85" s="25"/>
      <c r="AW85" s="29"/>
    </row>
    <row r="86" spans="23:49" x14ac:dyDescent="0.3">
      <c r="W86" s="25"/>
      <c r="X86" s="25"/>
      <c r="Z86" s="25"/>
      <c r="AG86" s="25"/>
      <c r="AH86" s="25"/>
      <c r="AI86" s="25"/>
      <c r="AJ86" s="25"/>
      <c r="AW86" s="29"/>
    </row>
    <row r="87" spans="23:49" x14ac:dyDescent="0.3">
      <c r="W87" s="25"/>
      <c r="X87" s="25"/>
      <c r="Z87" s="25"/>
      <c r="AG87" s="25"/>
      <c r="AH87" s="25"/>
      <c r="AI87" s="25"/>
      <c r="AJ87" s="25"/>
      <c r="AW87" s="29"/>
    </row>
    <row r="88" spans="23:49" x14ac:dyDescent="0.3">
      <c r="W88" s="25"/>
      <c r="X88" s="25"/>
      <c r="Z88" s="25"/>
      <c r="AG88" s="25"/>
      <c r="AH88" s="25"/>
      <c r="AI88" s="25"/>
      <c r="AJ88" s="25"/>
      <c r="AW88" s="29"/>
    </row>
    <row r="89" spans="23:49" x14ac:dyDescent="0.3">
      <c r="W89" s="25"/>
      <c r="X89" s="25"/>
      <c r="Z89" s="25"/>
      <c r="AG89" s="25"/>
      <c r="AH89" s="25"/>
      <c r="AI89" s="25"/>
      <c r="AJ89" s="25"/>
      <c r="AW89" s="29"/>
    </row>
    <row r="90" spans="23:49" x14ac:dyDescent="0.3">
      <c r="W90" s="25"/>
      <c r="X90" s="25"/>
      <c r="Z90" s="25"/>
      <c r="AG90" s="25"/>
      <c r="AH90" s="25"/>
      <c r="AI90" s="25"/>
      <c r="AJ90" s="25"/>
      <c r="AW90" s="29"/>
    </row>
    <row r="91" spans="23:49" x14ac:dyDescent="0.3">
      <c r="W91" s="25"/>
      <c r="X91" s="25"/>
      <c r="Z91" s="25"/>
      <c r="AG91" s="25"/>
      <c r="AH91" s="25"/>
      <c r="AI91" s="25"/>
      <c r="AJ91" s="25"/>
      <c r="AW91" s="29"/>
    </row>
    <row r="92" spans="23:49" x14ac:dyDescent="0.3">
      <c r="W92" s="25"/>
      <c r="X92" s="25"/>
      <c r="Z92" s="25"/>
      <c r="AG92" s="25"/>
      <c r="AH92" s="25"/>
      <c r="AI92" s="25"/>
      <c r="AJ92" s="25"/>
      <c r="AW92" s="29"/>
    </row>
    <row r="93" spans="23:49" x14ac:dyDescent="0.3">
      <c r="W93" s="25"/>
      <c r="X93" s="25"/>
      <c r="Z93" s="25"/>
      <c r="AG93" s="25"/>
      <c r="AH93" s="25"/>
      <c r="AI93" s="25"/>
      <c r="AJ93" s="25"/>
      <c r="AW93" s="29"/>
    </row>
    <row r="94" spans="23:49" x14ac:dyDescent="0.3">
      <c r="W94" s="25"/>
      <c r="X94" s="25"/>
      <c r="Z94" s="25"/>
      <c r="AG94" s="25"/>
      <c r="AH94" s="25"/>
      <c r="AI94" s="25"/>
      <c r="AJ94" s="25"/>
      <c r="AW94" s="29"/>
    </row>
    <row r="95" spans="23:49" x14ac:dyDescent="0.3">
      <c r="W95" s="25"/>
      <c r="X95" s="25"/>
      <c r="Z95" s="25"/>
      <c r="AG95" s="25"/>
      <c r="AH95" s="25"/>
      <c r="AI95" s="25"/>
      <c r="AJ95" s="25"/>
      <c r="AW95" s="29"/>
    </row>
    <row r="96" spans="23:49" x14ac:dyDescent="0.3">
      <c r="W96" s="25"/>
      <c r="X96" s="25"/>
      <c r="Z96" s="25"/>
      <c r="AG96" s="25"/>
      <c r="AH96" s="25"/>
      <c r="AI96" s="25"/>
      <c r="AJ96" s="25"/>
      <c r="AW96" s="29"/>
    </row>
    <row r="97" spans="23:49" x14ac:dyDescent="0.3">
      <c r="W97" s="25"/>
      <c r="X97" s="25"/>
      <c r="Z97" s="25"/>
      <c r="AG97" s="25"/>
      <c r="AH97" s="25"/>
      <c r="AI97" s="25"/>
      <c r="AJ97" s="25"/>
      <c r="AW97" s="29"/>
    </row>
    <row r="98" spans="23:49" x14ac:dyDescent="0.3">
      <c r="W98" s="25"/>
      <c r="X98" s="25"/>
      <c r="Z98" s="25"/>
      <c r="AG98" s="25"/>
      <c r="AH98" s="25"/>
      <c r="AI98" s="25"/>
      <c r="AJ98" s="25"/>
      <c r="AW98" s="29"/>
    </row>
    <row r="99" spans="23:49" x14ac:dyDescent="0.3">
      <c r="W99" s="25"/>
      <c r="X99" s="25"/>
      <c r="Z99" s="25"/>
      <c r="AG99" s="25"/>
      <c r="AH99" s="25"/>
      <c r="AI99" s="25"/>
      <c r="AJ99" s="25"/>
      <c r="AW99" s="29"/>
    </row>
    <row r="100" spans="23:49" x14ac:dyDescent="0.3">
      <c r="W100" s="25"/>
      <c r="X100" s="25"/>
      <c r="Z100" s="25"/>
      <c r="AG100" s="25"/>
      <c r="AH100" s="25"/>
      <c r="AI100" s="25"/>
      <c r="AJ100" s="25"/>
      <c r="AW100" s="29"/>
    </row>
    <row r="101" spans="23:49" x14ac:dyDescent="0.3">
      <c r="W101" s="25"/>
      <c r="X101" s="25"/>
      <c r="Z101" s="25"/>
      <c r="AG101" s="25"/>
      <c r="AH101" s="25"/>
      <c r="AI101" s="25"/>
      <c r="AJ101" s="25"/>
      <c r="AW101" s="29"/>
    </row>
    <row r="102" spans="23:49" x14ac:dyDescent="0.3">
      <c r="W102" s="25"/>
      <c r="X102" s="25"/>
      <c r="Z102" s="25"/>
      <c r="AG102" s="25"/>
      <c r="AH102" s="25"/>
      <c r="AI102" s="25"/>
      <c r="AJ102" s="25"/>
      <c r="AW102" s="29"/>
    </row>
    <row r="103" spans="23:49" x14ac:dyDescent="0.3">
      <c r="W103" s="25"/>
      <c r="X103" s="25"/>
      <c r="Z103" s="25"/>
      <c r="AG103" s="25"/>
      <c r="AH103" s="25"/>
      <c r="AI103" s="25"/>
      <c r="AJ103" s="25"/>
      <c r="AW103" s="29"/>
    </row>
    <row r="104" spans="23:49" x14ac:dyDescent="0.3">
      <c r="W104" s="25"/>
      <c r="X104" s="25"/>
      <c r="Z104" s="25"/>
      <c r="AG104" s="25"/>
      <c r="AH104" s="25"/>
      <c r="AI104" s="25"/>
      <c r="AJ104" s="25"/>
      <c r="AW104" s="29"/>
    </row>
    <row r="105" spans="23:49" x14ac:dyDescent="0.3">
      <c r="W105" s="25"/>
      <c r="X105" s="25"/>
      <c r="Z105" s="25"/>
      <c r="AG105" s="25"/>
      <c r="AH105" s="25"/>
      <c r="AI105" s="25"/>
      <c r="AJ105" s="25"/>
      <c r="AW105" s="29"/>
    </row>
    <row r="106" spans="23:49" x14ac:dyDescent="0.3">
      <c r="W106" s="25"/>
      <c r="X106" s="25"/>
      <c r="Z106" s="25"/>
      <c r="AG106" s="25"/>
      <c r="AH106" s="25"/>
      <c r="AI106" s="25"/>
      <c r="AJ106" s="25"/>
      <c r="AW106" s="29"/>
    </row>
    <row r="107" spans="23:49" x14ac:dyDescent="0.3">
      <c r="W107" s="25"/>
      <c r="X107" s="25"/>
      <c r="Z107" s="25"/>
      <c r="AG107" s="25"/>
      <c r="AH107" s="25"/>
      <c r="AI107" s="25"/>
      <c r="AJ107" s="25"/>
      <c r="AW107" s="29"/>
    </row>
    <row r="108" spans="23:49" x14ac:dyDescent="0.3">
      <c r="W108" s="25"/>
      <c r="X108" s="25"/>
      <c r="Z108" s="25"/>
      <c r="AG108" s="25"/>
      <c r="AH108" s="25"/>
      <c r="AI108" s="25"/>
      <c r="AJ108" s="25"/>
      <c r="AW108" s="29"/>
    </row>
    <row r="109" spans="23:49" x14ac:dyDescent="0.3">
      <c r="W109" s="25"/>
      <c r="X109" s="25"/>
      <c r="Z109" s="25"/>
      <c r="AG109" s="25"/>
      <c r="AH109" s="25"/>
      <c r="AI109" s="25"/>
      <c r="AJ109" s="25"/>
      <c r="AW109" s="29"/>
    </row>
    <row r="110" spans="23:49" x14ac:dyDescent="0.3">
      <c r="W110" s="25"/>
      <c r="X110" s="25"/>
      <c r="Z110" s="25"/>
      <c r="AG110" s="25"/>
      <c r="AH110" s="25"/>
      <c r="AI110" s="25"/>
      <c r="AJ110" s="25"/>
      <c r="AW110" s="29"/>
    </row>
    <row r="111" spans="23:49" x14ac:dyDescent="0.3">
      <c r="W111" s="25"/>
      <c r="X111" s="25"/>
      <c r="Z111" s="25"/>
      <c r="AG111" s="25"/>
      <c r="AH111" s="25"/>
      <c r="AI111" s="25"/>
      <c r="AJ111" s="25"/>
      <c r="AW111" s="29"/>
    </row>
    <row r="112" spans="23:49" x14ac:dyDescent="0.3">
      <c r="W112" s="25"/>
      <c r="X112" s="25"/>
      <c r="Z112" s="25"/>
      <c r="AG112" s="25"/>
      <c r="AH112" s="25"/>
      <c r="AI112" s="25"/>
      <c r="AJ112" s="25"/>
      <c r="AW112" s="29"/>
    </row>
    <row r="113" spans="23:49" x14ac:dyDescent="0.3">
      <c r="W113" s="25"/>
      <c r="X113" s="25"/>
      <c r="Z113" s="25"/>
      <c r="AG113" s="25"/>
      <c r="AH113" s="25"/>
      <c r="AI113" s="25"/>
      <c r="AJ113" s="25"/>
      <c r="AW113" s="29"/>
    </row>
    <row r="114" spans="23:49" x14ac:dyDescent="0.3">
      <c r="W114" s="25"/>
      <c r="X114" s="25"/>
      <c r="Z114" s="25"/>
      <c r="AG114" s="25"/>
      <c r="AH114" s="25"/>
      <c r="AI114" s="25"/>
      <c r="AJ114" s="25"/>
      <c r="AW114" s="29"/>
    </row>
    <row r="115" spans="23:49" x14ac:dyDescent="0.3">
      <c r="W115" s="25"/>
      <c r="X115" s="25"/>
      <c r="Z115" s="25"/>
      <c r="AG115" s="25"/>
      <c r="AH115" s="25"/>
      <c r="AI115" s="25"/>
      <c r="AJ115" s="25"/>
      <c r="AW115" s="29"/>
    </row>
    <row r="116" spans="23:49" x14ac:dyDescent="0.3">
      <c r="W116" s="25"/>
      <c r="X116" s="25"/>
      <c r="Z116" s="25"/>
      <c r="AG116" s="25"/>
      <c r="AH116" s="25"/>
      <c r="AI116" s="25"/>
      <c r="AJ116" s="25"/>
      <c r="AW116" s="29"/>
    </row>
    <row r="117" spans="23:49" x14ac:dyDescent="0.3">
      <c r="W117" s="25"/>
      <c r="X117" s="25"/>
      <c r="Z117" s="25"/>
      <c r="AG117" s="25"/>
      <c r="AH117" s="25"/>
      <c r="AI117" s="25"/>
      <c r="AJ117" s="25"/>
      <c r="AW117" s="29"/>
    </row>
    <row r="118" spans="23:49" x14ac:dyDescent="0.3">
      <c r="W118" s="25"/>
      <c r="X118" s="25"/>
      <c r="Z118" s="25"/>
      <c r="AG118" s="25"/>
      <c r="AH118" s="25"/>
      <c r="AI118" s="25"/>
      <c r="AJ118" s="25"/>
      <c r="AW118" s="29"/>
    </row>
    <row r="119" spans="23:49" x14ac:dyDescent="0.3">
      <c r="W119" s="25"/>
      <c r="X119" s="25"/>
      <c r="Z119" s="25"/>
      <c r="AG119" s="25"/>
      <c r="AH119" s="25"/>
      <c r="AI119" s="25"/>
      <c r="AJ119" s="25"/>
      <c r="AW119" s="29"/>
    </row>
    <row r="120" spans="23:49" x14ac:dyDescent="0.3">
      <c r="W120" s="25"/>
      <c r="X120" s="25"/>
      <c r="Z120" s="25"/>
      <c r="AG120" s="25"/>
      <c r="AH120" s="25"/>
      <c r="AI120" s="25"/>
      <c r="AJ120" s="25"/>
      <c r="AW120" s="29"/>
    </row>
    <row r="121" spans="23:49" x14ac:dyDescent="0.3">
      <c r="W121" s="25"/>
      <c r="X121" s="25"/>
      <c r="Z121" s="25"/>
      <c r="AG121" s="25"/>
      <c r="AH121" s="25"/>
      <c r="AI121" s="25"/>
      <c r="AJ121" s="25"/>
      <c r="AW121" s="29"/>
    </row>
    <row r="122" spans="23:49" x14ac:dyDescent="0.3">
      <c r="W122" s="25"/>
      <c r="X122" s="25"/>
      <c r="Z122" s="25"/>
      <c r="AG122" s="25"/>
      <c r="AH122" s="25"/>
      <c r="AI122" s="25"/>
      <c r="AJ122" s="25"/>
      <c r="AW122" s="29"/>
    </row>
    <row r="123" spans="23:49" x14ac:dyDescent="0.3">
      <c r="W123" s="25"/>
      <c r="X123" s="25"/>
      <c r="Z123" s="25"/>
      <c r="AG123" s="25"/>
      <c r="AH123" s="25"/>
      <c r="AI123" s="25"/>
      <c r="AJ123" s="25"/>
      <c r="AW123" s="29"/>
    </row>
    <row r="124" spans="23:49" x14ac:dyDescent="0.3">
      <c r="W124" s="25"/>
      <c r="X124" s="25"/>
      <c r="Z124" s="25"/>
      <c r="AG124" s="25"/>
      <c r="AH124" s="25"/>
      <c r="AI124" s="25"/>
      <c r="AJ124" s="25"/>
      <c r="AW124" s="29"/>
    </row>
    <row r="125" spans="23:49" x14ac:dyDescent="0.3">
      <c r="W125" s="25"/>
      <c r="X125" s="25"/>
      <c r="Z125" s="25"/>
      <c r="AG125" s="25"/>
      <c r="AH125" s="25"/>
      <c r="AI125" s="25"/>
      <c r="AJ125" s="25"/>
      <c r="AW125" s="29"/>
    </row>
    <row r="126" spans="23:49" x14ac:dyDescent="0.3">
      <c r="W126" s="25"/>
      <c r="X126" s="25"/>
      <c r="Z126" s="25"/>
      <c r="AG126" s="25"/>
      <c r="AH126" s="25"/>
      <c r="AI126" s="25"/>
      <c r="AJ126" s="25"/>
      <c r="AW126" s="29"/>
    </row>
    <row r="127" spans="23:49" x14ac:dyDescent="0.3">
      <c r="W127" s="25"/>
      <c r="X127" s="25"/>
      <c r="Z127" s="25"/>
      <c r="AG127" s="25"/>
      <c r="AH127" s="25"/>
      <c r="AI127" s="25"/>
      <c r="AJ127" s="25"/>
      <c r="AW127" s="29"/>
    </row>
    <row r="128" spans="23:49" x14ac:dyDescent="0.3">
      <c r="W128" s="25"/>
      <c r="X128" s="25"/>
      <c r="Z128" s="25"/>
      <c r="AG128" s="25"/>
      <c r="AH128" s="25"/>
      <c r="AI128" s="25"/>
      <c r="AJ128" s="25"/>
      <c r="AW128" s="29"/>
    </row>
    <row r="129" spans="23:49" x14ac:dyDescent="0.3">
      <c r="W129" s="25"/>
      <c r="X129" s="25"/>
      <c r="Z129" s="25"/>
      <c r="AG129" s="25"/>
      <c r="AH129" s="25"/>
      <c r="AI129" s="25"/>
      <c r="AJ129" s="25"/>
      <c r="AW129" s="29"/>
    </row>
    <row r="130" spans="23:49" x14ac:dyDescent="0.3">
      <c r="W130" s="25"/>
      <c r="X130" s="25"/>
      <c r="Z130" s="25"/>
      <c r="AG130" s="25"/>
      <c r="AH130" s="25"/>
      <c r="AI130" s="25"/>
      <c r="AJ130" s="25"/>
      <c r="AW130" s="29"/>
    </row>
    <row r="131" spans="23:49" x14ac:dyDescent="0.3">
      <c r="W131" s="25"/>
      <c r="X131" s="25"/>
      <c r="Z131" s="25"/>
      <c r="AG131" s="25"/>
      <c r="AH131" s="25"/>
      <c r="AI131" s="25"/>
      <c r="AJ131" s="25"/>
      <c r="AW131" s="29"/>
    </row>
    <row r="132" spans="23:49" x14ac:dyDescent="0.3">
      <c r="W132" s="25"/>
      <c r="X132" s="25"/>
      <c r="Z132" s="25"/>
      <c r="AG132" s="25"/>
      <c r="AH132" s="25"/>
      <c r="AI132" s="25"/>
      <c r="AJ132" s="25"/>
      <c r="AW132" s="29"/>
    </row>
    <row r="133" spans="23:49" x14ac:dyDescent="0.3">
      <c r="W133" s="25"/>
      <c r="X133" s="25"/>
      <c r="Z133" s="25"/>
      <c r="AG133" s="25"/>
      <c r="AH133" s="25"/>
      <c r="AI133" s="25"/>
      <c r="AJ133" s="25"/>
      <c r="AW133" s="29"/>
    </row>
    <row r="134" spans="23:49" x14ac:dyDescent="0.3">
      <c r="W134" s="25"/>
      <c r="X134" s="25"/>
      <c r="Z134" s="25"/>
      <c r="AG134" s="25"/>
      <c r="AH134" s="25"/>
      <c r="AI134" s="25"/>
      <c r="AJ134" s="25"/>
      <c r="AW134" s="29"/>
    </row>
    <row r="135" spans="23:49" x14ac:dyDescent="0.3">
      <c r="W135" s="25"/>
      <c r="X135" s="25"/>
      <c r="Z135" s="25"/>
      <c r="AG135" s="25"/>
      <c r="AH135" s="25"/>
      <c r="AI135" s="25"/>
      <c r="AJ135" s="25"/>
      <c r="AW135" s="29"/>
    </row>
    <row r="136" spans="23:49" x14ac:dyDescent="0.3">
      <c r="W136" s="25"/>
      <c r="X136" s="25"/>
      <c r="Z136" s="25"/>
      <c r="AG136" s="25"/>
      <c r="AH136" s="25"/>
      <c r="AI136" s="25"/>
      <c r="AJ136" s="25"/>
      <c r="AW136" s="29"/>
    </row>
    <row r="137" spans="23:49" x14ac:dyDescent="0.3">
      <c r="W137" s="25"/>
      <c r="X137" s="25"/>
      <c r="Z137" s="25"/>
      <c r="AG137" s="25"/>
      <c r="AH137" s="25"/>
      <c r="AI137" s="25"/>
      <c r="AJ137" s="25"/>
      <c r="AW137" s="29"/>
    </row>
    <row r="138" spans="23:49" x14ac:dyDescent="0.3">
      <c r="W138" s="25"/>
      <c r="X138" s="25"/>
      <c r="Z138" s="25"/>
      <c r="AG138" s="25"/>
      <c r="AH138" s="25"/>
      <c r="AI138" s="25"/>
      <c r="AJ138" s="25"/>
      <c r="AW138" s="29"/>
    </row>
    <row r="139" spans="23:49" x14ac:dyDescent="0.3">
      <c r="W139" s="25"/>
      <c r="X139" s="25"/>
      <c r="Z139" s="25"/>
      <c r="AG139" s="25"/>
      <c r="AH139" s="25"/>
      <c r="AI139" s="25"/>
      <c r="AJ139" s="25"/>
      <c r="AW139" s="29"/>
    </row>
    <row r="140" spans="23:49" x14ac:dyDescent="0.3">
      <c r="W140" s="25"/>
      <c r="X140" s="25"/>
      <c r="Z140" s="25"/>
      <c r="AG140" s="25"/>
      <c r="AH140" s="25"/>
      <c r="AI140" s="25"/>
      <c r="AJ140" s="25"/>
      <c r="AW140" s="29"/>
    </row>
    <row r="141" spans="23:49" x14ac:dyDescent="0.3">
      <c r="W141" s="25"/>
      <c r="X141" s="25"/>
      <c r="Z141" s="25"/>
      <c r="AG141" s="25"/>
      <c r="AH141" s="25"/>
      <c r="AI141" s="25"/>
      <c r="AJ141" s="25"/>
      <c r="AW141" s="29"/>
    </row>
    <row r="142" spans="23:49" x14ac:dyDescent="0.3">
      <c r="W142" s="25"/>
      <c r="X142" s="25"/>
      <c r="Z142" s="25"/>
      <c r="AG142" s="25"/>
      <c r="AH142" s="25"/>
      <c r="AI142" s="25"/>
      <c r="AJ142" s="25"/>
      <c r="AW142" s="29"/>
    </row>
    <row r="143" spans="23:49" x14ac:dyDescent="0.3">
      <c r="W143" s="25"/>
      <c r="X143" s="25"/>
      <c r="Z143" s="25"/>
      <c r="AG143" s="25"/>
      <c r="AH143" s="25"/>
      <c r="AI143" s="25"/>
      <c r="AJ143" s="25"/>
      <c r="AW143" s="29"/>
    </row>
    <row r="144" spans="23:49" x14ac:dyDescent="0.3">
      <c r="W144" s="25"/>
      <c r="X144" s="25"/>
      <c r="Z144" s="25"/>
      <c r="AG144" s="25"/>
      <c r="AH144" s="25"/>
      <c r="AI144" s="25"/>
      <c r="AJ144" s="25"/>
      <c r="AW144" s="29"/>
    </row>
    <row r="145" spans="23:49" x14ac:dyDescent="0.3">
      <c r="W145" s="25"/>
      <c r="X145" s="25"/>
      <c r="Z145" s="25"/>
      <c r="AG145" s="25"/>
      <c r="AH145" s="25"/>
      <c r="AI145" s="25"/>
      <c r="AJ145" s="25"/>
      <c r="AW145" s="29"/>
    </row>
    <row r="146" spans="23:49" x14ac:dyDescent="0.3">
      <c r="W146" s="25"/>
      <c r="X146" s="25"/>
      <c r="Z146" s="25"/>
      <c r="AG146" s="25"/>
      <c r="AH146" s="25"/>
      <c r="AI146" s="25"/>
      <c r="AJ146" s="25"/>
      <c r="AW146" s="29"/>
    </row>
    <row r="147" spans="23:49" x14ac:dyDescent="0.3">
      <c r="W147" s="25"/>
      <c r="X147" s="25"/>
      <c r="Z147" s="25"/>
      <c r="AG147" s="25"/>
      <c r="AH147" s="25"/>
      <c r="AI147" s="25"/>
      <c r="AJ147" s="25"/>
      <c r="AW147" s="29"/>
    </row>
    <row r="148" spans="23:49" x14ac:dyDescent="0.3">
      <c r="W148" s="25"/>
      <c r="X148" s="25"/>
      <c r="Z148" s="25"/>
      <c r="AG148" s="25"/>
      <c r="AH148" s="25"/>
      <c r="AI148" s="25"/>
      <c r="AJ148" s="25"/>
      <c r="AW148" s="29"/>
    </row>
    <row r="149" spans="23:49" x14ac:dyDescent="0.3">
      <c r="W149" s="25"/>
      <c r="X149" s="25"/>
      <c r="Z149" s="25"/>
      <c r="AG149" s="25"/>
      <c r="AH149" s="25"/>
      <c r="AI149" s="25"/>
      <c r="AJ149" s="25"/>
      <c r="AW149" s="29"/>
    </row>
    <row r="150" spans="23:49" x14ac:dyDescent="0.3">
      <c r="W150" s="25"/>
      <c r="X150" s="25"/>
      <c r="Z150" s="25"/>
      <c r="AG150" s="25"/>
      <c r="AH150" s="25"/>
      <c r="AI150" s="25"/>
      <c r="AJ150" s="25"/>
      <c r="AW150" s="29"/>
    </row>
    <row r="151" spans="23:49" x14ac:dyDescent="0.3">
      <c r="W151" s="25"/>
      <c r="X151" s="25"/>
      <c r="Z151" s="25"/>
      <c r="AG151" s="25"/>
      <c r="AH151" s="25"/>
      <c r="AI151" s="25"/>
      <c r="AJ151" s="25"/>
      <c r="AW151" s="29"/>
    </row>
    <row r="152" spans="23:49" x14ac:dyDescent="0.3">
      <c r="W152" s="25"/>
      <c r="X152" s="25"/>
      <c r="Z152" s="25"/>
      <c r="AG152" s="25"/>
      <c r="AH152" s="25"/>
      <c r="AI152" s="25"/>
      <c r="AJ152" s="25"/>
      <c r="AW152" s="29"/>
    </row>
    <row r="153" spans="23:49" x14ac:dyDescent="0.3">
      <c r="W153" s="25"/>
      <c r="X153" s="25"/>
      <c r="Z153" s="25"/>
      <c r="AG153" s="25"/>
      <c r="AH153" s="25"/>
      <c r="AI153" s="25"/>
      <c r="AJ153" s="25"/>
      <c r="AW153" s="29"/>
    </row>
    <row r="154" spans="23:49" x14ac:dyDescent="0.3">
      <c r="W154" s="25"/>
      <c r="X154" s="25"/>
      <c r="Z154" s="25"/>
      <c r="AG154" s="25"/>
      <c r="AH154" s="25"/>
      <c r="AI154" s="25"/>
      <c r="AJ154" s="25"/>
      <c r="AW154" s="29"/>
    </row>
    <row r="155" spans="23:49" x14ac:dyDescent="0.3">
      <c r="W155" s="25"/>
      <c r="X155" s="25"/>
      <c r="Z155" s="25"/>
      <c r="AG155" s="25"/>
      <c r="AH155" s="25"/>
      <c r="AI155" s="25"/>
      <c r="AJ155" s="25"/>
      <c r="AW155" s="29"/>
    </row>
    <row r="156" spans="23:49" x14ac:dyDescent="0.3">
      <c r="W156" s="25"/>
      <c r="X156" s="25"/>
      <c r="Z156" s="25"/>
      <c r="AG156" s="25"/>
      <c r="AH156" s="25"/>
      <c r="AI156" s="25"/>
      <c r="AJ156" s="25"/>
      <c r="AW156" s="29"/>
    </row>
    <row r="157" spans="23:49" x14ac:dyDescent="0.3">
      <c r="W157" s="25"/>
      <c r="X157" s="25"/>
      <c r="Z157" s="25"/>
      <c r="AG157" s="25"/>
      <c r="AH157" s="25"/>
      <c r="AI157" s="25"/>
      <c r="AJ157" s="25"/>
      <c r="AW157" s="29"/>
    </row>
    <row r="158" spans="23:49" x14ac:dyDescent="0.3">
      <c r="W158" s="25"/>
      <c r="X158" s="25"/>
      <c r="Z158" s="25"/>
      <c r="AG158" s="25"/>
      <c r="AH158" s="25"/>
      <c r="AI158" s="25"/>
      <c r="AJ158" s="25"/>
      <c r="AW158" s="29"/>
    </row>
    <row r="159" spans="23:49" x14ac:dyDescent="0.3">
      <c r="W159" s="25"/>
      <c r="X159" s="25"/>
      <c r="Z159" s="25"/>
      <c r="AG159" s="25"/>
      <c r="AH159" s="25"/>
      <c r="AI159" s="25"/>
      <c r="AJ159" s="25"/>
      <c r="AW159" s="29"/>
    </row>
    <row r="160" spans="23:49" x14ac:dyDescent="0.3">
      <c r="W160" s="25"/>
      <c r="X160" s="25"/>
      <c r="Z160" s="25"/>
      <c r="AG160" s="25"/>
      <c r="AH160" s="25"/>
      <c r="AI160" s="25"/>
      <c r="AJ160" s="25"/>
      <c r="AW160" s="29"/>
    </row>
    <row r="161" spans="23:49" x14ac:dyDescent="0.3">
      <c r="W161" s="25"/>
      <c r="X161" s="25"/>
      <c r="Z161" s="25"/>
      <c r="AG161" s="25"/>
      <c r="AH161" s="25"/>
      <c r="AI161" s="25"/>
      <c r="AJ161" s="25"/>
      <c r="AW161" s="29"/>
    </row>
    <row r="162" spans="23:49" x14ac:dyDescent="0.3">
      <c r="W162" s="25"/>
      <c r="X162" s="25"/>
      <c r="Z162" s="25"/>
      <c r="AG162" s="25"/>
      <c r="AH162" s="25"/>
      <c r="AI162" s="25"/>
      <c r="AJ162" s="25"/>
      <c r="AW162" s="29"/>
    </row>
    <row r="163" spans="23:49" x14ac:dyDescent="0.3">
      <c r="W163" s="25"/>
      <c r="X163" s="25"/>
      <c r="Z163" s="25"/>
      <c r="AG163" s="25"/>
      <c r="AH163" s="25"/>
      <c r="AI163" s="25"/>
      <c r="AJ163" s="25"/>
      <c r="AW163" s="29"/>
    </row>
    <row r="164" spans="23:49" x14ac:dyDescent="0.3">
      <c r="W164" s="25"/>
      <c r="X164" s="25"/>
      <c r="Z164" s="25"/>
      <c r="AG164" s="25"/>
      <c r="AH164" s="25"/>
      <c r="AI164" s="25"/>
      <c r="AJ164" s="25"/>
      <c r="AW164" s="29"/>
    </row>
    <row r="165" spans="23:49" x14ac:dyDescent="0.3">
      <c r="W165" s="25"/>
      <c r="X165" s="25"/>
      <c r="Z165" s="25"/>
      <c r="AG165" s="25"/>
      <c r="AH165" s="25"/>
      <c r="AI165" s="25"/>
      <c r="AJ165" s="25"/>
      <c r="AW165" s="29"/>
    </row>
    <row r="166" spans="23:49" x14ac:dyDescent="0.3">
      <c r="W166" s="25"/>
      <c r="X166" s="25"/>
      <c r="Z166" s="25"/>
      <c r="AG166" s="25"/>
      <c r="AH166" s="25"/>
      <c r="AI166" s="25"/>
      <c r="AJ166" s="25"/>
      <c r="AW166" s="29"/>
    </row>
    <row r="167" spans="23:49" x14ac:dyDescent="0.3">
      <c r="W167" s="25"/>
      <c r="X167" s="25"/>
      <c r="Z167" s="25"/>
      <c r="AG167" s="25"/>
      <c r="AH167" s="25"/>
      <c r="AI167" s="25"/>
      <c r="AJ167" s="25"/>
      <c r="AW167" s="29"/>
    </row>
    <row r="168" spans="23:49" x14ac:dyDescent="0.3">
      <c r="W168" s="25"/>
      <c r="X168" s="25"/>
      <c r="Z168" s="25"/>
      <c r="AG168" s="25"/>
      <c r="AH168" s="25"/>
      <c r="AI168" s="25"/>
      <c r="AJ168" s="25"/>
      <c r="AW168" s="29"/>
    </row>
    <row r="169" spans="23:49" x14ac:dyDescent="0.3">
      <c r="W169" s="25"/>
      <c r="X169" s="25"/>
      <c r="Z169" s="25"/>
      <c r="AG169" s="25"/>
      <c r="AH169" s="25"/>
      <c r="AI169" s="25"/>
      <c r="AJ169" s="25"/>
      <c r="AW169" s="29"/>
    </row>
    <row r="170" spans="23:49" x14ac:dyDescent="0.3">
      <c r="W170" s="25"/>
      <c r="X170" s="25"/>
      <c r="Z170" s="25"/>
      <c r="AG170" s="25"/>
      <c r="AH170" s="25"/>
      <c r="AI170" s="25"/>
      <c r="AJ170" s="25"/>
      <c r="AW170" s="29"/>
    </row>
    <row r="171" spans="23:49" x14ac:dyDescent="0.3">
      <c r="W171" s="25"/>
      <c r="X171" s="25"/>
      <c r="Z171" s="25"/>
      <c r="AG171" s="25"/>
      <c r="AH171" s="25"/>
      <c r="AI171" s="25"/>
      <c r="AJ171" s="25"/>
      <c r="AW171" s="29"/>
    </row>
    <row r="172" spans="23:49" x14ac:dyDescent="0.3">
      <c r="W172" s="25"/>
      <c r="X172" s="25"/>
      <c r="Z172" s="25"/>
      <c r="AG172" s="25"/>
      <c r="AH172" s="25"/>
      <c r="AI172" s="25"/>
      <c r="AJ172" s="25"/>
      <c r="AW172" s="29"/>
    </row>
    <row r="173" spans="23:49" x14ac:dyDescent="0.3">
      <c r="W173" s="25"/>
      <c r="X173" s="25"/>
      <c r="Z173" s="25"/>
      <c r="AG173" s="25"/>
      <c r="AH173" s="25"/>
      <c r="AI173" s="25"/>
      <c r="AJ173" s="25"/>
      <c r="AW173" s="29"/>
    </row>
    <row r="174" spans="23:49" x14ac:dyDescent="0.3">
      <c r="W174" s="25"/>
      <c r="X174" s="25"/>
      <c r="Z174" s="25"/>
      <c r="AG174" s="25"/>
      <c r="AH174" s="25"/>
      <c r="AI174" s="25"/>
      <c r="AJ174" s="25"/>
      <c r="AW174" s="29"/>
    </row>
    <row r="175" spans="23:49" x14ac:dyDescent="0.3">
      <c r="W175" s="25"/>
      <c r="X175" s="25"/>
      <c r="Z175" s="25"/>
      <c r="AG175" s="25"/>
      <c r="AH175" s="25"/>
      <c r="AI175" s="25"/>
      <c r="AJ175" s="25"/>
      <c r="AW175" s="29"/>
    </row>
    <row r="176" spans="23:49" x14ac:dyDescent="0.3">
      <c r="W176" s="25"/>
      <c r="X176" s="25"/>
      <c r="Z176" s="25"/>
      <c r="AG176" s="25"/>
      <c r="AH176" s="25"/>
      <c r="AI176" s="25"/>
      <c r="AJ176" s="25"/>
      <c r="AW176" s="29"/>
    </row>
    <row r="177" spans="23:49" x14ac:dyDescent="0.3">
      <c r="W177" s="25"/>
      <c r="X177" s="25"/>
      <c r="Z177" s="25"/>
      <c r="AG177" s="25"/>
      <c r="AH177" s="25"/>
      <c r="AI177" s="25"/>
      <c r="AJ177" s="25"/>
      <c r="AW177" s="29"/>
    </row>
    <row r="178" spans="23:49" x14ac:dyDescent="0.3">
      <c r="W178" s="25"/>
      <c r="X178" s="25"/>
      <c r="Z178" s="25"/>
      <c r="AG178" s="25"/>
      <c r="AH178" s="25"/>
      <c r="AI178" s="25"/>
      <c r="AJ178" s="25"/>
      <c r="AW178" s="29"/>
    </row>
    <row r="179" spans="23:49" x14ac:dyDescent="0.3">
      <c r="W179" s="25"/>
      <c r="X179" s="25"/>
      <c r="Z179" s="25"/>
      <c r="AG179" s="25"/>
      <c r="AH179" s="25"/>
      <c r="AI179" s="25"/>
      <c r="AJ179" s="25"/>
      <c r="AW179" s="29"/>
    </row>
    <row r="180" spans="23:49" x14ac:dyDescent="0.3">
      <c r="W180" s="25"/>
      <c r="X180" s="25"/>
      <c r="Z180" s="25"/>
      <c r="AG180" s="25"/>
      <c r="AH180" s="25"/>
      <c r="AI180" s="25"/>
      <c r="AJ180" s="25"/>
      <c r="AW180" s="29"/>
    </row>
    <row r="181" spans="23:49" x14ac:dyDescent="0.3">
      <c r="W181" s="25"/>
      <c r="X181" s="25"/>
      <c r="Z181" s="25"/>
      <c r="AG181" s="25"/>
      <c r="AH181" s="25"/>
      <c r="AI181" s="25"/>
      <c r="AJ181" s="25"/>
      <c r="AW181" s="29"/>
    </row>
    <row r="182" spans="23:49" x14ac:dyDescent="0.3">
      <c r="W182" s="25"/>
      <c r="X182" s="25"/>
      <c r="Z182" s="25"/>
      <c r="AG182" s="25"/>
      <c r="AH182" s="25"/>
      <c r="AI182" s="25"/>
      <c r="AJ182" s="25"/>
      <c r="AW182" s="29"/>
    </row>
    <row r="183" spans="23:49" x14ac:dyDescent="0.3">
      <c r="W183" s="25"/>
      <c r="X183" s="25"/>
      <c r="Z183" s="25"/>
      <c r="AG183" s="25"/>
      <c r="AH183" s="25"/>
      <c r="AI183" s="25"/>
      <c r="AJ183" s="25"/>
      <c r="AW183" s="29"/>
    </row>
    <row r="184" spans="23:49" x14ac:dyDescent="0.3">
      <c r="W184" s="25"/>
      <c r="X184" s="25"/>
      <c r="Z184" s="25"/>
      <c r="AG184" s="25"/>
      <c r="AH184" s="25"/>
      <c r="AI184" s="25"/>
      <c r="AJ184" s="25"/>
      <c r="AW184" s="29"/>
    </row>
    <row r="185" spans="23:49" x14ac:dyDescent="0.3">
      <c r="W185" s="25"/>
      <c r="X185" s="25"/>
      <c r="Z185" s="25"/>
      <c r="AG185" s="25"/>
      <c r="AH185" s="25"/>
      <c r="AI185" s="25"/>
      <c r="AJ185" s="25"/>
      <c r="AW185" s="29"/>
    </row>
    <row r="186" spans="23:49" x14ac:dyDescent="0.3">
      <c r="W186" s="25"/>
      <c r="X186" s="25"/>
      <c r="Z186" s="25"/>
      <c r="AG186" s="25"/>
      <c r="AH186" s="25"/>
      <c r="AI186" s="25"/>
      <c r="AJ186" s="25"/>
      <c r="AW186" s="29"/>
    </row>
    <row r="187" spans="23:49" x14ac:dyDescent="0.3">
      <c r="W187" s="25"/>
      <c r="X187" s="25"/>
      <c r="Z187" s="25"/>
      <c r="AG187" s="25"/>
      <c r="AH187" s="25"/>
      <c r="AI187" s="25"/>
      <c r="AJ187" s="25"/>
      <c r="AW187" s="29"/>
    </row>
    <row r="188" spans="23:49" x14ac:dyDescent="0.3">
      <c r="W188" s="25"/>
      <c r="X188" s="25"/>
      <c r="Z188" s="25"/>
      <c r="AG188" s="25"/>
      <c r="AH188" s="25"/>
      <c r="AI188" s="25"/>
      <c r="AJ188" s="25"/>
      <c r="AW188" s="29"/>
    </row>
    <row r="189" spans="23:49" x14ac:dyDescent="0.3">
      <c r="W189" s="25"/>
      <c r="X189" s="25"/>
      <c r="Z189" s="25"/>
      <c r="AG189" s="25"/>
      <c r="AH189" s="25"/>
      <c r="AI189" s="25"/>
      <c r="AJ189" s="25"/>
      <c r="AW189" s="29"/>
    </row>
    <row r="190" spans="23:49" x14ac:dyDescent="0.3">
      <c r="W190" s="25"/>
      <c r="X190" s="25"/>
      <c r="Z190" s="25"/>
      <c r="AG190" s="25"/>
      <c r="AH190" s="25"/>
      <c r="AI190" s="25"/>
      <c r="AJ190" s="25"/>
      <c r="AW190" s="29"/>
    </row>
    <row r="191" spans="23:49" x14ac:dyDescent="0.3">
      <c r="W191" s="25"/>
      <c r="X191" s="25"/>
      <c r="Z191" s="25"/>
      <c r="AG191" s="25"/>
      <c r="AH191" s="25"/>
      <c r="AI191" s="25"/>
      <c r="AJ191" s="25"/>
      <c r="AW191" s="29"/>
    </row>
    <row r="192" spans="23:49" x14ac:dyDescent="0.3">
      <c r="W192" s="25"/>
      <c r="X192" s="25"/>
      <c r="Z192" s="25"/>
      <c r="AG192" s="25"/>
      <c r="AH192" s="25"/>
      <c r="AI192" s="25"/>
      <c r="AJ192" s="25"/>
      <c r="AW192" s="29"/>
    </row>
    <row r="193" spans="23:49" x14ac:dyDescent="0.3">
      <c r="W193" s="25"/>
      <c r="X193" s="25"/>
      <c r="Z193" s="25"/>
      <c r="AG193" s="25"/>
      <c r="AH193" s="25"/>
      <c r="AI193" s="25"/>
      <c r="AJ193" s="25"/>
      <c r="AW193" s="29"/>
    </row>
    <row r="194" spans="23:49" x14ac:dyDescent="0.3">
      <c r="W194" s="25"/>
      <c r="X194" s="25"/>
      <c r="Z194" s="25"/>
      <c r="AG194" s="25"/>
      <c r="AH194" s="25"/>
      <c r="AI194" s="25"/>
      <c r="AJ194" s="25"/>
      <c r="AW194" s="29"/>
    </row>
    <row r="195" spans="23:49" x14ac:dyDescent="0.3">
      <c r="W195" s="25"/>
      <c r="X195" s="25"/>
      <c r="Z195" s="25"/>
      <c r="AG195" s="25"/>
      <c r="AH195" s="25"/>
      <c r="AI195" s="25"/>
      <c r="AJ195" s="25"/>
      <c r="AW195" s="29"/>
    </row>
    <row r="196" spans="23:49" x14ac:dyDescent="0.3">
      <c r="W196" s="25"/>
      <c r="X196" s="25"/>
      <c r="Z196" s="25"/>
      <c r="AG196" s="25"/>
      <c r="AH196" s="25"/>
      <c r="AI196" s="25"/>
      <c r="AJ196" s="25"/>
      <c r="AW196" s="29"/>
    </row>
    <row r="197" spans="23:49" x14ac:dyDescent="0.3">
      <c r="W197" s="25"/>
      <c r="X197" s="25"/>
      <c r="Z197" s="25"/>
      <c r="AG197" s="25"/>
      <c r="AH197" s="25"/>
      <c r="AI197" s="25"/>
      <c r="AJ197" s="25"/>
      <c r="AW197" s="29"/>
    </row>
    <row r="198" spans="23:49" x14ac:dyDescent="0.3">
      <c r="W198" s="25"/>
      <c r="X198" s="25"/>
      <c r="Z198" s="25"/>
      <c r="AG198" s="25"/>
      <c r="AH198" s="25"/>
      <c r="AI198" s="25"/>
      <c r="AJ198" s="25"/>
      <c r="AW198" s="29"/>
    </row>
    <row r="199" spans="23:49" x14ac:dyDescent="0.3">
      <c r="W199" s="25"/>
      <c r="X199" s="25"/>
      <c r="Z199" s="25"/>
      <c r="AG199" s="25"/>
      <c r="AH199" s="25"/>
      <c r="AI199" s="25"/>
      <c r="AJ199" s="25"/>
      <c r="AW199" s="29"/>
    </row>
    <row r="200" spans="23:49" x14ac:dyDescent="0.3">
      <c r="W200" s="25"/>
      <c r="X200" s="25"/>
      <c r="Z200" s="25"/>
      <c r="AG200" s="25"/>
      <c r="AH200" s="25"/>
      <c r="AI200" s="25"/>
      <c r="AJ200" s="25"/>
      <c r="AW200" s="29"/>
    </row>
    <row r="201" spans="23:49" x14ac:dyDescent="0.3">
      <c r="W201" s="25"/>
      <c r="X201" s="25"/>
      <c r="Z201" s="25"/>
      <c r="AG201" s="25"/>
      <c r="AH201" s="25"/>
      <c r="AI201" s="25"/>
      <c r="AJ201" s="25"/>
      <c r="AW201" s="29"/>
    </row>
    <row r="202" spans="23:49" x14ac:dyDescent="0.3">
      <c r="W202" s="25"/>
      <c r="X202" s="25"/>
      <c r="Z202" s="25"/>
      <c r="AG202" s="25"/>
      <c r="AH202" s="25"/>
      <c r="AI202" s="25"/>
      <c r="AJ202" s="25"/>
      <c r="AW202" s="29"/>
    </row>
    <row r="203" spans="23:49" x14ac:dyDescent="0.3">
      <c r="W203" s="25"/>
      <c r="X203" s="25"/>
      <c r="Z203" s="25"/>
      <c r="AG203" s="25"/>
      <c r="AH203" s="25"/>
      <c r="AI203" s="25"/>
      <c r="AJ203" s="25"/>
      <c r="AW203" s="29"/>
    </row>
    <row r="204" spans="23:49" x14ac:dyDescent="0.3">
      <c r="W204" s="25"/>
      <c r="X204" s="25"/>
      <c r="Z204" s="25"/>
      <c r="AG204" s="25"/>
      <c r="AH204" s="25"/>
      <c r="AI204" s="25"/>
      <c r="AJ204" s="25"/>
      <c r="AW204" s="29"/>
    </row>
    <row r="205" spans="23:49" x14ac:dyDescent="0.3">
      <c r="W205" s="25"/>
      <c r="X205" s="25"/>
      <c r="Z205" s="25"/>
      <c r="AG205" s="25"/>
      <c r="AH205" s="25"/>
      <c r="AI205" s="25"/>
      <c r="AJ205" s="25"/>
      <c r="AW205" s="29"/>
    </row>
    <row r="206" spans="23:49" x14ac:dyDescent="0.3">
      <c r="W206" s="25"/>
      <c r="X206" s="25"/>
      <c r="Z206" s="25"/>
      <c r="AG206" s="25"/>
      <c r="AH206" s="25"/>
      <c r="AI206" s="25"/>
      <c r="AJ206" s="25"/>
      <c r="AW206" s="29"/>
    </row>
    <row r="207" spans="23:49" x14ac:dyDescent="0.3">
      <c r="W207" s="25"/>
      <c r="X207" s="25"/>
      <c r="Z207" s="25"/>
      <c r="AG207" s="25"/>
      <c r="AH207" s="25"/>
      <c r="AI207" s="25"/>
      <c r="AJ207" s="25"/>
      <c r="AW207" s="29"/>
    </row>
    <row r="208" spans="23:49" x14ac:dyDescent="0.3">
      <c r="W208" s="25"/>
      <c r="X208" s="25"/>
      <c r="Z208" s="25"/>
      <c r="AG208" s="25"/>
      <c r="AH208" s="25"/>
      <c r="AI208" s="25"/>
      <c r="AJ208" s="25"/>
      <c r="AW208" s="29"/>
    </row>
    <row r="209" spans="23:49" x14ac:dyDescent="0.3">
      <c r="W209" s="25"/>
      <c r="X209" s="25"/>
      <c r="Z209" s="25"/>
      <c r="AG209" s="25"/>
      <c r="AH209" s="25"/>
      <c r="AI209" s="25"/>
      <c r="AJ209" s="25"/>
      <c r="AW209" s="29"/>
    </row>
    <row r="210" spans="23:49" x14ac:dyDescent="0.3">
      <c r="W210" s="25"/>
      <c r="X210" s="25"/>
      <c r="Z210" s="25"/>
      <c r="AG210" s="25"/>
      <c r="AH210" s="25"/>
      <c r="AI210" s="25"/>
      <c r="AJ210" s="25"/>
      <c r="AW210" s="29"/>
    </row>
    <row r="211" spans="23:49" x14ac:dyDescent="0.3">
      <c r="W211" s="25"/>
      <c r="X211" s="25"/>
      <c r="Z211" s="25"/>
      <c r="AG211" s="25"/>
      <c r="AH211" s="25"/>
      <c r="AI211" s="25"/>
      <c r="AJ211" s="25"/>
      <c r="AW211" s="29"/>
    </row>
    <row r="212" spans="23:49" x14ac:dyDescent="0.3">
      <c r="W212" s="25"/>
      <c r="X212" s="25"/>
      <c r="Z212" s="25"/>
      <c r="AG212" s="25"/>
      <c r="AH212" s="25"/>
      <c r="AI212" s="25"/>
      <c r="AJ212" s="25"/>
      <c r="AW212" s="29"/>
    </row>
    <row r="213" spans="23:49" x14ac:dyDescent="0.3">
      <c r="W213" s="25"/>
      <c r="X213" s="25"/>
      <c r="Z213" s="25"/>
      <c r="AG213" s="25"/>
      <c r="AH213" s="25"/>
      <c r="AI213" s="25"/>
      <c r="AJ213" s="25"/>
      <c r="AW213" s="29"/>
    </row>
    <row r="214" spans="23:49" x14ac:dyDescent="0.3">
      <c r="W214" s="25"/>
      <c r="X214" s="25"/>
      <c r="Z214" s="25"/>
      <c r="AG214" s="25"/>
      <c r="AH214" s="25"/>
      <c r="AI214" s="25"/>
      <c r="AJ214" s="25"/>
      <c r="AW214" s="29"/>
    </row>
    <row r="215" spans="23:49" x14ac:dyDescent="0.3">
      <c r="W215" s="25"/>
      <c r="X215" s="25"/>
      <c r="Z215" s="25"/>
      <c r="AG215" s="25"/>
      <c r="AH215" s="25"/>
      <c r="AI215" s="25"/>
      <c r="AJ215" s="25"/>
      <c r="AW215" s="29"/>
    </row>
    <row r="216" spans="23:49" x14ac:dyDescent="0.3">
      <c r="W216" s="25"/>
      <c r="X216" s="25"/>
      <c r="Z216" s="25"/>
      <c r="AG216" s="25"/>
      <c r="AH216" s="25"/>
      <c r="AI216" s="25"/>
      <c r="AJ216" s="25"/>
      <c r="AW216" s="29"/>
    </row>
    <row r="217" spans="23:49" x14ac:dyDescent="0.3">
      <c r="W217" s="25"/>
      <c r="X217" s="25"/>
      <c r="Z217" s="25"/>
      <c r="AG217" s="25"/>
      <c r="AH217" s="25"/>
      <c r="AI217" s="25"/>
      <c r="AJ217" s="25"/>
      <c r="AW217" s="29"/>
    </row>
    <row r="218" spans="23:49" x14ac:dyDescent="0.3">
      <c r="W218" s="25"/>
      <c r="X218" s="25"/>
      <c r="Z218" s="25"/>
      <c r="AG218" s="25"/>
      <c r="AH218" s="25"/>
      <c r="AI218" s="25"/>
      <c r="AJ218" s="25"/>
      <c r="AW218" s="29"/>
    </row>
    <row r="219" spans="23:49" x14ac:dyDescent="0.3">
      <c r="W219" s="25"/>
      <c r="X219" s="25"/>
      <c r="Z219" s="25"/>
      <c r="AG219" s="25"/>
      <c r="AH219" s="25"/>
      <c r="AI219" s="25"/>
      <c r="AJ219" s="25"/>
      <c r="AW219" s="29"/>
    </row>
    <row r="220" spans="23:49" x14ac:dyDescent="0.3">
      <c r="W220" s="25"/>
      <c r="X220" s="25"/>
      <c r="Z220" s="25"/>
      <c r="AG220" s="25"/>
      <c r="AH220" s="25"/>
      <c r="AI220" s="25"/>
      <c r="AJ220" s="25"/>
      <c r="AW220" s="29"/>
    </row>
    <row r="221" spans="23:49" x14ac:dyDescent="0.3">
      <c r="W221" s="25"/>
      <c r="X221" s="25"/>
      <c r="Z221" s="25"/>
      <c r="AG221" s="25"/>
      <c r="AH221" s="25"/>
      <c r="AI221" s="25"/>
      <c r="AJ221" s="25"/>
      <c r="AW221" s="29"/>
    </row>
    <row r="222" spans="23:49" x14ac:dyDescent="0.3">
      <c r="W222" s="25"/>
      <c r="X222" s="25"/>
      <c r="Z222" s="25"/>
      <c r="AG222" s="25"/>
      <c r="AH222" s="25"/>
      <c r="AI222" s="25"/>
      <c r="AJ222" s="25"/>
      <c r="AW222" s="29"/>
    </row>
    <row r="223" spans="23:49" x14ac:dyDescent="0.3">
      <c r="W223" s="25"/>
      <c r="X223" s="25"/>
      <c r="Z223" s="25"/>
      <c r="AG223" s="25"/>
      <c r="AH223" s="25"/>
      <c r="AI223" s="25"/>
      <c r="AJ223" s="25"/>
      <c r="AW223" s="29"/>
    </row>
    <row r="224" spans="23:49" x14ac:dyDescent="0.3">
      <c r="W224" s="25"/>
      <c r="X224" s="25"/>
      <c r="Z224" s="25"/>
      <c r="AG224" s="25"/>
      <c r="AH224" s="25"/>
      <c r="AI224" s="25"/>
      <c r="AJ224" s="25"/>
      <c r="AW224" s="29"/>
    </row>
    <row r="225" spans="23:49" x14ac:dyDescent="0.3">
      <c r="W225" s="25"/>
      <c r="X225" s="25"/>
      <c r="Z225" s="25"/>
      <c r="AG225" s="25"/>
      <c r="AH225" s="25"/>
      <c r="AI225" s="25"/>
      <c r="AJ225" s="25"/>
      <c r="AW225" s="29"/>
    </row>
    <row r="226" spans="23:49" x14ac:dyDescent="0.3">
      <c r="W226" s="25"/>
      <c r="X226" s="25"/>
      <c r="Z226" s="25"/>
      <c r="AG226" s="25"/>
      <c r="AH226" s="25"/>
      <c r="AI226" s="25"/>
      <c r="AJ226" s="25"/>
      <c r="AW226" s="29"/>
    </row>
    <row r="227" spans="23:49" x14ac:dyDescent="0.3">
      <c r="W227" s="25"/>
      <c r="X227" s="25"/>
      <c r="Z227" s="25"/>
      <c r="AG227" s="25"/>
      <c r="AH227" s="25"/>
      <c r="AI227" s="25"/>
      <c r="AJ227" s="25"/>
      <c r="AW227" s="29"/>
    </row>
    <row r="228" spans="23:49" x14ac:dyDescent="0.3">
      <c r="W228" s="25"/>
      <c r="X228" s="25"/>
      <c r="Z228" s="25"/>
      <c r="AG228" s="25"/>
      <c r="AH228" s="25"/>
      <c r="AI228" s="25"/>
      <c r="AJ228" s="25"/>
      <c r="AW228" s="29"/>
    </row>
    <row r="229" spans="23:49" x14ac:dyDescent="0.3">
      <c r="W229" s="25"/>
      <c r="X229" s="25"/>
      <c r="Z229" s="25"/>
      <c r="AG229" s="25"/>
      <c r="AH229" s="25"/>
      <c r="AI229" s="25"/>
      <c r="AJ229" s="25"/>
      <c r="AW229" s="29"/>
    </row>
    <row r="230" spans="23:49" x14ac:dyDescent="0.3">
      <c r="W230" s="25"/>
      <c r="X230" s="25"/>
      <c r="Z230" s="25"/>
      <c r="AG230" s="25"/>
      <c r="AH230" s="25"/>
      <c r="AI230" s="25"/>
      <c r="AJ230" s="25"/>
      <c r="AW230" s="29"/>
    </row>
    <row r="231" spans="23:49" x14ac:dyDescent="0.3">
      <c r="W231" s="25"/>
      <c r="X231" s="25"/>
      <c r="Z231" s="25"/>
      <c r="AG231" s="25"/>
      <c r="AH231" s="25"/>
      <c r="AI231" s="25"/>
      <c r="AJ231" s="25"/>
      <c r="AW231" s="29"/>
    </row>
    <row r="232" spans="23:49" x14ac:dyDescent="0.3">
      <c r="W232" s="25"/>
      <c r="X232" s="25"/>
      <c r="Z232" s="25"/>
      <c r="AG232" s="25"/>
      <c r="AH232" s="25"/>
      <c r="AI232" s="25"/>
      <c r="AJ232" s="25"/>
      <c r="AW232" s="29"/>
    </row>
    <row r="233" spans="23:49" x14ac:dyDescent="0.3">
      <c r="W233" s="25"/>
      <c r="X233" s="25"/>
      <c r="Z233" s="25"/>
      <c r="AG233" s="25"/>
      <c r="AH233" s="25"/>
      <c r="AI233" s="25"/>
      <c r="AJ233" s="25"/>
      <c r="AW233" s="29"/>
    </row>
    <row r="234" spans="23:49" x14ac:dyDescent="0.3">
      <c r="W234" s="25"/>
      <c r="X234" s="25"/>
      <c r="Z234" s="25"/>
      <c r="AG234" s="25"/>
      <c r="AH234" s="25"/>
      <c r="AI234" s="25"/>
      <c r="AJ234" s="25"/>
      <c r="AW234" s="29"/>
    </row>
    <row r="235" spans="23:49" x14ac:dyDescent="0.3">
      <c r="W235" s="25"/>
      <c r="X235" s="25"/>
      <c r="Z235" s="25"/>
      <c r="AG235" s="25"/>
      <c r="AH235" s="25"/>
      <c r="AI235" s="25"/>
      <c r="AJ235" s="25"/>
      <c r="AW235" s="29"/>
    </row>
    <row r="236" spans="23:49" x14ac:dyDescent="0.3">
      <c r="W236" s="25"/>
      <c r="X236" s="25"/>
      <c r="Z236" s="25"/>
      <c r="AG236" s="25"/>
      <c r="AH236" s="25"/>
      <c r="AI236" s="25"/>
      <c r="AJ236" s="25"/>
      <c r="AW236" s="29"/>
    </row>
    <row r="237" spans="23:49" x14ac:dyDescent="0.3">
      <c r="W237" s="25"/>
      <c r="X237" s="25"/>
      <c r="Z237" s="25"/>
      <c r="AG237" s="25"/>
      <c r="AH237" s="25"/>
      <c r="AI237" s="25"/>
      <c r="AJ237" s="25"/>
      <c r="AW237" s="29"/>
    </row>
    <row r="238" spans="23:49" x14ac:dyDescent="0.3">
      <c r="W238" s="25"/>
      <c r="X238" s="25"/>
      <c r="Z238" s="25"/>
      <c r="AG238" s="25"/>
      <c r="AH238" s="25"/>
      <c r="AI238" s="25"/>
      <c r="AJ238" s="25"/>
      <c r="AW238" s="29"/>
    </row>
    <row r="239" spans="23:49" x14ac:dyDescent="0.3">
      <c r="W239" s="25"/>
      <c r="X239" s="25"/>
      <c r="Z239" s="25"/>
      <c r="AG239" s="25"/>
      <c r="AH239" s="25"/>
      <c r="AI239" s="25"/>
      <c r="AJ239" s="25"/>
      <c r="AW239" s="29"/>
    </row>
    <row r="240" spans="23:49" x14ac:dyDescent="0.3">
      <c r="W240" s="25"/>
      <c r="X240" s="25"/>
      <c r="Z240" s="25"/>
      <c r="AG240" s="25"/>
      <c r="AH240" s="25"/>
      <c r="AI240" s="25"/>
      <c r="AJ240" s="25"/>
      <c r="AW240" s="29"/>
    </row>
    <row r="241" spans="23:49" x14ac:dyDescent="0.3">
      <c r="W241" s="25"/>
      <c r="X241" s="25"/>
      <c r="Z241" s="25"/>
      <c r="AG241" s="25"/>
      <c r="AH241" s="25"/>
      <c r="AI241" s="25"/>
      <c r="AJ241" s="25"/>
      <c r="AW241" s="29"/>
    </row>
    <row r="242" spans="23:49" x14ac:dyDescent="0.3">
      <c r="W242" s="25"/>
      <c r="X242" s="25"/>
      <c r="Z242" s="25"/>
      <c r="AG242" s="25"/>
      <c r="AH242" s="25"/>
      <c r="AI242" s="25"/>
      <c r="AJ242" s="25"/>
      <c r="AW242" s="29"/>
    </row>
    <row r="243" spans="23:49" x14ac:dyDescent="0.3">
      <c r="W243" s="25"/>
      <c r="X243" s="25"/>
      <c r="Z243" s="25"/>
      <c r="AG243" s="25"/>
      <c r="AH243" s="25"/>
      <c r="AI243" s="25"/>
      <c r="AJ243" s="25"/>
      <c r="AW243" s="29"/>
    </row>
    <row r="244" spans="23:49" x14ac:dyDescent="0.3">
      <c r="W244" s="25"/>
      <c r="X244" s="25"/>
      <c r="Z244" s="25"/>
      <c r="AG244" s="25"/>
      <c r="AH244" s="25"/>
      <c r="AI244" s="25"/>
      <c r="AJ244" s="25"/>
      <c r="AW244" s="29"/>
    </row>
    <row r="245" spans="23:49" x14ac:dyDescent="0.3">
      <c r="W245" s="25"/>
      <c r="X245" s="25"/>
      <c r="Z245" s="25"/>
      <c r="AG245" s="25"/>
      <c r="AH245" s="25"/>
      <c r="AI245" s="25"/>
      <c r="AJ245" s="25"/>
      <c r="AW245" s="29"/>
    </row>
    <row r="246" spans="23:49" x14ac:dyDescent="0.3">
      <c r="W246" s="25"/>
      <c r="X246" s="25"/>
      <c r="Z246" s="25"/>
      <c r="AG246" s="25"/>
      <c r="AH246" s="25"/>
      <c r="AI246" s="25"/>
      <c r="AJ246" s="25"/>
      <c r="AW246" s="29"/>
    </row>
    <row r="247" spans="23:49" x14ac:dyDescent="0.3">
      <c r="W247" s="25"/>
      <c r="X247" s="25"/>
      <c r="Z247" s="25"/>
      <c r="AG247" s="25"/>
      <c r="AH247" s="25"/>
      <c r="AI247" s="25"/>
      <c r="AJ247" s="25"/>
      <c r="AW247" s="29"/>
    </row>
    <row r="248" spans="23:49" x14ac:dyDescent="0.3">
      <c r="W248" s="25"/>
      <c r="X248" s="25"/>
      <c r="Z248" s="25"/>
      <c r="AG248" s="25"/>
      <c r="AH248" s="25"/>
      <c r="AI248" s="25"/>
      <c r="AJ248" s="25"/>
      <c r="AW248" s="29"/>
    </row>
    <row r="249" spans="23:49" x14ac:dyDescent="0.3">
      <c r="W249" s="25"/>
      <c r="X249" s="25"/>
      <c r="Z249" s="25"/>
      <c r="AG249" s="25"/>
      <c r="AH249" s="25"/>
      <c r="AI249" s="25"/>
      <c r="AJ249" s="25"/>
      <c r="AW249" s="29"/>
    </row>
    <row r="250" spans="23:49" x14ac:dyDescent="0.3">
      <c r="W250" s="25"/>
      <c r="X250" s="25"/>
      <c r="Z250" s="25"/>
      <c r="AG250" s="25"/>
      <c r="AH250" s="25"/>
      <c r="AI250" s="25"/>
      <c r="AJ250" s="25"/>
      <c r="AW250" s="29"/>
    </row>
    <row r="251" spans="23:49" x14ac:dyDescent="0.3">
      <c r="W251" s="25"/>
      <c r="X251" s="25"/>
      <c r="Z251" s="25"/>
      <c r="AG251" s="25"/>
      <c r="AH251" s="25"/>
      <c r="AI251" s="25"/>
      <c r="AJ251" s="25"/>
      <c r="AW251" s="29"/>
    </row>
    <row r="252" spans="23:49" x14ac:dyDescent="0.3">
      <c r="W252" s="25"/>
      <c r="X252" s="25"/>
      <c r="Z252" s="25"/>
      <c r="AG252" s="25"/>
      <c r="AH252" s="25"/>
      <c r="AI252" s="25"/>
      <c r="AJ252" s="25"/>
      <c r="AW252" s="29"/>
    </row>
    <row r="253" spans="23:49" x14ac:dyDescent="0.3">
      <c r="W253" s="25"/>
      <c r="X253" s="25"/>
      <c r="Z253" s="25"/>
      <c r="AG253" s="25"/>
      <c r="AH253" s="25"/>
      <c r="AI253" s="25"/>
      <c r="AJ253" s="25"/>
      <c r="AW253" s="29"/>
    </row>
    <row r="254" spans="23:49" x14ac:dyDescent="0.3">
      <c r="W254" s="25"/>
      <c r="X254" s="25"/>
      <c r="Z254" s="25"/>
      <c r="AG254" s="25"/>
      <c r="AH254" s="25"/>
      <c r="AI254" s="25"/>
      <c r="AJ254" s="25"/>
      <c r="AW254" s="29"/>
    </row>
    <row r="255" spans="23:49" x14ac:dyDescent="0.3">
      <c r="W255" s="25"/>
      <c r="X255" s="25"/>
      <c r="Z255" s="25"/>
      <c r="AG255" s="25"/>
      <c r="AH255" s="25"/>
      <c r="AI255" s="25"/>
      <c r="AJ255" s="25"/>
      <c r="AW255" s="29"/>
    </row>
    <row r="256" spans="23:49" x14ac:dyDescent="0.3">
      <c r="W256" s="25"/>
      <c r="X256" s="25"/>
      <c r="Z256" s="25"/>
      <c r="AG256" s="25"/>
      <c r="AH256" s="25"/>
      <c r="AI256" s="25"/>
      <c r="AJ256" s="25"/>
      <c r="AW256" s="29"/>
    </row>
    <row r="257" spans="23:49" x14ac:dyDescent="0.3">
      <c r="W257" s="25"/>
      <c r="X257" s="25"/>
      <c r="Z257" s="25"/>
      <c r="AG257" s="25"/>
      <c r="AH257" s="25"/>
      <c r="AI257" s="25"/>
      <c r="AJ257" s="25"/>
      <c r="AW257" s="29"/>
    </row>
    <row r="258" spans="23:49" x14ac:dyDescent="0.3">
      <c r="W258" s="25"/>
      <c r="X258" s="25"/>
      <c r="Z258" s="25"/>
      <c r="AG258" s="25"/>
      <c r="AH258" s="25"/>
      <c r="AI258" s="25"/>
      <c r="AJ258" s="25"/>
      <c r="AW258" s="29"/>
    </row>
    <row r="259" spans="23:49" x14ac:dyDescent="0.3">
      <c r="W259" s="25"/>
      <c r="X259" s="25"/>
      <c r="Z259" s="25"/>
      <c r="AG259" s="25"/>
      <c r="AH259" s="25"/>
      <c r="AI259" s="25"/>
      <c r="AJ259" s="25"/>
      <c r="AW259" s="29"/>
    </row>
    <row r="260" spans="23:49" x14ac:dyDescent="0.3">
      <c r="W260" s="25"/>
      <c r="X260" s="25"/>
      <c r="Z260" s="25"/>
      <c r="AG260" s="25"/>
      <c r="AH260" s="25"/>
      <c r="AI260" s="25"/>
      <c r="AJ260" s="25"/>
      <c r="AW260" s="29"/>
    </row>
    <row r="261" spans="23:49" x14ac:dyDescent="0.3">
      <c r="W261" s="25"/>
      <c r="X261" s="25"/>
      <c r="Z261" s="25"/>
      <c r="AG261" s="25"/>
      <c r="AH261" s="25"/>
      <c r="AI261" s="25"/>
      <c r="AJ261" s="25"/>
      <c r="AW261" s="29"/>
    </row>
    <row r="262" spans="23:49" x14ac:dyDescent="0.3">
      <c r="W262" s="25"/>
      <c r="X262" s="25"/>
      <c r="Z262" s="25"/>
      <c r="AG262" s="25"/>
      <c r="AH262" s="25"/>
      <c r="AI262" s="25"/>
      <c r="AJ262" s="25"/>
      <c r="AW262" s="29"/>
    </row>
    <row r="263" spans="23:49" x14ac:dyDescent="0.3">
      <c r="W263" s="25"/>
      <c r="X263" s="25"/>
      <c r="Z263" s="25"/>
      <c r="AG263" s="25"/>
      <c r="AH263" s="25"/>
      <c r="AI263" s="25"/>
      <c r="AJ263" s="25"/>
      <c r="AW263" s="29"/>
    </row>
    <row r="264" spans="23:49" x14ac:dyDescent="0.3">
      <c r="W264" s="25"/>
      <c r="X264" s="25"/>
      <c r="Z264" s="25"/>
      <c r="AG264" s="25"/>
      <c r="AH264" s="25"/>
      <c r="AI264" s="25"/>
      <c r="AJ264" s="25"/>
      <c r="AW264" s="29"/>
    </row>
    <row r="265" spans="23:49" x14ac:dyDescent="0.3">
      <c r="W265" s="25"/>
      <c r="X265" s="25"/>
      <c r="Z265" s="25"/>
      <c r="AG265" s="25"/>
      <c r="AH265" s="25"/>
      <c r="AI265" s="25"/>
      <c r="AJ265" s="25"/>
      <c r="AW265" s="29"/>
    </row>
    <row r="266" spans="23:49" x14ac:dyDescent="0.3">
      <c r="W266" s="25"/>
      <c r="X266" s="25"/>
      <c r="Z266" s="25"/>
      <c r="AG266" s="25"/>
      <c r="AH266" s="25"/>
      <c r="AI266" s="25"/>
      <c r="AJ266" s="25"/>
      <c r="AW266" s="29"/>
    </row>
    <row r="267" spans="23:49" x14ac:dyDescent="0.3">
      <c r="W267" s="25"/>
      <c r="X267" s="25"/>
      <c r="Z267" s="25"/>
      <c r="AG267" s="25"/>
      <c r="AH267" s="25"/>
      <c r="AI267" s="25"/>
      <c r="AJ267" s="25"/>
      <c r="AW267" s="29"/>
    </row>
    <row r="268" spans="23:49" x14ac:dyDescent="0.3">
      <c r="W268" s="25"/>
      <c r="X268" s="25"/>
      <c r="Z268" s="25"/>
      <c r="AG268" s="25"/>
      <c r="AH268" s="25"/>
      <c r="AI268" s="25"/>
      <c r="AJ268" s="25"/>
      <c r="AW268" s="29"/>
    </row>
    <row r="269" spans="23:49" x14ac:dyDescent="0.3">
      <c r="W269" s="25"/>
      <c r="X269" s="25"/>
      <c r="Z269" s="25"/>
      <c r="AG269" s="25"/>
      <c r="AH269" s="25"/>
      <c r="AI269" s="25"/>
      <c r="AJ269" s="25"/>
      <c r="AW269" s="29"/>
    </row>
    <row r="270" spans="23:49" x14ac:dyDescent="0.3">
      <c r="W270" s="25"/>
      <c r="X270" s="25"/>
      <c r="Z270" s="25"/>
      <c r="AG270" s="25"/>
      <c r="AH270" s="25"/>
      <c r="AI270" s="25"/>
      <c r="AJ270" s="25"/>
      <c r="AW270" s="29"/>
    </row>
    <row r="271" spans="23:49" x14ac:dyDescent="0.3">
      <c r="W271" s="25"/>
      <c r="X271" s="25"/>
      <c r="Z271" s="25"/>
      <c r="AG271" s="25"/>
      <c r="AH271" s="25"/>
      <c r="AI271" s="25"/>
      <c r="AJ271" s="25"/>
      <c r="AW271" s="29"/>
    </row>
    <row r="272" spans="23:49" x14ac:dyDescent="0.3">
      <c r="W272" s="25"/>
      <c r="X272" s="25"/>
      <c r="Z272" s="25"/>
      <c r="AG272" s="25"/>
      <c r="AH272" s="25"/>
      <c r="AI272" s="25"/>
      <c r="AJ272" s="25"/>
      <c r="AW272" s="29"/>
    </row>
    <row r="273" spans="23:49" x14ac:dyDescent="0.3">
      <c r="W273" s="25"/>
      <c r="X273" s="25"/>
      <c r="Z273" s="25"/>
      <c r="AG273" s="25"/>
      <c r="AH273" s="25"/>
      <c r="AI273" s="25"/>
      <c r="AJ273" s="25"/>
      <c r="AW273" s="29"/>
    </row>
    <row r="274" spans="23:49" x14ac:dyDescent="0.3">
      <c r="W274" s="25"/>
      <c r="X274" s="25"/>
      <c r="Z274" s="25"/>
      <c r="AG274" s="25"/>
      <c r="AH274" s="25"/>
      <c r="AI274" s="25"/>
      <c r="AJ274" s="25"/>
      <c r="AW274" s="29"/>
    </row>
    <row r="275" spans="23:49" x14ac:dyDescent="0.3">
      <c r="W275" s="25"/>
      <c r="X275" s="25"/>
      <c r="Z275" s="25"/>
      <c r="AG275" s="25"/>
      <c r="AH275" s="25"/>
      <c r="AI275" s="25"/>
      <c r="AJ275" s="25"/>
      <c r="AW275" s="29"/>
    </row>
    <row r="276" spans="23:49" x14ac:dyDescent="0.3">
      <c r="W276" s="25"/>
      <c r="X276" s="25"/>
      <c r="Z276" s="25"/>
      <c r="AG276" s="25"/>
      <c r="AH276" s="25"/>
      <c r="AI276" s="25"/>
      <c r="AJ276" s="25"/>
      <c r="AW276" s="29"/>
    </row>
    <row r="277" spans="23:49" x14ac:dyDescent="0.3">
      <c r="W277" s="25"/>
      <c r="X277" s="25"/>
      <c r="Z277" s="25"/>
      <c r="AG277" s="25"/>
      <c r="AH277" s="25"/>
      <c r="AI277" s="25"/>
      <c r="AJ277" s="25"/>
      <c r="AW277" s="29"/>
    </row>
    <row r="278" spans="23:49" x14ac:dyDescent="0.3">
      <c r="W278" s="25"/>
      <c r="X278" s="25"/>
      <c r="Z278" s="25"/>
      <c r="AG278" s="25"/>
      <c r="AH278" s="25"/>
      <c r="AI278" s="25"/>
      <c r="AJ278" s="25"/>
      <c r="AW278" s="29"/>
    </row>
    <row r="279" spans="23:49" x14ac:dyDescent="0.3">
      <c r="W279" s="25"/>
      <c r="X279" s="25"/>
      <c r="Z279" s="25"/>
      <c r="AG279" s="25"/>
      <c r="AH279" s="25"/>
      <c r="AI279" s="25"/>
      <c r="AJ279" s="25"/>
      <c r="AW279" s="29"/>
    </row>
    <row r="280" spans="23:49" x14ac:dyDescent="0.3">
      <c r="W280" s="25"/>
      <c r="X280" s="25"/>
      <c r="Z280" s="25"/>
      <c r="AG280" s="25"/>
      <c r="AH280" s="25"/>
      <c r="AI280" s="25"/>
      <c r="AJ280" s="25"/>
      <c r="AW280" s="29"/>
    </row>
    <row r="281" spans="23:49" x14ac:dyDescent="0.3">
      <c r="W281" s="25"/>
      <c r="X281" s="25"/>
      <c r="Z281" s="25"/>
      <c r="AG281" s="25"/>
      <c r="AH281" s="25"/>
      <c r="AI281" s="25"/>
      <c r="AJ281" s="25"/>
      <c r="AW281" s="29"/>
    </row>
    <row r="282" spans="23:49" x14ac:dyDescent="0.3">
      <c r="W282" s="25"/>
      <c r="X282" s="25"/>
      <c r="Z282" s="25"/>
      <c r="AG282" s="25"/>
      <c r="AH282" s="25"/>
      <c r="AI282" s="25"/>
      <c r="AJ282" s="25"/>
      <c r="AW282" s="29"/>
    </row>
    <row r="283" spans="23:49" x14ac:dyDescent="0.3">
      <c r="W283" s="25"/>
      <c r="X283" s="25"/>
      <c r="Z283" s="25"/>
      <c r="AG283" s="25"/>
      <c r="AH283" s="25"/>
      <c r="AI283" s="25"/>
      <c r="AJ283" s="25"/>
      <c r="AW283" s="29"/>
    </row>
    <row r="284" spans="23:49" x14ac:dyDescent="0.3">
      <c r="W284" s="25"/>
      <c r="X284" s="25"/>
      <c r="Z284" s="25"/>
      <c r="AG284" s="25"/>
      <c r="AH284" s="25"/>
      <c r="AI284" s="25"/>
      <c r="AJ284" s="25"/>
      <c r="AW284" s="29"/>
    </row>
    <row r="285" spans="23:49" x14ac:dyDescent="0.3">
      <c r="W285" s="25"/>
      <c r="X285" s="25"/>
      <c r="Z285" s="25"/>
      <c r="AG285" s="25"/>
      <c r="AH285" s="25"/>
      <c r="AI285" s="25"/>
      <c r="AJ285" s="25"/>
      <c r="AW285" s="29"/>
    </row>
    <row r="286" spans="23:49" x14ac:dyDescent="0.3">
      <c r="W286" s="25"/>
      <c r="X286" s="25"/>
      <c r="Z286" s="25"/>
      <c r="AG286" s="25"/>
      <c r="AH286" s="25"/>
      <c r="AI286" s="25"/>
      <c r="AJ286" s="25"/>
      <c r="AW286" s="29"/>
    </row>
    <row r="287" spans="23:49" x14ac:dyDescent="0.3">
      <c r="W287" s="25"/>
      <c r="X287" s="25"/>
      <c r="Z287" s="25"/>
      <c r="AG287" s="25"/>
      <c r="AH287" s="25"/>
      <c r="AI287" s="25"/>
      <c r="AJ287" s="25"/>
      <c r="AW287" s="29"/>
    </row>
    <row r="288" spans="23:49" x14ac:dyDescent="0.3">
      <c r="W288" s="25"/>
      <c r="X288" s="25"/>
      <c r="Z288" s="25"/>
      <c r="AG288" s="25"/>
      <c r="AH288" s="25"/>
      <c r="AI288" s="25"/>
      <c r="AJ288" s="25"/>
      <c r="AW288" s="29"/>
    </row>
    <row r="289" spans="23:49" x14ac:dyDescent="0.3">
      <c r="W289" s="25"/>
      <c r="X289" s="25"/>
      <c r="Z289" s="25"/>
      <c r="AG289" s="25"/>
      <c r="AH289" s="25"/>
      <c r="AI289" s="25"/>
      <c r="AJ289" s="25"/>
      <c r="AW289" s="29"/>
    </row>
    <row r="290" spans="23:49" x14ac:dyDescent="0.3">
      <c r="W290" s="25"/>
      <c r="X290" s="25"/>
      <c r="Z290" s="25"/>
      <c r="AG290" s="25"/>
      <c r="AH290" s="25"/>
      <c r="AI290" s="25"/>
      <c r="AJ290" s="25"/>
      <c r="AW290" s="29"/>
    </row>
    <row r="291" spans="23:49" x14ac:dyDescent="0.3">
      <c r="W291" s="25"/>
      <c r="X291" s="25"/>
      <c r="Z291" s="25"/>
      <c r="AG291" s="25"/>
      <c r="AH291" s="25"/>
      <c r="AI291" s="25"/>
      <c r="AJ291" s="25"/>
      <c r="AW291" s="29"/>
    </row>
    <row r="292" spans="23:49" x14ac:dyDescent="0.3">
      <c r="W292" s="25"/>
      <c r="X292" s="25"/>
      <c r="Z292" s="25"/>
      <c r="AG292" s="25"/>
      <c r="AH292" s="25"/>
      <c r="AI292" s="25"/>
      <c r="AJ292" s="25"/>
      <c r="AW292" s="29"/>
    </row>
    <row r="293" spans="23:49" x14ac:dyDescent="0.3">
      <c r="W293" s="25"/>
      <c r="X293" s="25"/>
      <c r="Z293" s="25"/>
      <c r="AG293" s="25"/>
      <c r="AH293" s="25"/>
      <c r="AI293" s="25"/>
      <c r="AJ293" s="25"/>
      <c r="AW293" s="29"/>
    </row>
    <row r="294" spans="23:49" x14ac:dyDescent="0.3">
      <c r="W294" s="25"/>
      <c r="X294" s="25"/>
      <c r="Z294" s="25"/>
      <c r="AG294" s="25"/>
      <c r="AH294" s="25"/>
      <c r="AI294" s="25"/>
      <c r="AJ294" s="25"/>
      <c r="AW294" s="29"/>
    </row>
    <row r="295" spans="23:49" x14ac:dyDescent="0.3">
      <c r="W295" s="25"/>
      <c r="X295" s="25"/>
      <c r="Z295" s="25"/>
      <c r="AG295" s="25"/>
      <c r="AH295" s="25"/>
      <c r="AI295" s="25"/>
      <c r="AJ295" s="25"/>
      <c r="AW295" s="29"/>
    </row>
    <row r="296" spans="23:49" x14ac:dyDescent="0.3">
      <c r="W296" s="25"/>
      <c r="X296" s="25"/>
      <c r="Z296" s="25"/>
      <c r="AG296" s="25"/>
      <c r="AH296" s="25"/>
      <c r="AI296" s="25"/>
      <c r="AJ296" s="25"/>
      <c r="AW296" s="29"/>
    </row>
    <row r="297" spans="23:49" x14ac:dyDescent="0.3">
      <c r="W297" s="25"/>
      <c r="X297" s="25"/>
      <c r="Z297" s="25"/>
      <c r="AG297" s="25"/>
      <c r="AH297" s="25"/>
      <c r="AI297" s="25"/>
      <c r="AJ297" s="25"/>
      <c r="AW297" s="29"/>
    </row>
    <row r="298" spans="23:49" x14ac:dyDescent="0.3">
      <c r="W298" s="25"/>
      <c r="X298" s="25"/>
      <c r="Z298" s="25"/>
      <c r="AG298" s="25"/>
      <c r="AH298" s="25"/>
      <c r="AI298" s="25"/>
      <c r="AJ298" s="25"/>
      <c r="AW298" s="29"/>
    </row>
    <row r="299" spans="23:49" x14ac:dyDescent="0.3">
      <c r="W299" s="25"/>
      <c r="X299" s="25"/>
      <c r="Z299" s="25"/>
      <c r="AG299" s="25"/>
      <c r="AH299" s="25"/>
      <c r="AI299" s="25"/>
      <c r="AJ299" s="25"/>
      <c r="AW299" s="29"/>
    </row>
    <row r="300" spans="23:49" x14ac:dyDescent="0.3">
      <c r="W300" s="25"/>
      <c r="X300" s="25"/>
      <c r="Z300" s="25"/>
      <c r="AG300" s="25"/>
      <c r="AH300" s="25"/>
      <c r="AI300" s="25"/>
      <c r="AJ300" s="25"/>
      <c r="AW300" s="29"/>
    </row>
    <row r="301" spans="23:49" x14ac:dyDescent="0.3">
      <c r="W301" s="25"/>
      <c r="X301" s="25"/>
      <c r="Z301" s="25"/>
      <c r="AG301" s="25"/>
      <c r="AH301" s="25"/>
      <c r="AI301" s="25"/>
      <c r="AJ301" s="25"/>
      <c r="AW301" s="29"/>
    </row>
    <row r="302" spans="23:49" x14ac:dyDescent="0.3">
      <c r="W302" s="25"/>
      <c r="X302" s="25"/>
      <c r="Z302" s="25"/>
      <c r="AG302" s="25"/>
      <c r="AH302" s="25"/>
      <c r="AI302" s="25"/>
      <c r="AJ302" s="25"/>
      <c r="AW302" s="29"/>
    </row>
    <row r="303" spans="23:49" x14ac:dyDescent="0.3">
      <c r="W303" s="25"/>
      <c r="X303" s="25"/>
      <c r="Z303" s="25"/>
      <c r="AG303" s="25"/>
      <c r="AH303" s="25"/>
      <c r="AI303" s="25"/>
      <c r="AJ303" s="25"/>
      <c r="AW303" s="29"/>
    </row>
    <row r="304" spans="23:49" x14ac:dyDescent="0.3">
      <c r="W304" s="25"/>
      <c r="X304" s="25"/>
      <c r="Z304" s="25"/>
      <c r="AG304" s="25"/>
      <c r="AH304" s="25"/>
      <c r="AI304" s="25"/>
      <c r="AJ304" s="25"/>
      <c r="AW304" s="29"/>
    </row>
    <row r="305" spans="23:49" x14ac:dyDescent="0.3">
      <c r="W305" s="25"/>
      <c r="X305" s="25"/>
      <c r="Z305" s="25"/>
      <c r="AG305" s="25"/>
      <c r="AH305" s="25"/>
      <c r="AI305" s="25"/>
      <c r="AJ305" s="25"/>
      <c r="AW305" s="29"/>
    </row>
    <row r="306" spans="23:49" x14ac:dyDescent="0.3">
      <c r="W306" s="25"/>
      <c r="X306" s="25"/>
      <c r="Z306" s="25"/>
      <c r="AG306" s="25"/>
      <c r="AH306" s="25"/>
      <c r="AI306" s="25"/>
      <c r="AJ306" s="25"/>
      <c r="AW306" s="29"/>
    </row>
    <row r="307" spans="23:49" x14ac:dyDescent="0.3">
      <c r="W307" s="25"/>
      <c r="X307" s="25"/>
      <c r="Z307" s="25"/>
      <c r="AG307" s="25"/>
      <c r="AH307" s="25"/>
      <c r="AI307" s="25"/>
      <c r="AJ307" s="25"/>
      <c r="AW307" s="29"/>
    </row>
    <row r="308" spans="23:49" x14ac:dyDescent="0.3">
      <c r="W308" s="25"/>
      <c r="X308" s="25"/>
      <c r="Z308" s="25"/>
      <c r="AG308" s="25"/>
      <c r="AH308" s="25"/>
      <c r="AI308" s="25"/>
      <c r="AJ308" s="25"/>
      <c r="AW308" s="29"/>
    </row>
    <row r="309" spans="23:49" x14ac:dyDescent="0.3">
      <c r="W309" s="25"/>
      <c r="X309" s="25"/>
      <c r="Z309" s="25"/>
      <c r="AG309" s="25"/>
      <c r="AH309" s="25"/>
      <c r="AI309" s="25"/>
      <c r="AJ309" s="25"/>
      <c r="AW309" s="29"/>
    </row>
    <row r="310" spans="23:49" x14ac:dyDescent="0.3">
      <c r="W310" s="25"/>
      <c r="X310" s="25"/>
      <c r="Z310" s="25"/>
      <c r="AG310" s="25"/>
      <c r="AH310" s="25"/>
      <c r="AI310" s="25"/>
      <c r="AJ310" s="25"/>
      <c r="AW310" s="29"/>
    </row>
    <row r="311" spans="23:49" x14ac:dyDescent="0.3">
      <c r="W311" s="25"/>
      <c r="X311" s="25"/>
      <c r="Z311" s="25"/>
      <c r="AG311" s="25"/>
      <c r="AH311" s="25"/>
      <c r="AI311" s="25"/>
      <c r="AJ311" s="25"/>
      <c r="AW311" s="29"/>
    </row>
    <row r="312" spans="23:49" x14ac:dyDescent="0.3">
      <c r="W312" s="25"/>
      <c r="X312" s="25"/>
      <c r="Z312" s="25"/>
      <c r="AG312" s="25"/>
      <c r="AH312" s="25"/>
      <c r="AI312" s="25"/>
      <c r="AJ312" s="25"/>
      <c r="AW312" s="29"/>
    </row>
    <row r="313" spans="23:49" x14ac:dyDescent="0.3">
      <c r="W313" s="25"/>
      <c r="X313" s="25"/>
      <c r="Z313" s="25"/>
      <c r="AG313" s="25"/>
      <c r="AH313" s="25"/>
      <c r="AI313" s="25"/>
      <c r="AJ313" s="25"/>
      <c r="AW313" s="29"/>
    </row>
    <row r="314" spans="23:49" x14ac:dyDescent="0.3">
      <c r="W314" s="25"/>
      <c r="X314" s="25"/>
      <c r="Z314" s="25"/>
      <c r="AG314" s="25"/>
      <c r="AH314" s="25"/>
      <c r="AI314" s="25"/>
      <c r="AJ314" s="25"/>
      <c r="AW314" s="29"/>
    </row>
    <row r="315" spans="23:49" x14ac:dyDescent="0.3">
      <c r="W315" s="25"/>
      <c r="X315" s="25"/>
      <c r="Z315" s="25"/>
      <c r="AG315" s="25"/>
      <c r="AH315" s="25"/>
      <c r="AI315" s="25"/>
      <c r="AJ315" s="25"/>
      <c r="AW315" s="29"/>
    </row>
  </sheetData>
  <sheetProtection formatCells="0" formatColumns="0" formatRows="0"/>
  <mergeCells count="116">
    <mergeCell ref="BF2:BR2"/>
    <mergeCell ref="AZ1:BR1"/>
    <mergeCell ref="AY11:AY12"/>
    <mergeCell ref="AX8:AX10"/>
    <mergeCell ref="AY8:AY10"/>
    <mergeCell ref="V11:V12"/>
    <mergeCell ref="W11:W12"/>
    <mergeCell ref="X11:X12"/>
    <mergeCell ref="Y11:Y12"/>
    <mergeCell ref="Z11:Z12"/>
    <mergeCell ref="AA11:AA12"/>
    <mergeCell ref="AB11:AB12"/>
    <mergeCell ref="V8:V10"/>
    <mergeCell ref="W8:W10"/>
    <mergeCell ref="Y8:Y10"/>
    <mergeCell ref="AC8:AC10"/>
    <mergeCell ref="Z8:Z10"/>
    <mergeCell ref="X8:X10"/>
    <mergeCell ref="AB8:AB10"/>
    <mergeCell ref="AA8:AA10"/>
    <mergeCell ref="AV2:AX3"/>
    <mergeCell ref="AY2:AY3"/>
    <mergeCell ref="AN3:AO3"/>
    <mergeCell ref="AP3:AQ3"/>
    <mergeCell ref="U11:U12"/>
    <mergeCell ref="N11:N12"/>
    <mergeCell ref="O11:O12"/>
    <mergeCell ref="P11:P12"/>
    <mergeCell ref="Q11:Q12"/>
    <mergeCell ref="R11:R12"/>
    <mergeCell ref="U8:U10"/>
    <mergeCell ref="AC11:AC12"/>
    <mergeCell ref="AX11:AX12"/>
    <mergeCell ref="S11:S12"/>
    <mergeCell ref="T11:T12"/>
    <mergeCell ref="A8:A10"/>
    <mergeCell ref="B8:B10"/>
    <mergeCell ref="C8:C10"/>
    <mergeCell ref="D8:D10"/>
    <mergeCell ref="E8:E10"/>
    <mergeCell ref="J11:J12"/>
    <mergeCell ref="K11:K12"/>
    <mergeCell ref="L11:L12"/>
    <mergeCell ref="M11:M12"/>
    <mergeCell ref="K8:K10"/>
    <mergeCell ref="L8:L10"/>
    <mergeCell ref="M8:M10"/>
    <mergeCell ref="A11:A12"/>
    <mergeCell ref="B11:B12"/>
    <mergeCell ref="C11:C12"/>
    <mergeCell ref="D11:D12"/>
    <mergeCell ref="E11:E12"/>
    <mergeCell ref="F11:F12"/>
    <mergeCell ref="G11:G12"/>
    <mergeCell ref="H11:H12"/>
    <mergeCell ref="I11:I12"/>
    <mergeCell ref="F8:F10"/>
    <mergeCell ref="G8:G10"/>
    <mergeCell ref="H8:H10"/>
    <mergeCell ref="I8:I10"/>
    <mergeCell ref="J8:J10"/>
    <mergeCell ref="P8:P10"/>
    <mergeCell ref="T8:T10"/>
    <mergeCell ref="R8:R10"/>
    <mergeCell ref="S8:S10"/>
    <mergeCell ref="Q8:Q10"/>
    <mergeCell ref="N8:N10"/>
    <mergeCell ref="O8:O10"/>
    <mergeCell ref="BE2:BE3"/>
    <mergeCell ref="U4:U7"/>
    <mergeCell ref="AX4:AX7"/>
    <mergeCell ref="AY4:AY7"/>
    <mergeCell ref="V4:V7"/>
    <mergeCell ref="W4:W7"/>
    <mergeCell ref="Y4:Y7"/>
    <mergeCell ref="Z4:Z7"/>
    <mergeCell ref="AA4:AA7"/>
    <mergeCell ref="AB4:AB7"/>
    <mergeCell ref="AC4:AC7"/>
    <mergeCell ref="X4:X7"/>
    <mergeCell ref="U1:AC2"/>
    <mergeCell ref="AD1:AU1"/>
    <mergeCell ref="AW1:AY1"/>
    <mergeCell ref="AD2:AD3"/>
    <mergeCell ref="BB2:BB3"/>
    <mergeCell ref="AZ2:BA3"/>
    <mergeCell ref="BC2:BC3"/>
    <mergeCell ref="AL3:AM3"/>
    <mergeCell ref="BD2:BD3"/>
    <mergeCell ref="AJ2:AJ3"/>
    <mergeCell ref="AS3:AT3"/>
    <mergeCell ref="AK2:AU2"/>
    <mergeCell ref="G4:G7"/>
    <mergeCell ref="H4:H7"/>
    <mergeCell ref="I4:I7"/>
    <mergeCell ref="J4:J7"/>
    <mergeCell ref="K4:K7"/>
    <mergeCell ref="L4:L7"/>
    <mergeCell ref="AE2:AE3"/>
    <mergeCell ref="AF2:AI2"/>
    <mergeCell ref="G3:H3"/>
    <mergeCell ref="T4:T7"/>
    <mergeCell ref="P4:P7"/>
    <mergeCell ref="Q4:Q7"/>
    <mergeCell ref="S4:S7"/>
    <mergeCell ref="R4:R7"/>
    <mergeCell ref="A1:T2"/>
    <mergeCell ref="A4:A7"/>
    <mergeCell ref="B4:B7"/>
    <mergeCell ref="C4:C7"/>
    <mergeCell ref="D4:D7"/>
    <mergeCell ref="E4:E7"/>
    <mergeCell ref="F4:F7"/>
    <mergeCell ref="M4:M7"/>
    <mergeCell ref="N4:N7"/>
    <mergeCell ref="O4:O7"/>
  </mergeCells>
  <conditionalFormatting sqref="AK4:AL7">
    <cfRule type="containsText" dxfId="10006" priority="380" operator="containsText" text="BAJA">
      <formula>NOT(ISERROR(SEARCH("BAJA",AK4)))</formula>
    </cfRule>
    <cfRule type="containsText" dxfId="10005" priority="381" operator="containsText" text="MEDIA">
      <formula>NOT(ISERROR(SEARCH("MEDIA",AK4)))</formula>
    </cfRule>
    <cfRule type="containsText" dxfId="10004" priority="382" operator="containsText" text="ALTA">
      <formula>NOT(ISERROR(SEARCH("ALTA",AK4)))</formula>
    </cfRule>
  </conditionalFormatting>
  <conditionalFormatting sqref="AS4">
    <cfRule type="containsText" dxfId="10003" priority="383" operator="containsText" text="BAJA">
      <formula>NOT(ISERROR(SEARCH("BAJA",AS4)))</formula>
    </cfRule>
    <cfRule type="containsText" dxfId="10002" priority="384" operator="containsText" text="MEDIA">
      <formula>NOT(ISERROR(SEARCH("MEDIA",AS4)))</formula>
    </cfRule>
    <cfRule type="containsText" dxfId="10001" priority="385" operator="containsText" text="ALTA">
      <formula>NOT(ISERROR(SEARCH("ALTA",AS4)))</formula>
    </cfRule>
  </conditionalFormatting>
  <conditionalFormatting sqref="AY4">
    <cfRule type="cellIs" dxfId="10000" priority="334" operator="equal">
      <formula>100%</formula>
    </cfRule>
    <cfRule type="cellIs" dxfId="9999" priority="335" operator="equal">
      <formula>80%</formula>
    </cfRule>
    <cfRule type="cellIs" dxfId="9998" priority="336" operator="equal">
      <formula>60%</formula>
    </cfRule>
    <cfRule type="cellIs" dxfId="9997" priority="337" operator="equal">
      <formula>40%</formula>
    </cfRule>
    <cfRule type="cellIs" dxfId="9996" priority="338" operator="equal">
      <formula>0.2</formula>
    </cfRule>
    <cfRule type="containsText" dxfId="9995" priority="352" operator="containsText" text="Extremo">
      <formula>NOT(ISERROR(SEARCH("Extremo",AY4)))</formula>
    </cfRule>
    <cfRule type="containsText" dxfId="9994" priority="353" operator="containsText" text="Alto">
      <formula>NOT(ISERROR(SEARCH("Alto",AY4)))</formula>
    </cfRule>
    <cfRule type="containsText" dxfId="9993" priority="354" operator="containsText" text="Bajo">
      <formula>NOT(ISERROR(SEARCH("Bajo",AY4)))</formula>
    </cfRule>
    <cfRule type="containsText" dxfId="9992" priority="365" operator="containsText" text="Catastrófico">
      <formula>NOT(ISERROR(SEARCH("Catastrófico",AY4)))</formula>
    </cfRule>
    <cfRule type="containsText" dxfId="9991" priority="366" operator="containsText" text="Mayor">
      <formula>NOT(ISERROR(SEARCH("Mayor",AY4)))</formula>
    </cfRule>
    <cfRule type="containsText" dxfId="9990" priority="367" operator="containsText" text="Moderado">
      <formula>NOT(ISERROR(SEARCH("Moderado",AY4)))</formula>
    </cfRule>
    <cfRule type="containsText" dxfId="9989" priority="368" operator="containsText" text="Menor">
      <formula>NOT(ISERROR(SEARCH("Menor",AY4)))</formula>
    </cfRule>
    <cfRule type="containsText" dxfId="9988" priority="369" operator="containsText" text="Leve">
      <formula>NOT(ISERROR(SEARCH("Leve",AY4)))</formula>
    </cfRule>
    <cfRule type="containsText" dxfId="9987" priority="375" operator="containsText" text="Muy a">
      <formula>NOT(ISERROR(SEARCH("Muy a",AY4)))</formula>
    </cfRule>
    <cfRule type="containsText" dxfId="9986" priority="376" operator="containsText" text="Muy b">
      <formula>NOT(ISERROR(SEARCH("Muy b",AY4)))</formula>
    </cfRule>
    <cfRule type="containsText" dxfId="9985" priority="377" operator="containsText" text="Baja">
      <formula>NOT(ISERROR(SEARCH("Baja",AY4)))</formula>
    </cfRule>
    <cfRule type="containsText" dxfId="9984" priority="378" operator="containsText" text="Media">
      <formula>NOT(ISERROR(SEARCH("Media",AY4)))</formula>
    </cfRule>
    <cfRule type="containsText" dxfId="9983" priority="379" operator="containsText" text="Alta">
      <formula>NOT(ISERROR(SEARCH("Alta",AY4)))</formula>
    </cfRule>
  </conditionalFormatting>
  <conditionalFormatting sqref="V4">
    <cfRule type="containsText" dxfId="9982" priority="370" operator="containsText" text="Muy a">
      <formula>NOT(ISERROR(SEARCH("Muy a",V4)))</formula>
    </cfRule>
    <cfRule type="containsText" dxfId="9981" priority="371" operator="containsText" text="Muy b">
      <formula>NOT(ISERROR(SEARCH("Muy b",V4)))</formula>
    </cfRule>
    <cfRule type="containsText" dxfId="9980" priority="372" operator="containsText" text="Baja">
      <formula>NOT(ISERROR(SEARCH("Baja",V4)))</formula>
    </cfRule>
    <cfRule type="containsText" dxfId="9979" priority="373" operator="containsText" text="Media">
      <formula>NOT(ISERROR(SEARCH("Media",V4)))</formula>
    </cfRule>
    <cfRule type="containsText" dxfId="9978" priority="374" operator="containsText" text="Alta">
      <formula>NOT(ISERROR(SEARCH("Alta",V4)))</formula>
    </cfRule>
  </conditionalFormatting>
  <conditionalFormatting sqref="Y4">
    <cfRule type="containsText" dxfId="9977" priority="355" operator="containsText" text="Catastrófico">
      <formula>NOT(ISERROR(SEARCH("Catastrófico",Y4)))</formula>
    </cfRule>
    <cfRule type="containsText" dxfId="9976" priority="356" operator="containsText" text="Mayor">
      <formula>NOT(ISERROR(SEARCH("Mayor",Y4)))</formula>
    </cfRule>
    <cfRule type="containsText" dxfId="9975" priority="357" operator="containsText" text="Moderado">
      <formula>NOT(ISERROR(SEARCH("Moderado",Y4)))</formula>
    </cfRule>
    <cfRule type="containsText" dxfId="9974" priority="358" operator="containsText" text="Menor">
      <formula>NOT(ISERROR(SEARCH("Menor",Y4)))</formula>
    </cfRule>
    <cfRule type="containsText" dxfId="9973" priority="359" operator="containsText" text="Leve">
      <formula>NOT(ISERROR(SEARCH("Leve",Y4)))</formula>
    </cfRule>
    <cfRule type="containsText" dxfId="9972" priority="360" operator="containsText" text="Muy a">
      <formula>NOT(ISERROR(SEARCH("Muy a",Y4)))</formula>
    </cfRule>
    <cfRule type="containsText" dxfId="9971" priority="361" operator="containsText" text="Muy b">
      <formula>NOT(ISERROR(SEARCH("Muy b",Y4)))</formula>
    </cfRule>
    <cfRule type="containsText" dxfId="9970" priority="362" operator="containsText" text="Baja">
      <formula>NOT(ISERROR(SEARCH("Baja",Y4)))</formula>
    </cfRule>
    <cfRule type="containsText" dxfId="9969" priority="363" operator="containsText" text="Media">
      <formula>NOT(ISERROR(SEARCH("Media",Y4)))</formula>
    </cfRule>
    <cfRule type="containsText" dxfId="9968" priority="364" operator="containsText" text="Alta">
      <formula>NOT(ISERROR(SEARCH("Alta",Y4)))</formula>
    </cfRule>
  </conditionalFormatting>
  <conditionalFormatting sqref="AA4">
    <cfRule type="containsText" dxfId="9967" priority="339" operator="containsText" text="Extremo">
      <formula>NOT(ISERROR(SEARCH("Extremo",AA4)))</formula>
    </cfRule>
    <cfRule type="containsText" dxfId="9966" priority="340" operator="containsText" text="Alto">
      <formula>NOT(ISERROR(SEARCH("Alto",AA4)))</formula>
    </cfRule>
    <cfRule type="containsText" dxfId="9965" priority="341" operator="containsText" text="Bajo">
      <formula>NOT(ISERROR(SEARCH("Bajo",AA4)))</formula>
    </cfRule>
    <cfRule type="containsText" dxfId="9964" priority="342" operator="containsText" text="Catastrófico">
      <formula>NOT(ISERROR(SEARCH("Catastrófico",AA4)))</formula>
    </cfRule>
    <cfRule type="containsText" dxfId="9963" priority="343" operator="containsText" text="Mayor">
      <formula>NOT(ISERROR(SEARCH("Mayor",AA4)))</formula>
    </cfRule>
    <cfRule type="containsText" dxfId="9962" priority="344" operator="containsText" text="Moderado">
      <formula>NOT(ISERROR(SEARCH("Moderado",AA4)))</formula>
    </cfRule>
    <cfRule type="containsText" dxfId="9961" priority="345" operator="containsText" text="Menor">
      <formula>NOT(ISERROR(SEARCH("Menor",AA4)))</formula>
    </cfRule>
    <cfRule type="containsText" dxfId="9960" priority="346" operator="containsText" text="Leve">
      <formula>NOT(ISERROR(SEARCH("Leve",AA4)))</formula>
    </cfRule>
    <cfRule type="containsText" dxfId="9959" priority="347" operator="containsText" text="Muy a">
      <formula>NOT(ISERROR(SEARCH("Muy a",AA4)))</formula>
    </cfRule>
    <cfRule type="containsText" dxfId="9958" priority="348" operator="containsText" text="Muy b">
      <formula>NOT(ISERROR(SEARCH("Muy b",AA4)))</formula>
    </cfRule>
    <cfRule type="containsText" dxfId="9957" priority="349" operator="containsText" text="Baja">
      <formula>NOT(ISERROR(SEARCH("Baja",AA4)))</formula>
    </cfRule>
    <cfRule type="containsText" dxfId="9956" priority="350" operator="containsText" text="Media">
      <formula>NOT(ISERROR(SEARCH("Media",AA4)))</formula>
    </cfRule>
    <cfRule type="containsText" dxfId="9955" priority="351" operator="containsText" text="Alta">
      <formula>NOT(ISERROR(SEARCH("Alta",AA4)))</formula>
    </cfRule>
  </conditionalFormatting>
  <conditionalFormatting sqref="Z4">
    <cfRule type="cellIs" dxfId="9954" priority="316" operator="equal">
      <formula>100%</formula>
    </cfRule>
    <cfRule type="cellIs" dxfId="9953" priority="317" operator="equal">
      <formula>80%</formula>
    </cfRule>
    <cfRule type="cellIs" dxfId="9952" priority="318" operator="equal">
      <formula>60%</formula>
    </cfRule>
    <cfRule type="cellIs" dxfId="9951" priority="319" operator="equal">
      <formula>40%</formula>
    </cfRule>
    <cfRule type="cellIs" dxfId="9950" priority="320" operator="equal">
      <formula>0.2</formula>
    </cfRule>
    <cfRule type="containsText" dxfId="9949" priority="321" operator="containsText" text="Extremo">
      <formula>NOT(ISERROR(SEARCH("Extremo",Z4)))</formula>
    </cfRule>
    <cfRule type="containsText" dxfId="9948" priority="322" operator="containsText" text="Alto">
      <formula>NOT(ISERROR(SEARCH("Alto",Z4)))</formula>
    </cfRule>
    <cfRule type="containsText" dxfId="9947" priority="323" operator="containsText" text="Bajo">
      <formula>NOT(ISERROR(SEARCH("Bajo",Z4)))</formula>
    </cfRule>
    <cfRule type="containsText" dxfId="9946" priority="324" operator="containsText" text="Catastrófico">
      <formula>NOT(ISERROR(SEARCH("Catastrófico",Z4)))</formula>
    </cfRule>
    <cfRule type="containsText" dxfId="9945" priority="325" operator="containsText" text="Mayor">
      <formula>NOT(ISERROR(SEARCH("Mayor",Z4)))</formula>
    </cfRule>
    <cfRule type="containsText" dxfId="9944" priority="326" operator="containsText" text="Moderado">
      <formula>NOT(ISERROR(SEARCH("Moderado",Z4)))</formula>
    </cfRule>
    <cfRule type="containsText" dxfId="9943" priority="327" operator="containsText" text="Menor">
      <formula>NOT(ISERROR(SEARCH("Menor",Z4)))</formula>
    </cfRule>
    <cfRule type="containsText" dxfId="9942" priority="328" operator="containsText" text="Leve">
      <formula>NOT(ISERROR(SEARCH("Leve",Z4)))</formula>
    </cfRule>
    <cfRule type="containsText" dxfId="9941" priority="329" operator="containsText" text="Muy a">
      <formula>NOT(ISERROR(SEARCH("Muy a",Z4)))</formula>
    </cfRule>
    <cfRule type="containsText" dxfId="9940" priority="330" operator="containsText" text="Muy b">
      <formula>NOT(ISERROR(SEARCH("Muy b",Z4)))</formula>
    </cfRule>
    <cfRule type="containsText" dxfId="9939" priority="331" operator="containsText" text="Baja">
      <formula>NOT(ISERROR(SEARCH("Baja",Z4)))</formula>
    </cfRule>
    <cfRule type="containsText" dxfId="9938" priority="332" operator="containsText" text="Media">
      <formula>NOT(ISERROR(SEARCH("Media",Z4)))</formula>
    </cfRule>
    <cfRule type="containsText" dxfId="9937" priority="333" operator="containsText" text="Alta">
      <formula>NOT(ISERROR(SEARCH("Alta",Z4)))</formula>
    </cfRule>
  </conditionalFormatting>
  <conditionalFormatting sqref="W4:X4">
    <cfRule type="cellIs" dxfId="9936" priority="298" operator="equal">
      <formula>100%</formula>
    </cfRule>
    <cfRule type="cellIs" dxfId="9935" priority="299" operator="equal">
      <formula>80%</formula>
    </cfRule>
    <cfRule type="cellIs" dxfId="9934" priority="300" operator="equal">
      <formula>60%</formula>
    </cfRule>
    <cfRule type="cellIs" dxfId="9933" priority="301" operator="equal">
      <formula>40%</formula>
    </cfRule>
    <cfRule type="cellIs" dxfId="9932" priority="302" operator="equal">
      <formula>0.2</formula>
    </cfRule>
    <cfRule type="containsText" dxfId="9931" priority="303" operator="containsText" text="Extremo">
      <formula>NOT(ISERROR(SEARCH("Extremo",W4)))</formula>
    </cfRule>
    <cfRule type="containsText" dxfId="9930" priority="304" operator="containsText" text="Alto">
      <formula>NOT(ISERROR(SEARCH("Alto",W4)))</formula>
    </cfRule>
    <cfRule type="containsText" dxfId="9929" priority="305" operator="containsText" text="Bajo">
      <formula>NOT(ISERROR(SEARCH("Bajo",W4)))</formula>
    </cfRule>
    <cfRule type="containsText" dxfId="9928" priority="306" operator="containsText" text="Catastrófico">
      <formula>NOT(ISERROR(SEARCH("Catastrófico",W4)))</formula>
    </cfRule>
    <cfRule type="containsText" dxfId="9927" priority="307" operator="containsText" text="Mayor">
      <formula>NOT(ISERROR(SEARCH("Mayor",W4)))</formula>
    </cfRule>
    <cfRule type="containsText" dxfId="9926" priority="308" operator="containsText" text="Moderado">
      <formula>NOT(ISERROR(SEARCH("Moderado",W4)))</formula>
    </cfRule>
    <cfRule type="containsText" dxfId="9925" priority="309" operator="containsText" text="Menor">
      <formula>NOT(ISERROR(SEARCH("Menor",W4)))</formula>
    </cfRule>
    <cfRule type="containsText" dxfId="9924" priority="310" operator="containsText" text="Leve">
      <formula>NOT(ISERROR(SEARCH("Leve",W4)))</formula>
    </cfRule>
    <cfRule type="containsText" dxfId="9923" priority="311" operator="containsText" text="Muy a">
      <formula>NOT(ISERROR(SEARCH("Muy a",W4)))</formula>
    </cfRule>
    <cfRule type="containsText" dxfId="9922" priority="312" operator="containsText" text="Muy b">
      <formula>NOT(ISERROR(SEARCH("Muy b",W4)))</formula>
    </cfRule>
    <cfRule type="containsText" dxfId="9921" priority="313" operator="containsText" text="Baja">
      <formula>NOT(ISERROR(SEARCH("Baja",W4)))</formula>
    </cfRule>
    <cfRule type="containsText" dxfId="9920" priority="314" operator="containsText" text="Media">
      <formula>NOT(ISERROR(SEARCH("Media",W4)))</formula>
    </cfRule>
    <cfRule type="containsText" dxfId="9919" priority="315" operator="containsText" text="Alta">
      <formula>NOT(ISERROR(SEARCH("Alta",W4)))</formula>
    </cfRule>
  </conditionalFormatting>
  <conditionalFormatting sqref="AB4">
    <cfRule type="cellIs" dxfId="9918" priority="281" operator="equal">
      <formula>100%</formula>
    </cfRule>
    <cfRule type="cellIs" dxfId="9917" priority="282" operator="equal">
      <formula>75%</formula>
    </cfRule>
    <cfRule type="cellIs" dxfId="9916" priority="283" operator="equal">
      <formula>50%</formula>
    </cfRule>
    <cfRule type="cellIs" dxfId="9915" priority="284" operator="equal">
      <formula>25%</formula>
    </cfRule>
    <cfRule type="containsText" dxfId="9914" priority="285" operator="containsText" text="Extremo">
      <formula>NOT(ISERROR(SEARCH("Extremo",AB4)))</formula>
    </cfRule>
    <cfRule type="containsText" dxfId="9913" priority="286" operator="containsText" text="Alto">
      <formula>NOT(ISERROR(SEARCH("Alto",AB4)))</formula>
    </cfRule>
    <cfRule type="containsText" dxfId="9912" priority="287" operator="containsText" text="Bajo">
      <formula>NOT(ISERROR(SEARCH("Bajo",AB4)))</formula>
    </cfRule>
    <cfRule type="containsText" dxfId="9911" priority="288" operator="containsText" text="Catastrófico">
      <formula>NOT(ISERROR(SEARCH("Catastrófico",AB4)))</formula>
    </cfRule>
    <cfRule type="containsText" dxfId="9910" priority="289" operator="containsText" text="Mayor">
      <formula>NOT(ISERROR(SEARCH("Mayor",AB4)))</formula>
    </cfRule>
    <cfRule type="containsText" dxfId="9909" priority="290" operator="containsText" text="Moderado">
      <formula>NOT(ISERROR(SEARCH("Moderado",AB4)))</formula>
    </cfRule>
    <cfRule type="containsText" dxfId="9908" priority="291" operator="containsText" text="Menor">
      <formula>NOT(ISERROR(SEARCH("Menor",AB4)))</formula>
    </cfRule>
    <cfRule type="containsText" dxfId="9907" priority="292" operator="containsText" text="Leve">
      <formula>NOT(ISERROR(SEARCH("Leve",AB4)))</formula>
    </cfRule>
    <cfRule type="containsText" dxfId="9906" priority="293" operator="containsText" text="Muy a">
      <formula>NOT(ISERROR(SEARCH("Muy a",AB4)))</formula>
    </cfRule>
    <cfRule type="containsText" dxfId="9905" priority="294" operator="containsText" text="Muy b">
      <formula>NOT(ISERROR(SEARCH("Muy b",AB4)))</formula>
    </cfRule>
    <cfRule type="containsText" dxfId="9904" priority="295" operator="containsText" text="Baja">
      <formula>NOT(ISERROR(SEARCH("Baja",AB4)))</formula>
    </cfRule>
    <cfRule type="containsText" dxfId="9903" priority="296" operator="containsText" text="Media">
      <formula>NOT(ISERROR(SEARCH("Media",AB4)))</formula>
    </cfRule>
    <cfRule type="containsText" dxfId="9902" priority="297" operator="containsText" text="Alta">
      <formula>NOT(ISERROR(SEARCH("Alta",AB4)))</formula>
    </cfRule>
  </conditionalFormatting>
  <conditionalFormatting sqref="AV4">
    <cfRule type="containsText" dxfId="9901" priority="278" operator="containsText" text="BAJA">
      <formula>NOT(ISERROR(SEARCH("BAJA",AV4)))</formula>
    </cfRule>
    <cfRule type="containsText" dxfId="9900" priority="279" operator="containsText" text="MEDIA">
      <formula>NOT(ISERROR(SEARCH("MEDIA",AV4)))</formula>
    </cfRule>
    <cfRule type="containsText" dxfId="9899" priority="280" operator="containsText" text="ALTA">
      <formula>NOT(ISERROR(SEARCH("ALTA",AV4)))</formula>
    </cfRule>
  </conditionalFormatting>
  <conditionalFormatting sqref="AV5:AV7">
    <cfRule type="containsText" dxfId="9898" priority="275" operator="containsText" text="BAJA">
      <formula>NOT(ISERROR(SEARCH("BAJA",AV5)))</formula>
    </cfRule>
    <cfRule type="containsText" dxfId="9897" priority="276" operator="containsText" text="MEDIA">
      <formula>NOT(ISERROR(SEARCH("MEDIA",AV5)))</formula>
    </cfRule>
    <cfRule type="containsText" dxfId="9896" priority="277" operator="containsText" text="ALTA">
      <formula>NOT(ISERROR(SEARCH("ALTA",AV5)))</formula>
    </cfRule>
  </conditionalFormatting>
  <conditionalFormatting sqref="AX4">
    <cfRule type="cellIs" dxfId="9895" priority="257" operator="equal">
      <formula>100%</formula>
    </cfRule>
    <cfRule type="cellIs" dxfId="9894" priority="258" operator="equal">
      <formula>80%</formula>
    </cfRule>
    <cfRule type="cellIs" dxfId="9893" priority="259" operator="equal">
      <formula>60%</formula>
    </cfRule>
    <cfRule type="cellIs" dxfId="9892" priority="260" operator="equal">
      <formula>40%</formula>
    </cfRule>
    <cfRule type="cellIs" dxfId="9891" priority="261" operator="equal">
      <formula>0.2</formula>
    </cfRule>
    <cfRule type="containsText" dxfId="9890" priority="262" operator="containsText" text="Extremo">
      <formula>NOT(ISERROR(SEARCH("Extremo",AX4)))</formula>
    </cfRule>
    <cfRule type="containsText" dxfId="9889" priority="263" operator="containsText" text="Alto">
      <formula>NOT(ISERROR(SEARCH("Alto",AX4)))</formula>
    </cfRule>
    <cfRule type="containsText" dxfId="9888" priority="264" operator="containsText" text="Bajo">
      <formula>NOT(ISERROR(SEARCH("Bajo",AX4)))</formula>
    </cfRule>
    <cfRule type="containsText" dxfId="9887" priority="265" operator="containsText" text="Catastrófico">
      <formula>NOT(ISERROR(SEARCH("Catastrófico",AX4)))</formula>
    </cfRule>
    <cfRule type="containsText" dxfId="9886" priority="266" operator="containsText" text="Mayor">
      <formula>NOT(ISERROR(SEARCH("Mayor",AX4)))</formula>
    </cfRule>
    <cfRule type="containsText" dxfId="9885" priority="267" operator="containsText" text="Moderado">
      <formula>NOT(ISERROR(SEARCH("Moderado",AX4)))</formula>
    </cfRule>
    <cfRule type="containsText" dxfId="9884" priority="268" operator="containsText" text="Menor">
      <formula>NOT(ISERROR(SEARCH("Menor",AX4)))</formula>
    </cfRule>
    <cfRule type="containsText" dxfId="9883" priority="269" operator="containsText" text="Leve">
      <formula>NOT(ISERROR(SEARCH("Leve",AX4)))</formula>
    </cfRule>
    <cfRule type="containsText" dxfId="9882" priority="270" operator="containsText" text="Muy a">
      <formula>NOT(ISERROR(SEARCH("Muy a",AX4)))</formula>
    </cfRule>
    <cfRule type="containsText" dxfId="9881" priority="271" operator="containsText" text="Muy b">
      <formula>NOT(ISERROR(SEARCH("Muy b",AX4)))</formula>
    </cfRule>
    <cfRule type="containsText" dxfId="9880" priority="272" operator="containsText" text="Baja">
      <formula>NOT(ISERROR(SEARCH("Baja",AX4)))</formula>
    </cfRule>
    <cfRule type="containsText" dxfId="9879" priority="273" operator="containsText" text="Media">
      <formula>NOT(ISERROR(SEARCH("Media",AX4)))</formula>
    </cfRule>
    <cfRule type="containsText" dxfId="9878" priority="274" operator="containsText" text="Alta">
      <formula>NOT(ISERROR(SEARCH("Alta",AX4)))</formula>
    </cfRule>
  </conditionalFormatting>
  <conditionalFormatting sqref="AW4">
    <cfRule type="cellIs" dxfId="9877" priority="250" operator="greaterThan">
      <formula>75%</formula>
    </cfRule>
    <cfRule type="cellIs" dxfId="9876" priority="251" operator="between">
      <formula>51%</formula>
      <formula>75%</formula>
    </cfRule>
    <cfRule type="cellIs" dxfId="9875" priority="252" operator="between">
      <formula>26%</formula>
      <formula>50%</formula>
    </cfRule>
    <cfRule type="cellIs" dxfId="9874" priority="253" operator="between">
      <formula>0%</formula>
      <formula>25%</formula>
    </cfRule>
    <cfRule type="containsText" dxfId="9873" priority="254" operator="containsText" text="BAJA">
      <formula>NOT(ISERROR(SEARCH("BAJA",AW4)))</formula>
    </cfRule>
    <cfRule type="containsText" dxfId="9872" priority="255" operator="containsText" text="MEDIA">
      <formula>NOT(ISERROR(SEARCH("MEDIA",AW4)))</formula>
    </cfRule>
    <cfRule type="containsText" dxfId="9871" priority="256" operator="containsText" text="ALTA">
      <formula>NOT(ISERROR(SEARCH("ALTA",AW4)))</formula>
    </cfRule>
  </conditionalFormatting>
  <conditionalFormatting sqref="AW5:AW7">
    <cfRule type="cellIs" dxfId="9870" priority="243" operator="greaterThan">
      <formula>75%</formula>
    </cfRule>
    <cfRule type="cellIs" dxfId="9869" priority="244" operator="between">
      <formula>51%</formula>
      <formula>75%</formula>
    </cfRule>
    <cfRule type="cellIs" dxfId="9868" priority="245" operator="between">
      <formula>26%</formula>
      <formula>50%</formula>
    </cfRule>
    <cfRule type="cellIs" dxfId="9867" priority="246" operator="between">
      <formula>0%</formula>
      <formula>25%</formula>
    </cfRule>
    <cfRule type="containsText" dxfId="9866" priority="247" operator="containsText" text="BAJA">
      <formula>NOT(ISERROR(SEARCH("BAJA",AW5)))</formula>
    </cfRule>
    <cfRule type="containsText" dxfId="9865" priority="248" operator="containsText" text="MEDIA">
      <formula>NOT(ISERROR(SEARCH("MEDIA",AW5)))</formula>
    </cfRule>
    <cfRule type="containsText" dxfId="9864" priority="249" operator="containsText" text="ALTA">
      <formula>NOT(ISERROR(SEARCH("ALTA",AW5)))</formula>
    </cfRule>
  </conditionalFormatting>
  <conditionalFormatting sqref="AE4">
    <cfRule type="containsText" dxfId="9863" priority="186" operator="containsText" text="BAJA">
      <formula>NOT(ISERROR(SEARCH("BAJA",AE4)))</formula>
    </cfRule>
    <cfRule type="containsText" dxfId="9862" priority="187" operator="containsText" text="MEDIA">
      <formula>NOT(ISERROR(SEARCH("MEDIA",AE4)))</formula>
    </cfRule>
    <cfRule type="containsText" dxfId="9861" priority="188" operator="containsText" text="ALTA">
      <formula>NOT(ISERROR(SEARCH("ALTA",AE4)))</formula>
    </cfRule>
  </conditionalFormatting>
  <conditionalFormatting sqref="AE5">
    <cfRule type="containsText" dxfId="9860" priority="183" operator="containsText" text="BAJA">
      <formula>NOT(ISERROR(SEARCH("BAJA",AE5)))</formula>
    </cfRule>
    <cfRule type="containsText" dxfId="9859" priority="184" operator="containsText" text="MEDIA">
      <formula>NOT(ISERROR(SEARCH("MEDIA",AE5)))</formula>
    </cfRule>
    <cfRule type="containsText" dxfId="9858" priority="185" operator="containsText" text="ALTA">
      <formula>NOT(ISERROR(SEARCH("ALTA",AE5)))</formula>
    </cfRule>
  </conditionalFormatting>
  <conditionalFormatting sqref="S4">
    <cfRule type="cellIs" dxfId="9857" priority="207" operator="equal">
      <formula>100%</formula>
    </cfRule>
    <cfRule type="cellIs" dxfId="9856" priority="208" operator="equal">
      <formula>80%</formula>
    </cfRule>
    <cfRule type="cellIs" dxfId="9855" priority="209" operator="equal">
      <formula>60%</formula>
    </cfRule>
    <cfRule type="cellIs" dxfId="9854" priority="210" operator="equal">
      <formula>40%</formula>
    </cfRule>
    <cfRule type="cellIs" dxfId="9853" priority="211" operator="equal">
      <formula>0.2</formula>
    </cfRule>
    <cfRule type="containsText" dxfId="9852" priority="212" operator="containsText" text="Extremo">
      <formula>NOT(ISERROR(SEARCH("Extremo",S4)))</formula>
    </cfRule>
    <cfRule type="containsText" dxfId="9851" priority="213" operator="containsText" text="Alto">
      <formula>NOT(ISERROR(SEARCH("Alto",S4)))</formula>
    </cfRule>
    <cfRule type="containsText" dxfId="9850" priority="214" operator="containsText" text="Bajo">
      <formula>NOT(ISERROR(SEARCH("Bajo",S4)))</formula>
    </cfRule>
    <cfRule type="containsText" dxfId="9849" priority="215" operator="containsText" text="Catastrófico">
      <formula>NOT(ISERROR(SEARCH("Catastrófico",S4)))</formula>
    </cfRule>
    <cfRule type="containsText" dxfId="9848" priority="216" operator="containsText" text="Mayor">
      <formula>NOT(ISERROR(SEARCH("Mayor",S4)))</formula>
    </cfRule>
    <cfRule type="containsText" dxfId="9847" priority="217" operator="containsText" text="Moderado">
      <formula>NOT(ISERROR(SEARCH("Moderado",S4)))</formula>
    </cfRule>
    <cfRule type="containsText" dxfId="9846" priority="218" operator="containsText" text="Menor">
      <formula>NOT(ISERROR(SEARCH("Menor",S4)))</formula>
    </cfRule>
    <cfRule type="containsText" dxfId="9845" priority="219" operator="containsText" text="Leve">
      <formula>NOT(ISERROR(SEARCH("Leve",S4)))</formula>
    </cfRule>
    <cfRule type="containsText" dxfId="9844" priority="220" operator="containsText" text="Muy a">
      <formula>NOT(ISERROR(SEARCH("Muy a",S4)))</formula>
    </cfRule>
    <cfRule type="containsText" dxfId="9843" priority="221" operator="containsText" text="Muy b">
      <formula>NOT(ISERROR(SEARCH("Muy b",S4)))</formula>
    </cfRule>
    <cfRule type="containsText" dxfId="9842" priority="222" operator="containsText" text="Baja">
      <formula>NOT(ISERROR(SEARCH("Baja",S4)))</formula>
    </cfRule>
    <cfRule type="containsText" dxfId="9841" priority="223" operator="containsText" text="Media">
      <formula>NOT(ISERROR(SEARCH("Media",S4)))</formula>
    </cfRule>
    <cfRule type="containsText" dxfId="9840" priority="224" operator="containsText" text="Alta">
      <formula>NOT(ISERROR(SEARCH("Alta",S4)))</formula>
    </cfRule>
  </conditionalFormatting>
  <conditionalFormatting sqref="T4">
    <cfRule type="cellIs" dxfId="9839" priority="189" operator="equal">
      <formula>100%</formula>
    </cfRule>
    <cfRule type="cellIs" dxfId="9838" priority="190" operator="equal">
      <formula>80%</formula>
    </cfRule>
    <cfRule type="cellIs" dxfId="9837" priority="191" operator="equal">
      <formula>60%</formula>
    </cfRule>
    <cfRule type="cellIs" dxfId="9836" priority="192" operator="equal">
      <formula>40%</formula>
    </cfRule>
    <cfRule type="cellIs" dxfId="9835" priority="193" operator="equal">
      <formula>0.2</formula>
    </cfRule>
    <cfRule type="containsText" dxfId="9834" priority="194" operator="containsText" text="Extremo">
      <formula>NOT(ISERROR(SEARCH("Extremo",T4)))</formula>
    </cfRule>
    <cfRule type="containsText" dxfId="9833" priority="195" operator="containsText" text="Alto">
      <formula>NOT(ISERROR(SEARCH("Alto",T4)))</formula>
    </cfRule>
    <cfRule type="containsText" dxfId="9832" priority="196" operator="containsText" text="Bajo">
      <formula>NOT(ISERROR(SEARCH("Bajo",T4)))</formula>
    </cfRule>
    <cfRule type="containsText" dxfId="9831" priority="197" operator="containsText" text="Catastrófico">
      <formula>NOT(ISERROR(SEARCH("Catastrófico",T4)))</formula>
    </cfRule>
    <cfRule type="containsText" dxfId="9830" priority="198" operator="containsText" text="Mayor">
      <formula>NOT(ISERROR(SEARCH("Mayor",T4)))</formula>
    </cfRule>
    <cfRule type="containsText" dxfId="9829" priority="199" operator="containsText" text="Moderado">
      <formula>NOT(ISERROR(SEARCH("Moderado",T4)))</formula>
    </cfRule>
    <cfRule type="containsText" dxfId="9828" priority="200" operator="containsText" text="Menor">
      <formula>NOT(ISERROR(SEARCH("Menor",T4)))</formula>
    </cfRule>
    <cfRule type="containsText" dxfId="9827" priority="201" operator="containsText" text="Leve">
      <formula>NOT(ISERROR(SEARCH("Leve",T4)))</formula>
    </cfRule>
    <cfRule type="containsText" dxfId="9826" priority="202" operator="containsText" text="Muy a">
      <formula>NOT(ISERROR(SEARCH("Muy a",T4)))</formula>
    </cfRule>
    <cfRule type="containsText" dxfId="9825" priority="203" operator="containsText" text="Muy b">
      <formula>NOT(ISERROR(SEARCH("Muy b",T4)))</formula>
    </cfRule>
    <cfRule type="containsText" dxfId="9824" priority="204" operator="containsText" text="Baja">
      <formula>NOT(ISERROR(SEARCH("Baja",T4)))</formula>
    </cfRule>
    <cfRule type="containsText" dxfId="9823" priority="205" operator="containsText" text="Media">
      <formula>NOT(ISERROR(SEARCH("Media",T4)))</formula>
    </cfRule>
    <cfRule type="containsText" dxfId="9822" priority="206" operator="containsText" text="Alta">
      <formula>NOT(ISERROR(SEARCH("Alta",T4)))</formula>
    </cfRule>
  </conditionalFormatting>
  <conditionalFormatting sqref="AD4">
    <cfRule type="containsText" dxfId="9821" priority="180" operator="containsText" text="BAJA">
      <formula>NOT(ISERROR(SEARCH("BAJA",AD4)))</formula>
    </cfRule>
    <cfRule type="containsText" dxfId="9820" priority="181" operator="containsText" text="MEDIA">
      <formula>NOT(ISERROR(SEARCH("MEDIA",AD4)))</formula>
    </cfRule>
    <cfRule type="containsText" dxfId="9819" priority="182" operator="containsText" text="ALTA">
      <formula>NOT(ISERROR(SEARCH("ALTA",AD4)))</formula>
    </cfRule>
  </conditionalFormatting>
  <conditionalFormatting sqref="AD7">
    <cfRule type="containsText" dxfId="9818" priority="177" operator="containsText" text="BAJA">
      <formula>NOT(ISERROR(SEARCH("BAJA",AD7)))</formula>
    </cfRule>
    <cfRule type="containsText" dxfId="9817" priority="178" operator="containsText" text="MEDIA">
      <formula>NOT(ISERROR(SEARCH("MEDIA",AD7)))</formula>
    </cfRule>
    <cfRule type="containsText" dxfId="9816" priority="179" operator="containsText" text="ALTA">
      <formula>NOT(ISERROR(SEARCH("ALTA",AD7)))</formula>
    </cfRule>
  </conditionalFormatting>
  <conditionalFormatting sqref="AM4">
    <cfRule type="containsText" dxfId="9815" priority="174" operator="containsText" text="BAJA">
      <formula>NOT(ISERROR(SEARCH("BAJA",AM4)))</formula>
    </cfRule>
    <cfRule type="containsText" dxfId="9814" priority="175" operator="containsText" text="MEDIA">
      <formula>NOT(ISERROR(SEARCH("MEDIA",AM4)))</formula>
    </cfRule>
    <cfRule type="containsText" dxfId="9813" priority="176" operator="containsText" text="ALTA">
      <formula>NOT(ISERROR(SEARCH("ALTA",AM4)))</formula>
    </cfRule>
  </conditionalFormatting>
  <conditionalFormatting sqref="AM5">
    <cfRule type="containsText" dxfId="9812" priority="171" operator="containsText" text="BAJA">
      <formula>NOT(ISERROR(SEARCH("BAJA",AM5)))</formula>
    </cfRule>
    <cfRule type="containsText" dxfId="9811" priority="172" operator="containsText" text="MEDIA">
      <formula>NOT(ISERROR(SEARCH("MEDIA",AM5)))</formula>
    </cfRule>
    <cfRule type="containsText" dxfId="9810" priority="173" operator="containsText" text="ALTA">
      <formula>NOT(ISERROR(SEARCH("ALTA",AM5)))</formula>
    </cfRule>
  </conditionalFormatting>
  <conditionalFormatting sqref="AO5">
    <cfRule type="containsText" dxfId="9809" priority="168" operator="containsText" text="BAJA">
      <formula>NOT(ISERROR(SEARCH("BAJA",AO5)))</formula>
    </cfRule>
    <cfRule type="containsText" dxfId="9808" priority="169" operator="containsText" text="MEDIA">
      <formula>NOT(ISERROR(SEARCH("MEDIA",AO5)))</formula>
    </cfRule>
    <cfRule type="containsText" dxfId="9807" priority="170" operator="containsText" text="ALTA">
      <formula>NOT(ISERROR(SEARCH("ALTA",AO5)))</formula>
    </cfRule>
  </conditionalFormatting>
  <conditionalFormatting sqref="AT4">
    <cfRule type="containsText" dxfId="9806" priority="159" operator="containsText" text="BAJA">
      <formula>NOT(ISERROR(SEARCH("BAJA",AT4)))</formula>
    </cfRule>
    <cfRule type="containsText" dxfId="9805" priority="160" operator="containsText" text="MEDIA">
      <formula>NOT(ISERROR(SEARCH("MEDIA",AT4)))</formula>
    </cfRule>
    <cfRule type="containsText" dxfId="9804" priority="161" operator="containsText" text="ALTA">
      <formula>NOT(ISERROR(SEARCH("ALTA",AT4)))</formula>
    </cfRule>
  </conditionalFormatting>
  <conditionalFormatting sqref="AT4">
    <cfRule type="containsText" dxfId="9803" priority="156" operator="containsText" text="BAJA">
      <formula>NOT(ISERROR(SEARCH("BAJA",AT4)))</formula>
    </cfRule>
    <cfRule type="containsText" dxfId="9802" priority="157" operator="containsText" text="MEDIA">
      <formula>NOT(ISERROR(SEARCH("MEDIA",AT4)))</formula>
    </cfRule>
    <cfRule type="containsText" dxfId="9801" priority="158" operator="containsText" text="ALTA">
      <formula>NOT(ISERROR(SEARCH("ALTA",AT4)))</formula>
    </cfRule>
  </conditionalFormatting>
  <conditionalFormatting sqref="AT6:AT7">
    <cfRule type="containsText" dxfId="9800" priority="153" operator="containsText" text="BAJA">
      <formula>NOT(ISERROR(SEARCH("BAJA",AT6)))</formula>
    </cfRule>
    <cfRule type="containsText" dxfId="9799" priority="154" operator="containsText" text="MEDIA">
      <formula>NOT(ISERROR(SEARCH("MEDIA",AT6)))</formula>
    </cfRule>
    <cfRule type="containsText" dxfId="9798" priority="155" operator="containsText" text="ALTA">
      <formula>NOT(ISERROR(SEARCH("ALTA",AT6)))</formula>
    </cfRule>
  </conditionalFormatting>
  <conditionalFormatting sqref="AT6:AT7">
    <cfRule type="containsText" dxfId="9797" priority="150" operator="containsText" text="BAJA">
      <formula>NOT(ISERROR(SEARCH("BAJA",AT6)))</formula>
    </cfRule>
    <cfRule type="containsText" dxfId="9796" priority="151" operator="containsText" text="MEDIA">
      <formula>NOT(ISERROR(SEARCH("MEDIA",AT6)))</formula>
    </cfRule>
    <cfRule type="containsText" dxfId="9795" priority="152" operator="containsText" text="ALTA">
      <formula>NOT(ISERROR(SEARCH("ALTA",AT6)))</formula>
    </cfRule>
  </conditionalFormatting>
  <conditionalFormatting sqref="AQ4">
    <cfRule type="containsText" dxfId="9794" priority="147" operator="containsText" text="BAJA">
      <formula>NOT(ISERROR(SEARCH("BAJA",AQ4)))</formula>
    </cfRule>
    <cfRule type="containsText" dxfId="9793" priority="148" operator="containsText" text="MEDIA">
      <formula>NOT(ISERROR(SEARCH("MEDIA",AQ4)))</formula>
    </cfRule>
    <cfRule type="containsText" dxfId="9792" priority="149" operator="containsText" text="ALTA">
      <formula>NOT(ISERROR(SEARCH("ALTA",AQ4)))</formula>
    </cfRule>
  </conditionalFormatting>
  <conditionalFormatting sqref="AQ5">
    <cfRule type="containsText" dxfId="9791" priority="144" operator="containsText" text="BAJA">
      <formula>NOT(ISERROR(SEARCH("BAJA",AQ5)))</formula>
    </cfRule>
    <cfRule type="containsText" dxfId="9790" priority="145" operator="containsText" text="MEDIA">
      <formula>NOT(ISERROR(SEARCH("MEDIA",AQ5)))</formula>
    </cfRule>
    <cfRule type="containsText" dxfId="9789" priority="146" operator="containsText" text="ALTA">
      <formula>NOT(ISERROR(SEARCH("ALTA",AQ5)))</formula>
    </cfRule>
  </conditionalFormatting>
  <conditionalFormatting sqref="AR4">
    <cfRule type="containsText" dxfId="9788" priority="141" operator="containsText" text="BAJA">
      <formula>NOT(ISERROR(SEARCH("BAJA",AR4)))</formula>
    </cfRule>
    <cfRule type="containsText" dxfId="9787" priority="142" operator="containsText" text="MEDIA">
      <formula>NOT(ISERROR(SEARCH("MEDIA",AR4)))</formula>
    </cfRule>
    <cfRule type="containsText" dxfId="9786" priority="143" operator="containsText" text="ALTA">
      <formula>NOT(ISERROR(SEARCH("ALTA",AR4)))</formula>
    </cfRule>
  </conditionalFormatting>
  <conditionalFormatting sqref="AR5">
    <cfRule type="containsText" dxfId="9785" priority="138" operator="containsText" text="BAJA">
      <formula>NOT(ISERROR(SEARCH("BAJA",AR5)))</formula>
    </cfRule>
    <cfRule type="containsText" dxfId="9784" priority="139" operator="containsText" text="MEDIA">
      <formula>NOT(ISERROR(SEARCH("MEDIA",AR5)))</formula>
    </cfRule>
    <cfRule type="containsText" dxfId="9783" priority="140" operator="containsText" text="ALTA">
      <formula>NOT(ISERROR(SEARCH("ALTA",AR5)))</formula>
    </cfRule>
  </conditionalFormatting>
  <conditionalFormatting sqref="BA6">
    <cfRule type="containsText" dxfId="9782" priority="135" operator="containsText" text="BAJA">
      <formula>NOT(ISERROR(SEARCH("BAJA",BA6)))</formula>
    </cfRule>
    <cfRule type="containsText" dxfId="9781" priority="136" operator="containsText" text="MEDIA">
      <formula>NOT(ISERROR(SEARCH("MEDIA",BA6)))</formula>
    </cfRule>
    <cfRule type="containsText" dxfId="9780" priority="137" operator="containsText" text="ALTA">
      <formula>NOT(ISERROR(SEARCH("ALTA",BA6)))</formula>
    </cfRule>
  </conditionalFormatting>
  <conditionalFormatting sqref="U4">
    <cfRule type="cellIs" dxfId="9779" priority="81" operator="equal">
      <formula>100%</formula>
    </cfRule>
    <cfRule type="cellIs" dxfId="9778" priority="82" operator="equal">
      <formula>80%</formula>
    </cfRule>
    <cfRule type="cellIs" dxfId="9777" priority="83" operator="equal">
      <formula>60%</formula>
    </cfRule>
    <cfRule type="cellIs" dxfId="9776" priority="84" operator="equal">
      <formula>40%</formula>
    </cfRule>
    <cfRule type="cellIs" dxfId="9775" priority="85" operator="equal">
      <formula>0.2</formula>
    </cfRule>
    <cfRule type="containsText" dxfId="9774" priority="86" operator="containsText" text="Extremo">
      <formula>NOT(ISERROR(SEARCH("Extremo",U4)))</formula>
    </cfRule>
    <cfRule type="containsText" dxfId="9773" priority="87" operator="containsText" text="Alto">
      <formula>NOT(ISERROR(SEARCH("Alto",U4)))</formula>
    </cfRule>
    <cfRule type="containsText" dxfId="9772" priority="88" operator="containsText" text="Bajo">
      <formula>NOT(ISERROR(SEARCH("Bajo",U4)))</formula>
    </cfRule>
    <cfRule type="containsText" dxfId="9771" priority="89" operator="containsText" text="Catastrófico">
      <formula>NOT(ISERROR(SEARCH("Catastrófico",U4)))</formula>
    </cfRule>
    <cfRule type="containsText" dxfId="9770" priority="90" operator="containsText" text="Mayor">
      <formula>NOT(ISERROR(SEARCH("Mayor",U4)))</formula>
    </cfRule>
    <cfRule type="containsText" dxfId="9769" priority="91" operator="containsText" text="Moderado">
      <formula>NOT(ISERROR(SEARCH("Moderado",U4)))</formula>
    </cfRule>
    <cfRule type="containsText" dxfId="9768" priority="92" operator="containsText" text="Menor">
      <formula>NOT(ISERROR(SEARCH("Menor",U4)))</formula>
    </cfRule>
    <cfRule type="containsText" dxfId="9767" priority="93" operator="containsText" text="Leve">
      <formula>NOT(ISERROR(SEARCH("Leve",U4)))</formula>
    </cfRule>
    <cfRule type="containsText" dxfId="9766" priority="94" operator="containsText" text="Muy a">
      <formula>NOT(ISERROR(SEARCH("Muy a",U4)))</formula>
    </cfRule>
    <cfRule type="containsText" dxfId="9765" priority="95" operator="containsText" text="Muy b">
      <formula>NOT(ISERROR(SEARCH("Muy b",U4)))</formula>
    </cfRule>
    <cfRule type="containsText" dxfId="9764" priority="96" operator="containsText" text="Baja">
      <formula>NOT(ISERROR(SEARCH("Baja",U4)))</formula>
    </cfRule>
    <cfRule type="containsText" dxfId="9763" priority="97" operator="containsText" text="Media">
      <formula>NOT(ISERROR(SEARCH("Media",U4)))</formula>
    </cfRule>
    <cfRule type="containsText" dxfId="9762" priority="98" operator="containsText" text="Alta">
      <formula>NOT(ISERROR(SEARCH("Alta",U4)))</formula>
    </cfRule>
  </conditionalFormatting>
  <conditionalFormatting sqref="AO7">
    <cfRule type="containsText" dxfId="9761" priority="72" operator="containsText" text="BAJA">
      <formula>NOT(ISERROR(SEARCH("BAJA",AO7)))</formula>
    </cfRule>
    <cfRule type="containsText" dxfId="9760" priority="73" operator="containsText" text="MEDIA">
      <formula>NOT(ISERROR(SEARCH("MEDIA",AO7)))</formula>
    </cfRule>
    <cfRule type="containsText" dxfId="9759" priority="74" operator="containsText" text="ALTA">
      <formula>NOT(ISERROR(SEARCH("ALTA",AO7)))</formula>
    </cfRule>
  </conditionalFormatting>
  <conditionalFormatting sqref="AO6">
    <cfRule type="containsText" dxfId="9758" priority="69" operator="containsText" text="BAJA">
      <formula>NOT(ISERROR(SEARCH("BAJA",AO6)))</formula>
    </cfRule>
    <cfRule type="containsText" dxfId="9757" priority="70" operator="containsText" text="MEDIA">
      <formula>NOT(ISERROR(SEARCH("MEDIA",AO6)))</formula>
    </cfRule>
    <cfRule type="containsText" dxfId="9756" priority="71" operator="containsText" text="ALTA">
      <formula>NOT(ISERROR(SEARCH("ALTA",AO6)))</formula>
    </cfRule>
  </conditionalFormatting>
  <conditionalFormatting sqref="AT5">
    <cfRule type="containsText" dxfId="9755" priority="66" operator="containsText" text="BAJA">
      <formula>NOT(ISERROR(SEARCH("BAJA",AT5)))</formula>
    </cfRule>
    <cfRule type="containsText" dxfId="9754" priority="67" operator="containsText" text="MEDIA">
      <formula>NOT(ISERROR(SEARCH("MEDIA",AT5)))</formula>
    </cfRule>
    <cfRule type="containsText" dxfId="9753" priority="68" operator="containsText" text="ALTA">
      <formula>NOT(ISERROR(SEARCH("ALTA",AT5)))</formula>
    </cfRule>
  </conditionalFormatting>
  <conditionalFormatting sqref="AT5">
    <cfRule type="containsText" dxfId="9752" priority="63" operator="containsText" text="BAJA">
      <formula>NOT(ISERROR(SEARCH("BAJA",AT5)))</formula>
    </cfRule>
    <cfRule type="containsText" dxfId="9751" priority="64" operator="containsText" text="MEDIA">
      <formula>NOT(ISERROR(SEARCH("MEDIA",AT5)))</formula>
    </cfRule>
    <cfRule type="containsText" dxfId="9750" priority="65" operator="containsText" text="ALTA">
      <formula>NOT(ISERROR(SEARCH("ALTA",AT5)))</formula>
    </cfRule>
  </conditionalFormatting>
  <conditionalFormatting sqref="X8">
    <cfRule type="cellIs" dxfId="9749" priority="45" operator="equal">
      <formula>100%</formula>
    </cfRule>
    <cfRule type="cellIs" dxfId="9748" priority="46" operator="equal">
      <formula>80%</formula>
    </cfRule>
    <cfRule type="cellIs" dxfId="9747" priority="47" operator="equal">
      <formula>60%</formula>
    </cfRule>
    <cfRule type="cellIs" dxfId="9746" priority="48" operator="equal">
      <formula>40%</formula>
    </cfRule>
    <cfRule type="cellIs" dxfId="9745" priority="49" operator="equal">
      <formula>0.2</formula>
    </cfRule>
    <cfRule type="containsText" dxfId="9744" priority="50" operator="containsText" text="Extremo">
      <formula>NOT(ISERROR(SEARCH("Extremo",X8)))</formula>
    </cfRule>
    <cfRule type="containsText" dxfId="9743" priority="51" operator="containsText" text="Alto">
      <formula>NOT(ISERROR(SEARCH("Alto",X8)))</formula>
    </cfRule>
    <cfRule type="containsText" dxfId="9742" priority="52" operator="containsText" text="Bajo">
      <formula>NOT(ISERROR(SEARCH("Bajo",X8)))</formula>
    </cfRule>
    <cfRule type="containsText" dxfId="9741" priority="53" operator="containsText" text="Catastrófico">
      <formula>NOT(ISERROR(SEARCH("Catastrófico",X8)))</formula>
    </cfRule>
    <cfRule type="containsText" dxfId="9740" priority="54" operator="containsText" text="Mayor">
      <formula>NOT(ISERROR(SEARCH("Mayor",X8)))</formula>
    </cfRule>
    <cfRule type="containsText" dxfId="9739" priority="55" operator="containsText" text="Moderado">
      <formula>NOT(ISERROR(SEARCH("Moderado",X8)))</formula>
    </cfRule>
    <cfRule type="containsText" dxfId="9738" priority="56" operator="containsText" text="Menor">
      <formula>NOT(ISERROR(SEARCH("Menor",X8)))</formula>
    </cfRule>
    <cfRule type="containsText" dxfId="9737" priority="57" operator="containsText" text="Leve">
      <formula>NOT(ISERROR(SEARCH("Leve",X8)))</formula>
    </cfRule>
    <cfRule type="containsText" dxfId="9736" priority="58" operator="containsText" text="Muy a">
      <formula>NOT(ISERROR(SEARCH("Muy a",X8)))</formula>
    </cfRule>
    <cfRule type="containsText" dxfId="9735" priority="59" operator="containsText" text="Muy b">
      <formula>NOT(ISERROR(SEARCH("Muy b",X8)))</formula>
    </cfRule>
    <cfRule type="containsText" dxfId="9734" priority="60" operator="containsText" text="Baja">
      <formula>NOT(ISERROR(SEARCH("Baja",X8)))</formula>
    </cfRule>
    <cfRule type="containsText" dxfId="9733" priority="61" operator="containsText" text="Media">
      <formula>NOT(ISERROR(SEARCH("Media",X8)))</formula>
    </cfRule>
    <cfRule type="containsText" dxfId="9732" priority="62" operator="containsText" text="Alta">
      <formula>NOT(ISERROR(SEARCH("Alta",X8)))</formula>
    </cfRule>
  </conditionalFormatting>
  <conditionalFormatting sqref="AA8">
    <cfRule type="containsText" dxfId="9731" priority="32" operator="containsText" text="Extremo">
      <formula>NOT(ISERROR(SEARCH("Extremo",AA8)))</formula>
    </cfRule>
    <cfRule type="containsText" dxfId="9730" priority="33" operator="containsText" text="Alto">
      <formula>NOT(ISERROR(SEARCH("Alto",AA8)))</formula>
    </cfRule>
    <cfRule type="containsText" dxfId="9729" priority="34" operator="containsText" text="Bajo">
      <formula>NOT(ISERROR(SEARCH("Bajo",AA8)))</formula>
    </cfRule>
    <cfRule type="containsText" dxfId="9728" priority="35" operator="containsText" text="Catastrófico">
      <formula>NOT(ISERROR(SEARCH("Catastrófico",AA8)))</formula>
    </cfRule>
    <cfRule type="containsText" dxfId="9727" priority="36" operator="containsText" text="Mayor">
      <formula>NOT(ISERROR(SEARCH("Mayor",AA8)))</formula>
    </cfRule>
    <cfRule type="containsText" dxfId="9726" priority="37" operator="containsText" text="Moderado">
      <formula>NOT(ISERROR(SEARCH("Moderado",AA8)))</formula>
    </cfRule>
    <cfRule type="containsText" dxfId="9725" priority="38" operator="containsText" text="Menor">
      <formula>NOT(ISERROR(SEARCH("Menor",AA8)))</formula>
    </cfRule>
    <cfRule type="containsText" dxfId="9724" priority="39" operator="containsText" text="Leve">
      <formula>NOT(ISERROR(SEARCH("Leve",AA8)))</formula>
    </cfRule>
    <cfRule type="containsText" dxfId="9723" priority="40" operator="containsText" text="Muy a">
      <formula>NOT(ISERROR(SEARCH("Muy a",AA8)))</formula>
    </cfRule>
    <cfRule type="containsText" dxfId="9722" priority="41" operator="containsText" text="Muy b">
      <formula>NOT(ISERROR(SEARCH("Muy b",AA8)))</formula>
    </cfRule>
    <cfRule type="containsText" dxfId="9721" priority="42" operator="containsText" text="Baja">
      <formula>NOT(ISERROR(SEARCH("Baja",AA8)))</formula>
    </cfRule>
    <cfRule type="containsText" dxfId="9720" priority="43" operator="containsText" text="Media">
      <formula>NOT(ISERROR(SEARCH("Media",AA8)))</formula>
    </cfRule>
    <cfRule type="containsText" dxfId="9719" priority="44" operator="containsText" text="Alta">
      <formula>NOT(ISERROR(SEARCH("Alta",AA8)))</formula>
    </cfRule>
  </conditionalFormatting>
  <conditionalFormatting sqref="X11">
    <cfRule type="cellIs" dxfId="9718" priority="14" operator="equal">
      <formula>100%</formula>
    </cfRule>
    <cfRule type="cellIs" dxfId="9717" priority="15" operator="equal">
      <formula>80%</formula>
    </cfRule>
    <cfRule type="cellIs" dxfId="9716" priority="16" operator="equal">
      <formula>60%</formula>
    </cfRule>
    <cfRule type="cellIs" dxfId="9715" priority="17" operator="equal">
      <formula>40%</formula>
    </cfRule>
    <cfRule type="cellIs" dxfId="9714" priority="18" operator="equal">
      <formula>0.2</formula>
    </cfRule>
    <cfRule type="containsText" dxfId="9713" priority="19" operator="containsText" text="Extremo">
      <formula>NOT(ISERROR(SEARCH("Extremo",X11)))</formula>
    </cfRule>
    <cfRule type="containsText" dxfId="9712" priority="20" operator="containsText" text="Alto">
      <formula>NOT(ISERROR(SEARCH("Alto",X11)))</formula>
    </cfRule>
    <cfRule type="containsText" dxfId="9711" priority="21" operator="containsText" text="Bajo">
      <formula>NOT(ISERROR(SEARCH("Bajo",X11)))</formula>
    </cfRule>
    <cfRule type="containsText" dxfId="9710" priority="22" operator="containsText" text="Catastrófico">
      <formula>NOT(ISERROR(SEARCH("Catastrófico",X11)))</formula>
    </cfRule>
    <cfRule type="containsText" dxfId="9709" priority="23" operator="containsText" text="Mayor">
      <formula>NOT(ISERROR(SEARCH("Mayor",X11)))</formula>
    </cfRule>
    <cfRule type="containsText" dxfId="9708" priority="24" operator="containsText" text="Moderado">
      <formula>NOT(ISERROR(SEARCH("Moderado",X11)))</formula>
    </cfRule>
    <cfRule type="containsText" dxfId="9707" priority="25" operator="containsText" text="Menor">
      <formula>NOT(ISERROR(SEARCH("Menor",X11)))</formula>
    </cfRule>
    <cfRule type="containsText" dxfId="9706" priority="26" operator="containsText" text="Leve">
      <formula>NOT(ISERROR(SEARCH("Leve",X11)))</formula>
    </cfRule>
    <cfRule type="containsText" dxfId="9705" priority="27" operator="containsText" text="Muy a">
      <formula>NOT(ISERROR(SEARCH("Muy a",X11)))</formula>
    </cfRule>
    <cfRule type="containsText" dxfId="9704" priority="28" operator="containsText" text="Muy b">
      <formula>NOT(ISERROR(SEARCH("Muy b",X11)))</formula>
    </cfRule>
    <cfRule type="containsText" dxfId="9703" priority="29" operator="containsText" text="Baja">
      <formula>NOT(ISERROR(SEARCH("Baja",X11)))</formula>
    </cfRule>
    <cfRule type="containsText" dxfId="9702" priority="30" operator="containsText" text="Media">
      <formula>NOT(ISERROR(SEARCH("Media",X11)))</formula>
    </cfRule>
    <cfRule type="containsText" dxfId="9701" priority="31" operator="containsText" text="Alta">
      <formula>NOT(ISERROR(SEARCH("Alta",X11)))</formula>
    </cfRule>
  </conditionalFormatting>
  <conditionalFormatting sqref="AA11">
    <cfRule type="containsText" dxfId="9700" priority="1" operator="containsText" text="Extremo">
      <formula>NOT(ISERROR(SEARCH("Extremo",AA11)))</formula>
    </cfRule>
    <cfRule type="containsText" dxfId="9699" priority="2" operator="containsText" text="Alto">
      <formula>NOT(ISERROR(SEARCH("Alto",AA11)))</formula>
    </cfRule>
    <cfRule type="containsText" dxfId="9698" priority="3" operator="containsText" text="Bajo">
      <formula>NOT(ISERROR(SEARCH("Bajo",AA11)))</formula>
    </cfRule>
    <cfRule type="containsText" dxfId="9697" priority="4" operator="containsText" text="Catastrófico">
      <formula>NOT(ISERROR(SEARCH("Catastrófico",AA11)))</formula>
    </cfRule>
    <cfRule type="containsText" dxfId="9696" priority="5" operator="containsText" text="Mayor">
      <formula>NOT(ISERROR(SEARCH("Mayor",AA11)))</formula>
    </cfRule>
    <cfRule type="containsText" dxfId="9695" priority="6" operator="containsText" text="Moderado">
      <formula>NOT(ISERROR(SEARCH("Moderado",AA11)))</formula>
    </cfRule>
    <cfRule type="containsText" dxfId="9694" priority="7" operator="containsText" text="Menor">
      <formula>NOT(ISERROR(SEARCH("Menor",AA11)))</formula>
    </cfRule>
    <cfRule type="containsText" dxfId="9693" priority="8" operator="containsText" text="Leve">
      <formula>NOT(ISERROR(SEARCH("Leve",AA11)))</formula>
    </cfRule>
    <cfRule type="containsText" dxfId="9692" priority="9" operator="containsText" text="Muy a">
      <formula>NOT(ISERROR(SEARCH("Muy a",AA11)))</formula>
    </cfRule>
    <cfRule type="containsText" dxfId="9691" priority="10" operator="containsText" text="Muy b">
      <formula>NOT(ISERROR(SEARCH("Muy b",AA11)))</formula>
    </cfRule>
    <cfRule type="containsText" dxfId="9690" priority="11" operator="containsText" text="Baja">
      <formula>NOT(ISERROR(SEARCH("Baja",AA11)))</formula>
    </cfRule>
    <cfRule type="containsText" dxfId="9689" priority="12" operator="containsText" text="Media">
      <formula>NOT(ISERROR(SEARCH("Media",AA11)))</formula>
    </cfRule>
    <cfRule type="containsText" dxfId="9688" priority="13" operator="containsText" text="Alta">
      <formula>NOT(ISERROR(SEARCH("Alta",AA11)))</formula>
    </cfRule>
  </conditionalFormatting>
  <dataValidations count="5">
    <dataValidation type="list" allowBlank="1" showInputMessage="1" showErrorMessage="1" sqref="A4 AL4:AL7" xr:uid="{00000000-0002-0000-0500-000000000000}">
      <formula1>"SI,NO"</formula1>
    </dataValidation>
    <dataValidation type="list" allowBlank="1" showInputMessage="1" showErrorMessage="1" sqref="AH4:AH7" xr:uid="{00000000-0002-0000-0500-000001000000}">
      <formula1>"Manual,Automático"</formula1>
    </dataValidation>
    <dataValidation type="list" allowBlank="1" showInputMessage="1" showErrorMessage="1" sqref="AK4:AK7" xr:uid="{00000000-0002-0000-0500-000002000000}">
      <formula1>"Confiable,No confiable"</formula1>
    </dataValidation>
    <dataValidation type="list" allowBlank="1" showInputMessage="1" showErrorMessage="1" sqref="AU4:AU7" xr:uid="{00000000-0002-0000-0500-000003000000}">
      <formula1>"Adecuado,Inadecuado"</formula1>
    </dataValidation>
    <dataValidation type="list" allowBlank="1" showInputMessage="1" showErrorMessage="1" sqref="AS4:AS7" xr:uid="{00000000-0002-0000-0500-000004000000}">
      <formula1>"Asignado,No Asignado"</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4">
        <x14:dataValidation type="list" allowBlank="1" showInputMessage="1" showErrorMessage="1" xr:uid="{00000000-0002-0000-0500-000005000000}">
          <x14:formula1>
            <xm:f>Listas!$M$2:$M$14</xm:f>
          </x14:formula1>
          <xm:sqref>B4</xm:sqref>
        </x14:dataValidation>
        <x14:dataValidation type="list" allowBlank="1" showInputMessage="1" showErrorMessage="1" xr:uid="{00000000-0002-0000-0500-000006000000}">
          <x14:formula1>
            <xm:f>Listas!$B$2:$B$7</xm:f>
          </x14:formula1>
          <xm:sqref>D4</xm:sqref>
        </x14:dataValidation>
        <x14:dataValidation type="list" allowBlank="1" showInputMessage="1" showErrorMessage="1" xr:uid="{00000000-0002-0000-0500-000007000000}">
          <x14:formula1>
            <xm:f>Listas!$J$2:$J$6</xm:f>
          </x14:formula1>
          <xm:sqref>AY4</xm:sqref>
        </x14:dataValidation>
        <x14:dataValidation type="list" allowBlank="1" showInputMessage="1" showErrorMessage="1" xr:uid="{00000000-0002-0000-0500-000008000000}">
          <x14:formula1>
            <xm:f>Listas!$C$2:$C$8</xm:f>
          </x14:formula1>
          <xm:sqref>E4</xm:sqref>
        </x14:dataValidation>
        <x14:dataValidation type="list" allowBlank="1" showInputMessage="1" showErrorMessage="1" xr:uid="{00000000-0002-0000-0500-000009000000}">
          <x14:formula1>
            <xm:f>Listas!$P$2:$P$7</xm:f>
          </x14:formula1>
          <xm:sqref>Q4</xm:sqref>
        </x14:dataValidation>
        <x14:dataValidation type="list" allowBlank="1" showInputMessage="1" showErrorMessage="1" xr:uid="{00000000-0002-0000-0500-00000A000000}">
          <x14:formula1>
            <xm:f>Listas!$O$2:$O$7</xm:f>
          </x14:formula1>
          <xm:sqref>O4</xm:sqref>
        </x14:dataValidation>
        <x14:dataValidation type="list" allowBlank="1" showInputMessage="1" showErrorMessage="1" xr:uid="{00000000-0002-0000-0500-00000B000000}">
          <x14:formula1>
            <xm:f>Listas!$N$2:$N$7</xm:f>
          </x14:formula1>
          <xm:sqref>M4</xm:sqref>
        </x14:dataValidation>
        <x14:dataValidation type="list" allowBlank="1" showInputMessage="1" showErrorMessage="1" xr:uid="{00000000-0002-0000-0500-00000C000000}">
          <x14:formula1>
            <xm:f>Listas!$K$2:$K$6</xm:f>
          </x14:formula1>
          <xm:sqref>S4:S7</xm:sqref>
        </x14:dataValidation>
        <x14:dataValidation type="list" allowBlank="1" showInputMessage="1" showErrorMessage="1" xr:uid="{00000000-0002-0000-0500-00000D000000}">
          <x14:formula1>
            <xm:f>Listas!$L$2:$L$5</xm:f>
          </x14:formula1>
          <xm:sqref>T4:T7</xm:sqref>
        </x14:dataValidation>
        <x14:dataValidation type="list" allowBlank="1" showInputMessage="1" showErrorMessage="1" xr:uid="{00000000-0002-0000-0500-00000E000000}">
          <x14:formula1>
            <xm:f>Listas!$Q$2:$Q$8</xm:f>
          </x14:formula1>
          <xm:sqref>J4</xm:sqref>
        </x14:dataValidation>
        <x14:dataValidation type="list" allowBlank="1" showInputMessage="1" showErrorMessage="1" xr:uid="{00000000-0002-0000-0500-00000F000000}">
          <x14:formula1>
            <xm:f>Listas!$I$2:$I$3</xm:f>
          </x14:formula1>
          <xm:sqref>AP4:AP7</xm:sqref>
        </x14:dataValidation>
        <x14:dataValidation type="list" allowBlank="1" showInputMessage="1" showErrorMessage="1" xr:uid="{00000000-0002-0000-0500-000010000000}">
          <x14:formula1>
            <xm:f>Listas!$H$2:$H$3</xm:f>
          </x14:formula1>
          <xm:sqref>AN4:AN7</xm:sqref>
        </x14:dataValidation>
        <x14:dataValidation type="list" allowBlank="1" showInputMessage="1" showErrorMessage="1" xr:uid="{00000000-0002-0000-0500-000011000000}">
          <x14:formula1>
            <xm:f>Listas!$F$2:$F$4</xm:f>
          </x14:formula1>
          <xm:sqref>AF4:AF7</xm:sqref>
        </x14:dataValidation>
        <x14:dataValidation type="list" allowBlank="1" showInputMessage="1" showErrorMessage="1" xr:uid="{00000000-0002-0000-0500-000012000000}">
          <x14:formula1>
            <xm:f>Listas!$G$2:$G$11</xm:f>
          </x14:formula1>
          <xm:sqref>C4:C7</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BQ328"/>
  <sheetViews>
    <sheetView zoomScale="70" zoomScaleNormal="70" workbookViewId="0">
      <pane ySplit="3" topLeftCell="A17" activePane="bottomLeft" state="frozen"/>
      <selection activeCell="G4" sqref="G4:G13"/>
      <selection pane="bottomLeft" activeCell="C22" sqref="C22"/>
    </sheetView>
  </sheetViews>
  <sheetFormatPr baseColWidth="10" defaultColWidth="11.44140625" defaultRowHeight="14.4" x14ac:dyDescent="0.3"/>
  <cols>
    <col min="1" max="1" width="14.109375" style="1" customWidth="1"/>
    <col min="2" max="2" width="14" style="6" customWidth="1"/>
    <col min="3" max="3" width="17.33203125" style="6" customWidth="1"/>
    <col min="4" max="4" width="19.44140625" style="6" customWidth="1"/>
    <col min="5" max="5" width="19.5546875" style="6" customWidth="1"/>
    <col min="6" max="6" width="59.6640625" style="2" customWidth="1"/>
    <col min="7" max="7" width="9.6640625" style="2" customWidth="1"/>
    <col min="8" max="8" width="20" style="2" customWidth="1"/>
    <col min="9" max="9" width="44.33203125" style="2" customWidth="1"/>
    <col min="10" max="10" width="14.6640625" style="2" bestFit="1" customWidth="1"/>
    <col min="11" max="11" width="16.6640625" style="2" customWidth="1"/>
    <col min="12" max="12" width="19.33203125" style="2" customWidth="1"/>
    <col min="13" max="13" width="46.109375" style="2" customWidth="1"/>
    <col min="14" max="14" width="3.44140625" style="2" hidden="1" customWidth="1"/>
    <col min="15" max="15" width="45.33203125" style="2" customWidth="1"/>
    <col min="16" max="16" width="3" style="2" hidden="1" customWidth="1"/>
    <col min="17" max="17" width="32.44140625" style="2" customWidth="1"/>
    <col min="18" max="18" width="3.44140625" style="2" hidden="1" customWidth="1"/>
    <col min="19" max="20" width="21.88671875" style="2" customWidth="1"/>
    <col min="21" max="21" width="21.88671875" style="2" hidden="1" customWidth="1"/>
    <col min="22" max="22" width="15" style="2" customWidth="1"/>
    <col min="23" max="23" width="5.6640625" style="26" hidden="1" customWidth="1"/>
    <col min="24" max="24" width="13.6640625" style="2" customWidth="1"/>
    <col min="25" max="25" width="5.6640625" style="26" hidden="1" customWidth="1"/>
    <col min="26" max="26" width="16.88671875" style="2" bestFit="1" customWidth="1"/>
    <col min="27" max="27" width="5.44140625" style="2" hidden="1" customWidth="1"/>
    <col min="28" max="28" width="28.109375" style="2" customWidth="1"/>
    <col min="29" max="29" width="28" style="2" customWidth="1"/>
    <col min="30" max="30" width="62.44140625" style="2" customWidth="1"/>
    <col min="31" max="31" width="10" style="2" bestFit="1" customWidth="1"/>
    <col min="32" max="32" width="8.44140625" style="26" customWidth="1"/>
    <col min="33" max="33" width="20.33203125" style="26" customWidth="1"/>
    <col min="34" max="34" width="9" style="26" customWidth="1"/>
    <col min="35" max="35" width="14.109375" style="26" customWidth="1"/>
    <col min="36" max="36" width="16.44140625" style="2" customWidth="1"/>
    <col min="37" max="37" width="6.6640625" style="2" customWidth="1"/>
    <col min="38" max="38" width="63.6640625" style="2" customWidth="1"/>
    <col min="39" max="39" width="14.6640625" style="6" customWidth="1"/>
    <col min="40" max="40" width="36.5546875" style="2" customWidth="1"/>
    <col min="41" max="41" width="8.88671875" style="2" customWidth="1"/>
    <col min="42" max="42" width="12.109375" style="2" customWidth="1"/>
    <col min="43" max="43" width="14.88671875" style="2" customWidth="1"/>
    <col min="44" max="44" width="9.109375" style="2" customWidth="1"/>
    <col min="45" max="45" width="33.6640625" style="2" customWidth="1"/>
    <col min="46" max="46" width="22.5546875" style="2" customWidth="1"/>
    <col min="47" max="47" width="13.6640625" style="2" hidden="1" customWidth="1"/>
    <col min="48" max="48" width="13.6640625" style="30" hidden="1" customWidth="1"/>
    <col min="49" max="49" width="13.6640625" style="2" customWidth="1"/>
    <col min="50" max="50" width="15.33203125" style="2" customWidth="1"/>
    <col min="51" max="51" width="2.33203125" style="5" customWidth="1"/>
    <col min="52" max="52" width="49.33203125" style="5" customWidth="1"/>
    <col min="53" max="53" width="17" style="4" customWidth="1"/>
    <col min="54" max="55" width="11.5546875" style="3" customWidth="1"/>
    <col min="56" max="56" width="21.88671875" style="2" customWidth="1"/>
    <col min="57" max="57" width="14.88671875" style="1" customWidth="1"/>
    <col min="58" max="58" width="58.44140625" style="1" customWidth="1"/>
    <col min="59" max="59" width="14.88671875" style="1" customWidth="1"/>
    <col min="60" max="60" width="50.5546875" style="1" customWidth="1"/>
    <col min="61" max="61" width="34.88671875" style="1" customWidth="1"/>
    <col min="62" max="62" width="14.88671875" style="1" customWidth="1"/>
    <col min="63" max="63" width="53.109375" style="115" customWidth="1"/>
    <col min="64" max="249" width="11.5546875" style="1"/>
    <col min="250" max="250" width="21.88671875" style="1" customWidth="1"/>
    <col min="251" max="251" width="13.88671875" style="1" customWidth="1"/>
    <col min="252" max="252" width="38.6640625" style="1" customWidth="1"/>
    <col min="253" max="253" width="3" style="1" bestFit="1" customWidth="1"/>
    <col min="254" max="254" width="32.33203125" style="1" customWidth="1"/>
    <col min="255" max="255" width="46.33203125" style="1" customWidth="1"/>
    <col min="256" max="256" width="19" style="1" customWidth="1"/>
    <col min="257" max="257" width="0" style="1" hidden="1" customWidth="1"/>
    <col min="258" max="258" width="17.6640625" style="1" customWidth="1"/>
    <col min="259" max="259" width="0" style="1" hidden="1" customWidth="1"/>
    <col min="260" max="260" width="22.33203125" style="1" customWidth="1"/>
    <col min="261" max="261" width="5.33203125" style="1" customWidth="1"/>
    <col min="262" max="262" width="36.33203125" style="1" customWidth="1"/>
    <col min="263" max="263" width="5.6640625" style="1" customWidth="1"/>
    <col min="264" max="264" width="0" style="1" hidden="1" customWidth="1"/>
    <col min="265" max="265" width="20.6640625" style="1" customWidth="1"/>
    <col min="266" max="266" width="4.88671875" style="1" customWidth="1"/>
    <col min="267" max="267" width="0" style="1" hidden="1" customWidth="1"/>
    <col min="268" max="268" width="24.6640625" style="1" customWidth="1"/>
    <col min="269" max="269" width="12.33203125" style="1" customWidth="1"/>
    <col min="270" max="270" width="0" style="1" hidden="1" customWidth="1"/>
    <col min="271" max="271" width="3.44140625" style="1" customWidth="1"/>
    <col min="272" max="272" width="0" style="1" hidden="1" customWidth="1"/>
    <col min="273" max="273" width="17.6640625" style="1" customWidth="1"/>
    <col min="274" max="274" width="3.44140625" style="1" customWidth="1"/>
    <col min="275" max="275" width="0" style="1" hidden="1" customWidth="1"/>
    <col min="276" max="276" width="23.6640625" style="1" customWidth="1"/>
    <col min="277" max="277" width="10" style="1" customWidth="1"/>
    <col min="278" max="278" width="0" style="1" hidden="1" customWidth="1"/>
    <col min="279" max="280" width="14.6640625" style="1" customWidth="1"/>
    <col min="281" max="281" width="12.88671875" style="1" customWidth="1"/>
    <col min="282" max="282" width="3.33203125" style="1" customWidth="1"/>
    <col min="283" max="283" width="30.33203125" style="1" customWidth="1"/>
    <col min="284" max="284" width="5" style="1" customWidth="1"/>
    <col min="285" max="285" width="0" style="1" hidden="1" customWidth="1"/>
    <col min="286" max="286" width="14.33203125" style="1" customWidth="1"/>
    <col min="287" max="287" width="5.6640625" style="1" customWidth="1"/>
    <col min="288" max="288" width="0" style="1" hidden="1" customWidth="1"/>
    <col min="289" max="289" width="17.33203125" style="1" customWidth="1"/>
    <col min="290" max="290" width="12.6640625" style="1" customWidth="1"/>
    <col min="291" max="291" width="0" style="1" hidden="1" customWidth="1"/>
    <col min="292" max="292" width="5.33203125" style="1" customWidth="1"/>
    <col min="293" max="293" width="0" style="1" hidden="1" customWidth="1"/>
    <col min="294" max="294" width="17" style="1" customWidth="1"/>
    <col min="295" max="295" width="6.33203125" style="1" customWidth="1"/>
    <col min="296" max="296" width="0" style="1" hidden="1" customWidth="1"/>
    <col min="297" max="297" width="14.33203125" style="1" customWidth="1"/>
    <col min="298" max="298" width="7.5546875" style="1" customWidth="1"/>
    <col min="299" max="299" width="0" style="1" hidden="1" customWidth="1"/>
    <col min="300" max="301" width="14.33203125" style="1" customWidth="1"/>
    <col min="302" max="302" width="20.88671875" style="1" customWidth="1"/>
    <col min="303" max="303" width="14.44140625" style="1" customWidth="1"/>
    <col min="304" max="304" width="15" style="1" customWidth="1"/>
    <col min="305" max="305" width="2.6640625" style="1" customWidth="1"/>
    <col min="306" max="306" width="11.6640625" style="1" customWidth="1"/>
    <col min="307" max="307" width="11.5546875" style="1" customWidth="1"/>
    <col min="308" max="308" width="2.33203125" style="1" customWidth="1"/>
    <col min="309" max="309" width="41" style="1" customWidth="1"/>
    <col min="310" max="310" width="14.33203125" style="1" customWidth="1"/>
    <col min="311" max="312" width="11.5546875" style="1" customWidth="1"/>
    <col min="313" max="313" width="21.88671875" style="1" customWidth="1"/>
    <col min="314" max="505" width="11.5546875" style="1"/>
    <col min="506" max="506" width="21.88671875" style="1" customWidth="1"/>
    <col min="507" max="507" width="13.88671875" style="1" customWidth="1"/>
    <col min="508" max="508" width="38.6640625" style="1" customWidth="1"/>
    <col min="509" max="509" width="3" style="1" bestFit="1" customWidth="1"/>
    <col min="510" max="510" width="32.33203125" style="1" customWidth="1"/>
    <col min="511" max="511" width="46.33203125" style="1" customWidth="1"/>
    <col min="512" max="512" width="19" style="1" customWidth="1"/>
    <col min="513" max="513" width="0" style="1" hidden="1" customWidth="1"/>
    <col min="514" max="514" width="17.6640625" style="1" customWidth="1"/>
    <col min="515" max="515" width="0" style="1" hidden="1" customWidth="1"/>
    <col min="516" max="516" width="22.33203125" style="1" customWidth="1"/>
    <col min="517" max="517" width="5.33203125" style="1" customWidth="1"/>
    <col min="518" max="518" width="36.33203125" style="1" customWidth="1"/>
    <col min="519" max="519" width="5.6640625" style="1" customWidth="1"/>
    <col min="520" max="520" width="0" style="1" hidden="1" customWidth="1"/>
    <col min="521" max="521" width="20.6640625" style="1" customWidth="1"/>
    <col min="522" max="522" width="4.88671875" style="1" customWidth="1"/>
    <col min="523" max="523" width="0" style="1" hidden="1" customWidth="1"/>
    <col min="524" max="524" width="24.6640625" style="1" customWidth="1"/>
    <col min="525" max="525" width="12.33203125" style="1" customWidth="1"/>
    <col min="526" max="526" width="0" style="1" hidden="1" customWidth="1"/>
    <col min="527" max="527" width="3.44140625" style="1" customWidth="1"/>
    <col min="528" max="528" width="0" style="1" hidden="1" customWidth="1"/>
    <col min="529" max="529" width="17.6640625" style="1" customWidth="1"/>
    <col min="530" max="530" width="3.44140625" style="1" customWidth="1"/>
    <col min="531" max="531" width="0" style="1" hidden="1" customWidth="1"/>
    <col min="532" max="532" width="23.6640625" style="1" customWidth="1"/>
    <col min="533" max="533" width="10" style="1" customWidth="1"/>
    <col min="534" max="534" width="0" style="1" hidden="1" customWidth="1"/>
    <col min="535" max="536" width="14.6640625" style="1" customWidth="1"/>
    <col min="537" max="537" width="12.88671875" style="1" customWidth="1"/>
    <col min="538" max="538" width="3.33203125" style="1" customWidth="1"/>
    <col min="539" max="539" width="30.33203125" style="1" customWidth="1"/>
    <col min="540" max="540" width="5" style="1" customWidth="1"/>
    <col min="541" max="541" width="0" style="1" hidden="1" customWidth="1"/>
    <col min="542" max="542" width="14.33203125" style="1" customWidth="1"/>
    <col min="543" max="543" width="5.6640625" style="1" customWidth="1"/>
    <col min="544" max="544" width="0" style="1" hidden="1" customWidth="1"/>
    <col min="545" max="545" width="17.33203125" style="1" customWidth="1"/>
    <col min="546" max="546" width="12.6640625" style="1" customWidth="1"/>
    <col min="547" max="547" width="0" style="1" hidden="1" customWidth="1"/>
    <col min="548" max="548" width="5.33203125" style="1" customWidth="1"/>
    <col min="549" max="549" width="0" style="1" hidden="1" customWidth="1"/>
    <col min="550" max="550" width="17" style="1" customWidth="1"/>
    <col min="551" max="551" width="6.33203125" style="1" customWidth="1"/>
    <col min="552" max="552" width="0" style="1" hidden="1" customWidth="1"/>
    <col min="553" max="553" width="14.33203125" style="1" customWidth="1"/>
    <col min="554" max="554" width="7.5546875" style="1" customWidth="1"/>
    <col min="555" max="555" width="0" style="1" hidden="1" customWidth="1"/>
    <col min="556" max="557" width="14.33203125" style="1" customWidth="1"/>
    <col min="558" max="558" width="20.88671875" style="1" customWidth="1"/>
    <col min="559" max="559" width="14.44140625" style="1" customWidth="1"/>
    <col min="560" max="560" width="15" style="1" customWidth="1"/>
    <col min="561" max="561" width="2.6640625" style="1" customWidth="1"/>
    <col min="562" max="562" width="11.6640625" style="1" customWidth="1"/>
    <col min="563" max="563" width="11.5546875" style="1" customWidth="1"/>
    <col min="564" max="564" width="2.33203125" style="1" customWidth="1"/>
    <col min="565" max="565" width="41" style="1" customWidth="1"/>
    <col min="566" max="566" width="14.33203125" style="1" customWidth="1"/>
    <col min="567" max="568" width="11.5546875" style="1" customWidth="1"/>
    <col min="569" max="569" width="21.88671875" style="1" customWidth="1"/>
    <col min="570" max="761" width="11.5546875" style="1"/>
    <col min="762" max="762" width="21.88671875" style="1" customWidth="1"/>
    <col min="763" max="763" width="13.88671875" style="1" customWidth="1"/>
    <col min="764" max="764" width="38.6640625" style="1" customWidth="1"/>
    <col min="765" max="765" width="3" style="1" bestFit="1" customWidth="1"/>
    <col min="766" max="766" width="32.33203125" style="1" customWidth="1"/>
    <col min="767" max="767" width="46.33203125" style="1" customWidth="1"/>
    <col min="768" max="768" width="19" style="1" customWidth="1"/>
    <col min="769" max="769" width="0" style="1" hidden="1" customWidth="1"/>
    <col min="770" max="770" width="17.6640625" style="1" customWidth="1"/>
    <col min="771" max="771" width="0" style="1" hidden="1" customWidth="1"/>
    <col min="772" max="772" width="22.33203125" style="1" customWidth="1"/>
    <col min="773" max="773" width="5.33203125" style="1" customWidth="1"/>
    <col min="774" max="774" width="36.33203125" style="1" customWidth="1"/>
    <col min="775" max="775" width="5.6640625" style="1" customWidth="1"/>
    <col min="776" max="776" width="0" style="1" hidden="1" customWidth="1"/>
    <col min="777" max="777" width="20.6640625" style="1" customWidth="1"/>
    <col min="778" max="778" width="4.88671875" style="1" customWidth="1"/>
    <col min="779" max="779" width="0" style="1" hidden="1" customWidth="1"/>
    <col min="780" max="780" width="24.6640625" style="1" customWidth="1"/>
    <col min="781" max="781" width="12.33203125" style="1" customWidth="1"/>
    <col min="782" max="782" width="0" style="1" hidden="1" customWidth="1"/>
    <col min="783" max="783" width="3.44140625" style="1" customWidth="1"/>
    <col min="784" max="784" width="0" style="1" hidden="1" customWidth="1"/>
    <col min="785" max="785" width="17.6640625" style="1" customWidth="1"/>
    <col min="786" max="786" width="3.44140625" style="1" customWidth="1"/>
    <col min="787" max="787" width="0" style="1" hidden="1" customWidth="1"/>
    <col min="788" max="788" width="23.6640625" style="1" customWidth="1"/>
    <col min="789" max="789" width="10" style="1" customWidth="1"/>
    <col min="790" max="790" width="0" style="1" hidden="1" customWidth="1"/>
    <col min="791" max="792" width="14.6640625" style="1" customWidth="1"/>
    <col min="793" max="793" width="12.88671875" style="1" customWidth="1"/>
    <col min="794" max="794" width="3.33203125" style="1" customWidth="1"/>
    <col min="795" max="795" width="30.33203125" style="1" customWidth="1"/>
    <col min="796" max="796" width="5" style="1" customWidth="1"/>
    <col min="797" max="797" width="0" style="1" hidden="1" customWidth="1"/>
    <col min="798" max="798" width="14.33203125" style="1" customWidth="1"/>
    <col min="799" max="799" width="5.6640625" style="1" customWidth="1"/>
    <col min="800" max="800" width="0" style="1" hidden="1" customWidth="1"/>
    <col min="801" max="801" width="17.33203125" style="1" customWidth="1"/>
    <col min="802" max="802" width="12.6640625" style="1" customWidth="1"/>
    <col min="803" max="803" width="0" style="1" hidden="1" customWidth="1"/>
    <col min="804" max="804" width="5.33203125" style="1" customWidth="1"/>
    <col min="805" max="805" width="0" style="1" hidden="1" customWidth="1"/>
    <col min="806" max="806" width="17" style="1" customWidth="1"/>
    <col min="807" max="807" width="6.33203125" style="1" customWidth="1"/>
    <col min="808" max="808" width="0" style="1" hidden="1" customWidth="1"/>
    <col min="809" max="809" width="14.33203125" style="1" customWidth="1"/>
    <col min="810" max="810" width="7.5546875" style="1" customWidth="1"/>
    <col min="811" max="811" width="0" style="1" hidden="1" customWidth="1"/>
    <col min="812" max="813" width="14.33203125" style="1" customWidth="1"/>
    <col min="814" max="814" width="20.88671875" style="1" customWidth="1"/>
    <col min="815" max="815" width="14.44140625" style="1" customWidth="1"/>
    <col min="816" max="816" width="15" style="1" customWidth="1"/>
    <col min="817" max="817" width="2.6640625" style="1" customWidth="1"/>
    <col min="818" max="818" width="11.6640625" style="1" customWidth="1"/>
    <col min="819" max="819" width="11.5546875" style="1" customWidth="1"/>
    <col min="820" max="820" width="2.33203125" style="1" customWidth="1"/>
    <col min="821" max="821" width="41" style="1" customWidth="1"/>
    <col min="822" max="822" width="14.33203125" style="1" customWidth="1"/>
    <col min="823" max="824" width="11.5546875" style="1" customWidth="1"/>
    <col min="825" max="825" width="21.88671875" style="1" customWidth="1"/>
    <col min="826" max="1017" width="11.5546875" style="1"/>
    <col min="1018" max="1018" width="21.88671875" style="1" customWidth="1"/>
    <col min="1019" max="1019" width="13.88671875" style="1" customWidth="1"/>
    <col min="1020" max="1020" width="38.6640625" style="1" customWidth="1"/>
    <col min="1021" max="1021" width="3" style="1" bestFit="1" customWidth="1"/>
    <col min="1022" max="1022" width="32.33203125" style="1" customWidth="1"/>
    <col min="1023" max="1023" width="46.33203125" style="1" customWidth="1"/>
    <col min="1024" max="1024" width="19" style="1" customWidth="1"/>
    <col min="1025" max="1025" width="0" style="1" hidden="1" customWidth="1"/>
    <col min="1026" max="1026" width="17.6640625" style="1" customWidth="1"/>
    <col min="1027" max="1027" width="0" style="1" hidden="1" customWidth="1"/>
    <col min="1028" max="1028" width="22.33203125" style="1" customWidth="1"/>
    <col min="1029" max="1029" width="5.33203125" style="1" customWidth="1"/>
    <col min="1030" max="1030" width="36.33203125" style="1" customWidth="1"/>
    <col min="1031" max="1031" width="5.6640625" style="1" customWidth="1"/>
    <col min="1032" max="1032" width="0" style="1" hidden="1" customWidth="1"/>
    <col min="1033" max="1033" width="20.6640625" style="1" customWidth="1"/>
    <col min="1034" max="1034" width="4.88671875" style="1" customWidth="1"/>
    <col min="1035" max="1035" width="0" style="1" hidden="1" customWidth="1"/>
    <col min="1036" max="1036" width="24.6640625" style="1" customWidth="1"/>
    <col min="1037" max="1037" width="12.33203125" style="1" customWidth="1"/>
    <col min="1038" max="1038" width="0" style="1" hidden="1" customWidth="1"/>
    <col min="1039" max="1039" width="3.44140625" style="1" customWidth="1"/>
    <col min="1040" max="1040" width="0" style="1" hidden="1" customWidth="1"/>
    <col min="1041" max="1041" width="17.6640625" style="1" customWidth="1"/>
    <col min="1042" max="1042" width="3.44140625" style="1" customWidth="1"/>
    <col min="1043" max="1043" width="0" style="1" hidden="1" customWidth="1"/>
    <col min="1044" max="1044" width="23.6640625" style="1" customWidth="1"/>
    <col min="1045" max="1045" width="10" style="1" customWidth="1"/>
    <col min="1046" max="1046" width="0" style="1" hidden="1" customWidth="1"/>
    <col min="1047" max="1048" width="14.6640625" style="1" customWidth="1"/>
    <col min="1049" max="1049" width="12.88671875" style="1" customWidth="1"/>
    <col min="1050" max="1050" width="3.33203125" style="1" customWidth="1"/>
    <col min="1051" max="1051" width="30.33203125" style="1" customWidth="1"/>
    <col min="1052" max="1052" width="5" style="1" customWidth="1"/>
    <col min="1053" max="1053" width="0" style="1" hidden="1" customWidth="1"/>
    <col min="1054" max="1054" width="14.33203125" style="1" customWidth="1"/>
    <col min="1055" max="1055" width="5.6640625" style="1" customWidth="1"/>
    <col min="1056" max="1056" width="0" style="1" hidden="1" customWidth="1"/>
    <col min="1057" max="1057" width="17.33203125" style="1" customWidth="1"/>
    <col min="1058" max="1058" width="12.6640625" style="1" customWidth="1"/>
    <col min="1059" max="1059" width="0" style="1" hidden="1" customWidth="1"/>
    <col min="1060" max="1060" width="5.33203125" style="1" customWidth="1"/>
    <col min="1061" max="1061" width="0" style="1" hidden="1" customWidth="1"/>
    <col min="1062" max="1062" width="17" style="1" customWidth="1"/>
    <col min="1063" max="1063" width="6.33203125" style="1" customWidth="1"/>
    <col min="1064" max="1064" width="0" style="1" hidden="1" customWidth="1"/>
    <col min="1065" max="1065" width="14.33203125" style="1" customWidth="1"/>
    <col min="1066" max="1066" width="7.5546875" style="1" customWidth="1"/>
    <col min="1067" max="1067" width="0" style="1" hidden="1" customWidth="1"/>
    <col min="1068" max="1069" width="14.33203125" style="1" customWidth="1"/>
    <col min="1070" max="1070" width="20.88671875" style="1" customWidth="1"/>
    <col min="1071" max="1071" width="14.44140625" style="1" customWidth="1"/>
    <col min="1072" max="1072" width="15" style="1" customWidth="1"/>
    <col min="1073" max="1073" width="2.6640625" style="1" customWidth="1"/>
    <col min="1074" max="1074" width="11.6640625" style="1" customWidth="1"/>
    <col min="1075" max="1075" width="11.5546875" style="1" customWidth="1"/>
    <col min="1076" max="1076" width="2.33203125" style="1" customWidth="1"/>
    <col min="1077" max="1077" width="41" style="1" customWidth="1"/>
    <col min="1078" max="1078" width="14.33203125" style="1" customWidth="1"/>
    <col min="1079" max="1080" width="11.5546875" style="1" customWidth="1"/>
    <col min="1081" max="1081" width="21.88671875" style="1" customWidth="1"/>
    <col min="1082" max="1273" width="11.5546875" style="1"/>
    <col min="1274" max="1274" width="21.88671875" style="1" customWidth="1"/>
    <col min="1275" max="1275" width="13.88671875" style="1" customWidth="1"/>
    <col min="1276" max="1276" width="38.6640625" style="1" customWidth="1"/>
    <col min="1277" max="1277" width="3" style="1" bestFit="1" customWidth="1"/>
    <col min="1278" max="1278" width="32.33203125" style="1" customWidth="1"/>
    <col min="1279" max="1279" width="46.33203125" style="1" customWidth="1"/>
    <col min="1280" max="1280" width="19" style="1" customWidth="1"/>
    <col min="1281" max="1281" width="0" style="1" hidden="1" customWidth="1"/>
    <col min="1282" max="1282" width="17.6640625" style="1" customWidth="1"/>
    <col min="1283" max="1283" width="0" style="1" hidden="1" customWidth="1"/>
    <col min="1284" max="1284" width="22.33203125" style="1" customWidth="1"/>
    <col min="1285" max="1285" width="5.33203125" style="1" customWidth="1"/>
    <col min="1286" max="1286" width="36.33203125" style="1" customWidth="1"/>
    <col min="1287" max="1287" width="5.6640625" style="1" customWidth="1"/>
    <col min="1288" max="1288" width="0" style="1" hidden="1" customWidth="1"/>
    <col min="1289" max="1289" width="20.6640625" style="1" customWidth="1"/>
    <col min="1290" max="1290" width="4.88671875" style="1" customWidth="1"/>
    <col min="1291" max="1291" width="0" style="1" hidden="1" customWidth="1"/>
    <col min="1292" max="1292" width="24.6640625" style="1" customWidth="1"/>
    <col min="1293" max="1293" width="12.33203125" style="1" customWidth="1"/>
    <col min="1294" max="1294" width="0" style="1" hidden="1" customWidth="1"/>
    <col min="1295" max="1295" width="3.44140625" style="1" customWidth="1"/>
    <col min="1296" max="1296" width="0" style="1" hidden="1" customWidth="1"/>
    <col min="1297" max="1297" width="17.6640625" style="1" customWidth="1"/>
    <col min="1298" max="1298" width="3.44140625" style="1" customWidth="1"/>
    <col min="1299" max="1299" width="0" style="1" hidden="1" customWidth="1"/>
    <col min="1300" max="1300" width="23.6640625" style="1" customWidth="1"/>
    <col min="1301" max="1301" width="10" style="1" customWidth="1"/>
    <col min="1302" max="1302" width="0" style="1" hidden="1" customWidth="1"/>
    <col min="1303" max="1304" width="14.6640625" style="1" customWidth="1"/>
    <col min="1305" max="1305" width="12.88671875" style="1" customWidth="1"/>
    <col min="1306" max="1306" width="3.33203125" style="1" customWidth="1"/>
    <col min="1307" max="1307" width="30.33203125" style="1" customWidth="1"/>
    <col min="1308" max="1308" width="5" style="1" customWidth="1"/>
    <col min="1309" max="1309" width="0" style="1" hidden="1" customWidth="1"/>
    <col min="1310" max="1310" width="14.33203125" style="1" customWidth="1"/>
    <col min="1311" max="1311" width="5.6640625" style="1" customWidth="1"/>
    <col min="1312" max="1312" width="0" style="1" hidden="1" customWidth="1"/>
    <col min="1313" max="1313" width="17.33203125" style="1" customWidth="1"/>
    <col min="1314" max="1314" width="12.6640625" style="1" customWidth="1"/>
    <col min="1315" max="1315" width="0" style="1" hidden="1" customWidth="1"/>
    <col min="1316" max="1316" width="5.33203125" style="1" customWidth="1"/>
    <col min="1317" max="1317" width="0" style="1" hidden="1" customWidth="1"/>
    <col min="1318" max="1318" width="17" style="1" customWidth="1"/>
    <col min="1319" max="1319" width="6.33203125" style="1" customWidth="1"/>
    <col min="1320" max="1320" width="0" style="1" hidden="1" customWidth="1"/>
    <col min="1321" max="1321" width="14.33203125" style="1" customWidth="1"/>
    <col min="1322" max="1322" width="7.5546875" style="1" customWidth="1"/>
    <col min="1323" max="1323" width="0" style="1" hidden="1" customWidth="1"/>
    <col min="1324" max="1325" width="14.33203125" style="1" customWidth="1"/>
    <col min="1326" max="1326" width="20.88671875" style="1" customWidth="1"/>
    <col min="1327" max="1327" width="14.44140625" style="1" customWidth="1"/>
    <col min="1328" max="1328" width="15" style="1" customWidth="1"/>
    <col min="1329" max="1329" width="2.6640625" style="1" customWidth="1"/>
    <col min="1330" max="1330" width="11.6640625" style="1" customWidth="1"/>
    <col min="1331" max="1331" width="11.5546875" style="1" customWidth="1"/>
    <col min="1332" max="1332" width="2.33203125" style="1" customWidth="1"/>
    <col min="1333" max="1333" width="41" style="1" customWidth="1"/>
    <col min="1334" max="1334" width="14.33203125" style="1" customWidth="1"/>
    <col min="1335" max="1336" width="11.5546875" style="1" customWidth="1"/>
    <col min="1337" max="1337" width="21.88671875" style="1" customWidth="1"/>
    <col min="1338" max="1529" width="11.5546875" style="1"/>
    <col min="1530" max="1530" width="21.88671875" style="1" customWidth="1"/>
    <col min="1531" max="1531" width="13.88671875" style="1" customWidth="1"/>
    <col min="1532" max="1532" width="38.6640625" style="1" customWidth="1"/>
    <col min="1533" max="1533" width="3" style="1" bestFit="1" customWidth="1"/>
    <col min="1534" max="1534" width="32.33203125" style="1" customWidth="1"/>
    <col min="1535" max="1535" width="46.33203125" style="1" customWidth="1"/>
    <col min="1536" max="1536" width="19" style="1" customWidth="1"/>
    <col min="1537" max="1537" width="0" style="1" hidden="1" customWidth="1"/>
    <col min="1538" max="1538" width="17.6640625" style="1" customWidth="1"/>
    <col min="1539" max="1539" width="0" style="1" hidden="1" customWidth="1"/>
    <col min="1540" max="1540" width="22.33203125" style="1" customWidth="1"/>
    <col min="1541" max="1541" width="5.33203125" style="1" customWidth="1"/>
    <col min="1542" max="1542" width="36.33203125" style="1" customWidth="1"/>
    <col min="1543" max="1543" width="5.6640625" style="1" customWidth="1"/>
    <col min="1544" max="1544" width="0" style="1" hidden="1" customWidth="1"/>
    <col min="1545" max="1545" width="20.6640625" style="1" customWidth="1"/>
    <col min="1546" max="1546" width="4.88671875" style="1" customWidth="1"/>
    <col min="1547" max="1547" width="0" style="1" hidden="1" customWidth="1"/>
    <col min="1548" max="1548" width="24.6640625" style="1" customWidth="1"/>
    <col min="1549" max="1549" width="12.33203125" style="1" customWidth="1"/>
    <col min="1550" max="1550" width="0" style="1" hidden="1" customWidth="1"/>
    <col min="1551" max="1551" width="3.44140625" style="1" customWidth="1"/>
    <col min="1552" max="1552" width="0" style="1" hidden="1" customWidth="1"/>
    <col min="1553" max="1553" width="17.6640625" style="1" customWidth="1"/>
    <col min="1554" max="1554" width="3.44140625" style="1" customWidth="1"/>
    <col min="1555" max="1555" width="0" style="1" hidden="1" customWidth="1"/>
    <col min="1556" max="1556" width="23.6640625" style="1" customWidth="1"/>
    <col min="1557" max="1557" width="10" style="1" customWidth="1"/>
    <col min="1558" max="1558" width="0" style="1" hidden="1" customWidth="1"/>
    <col min="1559" max="1560" width="14.6640625" style="1" customWidth="1"/>
    <col min="1561" max="1561" width="12.88671875" style="1" customWidth="1"/>
    <col min="1562" max="1562" width="3.33203125" style="1" customWidth="1"/>
    <col min="1563" max="1563" width="30.33203125" style="1" customWidth="1"/>
    <col min="1564" max="1564" width="5" style="1" customWidth="1"/>
    <col min="1565" max="1565" width="0" style="1" hidden="1" customWidth="1"/>
    <col min="1566" max="1566" width="14.33203125" style="1" customWidth="1"/>
    <col min="1567" max="1567" width="5.6640625" style="1" customWidth="1"/>
    <col min="1568" max="1568" width="0" style="1" hidden="1" customWidth="1"/>
    <col min="1569" max="1569" width="17.33203125" style="1" customWidth="1"/>
    <col min="1570" max="1570" width="12.6640625" style="1" customWidth="1"/>
    <col min="1571" max="1571" width="0" style="1" hidden="1" customWidth="1"/>
    <col min="1572" max="1572" width="5.33203125" style="1" customWidth="1"/>
    <col min="1573" max="1573" width="0" style="1" hidden="1" customWidth="1"/>
    <col min="1574" max="1574" width="17" style="1" customWidth="1"/>
    <col min="1575" max="1575" width="6.33203125" style="1" customWidth="1"/>
    <col min="1576" max="1576" width="0" style="1" hidden="1" customWidth="1"/>
    <col min="1577" max="1577" width="14.33203125" style="1" customWidth="1"/>
    <col min="1578" max="1578" width="7.5546875" style="1" customWidth="1"/>
    <col min="1579" max="1579" width="0" style="1" hidden="1" customWidth="1"/>
    <col min="1580" max="1581" width="14.33203125" style="1" customWidth="1"/>
    <col min="1582" max="1582" width="20.88671875" style="1" customWidth="1"/>
    <col min="1583" max="1583" width="14.44140625" style="1" customWidth="1"/>
    <col min="1584" max="1584" width="15" style="1" customWidth="1"/>
    <col min="1585" max="1585" width="2.6640625" style="1" customWidth="1"/>
    <col min="1586" max="1586" width="11.6640625" style="1" customWidth="1"/>
    <col min="1587" max="1587" width="11.5546875" style="1" customWidth="1"/>
    <col min="1588" max="1588" width="2.33203125" style="1" customWidth="1"/>
    <col min="1589" max="1589" width="41" style="1" customWidth="1"/>
    <col min="1590" max="1590" width="14.33203125" style="1" customWidth="1"/>
    <col min="1591" max="1592" width="11.5546875" style="1" customWidth="1"/>
    <col min="1593" max="1593" width="21.88671875" style="1" customWidth="1"/>
    <col min="1594" max="1785" width="11.5546875" style="1"/>
    <col min="1786" max="1786" width="21.88671875" style="1" customWidth="1"/>
    <col min="1787" max="1787" width="13.88671875" style="1" customWidth="1"/>
    <col min="1788" max="1788" width="38.6640625" style="1" customWidth="1"/>
    <col min="1789" max="1789" width="3" style="1" bestFit="1" customWidth="1"/>
    <col min="1790" max="1790" width="32.33203125" style="1" customWidth="1"/>
    <col min="1791" max="1791" width="46.33203125" style="1" customWidth="1"/>
    <col min="1792" max="1792" width="19" style="1" customWidth="1"/>
    <col min="1793" max="1793" width="0" style="1" hidden="1" customWidth="1"/>
    <col min="1794" max="1794" width="17.6640625" style="1" customWidth="1"/>
    <col min="1795" max="1795" width="0" style="1" hidden="1" customWidth="1"/>
    <col min="1796" max="1796" width="22.33203125" style="1" customWidth="1"/>
    <col min="1797" max="1797" width="5.33203125" style="1" customWidth="1"/>
    <col min="1798" max="1798" width="36.33203125" style="1" customWidth="1"/>
    <col min="1799" max="1799" width="5.6640625" style="1" customWidth="1"/>
    <col min="1800" max="1800" width="0" style="1" hidden="1" customWidth="1"/>
    <col min="1801" max="1801" width="20.6640625" style="1" customWidth="1"/>
    <col min="1802" max="1802" width="4.88671875" style="1" customWidth="1"/>
    <col min="1803" max="1803" width="0" style="1" hidden="1" customWidth="1"/>
    <col min="1804" max="1804" width="24.6640625" style="1" customWidth="1"/>
    <col min="1805" max="1805" width="12.33203125" style="1" customWidth="1"/>
    <col min="1806" max="1806" width="0" style="1" hidden="1" customWidth="1"/>
    <col min="1807" max="1807" width="3.44140625" style="1" customWidth="1"/>
    <col min="1808" max="1808" width="0" style="1" hidden="1" customWidth="1"/>
    <col min="1809" max="1809" width="17.6640625" style="1" customWidth="1"/>
    <col min="1810" max="1810" width="3.44140625" style="1" customWidth="1"/>
    <col min="1811" max="1811" width="0" style="1" hidden="1" customWidth="1"/>
    <col min="1812" max="1812" width="23.6640625" style="1" customWidth="1"/>
    <col min="1813" max="1813" width="10" style="1" customWidth="1"/>
    <col min="1814" max="1814" width="0" style="1" hidden="1" customWidth="1"/>
    <col min="1815" max="1816" width="14.6640625" style="1" customWidth="1"/>
    <col min="1817" max="1817" width="12.88671875" style="1" customWidth="1"/>
    <col min="1818" max="1818" width="3.33203125" style="1" customWidth="1"/>
    <col min="1819" max="1819" width="30.33203125" style="1" customWidth="1"/>
    <col min="1820" max="1820" width="5" style="1" customWidth="1"/>
    <col min="1821" max="1821" width="0" style="1" hidden="1" customWidth="1"/>
    <col min="1822" max="1822" width="14.33203125" style="1" customWidth="1"/>
    <col min="1823" max="1823" width="5.6640625" style="1" customWidth="1"/>
    <col min="1824" max="1824" width="0" style="1" hidden="1" customWidth="1"/>
    <col min="1825" max="1825" width="17.33203125" style="1" customWidth="1"/>
    <col min="1826" max="1826" width="12.6640625" style="1" customWidth="1"/>
    <col min="1827" max="1827" width="0" style="1" hidden="1" customWidth="1"/>
    <col min="1828" max="1828" width="5.33203125" style="1" customWidth="1"/>
    <col min="1829" max="1829" width="0" style="1" hidden="1" customWidth="1"/>
    <col min="1830" max="1830" width="17" style="1" customWidth="1"/>
    <col min="1831" max="1831" width="6.33203125" style="1" customWidth="1"/>
    <col min="1832" max="1832" width="0" style="1" hidden="1" customWidth="1"/>
    <col min="1833" max="1833" width="14.33203125" style="1" customWidth="1"/>
    <col min="1834" max="1834" width="7.5546875" style="1" customWidth="1"/>
    <col min="1835" max="1835" width="0" style="1" hidden="1" customWidth="1"/>
    <col min="1836" max="1837" width="14.33203125" style="1" customWidth="1"/>
    <col min="1838" max="1838" width="20.88671875" style="1" customWidth="1"/>
    <col min="1839" max="1839" width="14.44140625" style="1" customWidth="1"/>
    <col min="1840" max="1840" width="15" style="1" customWidth="1"/>
    <col min="1841" max="1841" width="2.6640625" style="1" customWidth="1"/>
    <col min="1842" max="1842" width="11.6640625" style="1" customWidth="1"/>
    <col min="1843" max="1843" width="11.5546875" style="1" customWidth="1"/>
    <col min="1844" max="1844" width="2.33203125" style="1" customWidth="1"/>
    <col min="1845" max="1845" width="41" style="1" customWidth="1"/>
    <col min="1846" max="1846" width="14.33203125" style="1" customWidth="1"/>
    <col min="1847" max="1848" width="11.5546875" style="1" customWidth="1"/>
    <col min="1849" max="1849" width="21.88671875" style="1" customWidth="1"/>
    <col min="1850" max="2041" width="11.5546875" style="1"/>
    <col min="2042" max="2042" width="21.88671875" style="1" customWidth="1"/>
    <col min="2043" max="2043" width="13.88671875" style="1" customWidth="1"/>
    <col min="2044" max="2044" width="38.6640625" style="1" customWidth="1"/>
    <col min="2045" max="2045" width="3" style="1" bestFit="1" customWidth="1"/>
    <col min="2046" max="2046" width="32.33203125" style="1" customWidth="1"/>
    <col min="2047" max="2047" width="46.33203125" style="1" customWidth="1"/>
    <col min="2048" max="2048" width="19" style="1" customWidth="1"/>
    <col min="2049" max="2049" width="0" style="1" hidden="1" customWidth="1"/>
    <col min="2050" max="2050" width="17.6640625" style="1" customWidth="1"/>
    <col min="2051" max="2051" width="0" style="1" hidden="1" customWidth="1"/>
    <col min="2052" max="2052" width="22.33203125" style="1" customWidth="1"/>
    <col min="2053" max="2053" width="5.33203125" style="1" customWidth="1"/>
    <col min="2054" max="2054" width="36.33203125" style="1" customWidth="1"/>
    <col min="2055" max="2055" width="5.6640625" style="1" customWidth="1"/>
    <col min="2056" max="2056" width="0" style="1" hidden="1" customWidth="1"/>
    <col min="2057" max="2057" width="20.6640625" style="1" customWidth="1"/>
    <col min="2058" max="2058" width="4.88671875" style="1" customWidth="1"/>
    <col min="2059" max="2059" width="0" style="1" hidden="1" customWidth="1"/>
    <col min="2060" max="2060" width="24.6640625" style="1" customWidth="1"/>
    <col min="2061" max="2061" width="12.33203125" style="1" customWidth="1"/>
    <col min="2062" max="2062" width="0" style="1" hidden="1" customWidth="1"/>
    <col min="2063" max="2063" width="3.44140625" style="1" customWidth="1"/>
    <col min="2064" max="2064" width="0" style="1" hidden="1" customWidth="1"/>
    <col min="2065" max="2065" width="17.6640625" style="1" customWidth="1"/>
    <col min="2066" max="2066" width="3.44140625" style="1" customWidth="1"/>
    <col min="2067" max="2067" width="0" style="1" hidden="1" customWidth="1"/>
    <col min="2068" max="2068" width="23.6640625" style="1" customWidth="1"/>
    <col min="2069" max="2069" width="10" style="1" customWidth="1"/>
    <col min="2070" max="2070" width="0" style="1" hidden="1" customWidth="1"/>
    <col min="2071" max="2072" width="14.6640625" style="1" customWidth="1"/>
    <col min="2073" max="2073" width="12.88671875" style="1" customWidth="1"/>
    <col min="2074" max="2074" width="3.33203125" style="1" customWidth="1"/>
    <col min="2075" max="2075" width="30.33203125" style="1" customWidth="1"/>
    <col min="2076" max="2076" width="5" style="1" customWidth="1"/>
    <col min="2077" max="2077" width="0" style="1" hidden="1" customWidth="1"/>
    <col min="2078" max="2078" width="14.33203125" style="1" customWidth="1"/>
    <col min="2079" max="2079" width="5.6640625" style="1" customWidth="1"/>
    <col min="2080" max="2080" width="0" style="1" hidden="1" customWidth="1"/>
    <col min="2081" max="2081" width="17.33203125" style="1" customWidth="1"/>
    <col min="2082" max="2082" width="12.6640625" style="1" customWidth="1"/>
    <col min="2083" max="2083" width="0" style="1" hidden="1" customWidth="1"/>
    <col min="2084" max="2084" width="5.33203125" style="1" customWidth="1"/>
    <col min="2085" max="2085" width="0" style="1" hidden="1" customWidth="1"/>
    <col min="2086" max="2086" width="17" style="1" customWidth="1"/>
    <col min="2087" max="2087" width="6.33203125" style="1" customWidth="1"/>
    <col min="2088" max="2088" width="0" style="1" hidden="1" customWidth="1"/>
    <col min="2089" max="2089" width="14.33203125" style="1" customWidth="1"/>
    <col min="2090" max="2090" width="7.5546875" style="1" customWidth="1"/>
    <col min="2091" max="2091" width="0" style="1" hidden="1" customWidth="1"/>
    <col min="2092" max="2093" width="14.33203125" style="1" customWidth="1"/>
    <col min="2094" max="2094" width="20.88671875" style="1" customWidth="1"/>
    <col min="2095" max="2095" width="14.44140625" style="1" customWidth="1"/>
    <col min="2096" max="2096" width="15" style="1" customWidth="1"/>
    <col min="2097" max="2097" width="2.6640625" style="1" customWidth="1"/>
    <col min="2098" max="2098" width="11.6640625" style="1" customWidth="1"/>
    <col min="2099" max="2099" width="11.5546875" style="1" customWidth="1"/>
    <col min="2100" max="2100" width="2.33203125" style="1" customWidth="1"/>
    <col min="2101" max="2101" width="41" style="1" customWidth="1"/>
    <col min="2102" max="2102" width="14.33203125" style="1" customWidth="1"/>
    <col min="2103" max="2104" width="11.5546875" style="1" customWidth="1"/>
    <col min="2105" max="2105" width="21.88671875" style="1" customWidth="1"/>
    <col min="2106" max="2297" width="11.5546875" style="1"/>
    <col min="2298" max="2298" width="21.88671875" style="1" customWidth="1"/>
    <col min="2299" max="2299" width="13.88671875" style="1" customWidth="1"/>
    <col min="2300" max="2300" width="38.6640625" style="1" customWidth="1"/>
    <col min="2301" max="2301" width="3" style="1" bestFit="1" customWidth="1"/>
    <col min="2302" max="2302" width="32.33203125" style="1" customWidth="1"/>
    <col min="2303" max="2303" width="46.33203125" style="1" customWidth="1"/>
    <col min="2304" max="2304" width="19" style="1" customWidth="1"/>
    <col min="2305" max="2305" width="0" style="1" hidden="1" customWidth="1"/>
    <col min="2306" max="2306" width="17.6640625" style="1" customWidth="1"/>
    <col min="2307" max="2307" width="0" style="1" hidden="1" customWidth="1"/>
    <col min="2308" max="2308" width="22.33203125" style="1" customWidth="1"/>
    <col min="2309" max="2309" width="5.33203125" style="1" customWidth="1"/>
    <col min="2310" max="2310" width="36.33203125" style="1" customWidth="1"/>
    <col min="2311" max="2311" width="5.6640625" style="1" customWidth="1"/>
    <col min="2312" max="2312" width="0" style="1" hidden="1" customWidth="1"/>
    <col min="2313" max="2313" width="20.6640625" style="1" customWidth="1"/>
    <col min="2314" max="2314" width="4.88671875" style="1" customWidth="1"/>
    <col min="2315" max="2315" width="0" style="1" hidden="1" customWidth="1"/>
    <col min="2316" max="2316" width="24.6640625" style="1" customWidth="1"/>
    <col min="2317" max="2317" width="12.33203125" style="1" customWidth="1"/>
    <col min="2318" max="2318" width="0" style="1" hidden="1" customWidth="1"/>
    <col min="2319" max="2319" width="3.44140625" style="1" customWidth="1"/>
    <col min="2320" max="2320" width="0" style="1" hidden="1" customWidth="1"/>
    <col min="2321" max="2321" width="17.6640625" style="1" customWidth="1"/>
    <col min="2322" max="2322" width="3.44140625" style="1" customWidth="1"/>
    <col min="2323" max="2323" width="0" style="1" hidden="1" customWidth="1"/>
    <col min="2324" max="2324" width="23.6640625" style="1" customWidth="1"/>
    <col min="2325" max="2325" width="10" style="1" customWidth="1"/>
    <col min="2326" max="2326" width="0" style="1" hidden="1" customWidth="1"/>
    <col min="2327" max="2328" width="14.6640625" style="1" customWidth="1"/>
    <col min="2329" max="2329" width="12.88671875" style="1" customWidth="1"/>
    <col min="2330" max="2330" width="3.33203125" style="1" customWidth="1"/>
    <col min="2331" max="2331" width="30.33203125" style="1" customWidth="1"/>
    <col min="2332" max="2332" width="5" style="1" customWidth="1"/>
    <col min="2333" max="2333" width="0" style="1" hidden="1" customWidth="1"/>
    <col min="2334" max="2334" width="14.33203125" style="1" customWidth="1"/>
    <col min="2335" max="2335" width="5.6640625" style="1" customWidth="1"/>
    <col min="2336" max="2336" width="0" style="1" hidden="1" customWidth="1"/>
    <col min="2337" max="2337" width="17.33203125" style="1" customWidth="1"/>
    <col min="2338" max="2338" width="12.6640625" style="1" customWidth="1"/>
    <col min="2339" max="2339" width="0" style="1" hidden="1" customWidth="1"/>
    <col min="2340" max="2340" width="5.33203125" style="1" customWidth="1"/>
    <col min="2341" max="2341" width="0" style="1" hidden="1" customWidth="1"/>
    <col min="2342" max="2342" width="17" style="1" customWidth="1"/>
    <col min="2343" max="2343" width="6.33203125" style="1" customWidth="1"/>
    <col min="2344" max="2344" width="0" style="1" hidden="1" customWidth="1"/>
    <col min="2345" max="2345" width="14.33203125" style="1" customWidth="1"/>
    <col min="2346" max="2346" width="7.5546875" style="1" customWidth="1"/>
    <col min="2347" max="2347" width="0" style="1" hidden="1" customWidth="1"/>
    <col min="2348" max="2349" width="14.33203125" style="1" customWidth="1"/>
    <col min="2350" max="2350" width="20.88671875" style="1" customWidth="1"/>
    <col min="2351" max="2351" width="14.44140625" style="1" customWidth="1"/>
    <col min="2352" max="2352" width="15" style="1" customWidth="1"/>
    <col min="2353" max="2353" width="2.6640625" style="1" customWidth="1"/>
    <col min="2354" max="2354" width="11.6640625" style="1" customWidth="1"/>
    <col min="2355" max="2355" width="11.5546875" style="1" customWidth="1"/>
    <col min="2356" max="2356" width="2.33203125" style="1" customWidth="1"/>
    <col min="2357" max="2357" width="41" style="1" customWidth="1"/>
    <col min="2358" max="2358" width="14.33203125" style="1" customWidth="1"/>
    <col min="2359" max="2360" width="11.5546875" style="1" customWidth="1"/>
    <col min="2361" max="2361" width="21.88671875" style="1" customWidth="1"/>
    <col min="2362" max="2553" width="11.5546875" style="1"/>
    <col min="2554" max="2554" width="21.88671875" style="1" customWidth="1"/>
    <col min="2555" max="2555" width="13.88671875" style="1" customWidth="1"/>
    <col min="2556" max="2556" width="38.6640625" style="1" customWidth="1"/>
    <col min="2557" max="2557" width="3" style="1" bestFit="1" customWidth="1"/>
    <col min="2558" max="2558" width="32.33203125" style="1" customWidth="1"/>
    <col min="2559" max="2559" width="46.33203125" style="1" customWidth="1"/>
    <col min="2560" max="2560" width="19" style="1" customWidth="1"/>
    <col min="2561" max="2561" width="0" style="1" hidden="1" customWidth="1"/>
    <col min="2562" max="2562" width="17.6640625" style="1" customWidth="1"/>
    <col min="2563" max="2563" width="0" style="1" hidden="1" customWidth="1"/>
    <col min="2564" max="2564" width="22.33203125" style="1" customWidth="1"/>
    <col min="2565" max="2565" width="5.33203125" style="1" customWidth="1"/>
    <col min="2566" max="2566" width="36.33203125" style="1" customWidth="1"/>
    <col min="2567" max="2567" width="5.6640625" style="1" customWidth="1"/>
    <col min="2568" max="2568" width="0" style="1" hidden="1" customWidth="1"/>
    <col min="2569" max="2569" width="20.6640625" style="1" customWidth="1"/>
    <col min="2570" max="2570" width="4.88671875" style="1" customWidth="1"/>
    <col min="2571" max="2571" width="0" style="1" hidden="1" customWidth="1"/>
    <col min="2572" max="2572" width="24.6640625" style="1" customWidth="1"/>
    <col min="2573" max="2573" width="12.33203125" style="1" customWidth="1"/>
    <col min="2574" max="2574" width="0" style="1" hidden="1" customWidth="1"/>
    <col min="2575" max="2575" width="3.44140625" style="1" customWidth="1"/>
    <col min="2576" max="2576" width="0" style="1" hidden="1" customWidth="1"/>
    <col min="2577" max="2577" width="17.6640625" style="1" customWidth="1"/>
    <col min="2578" max="2578" width="3.44140625" style="1" customWidth="1"/>
    <col min="2579" max="2579" width="0" style="1" hidden="1" customWidth="1"/>
    <col min="2580" max="2580" width="23.6640625" style="1" customWidth="1"/>
    <col min="2581" max="2581" width="10" style="1" customWidth="1"/>
    <col min="2582" max="2582" width="0" style="1" hidden="1" customWidth="1"/>
    <col min="2583" max="2584" width="14.6640625" style="1" customWidth="1"/>
    <col min="2585" max="2585" width="12.88671875" style="1" customWidth="1"/>
    <col min="2586" max="2586" width="3.33203125" style="1" customWidth="1"/>
    <col min="2587" max="2587" width="30.33203125" style="1" customWidth="1"/>
    <col min="2588" max="2588" width="5" style="1" customWidth="1"/>
    <col min="2589" max="2589" width="0" style="1" hidden="1" customWidth="1"/>
    <col min="2590" max="2590" width="14.33203125" style="1" customWidth="1"/>
    <col min="2591" max="2591" width="5.6640625" style="1" customWidth="1"/>
    <col min="2592" max="2592" width="0" style="1" hidden="1" customWidth="1"/>
    <col min="2593" max="2593" width="17.33203125" style="1" customWidth="1"/>
    <col min="2594" max="2594" width="12.6640625" style="1" customWidth="1"/>
    <col min="2595" max="2595" width="0" style="1" hidden="1" customWidth="1"/>
    <col min="2596" max="2596" width="5.33203125" style="1" customWidth="1"/>
    <col min="2597" max="2597" width="0" style="1" hidden="1" customWidth="1"/>
    <col min="2598" max="2598" width="17" style="1" customWidth="1"/>
    <col min="2599" max="2599" width="6.33203125" style="1" customWidth="1"/>
    <col min="2600" max="2600" width="0" style="1" hidden="1" customWidth="1"/>
    <col min="2601" max="2601" width="14.33203125" style="1" customWidth="1"/>
    <col min="2602" max="2602" width="7.5546875" style="1" customWidth="1"/>
    <col min="2603" max="2603" width="0" style="1" hidden="1" customWidth="1"/>
    <col min="2604" max="2605" width="14.33203125" style="1" customWidth="1"/>
    <col min="2606" max="2606" width="20.88671875" style="1" customWidth="1"/>
    <col min="2607" max="2607" width="14.44140625" style="1" customWidth="1"/>
    <col min="2608" max="2608" width="15" style="1" customWidth="1"/>
    <col min="2609" max="2609" width="2.6640625" style="1" customWidth="1"/>
    <col min="2610" max="2610" width="11.6640625" style="1" customWidth="1"/>
    <col min="2611" max="2611" width="11.5546875" style="1" customWidth="1"/>
    <col min="2612" max="2612" width="2.33203125" style="1" customWidth="1"/>
    <col min="2613" max="2613" width="41" style="1" customWidth="1"/>
    <col min="2614" max="2614" width="14.33203125" style="1" customWidth="1"/>
    <col min="2615" max="2616" width="11.5546875" style="1" customWidth="1"/>
    <col min="2617" max="2617" width="21.88671875" style="1" customWidth="1"/>
    <col min="2618" max="2809" width="11.5546875" style="1"/>
    <col min="2810" max="2810" width="21.88671875" style="1" customWidth="1"/>
    <col min="2811" max="2811" width="13.88671875" style="1" customWidth="1"/>
    <col min="2812" max="2812" width="38.6640625" style="1" customWidth="1"/>
    <col min="2813" max="2813" width="3" style="1" bestFit="1" customWidth="1"/>
    <col min="2814" max="2814" width="32.33203125" style="1" customWidth="1"/>
    <col min="2815" max="2815" width="46.33203125" style="1" customWidth="1"/>
    <col min="2816" max="2816" width="19" style="1" customWidth="1"/>
    <col min="2817" max="2817" width="0" style="1" hidden="1" customWidth="1"/>
    <col min="2818" max="2818" width="17.6640625" style="1" customWidth="1"/>
    <col min="2819" max="2819" width="0" style="1" hidden="1" customWidth="1"/>
    <col min="2820" max="2820" width="22.33203125" style="1" customWidth="1"/>
    <col min="2821" max="2821" width="5.33203125" style="1" customWidth="1"/>
    <col min="2822" max="2822" width="36.33203125" style="1" customWidth="1"/>
    <col min="2823" max="2823" width="5.6640625" style="1" customWidth="1"/>
    <col min="2824" max="2824" width="0" style="1" hidden="1" customWidth="1"/>
    <col min="2825" max="2825" width="20.6640625" style="1" customWidth="1"/>
    <col min="2826" max="2826" width="4.88671875" style="1" customWidth="1"/>
    <col min="2827" max="2827" width="0" style="1" hidden="1" customWidth="1"/>
    <col min="2828" max="2828" width="24.6640625" style="1" customWidth="1"/>
    <col min="2829" max="2829" width="12.33203125" style="1" customWidth="1"/>
    <col min="2830" max="2830" width="0" style="1" hidden="1" customWidth="1"/>
    <col min="2831" max="2831" width="3.44140625" style="1" customWidth="1"/>
    <col min="2832" max="2832" width="0" style="1" hidden="1" customWidth="1"/>
    <col min="2833" max="2833" width="17.6640625" style="1" customWidth="1"/>
    <col min="2834" max="2834" width="3.44140625" style="1" customWidth="1"/>
    <col min="2835" max="2835" width="0" style="1" hidden="1" customWidth="1"/>
    <col min="2836" max="2836" width="23.6640625" style="1" customWidth="1"/>
    <col min="2837" max="2837" width="10" style="1" customWidth="1"/>
    <col min="2838" max="2838" width="0" style="1" hidden="1" customWidth="1"/>
    <col min="2839" max="2840" width="14.6640625" style="1" customWidth="1"/>
    <col min="2841" max="2841" width="12.88671875" style="1" customWidth="1"/>
    <col min="2842" max="2842" width="3.33203125" style="1" customWidth="1"/>
    <col min="2843" max="2843" width="30.33203125" style="1" customWidth="1"/>
    <col min="2844" max="2844" width="5" style="1" customWidth="1"/>
    <col min="2845" max="2845" width="0" style="1" hidden="1" customWidth="1"/>
    <col min="2846" max="2846" width="14.33203125" style="1" customWidth="1"/>
    <col min="2847" max="2847" width="5.6640625" style="1" customWidth="1"/>
    <col min="2848" max="2848" width="0" style="1" hidden="1" customWidth="1"/>
    <col min="2849" max="2849" width="17.33203125" style="1" customWidth="1"/>
    <col min="2850" max="2850" width="12.6640625" style="1" customWidth="1"/>
    <col min="2851" max="2851" width="0" style="1" hidden="1" customWidth="1"/>
    <col min="2852" max="2852" width="5.33203125" style="1" customWidth="1"/>
    <col min="2853" max="2853" width="0" style="1" hidden="1" customWidth="1"/>
    <col min="2854" max="2854" width="17" style="1" customWidth="1"/>
    <col min="2855" max="2855" width="6.33203125" style="1" customWidth="1"/>
    <col min="2856" max="2856" width="0" style="1" hidden="1" customWidth="1"/>
    <col min="2857" max="2857" width="14.33203125" style="1" customWidth="1"/>
    <col min="2858" max="2858" width="7.5546875" style="1" customWidth="1"/>
    <col min="2859" max="2859" width="0" style="1" hidden="1" customWidth="1"/>
    <col min="2860" max="2861" width="14.33203125" style="1" customWidth="1"/>
    <col min="2862" max="2862" width="20.88671875" style="1" customWidth="1"/>
    <col min="2863" max="2863" width="14.44140625" style="1" customWidth="1"/>
    <col min="2864" max="2864" width="15" style="1" customWidth="1"/>
    <col min="2865" max="2865" width="2.6640625" style="1" customWidth="1"/>
    <col min="2866" max="2866" width="11.6640625" style="1" customWidth="1"/>
    <col min="2867" max="2867" width="11.5546875" style="1" customWidth="1"/>
    <col min="2868" max="2868" width="2.33203125" style="1" customWidth="1"/>
    <col min="2869" max="2869" width="41" style="1" customWidth="1"/>
    <col min="2870" max="2870" width="14.33203125" style="1" customWidth="1"/>
    <col min="2871" max="2872" width="11.5546875" style="1" customWidth="1"/>
    <col min="2873" max="2873" width="21.88671875" style="1" customWidth="1"/>
    <col min="2874" max="3065" width="11.5546875" style="1"/>
    <col min="3066" max="3066" width="21.88671875" style="1" customWidth="1"/>
    <col min="3067" max="3067" width="13.88671875" style="1" customWidth="1"/>
    <col min="3068" max="3068" width="38.6640625" style="1" customWidth="1"/>
    <col min="3069" max="3069" width="3" style="1" bestFit="1" customWidth="1"/>
    <col min="3070" max="3070" width="32.33203125" style="1" customWidth="1"/>
    <col min="3071" max="3071" width="46.33203125" style="1" customWidth="1"/>
    <col min="3072" max="3072" width="19" style="1" customWidth="1"/>
    <col min="3073" max="3073" width="0" style="1" hidden="1" customWidth="1"/>
    <col min="3074" max="3074" width="17.6640625" style="1" customWidth="1"/>
    <col min="3075" max="3075" width="0" style="1" hidden="1" customWidth="1"/>
    <col min="3076" max="3076" width="22.33203125" style="1" customWidth="1"/>
    <col min="3077" max="3077" width="5.33203125" style="1" customWidth="1"/>
    <col min="3078" max="3078" width="36.33203125" style="1" customWidth="1"/>
    <col min="3079" max="3079" width="5.6640625" style="1" customWidth="1"/>
    <col min="3080" max="3080" width="0" style="1" hidden="1" customWidth="1"/>
    <col min="3081" max="3081" width="20.6640625" style="1" customWidth="1"/>
    <col min="3082" max="3082" width="4.88671875" style="1" customWidth="1"/>
    <col min="3083" max="3083" width="0" style="1" hidden="1" customWidth="1"/>
    <col min="3084" max="3084" width="24.6640625" style="1" customWidth="1"/>
    <col min="3085" max="3085" width="12.33203125" style="1" customWidth="1"/>
    <col min="3086" max="3086" width="0" style="1" hidden="1" customWidth="1"/>
    <col min="3087" max="3087" width="3.44140625" style="1" customWidth="1"/>
    <col min="3088" max="3088" width="0" style="1" hidden="1" customWidth="1"/>
    <col min="3089" max="3089" width="17.6640625" style="1" customWidth="1"/>
    <col min="3090" max="3090" width="3.44140625" style="1" customWidth="1"/>
    <col min="3091" max="3091" width="0" style="1" hidden="1" customWidth="1"/>
    <col min="3092" max="3092" width="23.6640625" style="1" customWidth="1"/>
    <col min="3093" max="3093" width="10" style="1" customWidth="1"/>
    <col min="3094" max="3094" width="0" style="1" hidden="1" customWidth="1"/>
    <col min="3095" max="3096" width="14.6640625" style="1" customWidth="1"/>
    <col min="3097" max="3097" width="12.88671875" style="1" customWidth="1"/>
    <col min="3098" max="3098" width="3.33203125" style="1" customWidth="1"/>
    <col min="3099" max="3099" width="30.33203125" style="1" customWidth="1"/>
    <col min="3100" max="3100" width="5" style="1" customWidth="1"/>
    <col min="3101" max="3101" width="0" style="1" hidden="1" customWidth="1"/>
    <col min="3102" max="3102" width="14.33203125" style="1" customWidth="1"/>
    <col min="3103" max="3103" width="5.6640625" style="1" customWidth="1"/>
    <col min="3104" max="3104" width="0" style="1" hidden="1" customWidth="1"/>
    <col min="3105" max="3105" width="17.33203125" style="1" customWidth="1"/>
    <col min="3106" max="3106" width="12.6640625" style="1" customWidth="1"/>
    <col min="3107" max="3107" width="0" style="1" hidden="1" customWidth="1"/>
    <col min="3108" max="3108" width="5.33203125" style="1" customWidth="1"/>
    <col min="3109" max="3109" width="0" style="1" hidden="1" customWidth="1"/>
    <col min="3110" max="3110" width="17" style="1" customWidth="1"/>
    <col min="3111" max="3111" width="6.33203125" style="1" customWidth="1"/>
    <col min="3112" max="3112" width="0" style="1" hidden="1" customWidth="1"/>
    <col min="3113" max="3113" width="14.33203125" style="1" customWidth="1"/>
    <col min="3114" max="3114" width="7.5546875" style="1" customWidth="1"/>
    <col min="3115" max="3115" width="0" style="1" hidden="1" customWidth="1"/>
    <col min="3116" max="3117" width="14.33203125" style="1" customWidth="1"/>
    <col min="3118" max="3118" width="20.88671875" style="1" customWidth="1"/>
    <col min="3119" max="3119" width="14.44140625" style="1" customWidth="1"/>
    <col min="3120" max="3120" width="15" style="1" customWidth="1"/>
    <col min="3121" max="3121" width="2.6640625" style="1" customWidth="1"/>
    <col min="3122" max="3122" width="11.6640625" style="1" customWidth="1"/>
    <col min="3123" max="3123" width="11.5546875" style="1" customWidth="1"/>
    <col min="3124" max="3124" width="2.33203125" style="1" customWidth="1"/>
    <col min="3125" max="3125" width="41" style="1" customWidth="1"/>
    <col min="3126" max="3126" width="14.33203125" style="1" customWidth="1"/>
    <col min="3127" max="3128" width="11.5546875" style="1" customWidth="1"/>
    <col min="3129" max="3129" width="21.88671875" style="1" customWidth="1"/>
    <col min="3130" max="3321" width="11.5546875" style="1"/>
    <col min="3322" max="3322" width="21.88671875" style="1" customWidth="1"/>
    <col min="3323" max="3323" width="13.88671875" style="1" customWidth="1"/>
    <col min="3324" max="3324" width="38.6640625" style="1" customWidth="1"/>
    <col min="3325" max="3325" width="3" style="1" bestFit="1" customWidth="1"/>
    <col min="3326" max="3326" width="32.33203125" style="1" customWidth="1"/>
    <col min="3327" max="3327" width="46.33203125" style="1" customWidth="1"/>
    <col min="3328" max="3328" width="19" style="1" customWidth="1"/>
    <col min="3329" max="3329" width="0" style="1" hidden="1" customWidth="1"/>
    <col min="3330" max="3330" width="17.6640625" style="1" customWidth="1"/>
    <col min="3331" max="3331" width="0" style="1" hidden="1" customWidth="1"/>
    <col min="3332" max="3332" width="22.33203125" style="1" customWidth="1"/>
    <col min="3333" max="3333" width="5.33203125" style="1" customWidth="1"/>
    <col min="3334" max="3334" width="36.33203125" style="1" customWidth="1"/>
    <col min="3335" max="3335" width="5.6640625" style="1" customWidth="1"/>
    <col min="3336" max="3336" width="0" style="1" hidden="1" customWidth="1"/>
    <col min="3337" max="3337" width="20.6640625" style="1" customWidth="1"/>
    <col min="3338" max="3338" width="4.88671875" style="1" customWidth="1"/>
    <col min="3339" max="3339" width="0" style="1" hidden="1" customWidth="1"/>
    <col min="3340" max="3340" width="24.6640625" style="1" customWidth="1"/>
    <col min="3341" max="3341" width="12.33203125" style="1" customWidth="1"/>
    <col min="3342" max="3342" width="0" style="1" hidden="1" customWidth="1"/>
    <col min="3343" max="3343" width="3.44140625" style="1" customWidth="1"/>
    <col min="3344" max="3344" width="0" style="1" hidden="1" customWidth="1"/>
    <col min="3345" max="3345" width="17.6640625" style="1" customWidth="1"/>
    <col min="3346" max="3346" width="3.44140625" style="1" customWidth="1"/>
    <col min="3347" max="3347" width="0" style="1" hidden="1" customWidth="1"/>
    <col min="3348" max="3348" width="23.6640625" style="1" customWidth="1"/>
    <col min="3349" max="3349" width="10" style="1" customWidth="1"/>
    <col min="3350" max="3350" width="0" style="1" hidden="1" customWidth="1"/>
    <col min="3351" max="3352" width="14.6640625" style="1" customWidth="1"/>
    <col min="3353" max="3353" width="12.88671875" style="1" customWidth="1"/>
    <col min="3354" max="3354" width="3.33203125" style="1" customWidth="1"/>
    <col min="3355" max="3355" width="30.33203125" style="1" customWidth="1"/>
    <col min="3356" max="3356" width="5" style="1" customWidth="1"/>
    <col min="3357" max="3357" width="0" style="1" hidden="1" customWidth="1"/>
    <col min="3358" max="3358" width="14.33203125" style="1" customWidth="1"/>
    <col min="3359" max="3359" width="5.6640625" style="1" customWidth="1"/>
    <col min="3360" max="3360" width="0" style="1" hidden="1" customWidth="1"/>
    <col min="3361" max="3361" width="17.33203125" style="1" customWidth="1"/>
    <col min="3362" max="3362" width="12.6640625" style="1" customWidth="1"/>
    <col min="3363" max="3363" width="0" style="1" hidden="1" customWidth="1"/>
    <col min="3364" max="3364" width="5.33203125" style="1" customWidth="1"/>
    <col min="3365" max="3365" width="0" style="1" hidden="1" customWidth="1"/>
    <col min="3366" max="3366" width="17" style="1" customWidth="1"/>
    <col min="3367" max="3367" width="6.33203125" style="1" customWidth="1"/>
    <col min="3368" max="3368" width="0" style="1" hidden="1" customWidth="1"/>
    <col min="3369" max="3369" width="14.33203125" style="1" customWidth="1"/>
    <col min="3370" max="3370" width="7.5546875" style="1" customWidth="1"/>
    <col min="3371" max="3371" width="0" style="1" hidden="1" customWidth="1"/>
    <col min="3372" max="3373" width="14.33203125" style="1" customWidth="1"/>
    <col min="3374" max="3374" width="20.88671875" style="1" customWidth="1"/>
    <col min="3375" max="3375" width="14.44140625" style="1" customWidth="1"/>
    <col min="3376" max="3376" width="15" style="1" customWidth="1"/>
    <col min="3377" max="3377" width="2.6640625" style="1" customWidth="1"/>
    <col min="3378" max="3378" width="11.6640625" style="1" customWidth="1"/>
    <col min="3379" max="3379" width="11.5546875" style="1" customWidth="1"/>
    <col min="3380" max="3380" width="2.33203125" style="1" customWidth="1"/>
    <col min="3381" max="3381" width="41" style="1" customWidth="1"/>
    <col min="3382" max="3382" width="14.33203125" style="1" customWidth="1"/>
    <col min="3383" max="3384" width="11.5546875" style="1" customWidth="1"/>
    <col min="3385" max="3385" width="21.88671875" style="1" customWidth="1"/>
    <col min="3386" max="3577" width="11.5546875" style="1"/>
    <col min="3578" max="3578" width="21.88671875" style="1" customWidth="1"/>
    <col min="3579" max="3579" width="13.88671875" style="1" customWidth="1"/>
    <col min="3580" max="3580" width="38.6640625" style="1" customWidth="1"/>
    <col min="3581" max="3581" width="3" style="1" bestFit="1" customWidth="1"/>
    <col min="3582" max="3582" width="32.33203125" style="1" customWidth="1"/>
    <col min="3583" max="3583" width="46.33203125" style="1" customWidth="1"/>
    <col min="3584" max="3584" width="19" style="1" customWidth="1"/>
    <col min="3585" max="3585" width="0" style="1" hidden="1" customWidth="1"/>
    <col min="3586" max="3586" width="17.6640625" style="1" customWidth="1"/>
    <col min="3587" max="3587" width="0" style="1" hidden="1" customWidth="1"/>
    <col min="3588" max="3588" width="22.33203125" style="1" customWidth="1"/>
    <col min="3589" max="3589" width="5.33203125" style="1" customWidth="1"/>
    <col min="3590" max="3590" width="36.33203125" style="1" customWidth="1"/>
    <col min="3591" max="3591" width="5.6640625" style="1" customWidth="1"/>
    <col min="3592" max="3592" width="0" style="1" hidden="1" customWidth="1"/>
    <col min="3593" max="3593" width="20.6640625" style="1" customWidth="1"/>
    <col min="3594" max="3594" width="4.88671875" style="1" customWidth="1"/>
    <col min="3595" max="3595" width="0" style="1" hidden="1" customWidth="1"/>
    <col min="3596" max="3596" width="24.6640625" style="1" customWidth="1"/>
    <col min="3597" max="3597" width="12.33203125" style="1" customWidth="1"/>
    <col min="3598" max="3598" width="0" style="1" hidden="1" customWidth="1"/>
    <col min="3599" max="3599" width="3.44140625" style="1" customWidth="1"/>
    <col min="3600" max="3600" width="0" style="1" hidden="1" customWidth="1"/>
    <col min="3601" max="3601" width="17.6640625" style="1" customWidth="1"/>
    <col min="3602" max="3602" width="3.44140625" style="1" customWidth="1"/>
    <col min="3603" max="3603" width="0" style="1" hidden="1" customWidth="1"/>
    <col min="3604" max="3604" width="23.6640625" style="1" customWidth="1"/>
    <col min="3605" max="3605" width="10" style="1" customWidth="1"/>
    <col min="3606" max="3606" width="0" style="1" hidden="1" customWidth="1"/>
    <col min="3607" max="3608" width="14.6640625" style="1" customWidth="1"/>
    <col min="3609" max="3609" width="12.88671875" style="1" customWidth="1"/>
    <col min="3610" max="3610" width="3.33203125" style="1" customWidth="1"/>
    <col min="3611" max="3611" width="30.33203125" style="1" customWidth="1"/>
    <col min="3612" max="3612" width="5" style="1" customWidth="1"/>
    <col min="3613" max="3613" width="0" style="1" hidden="1" customWidth="1"/>
    <col min="3614" max="3614" width="14.33203125" style="1" customWidth="1"/>
    <col min="3615" max="3615" width="5.6640625" style="1" customWidth="1"/>
    <col min="3616" max="3616" width="0" style="1" hidden="1" customWidth="1"/>
    <col min="3617" max="3617" width="17.33203125" style="1" customWidth="1"/>
    <col min="3618" max="3618" width="12.6640625" style="1" customWidth="1"/>
    <col min="3619" max="3619" width="0" style="1" hidden="1" customWidth="1"/>
    <col min="3620" max="3620" width="5.33203125" style="1" customWidth="1"/>
    <col min="3621" max="3621" width="0" style="1" hidden="1" customWidth="1"/>
    <col min="3622" max="3622" width="17" style="1" customWidth="1"/>
    <col min="3623" max="3623" width="6.33203125" style="1" customWidth="1"/>
    <col min="3624" max="3624" width="0" style="1" hidden="1" customWidth="1"/>
    <col min="3625" max="3625" width="14.33203125" style="1" customWidth="1"/>
    <col min="3626" max="3626" width="7.5546875" style="1" customWidth="1"/>
    <col min="3627" max="3627" width="0" style="1" hidden="1" customWidth="1"/>
    <col min="3628" max="3629" width="14.33203125" style="1" customWidth="1"/>
    <col min="3630" max="3630" width="20.88671875" style="1" customWidth="1"/>
    <col min="3631" max="3631" width="14.44140625" style="1" customWidth="1"/>
    <col min="3632" max="3632" width="15" style="1" customWidth="1"/>
    <col min="3633" max="3633" width="2.6640625" style="1" customWidth="1"/>
    <col min="3634" max="3634" width="11.6640625" style="1" customWidth="1"/>
    <col min="3635" max="3635" width="11.5546875" style="1" customWidth="1"/>
    <col min="3636" max="3636" width="2.33203125" style="1" customWidth="1"/>
    <col min="3637" max="3637" width="41" style="1" customWidth="1"/>
    <col min="3638" max="3638" width="14.33203125" style="1" customWidth="1"/>
    <col min="3639" max="3640" width="11.5546875" style="1" customWidth="1"/>
    <col min="3641" max="3641" width="21.88671875" style="1" customWidth="1"/>
    <col min="3642" max="3833" width="11.5546875" style="1"/>
    <col min="3834" max="3834" width="21.88671875" style="1" customWidth="1"/>
    <col min="3835" max="3835" width="13.88671875" style="1" customWidth="1"/>
    <col min="3836" max="3836" width="38.6640625" style="1" customWidth="1"/>
    <col min="3837" max="3837" width="3" style="1" bestFit="1" customWidth="1"/>
    <col min="3838" max="3838" width="32.33203125" style="1" customWidth="1"/>
    <col min="3839" max="3839" width="46.33203125" style="1" customWidth="1"/>
    <col min="3840" max="3840" width="19" style="1" customWidth="1"/>
    <col min="3841" max="3841" width="0" style="1" hidden="1" customWidth="1"/>
    <col min="3842" max="3842" width="17.6640625" style="1" customWidth="1"/>
    <col min="3843" max="3843" width="0" style="1" hidden="1" customWidth="1"/>
    <col min="3844" max="3844" width="22.33203125" style="1" customWidth="1"/>
    <col min="3845" max="3845" width="5.33203125" style="1" customWidth="1"/>
    <col min="3846" max="3846" width="36.33203125" style="1" customWidth="1"/>
    <col min="3847" max="3847" width="5.6640625" style="1" customWidth="1"/>
    <col min="3848" max="3848" width="0" style="1" hidden="1" customWidth="1"/>
    <col min="3849" max="3849" width="20.6640625" style="1" customWidth="1"/>
    <col min="3850" max="3850" width="4.88671875" style="1" customWidth="1"/>
    <col min="3851" max="3851" width="0" style="1" hidden="1" customWidth="1"/>
    <col min="3852" max="3852" width="24.6640625" style="1" customWidth="1"/>
    <col min="3853" max="3853" width="12.33203125" style="1" customWidth="1"/>
    <col min="3854" max="3854" width="0" style="1" hidden="1" customWidth="1"/>
    <col min="3855" max="3855" width="3.44140625" style="1" customWidth="1"/>
    <col min="3856" max="3856" width="0" style="1" hidden="1" customWidth="1"/>
    <col min="3857" max="3857" width="17.6640625" style="1" customWidth="1"/>
    <col min="3858" max="3858" width="3.44140625" style="1" customWidth="1"/>
    <col min="3859" max="3859" width="0" style="1" hidden="1" customWidth="1"/>
    <col min="3860" max="3860" width="23.6640625" style="1" customWidth="1"/>
    <col min="3861" max="3861" width="10" style="1" customWidth="1"/>
    <col min="3862" max="3862" width="0" style="1" hidden="1" customWidth="1"/>
    <col min="3863" max="3864" width="14.6640625" style="1" customWidth="1"/>
    <col min="3865" max="3865" width="12.88671875" style="1" customWidth="1"/>
    <col min="3866" max="3866" width="3.33203125" style="1" customWidth="1"/>
    <col min="3867" max="3867" width="30.33203125" style="1" customWidth="1"/>
    <col min="3868" max="3868" width="5" style="1" customWidth="1"/>
    <col min="3869" max="3869" width="0" style="1" hidden="1" customWidth="1"/>
    <col min="3870" max="3870" width="14.33203125" style="1" customWidth="1"/>
    <col min="3871" max="3871" width="5.6640625" style="1" customWidth="1"/>
    <col min="3872" max="3872" width="0" style="1" hidden="1" customWidth="1"/>
    <col min="3873" max="3873" width="17.33203125" style="1" customWidth="1"/>
    <col min="3874" max="3874" width="12.6640625" style="1" customWidth="1"/>
    <col min="3875" max="3875" width="0" style="1" hidden="1" customWidth="1"/>
    <col min="3876" max="3876" width="5.33203125" style="1" customWidth="1"/>
    <col min="3877" max="3877" width="0" style="1" hidden="1" customWidth="1"/>
    <col min="3878" max="3878" width="17" style="1" customWidth="1"/>
    <col min="3879" max="3879" width="6.33203125" style="1" customWidth="1"/>
    <col min="3880" max="3880" width="0" style="1" hidden="1" customWidth="1"/>
    <col min="3881" max="3881" width="14.33203125" style="1" customWidth="1"/>
    <col min="3882" max="3882" width="7.5546875" style="1" customWidth="1"/>
    <col min="3883" max="3883" width="0" style="1" hidden="1" customWidth="1"/>
    <col min="3884" max="3885" width="14.33203125" style="1" customWidth="1"/>
    <col min="3886" max="3886" width="20.88671875" style="1" customWidth="1"/>
    <col min="3887" max="3887" width="14.44140625" style="1" customWidth="1"/>
    <col min="3888" max="3888" width="15" style="1" customWidth="1"/>
    <col min="3889" max="3889" width="2.6640625" style="1" customWidth="1"/>
    <col min="3890" max="3890" width="11.6640625" style="1" customWidth="1"/>
    <col min="3891" max="3891" width="11.5546875" style="1" customWidth="1"/>
    <col min="3892" max="3892" width="2.33203125" style="1" customWidth="1"/>
    <col min="3893" max="3893" width="41" style="1" customWidth="1"/>
    <col min="3894" max="3894" width="14.33203125" style="1" customWidth="1"/>
    <col min="3895" max="3896" width="11.5546875" style="1" customWidth="1"/>
    <col min="3897" max="3897" width="21.88671875" style="1" customWidth="1"/>
    <col min="3898" max="4089" width="11.5546875" style="1"/>
    <col min="4090" max="4090" width="21.88671875" style="1" customWidth="1"/>
    <col min="4091" max="4091" width="13.88671875" style="1" customWidth="1"/>
    <col min="4092" max="4092" width="38.6640625" style="1" customWidth="1"/>
    <col min="4093" max="4093" width="3" style="1" bestFit="1" customWidth="1"/>
    <col min="4094" max="4094" width="32.33203125" style="1" customWidth="1"/>
    <col min="4095" max="4095" width="46.33203125" style="1" customWidth="1"/>
    <col min="4096" max="4096" width="19" style="1" customWidth="1"/>
    <col min="4097" max="4097" width="0" style="1" hidden="1" customWidth="1"/>
    <col min="4098" max="4098" width="17.6640625" style="1" customWidth="1"/>
    <col min="4099" max="4099" width="0" style="1" hidden="1" customWidth="1"/>
    <col min="4100" max="4100" width="22.33203125" style="1" customWidth="1"/>
    <col min="4101" max="4101" width="5.33203125" style="1" customWidth="1"/>
    <col min="4102" max="4102" width="36.33203125" style="1" customWidth="1"/>
    <col min="4103" max="4103" width="5.6640625" style="1" customWidth="1"/>
    <col min="4104" max="4104" width="0" style="1" hidden="1" customWidth="1"/>
    <col min="4105" max="4105" width="20.6640625" style="1" customWidth="1"/>
    <col min="4106" max="4106" width="4.88671875" style="1" customWidth="1"/>
    <col min="4107" max="4107" width="0" style="1" hidden="1" customWidth="1"/>
    <col min="4108" max="4108" width="24.6640625" style="1" customWidth="1"/>
    <col min="4109" max="4109" width="12.33203125" style="1" customWidth="1"/>
    <col min="4110" max="4110" width="0" style="1" hidden="1" customWidth="1"/>
    <col min="4111" max="4111" width="3.44140625" style="1" customWidth="1"/>
    <col min="4112" max="4112" width="0" style="1" hidden="1" customWidth="1"/>
    <col min="4113" max="4113" width="17.6640625" style="1" customWidth="1"/>
    <col min="4114" max="4114" width="3.44140625" style="1" customWidth="1"/>
    <col min="4115" max="4115" width="0" style="1" hidden="1" customWidth="1"/>
    <col min="4116" max="4116" width="23.6640625" style="1" customWidth="1"/>
    <col min="4117" max="4117" width="10" style="1" customWidth="1"/>
    <col min="4118" max="4118" width="0" style="1" hidden="1" customWidth="1"/>
    <col min="4119" max="4120" width="14.6640625" style="1" customWidth="1"/>
    <col min="4121" max="4121" width="12.88671875" style="1" customWidth="1"/>
    <col min="4122" max="4122" width="3.33203125" style="1" customWidth="1"/>
    <col min="4123" max="4123" width="30.33203125" style="1" customWidth="1"/>
    <col min="4124" max="4124" width="5" style="1" customWidth="1"/>
    <col min="4125" max="4125" width="0" style="1" hidden="1" customWidth="1"/>
    <col min="4126" max="4126" width="14.33203125" style="1" customWidth="1"/>
    <col min="4127" max="4127" width="5.6640625" style="1" customWidth="1"/>
    <col min="4128" max="4128" width="0" style="1" hidden="1" customWidth="1"/>
    <col min="4129" max="4129" width="17.33203125" style="1" customWidth="1"/>
    <col min="4130" max="4130" width="12.6640625" style="1" customWidth="1"/>
    <col min="4131" max="4131" width="0" style="1" hidden="1" customWidth="1"/>
    <col min="4132" max="4132" width="5.33203125" style="1" customWidth="1"/>
    <col min="4133" max="4133" width="0" style="1" hidden="1" customWidth="1"/>
    <col min="4134" max="4134" width="17" style="1" customWidth="1"/>
    <col min="4135" max="4135" width="6.33203125" style="1" customWidth="1"/>
    <col min="4136" max="4136" width="0" style="1" hidden="1" customWidth="1"/>
    <col min="4137" max="4137" width="14.33203125" style="1" customWidth="1"/>
    <col min="4138" max="4138" width="7.5546875" style="1" customWidth="1"/>
    <col min="4139" max="4139" width="0" style="1" hidden="1" customWidth="1"/>
    <col min="4140" max="4141" width="14.33203125" style="1" customWidth="1"/>
    <col min="4142" max="4142" width="20.88671875" style="1" customWidth="1"/>
    <col min="4143" max="4143" width="14.44140625" style="1" customWidth="1"/>
    <col min="4144" max="4144" width="15" style="1" customWidth="1"/>
    <col min="4145" max="4145" width="2.6640625" style="1" customWidth="1"/>
    <col min="4146" max="4146" width="11.6640625" style="1" customWidth="1"/>
    <col min="4147" max="4147" width="11.5546875" style="1" customWidth="1"/>
    <col min="4148" max="4148" width="2.33203125" style="1" customWidth="1"/>
    <col min="4149" max="4149" width="41" style="1" customWidth="1"/>
    <col min="4150" max="4150" width="14.33203125" style="1" customWidth="1"/>
    <col min="4151" max="4152" width="11.5546875" style="1" customWidth="1"/>
    <col min="4153" max="4153" width="21.88671875" style="1" customWidth="1"/>
    <col min="4154" max="4345" width="11.5546875" style="1"/>
    <col min="4346" max="4346" width="21.88671875" style="1" customWidth="1"/>
    <col min="4347" max="4347" width="13.88671875" style="1" customWidth="1"/>
    <col min="4348" max="4348" width="38.6640625" style="1" customWidth="1"/>
    <col min="4349" max="4349" width="3" style="1" bestFit="1" customWidth="1"/>
    <col min="4350" max="4350" width="32.33203125" style="1" customWidth="1"/>
    <col min="4351" max="4351" width="46.33203125" style="1" customWidth="1"/>
    <col min="4352" max="4352" width="19" style="1" customWidth="1"/>
    <col min="4353" max="4353" width="0" style="1" hidden="1" customWidth="1"/>
    <col min="4354" max="4354" width="17.6640625" style="1" customWidth="1"/>
    <col min="4355" max="4355" width="0" style="1" hidden="1" customWidth="1"/>
    <col min="4356" max="4356" width="22.33203125" style="1" customWidth="1"/>
    <col min="4357" max="4357" width="5.33203125" style="1" customWidth="1"/>
    <col min="4358" max="4358" width="36.33203125" style="1" customWidth="1"/>
    <col min="4359" max="4359" width="5.6640625" style="1" customWidth="1"/>
    <col min="4360" max="4360" width="0" style="1" hidden="1" customWidth="1"/>
    <col min="4361" max="4361" width="20.6640625" style="1" customWidth="1"/>
    <col min="4362" max="4362" width="4.88671875" style="1" customWidth="1"/>
    <col min="4363" max="4363" width="0" style="1" hidden="1" customWidth="1"/>
    <col min="4364" max="4364" width="24.6640625" style="1" customWidth="1"/>
    <col min="4365" max="4365" width="12.33203125" style="1" customWidth="1"/>
    <col min="4366" max="4366" width="0" style="1" hidden="1" customWidth="1"/>
    <col min="4367" max="4367" width="3.44140625" style="1" customWidth="1"/>
    <col min="4368" max="4368" width="0" style="1" hidden="1" customWidth="1"/>
    <col min="4369" max="4369" width="17.6640625" style="1" customWidth="1"/>
    <col min="4370" max="4370" width="3.44140625" style="1" customWidth="1"/>
    <col min="4371" max="4371" width="0" style="1" hidden="1" customWidth="1"/>
    <col min="4372" max="4372" width="23.6640625" style="1" customWidth="1"/>
    <col min="4373" max="4373" width="10" style="1" customWidth="1"/>
    <col min="4374" max="4374" width="0" style="1" hidden="1" customWidth="1"/>
    <col min="4375" max="4376" width="14.6640625" style="1" customWidth="1"/>
    <col min="4377" max="4377" width="12.88671875" style="1" customWidth="1"/>
    <col min="4378" max="4378" width="3.33203125" style="1" customWidth="1"/>
    <col min="4379" max="4379" width="30.33203125" style="1" customWidth="1"/>
    <col min="4380" max="4380" width="5" style="1" customWidth="1"/>
    <col min="4381" max="4381" width="0" style="1" hidden="1" customWidth="1"/>
    <col min="4382" max="4382" width="14.33203125" style="1" customWidth="1"/>
    <col min="4383" max="4383" width="5.6640625" style="1" customWidth="1"/>
    <col min="4384" max="4384" width="0" style="1" hidden="1" customWidth="1"/>
    <col min="4385" max="4385" width="17.33203125" style="1" customWidth="1"/>
    <col min="4386" max="4386" width="12.6640625" style="1" customWidth="1"/>
    <col min="4387" max="4387" width="0" style="1" hidden="1" customWidth="1"/>
    <col min="4388" max="4388" width="5.33203125" style="1" customWidth="1"/>
    <col min="4389" max="4389" width="0" style="1" hidden="1" customWidth="1"/>
    <col min="4390" max="4390" width="17" style="1" customWidth="1"/>
    <col min="4391" max="4391" width="6.33203125" style="1" customWidth="1"/>
    <col min="4392" max="4392" width="0" style="1" hidden="1" customWidth="1"/>
    <col min="4393" max="4393" width="14.33203125" style="1" customWidth="1"/>
    <col min="4394" max="4394" width="7.5546875" style="1" customWidth="1"/>
    <col min="4395" max="4395" width="0" style="1" hidden="1" customWidth="1"/>
    <col min="4396" max="4397" width="14.33203125" style="1" customWidth="1"/>
    <col min="4398" max="4398" width="20.88671875" style="1" customWidth="1"/>
    <col min="4399" max="4399" width="14.44140625" style="1" customWidth="1"/>
    <col min="4400" max="4400" width="15" style="1" customWidth="1"/>
    <col min="4401" max="4401" width="2.6640625" style="1" customWidth="1"/>
    <col min="4402" max="4402" width="11.6640625" style="1" customWidth="1"/>
    <col min="4403" max="4403" width="11.5546875" style="1" customWidth="1"/>
    <col min="4404" max="4404" width="2.33203125" style="1" customWidth="1"/>
    <col min="4405" max="4405" width="41" style="1" customWidth="1"/>
    <col min="4406" max="4406" width="14.33203125" style="1" customWidth="1"/>
    <col min="4407" max="4408" width="11.5546875" style="1" customWidth="1"/>
    <col min="4409" max="4409" width="21.88671875" style="1" customWidth="1"/>
    <col min="4410" max="4601" width="11.5546875" style="1"/>
    <col min="4602" max="4602" width="21.88671875" style="1" customWidth="1"/>
    <col min="4603" max="4603" width="13.88671875" style="1" customWidth="1"/>
    <col min="4604" max="4604" width="38.6640625" style="1" customWidth="1"/>
    <col min="4605" max="4605" width="3" style="1" bestFit="1" customWidth="1"/>
    <col min="4606" max="4606" width="32.33203125" style="1" customWidth="1"/>
    <col min="4607" max="4607" width="46.33203125" style="1" customWidth="1"/>
    <col min="4608" max="4608" width="19" style="1" customWidth="1"/>
    <col min="4609" max="4609" width="0" style="1" hidden="1" customWidth="1"/>
    <col min="4610" max="4610" width="17.6640625" style="1" customWidth="1"/>
    <col min="4611" max="4611" width="0" style="1" hidden="1" customWidth="1"/>
    <col min="4612" max="4612" width="22.33203125" style="1" customWidth="1"/>
    <col min="4613" max="4613" width="5.33203125" style="1" customWidth="1"/>
    <col min="4614" max="4614" width="36.33203125" style="1" customWidth="1"/>
    <col min="4615" max="4615" width="5.6640625" style="1" customWidth="1"/>
    <col min="4616" max="4616" width="0" style="1" hidden="1" customWidth="1"/>
    <col min="4617" max="4617" width="20.6640625" style="1" customWidth="1"/>
    <col min="4618" max="4618" width="4.88671875" style="1" customWidth="1"/>
    <col min="4619" max="4619" width="0" style="1" hidden="1" customWidth="1"/>
    <col min="4620" max="4620" width="24.6640625" style="1" customWidth="1"/>
    <col min="4621" max="4621" width="12.33203125" style="1" customWidth="1"/>
    <col min="4622" max="4622" width="0" style="1" hidden="1" customWidth="1"/>
    <col min="4623" max="4623" width="3.44140625" style="1" customWidth="1"/>
    <col min="4624" max="4624" width="0" style="1" hidden="1" customWidth="1"/>
    <col min="4625" max="4625" width="17.6640625" style="1" customWidth="1"/>
    <col min="4626" max="4626" width="3.44140625" style="1" customWidth="1"/>
    <col min="4627" max="4627" width="0" style="1" hidden="1" customWidth="1"/>
    <col min="4628" max="4628" width="23.6640625" style="1" customWidth="1"/>
    <col min="4629" max="4629" width="10" style="1" customWidth="1"/>
    <col min="4630" max="4630" width="0" style="1" hidden="1" customWidth="1"/>
    <col min="4631" max="4632" width="14.6640625" style="1" customWidth="1"/>
    <col min="4633" max="4633" width="12.88671875" style="1" customWidth="1"/>
    <col min="4634" max="4634" width="3.33203125" style="1" customWidth="1"/>
    <col min="4635" max="4635" width="30.33203125" style="1" customWidth="1"/>
    <col min="4636" max="4636" width="5" style="1" customWidth="1"/>
    <col min="4637" max="4637" width="0" style="1" hidden="1" customWidth="1"/>
    <col min="4638" max="4638" width="14.33203125" style="1" customWidth="1"/>
    <col min="4639" max="4639" width="5.6640625" style="1" customWidth="1"/>
    <col min="4640" max="4640" width="0" style="1" hidden="1" customWidth="1"/>
    <col min="4641" max="4641" width="17.33203125" style="1" customWidth="1"/>
    <col min="4642" max="4642" width="12.6640625" style="1" customWidth="1"/>
    <col min="4643" max="4643" width="0" style="1" hidden="1" customWidth="1"/>
    <col min="4644" max="4644" width="5.33203125" style="1" customWidth="1"/>
    <col min="4645" max="4645" width="0" style="1" hidden="1" customWidth="1"/>
    <col min="4646" max="4646" width="17" style="1" customWidth="1"/>
    <col min="4647" max="4647" width="6.33203125" style="1" customWidth="1"/>
    <col min="4648" max="4648" width="0" style="1" hidden="1" customWidth="1"/>
    <col min="4649" max="4649" width="14.33203125" style="1" customWidth="1"/>
    <col min="4650" max="4650" width="7.5546875" style="1" customWidth="1"/>
    <col min="4651" max="4651" width="0" style="1" hidden="1" customWidth="1"/>
    <col min="4652" max="4653" width="14.33203125" style="1" customWidth="1"/>
    <col min="4654" max="4654" width="20.88671875" style="1" customWidth="1"/>
    <col min="4655" max="4655" width="14.44140625" style="1" customWidth="1"/>
    <col min="4656" max="4656" width="15" style="1" customWidth="1"/>
    <col min="4657" max="4657" width="2.6640625" style="1" customWidth="1"/>
    <col min="4658" max="4658" width="11.6640625" style="1" customWidth="1"/>
    <col min="4659" max="4659" width="11.5546875" style="1" customWidth="1"/>
    <col min="4660" max="4660" width="2.33203125" style="1" customWidth="1"/>
    <col min="4661" max="4661" width="41" style="1" customWidth="1"/>
    <col min="4662" max="4662" width="14.33203125" style="1" customWidth="1"/>
    <col min="4663" max="4664" width="11.5546875" style="1" customWidth="1"/>
    <col min="4665" max="4665" width="21.88671875" style="1" customWidth="1"/>
    <col min="4666" max="4857" width="11.5546875" style="1"/>
    <col min="4858" max="4858" width="21.88671875" style="1" customWidth="1"/>
    <col min="4859" max="4859" width="13.88671875" style="1" customWidth="1"/>
    <col min="4860" max="4860" width="38.6640625" style="1" customWidth="1"/>
    <col min="4861" max="4861" width="3" style="1" bestFit="1" customWidth="1"/>
    <col min="4862" max="4862" width="32.33203125" style="1" customWidth="1"/>
    <col min="4863" max="4863" width="46.33203125" style="1" customWidth="1"/>
    <col min="4864" max="4864" width="19" style="1" customWidth="1"/>
    <col min="4865" max="4865" width="0" style="1" hidden="1" customWidth="1"/>
    <col min="4866" max="4866" width="17.6640625" style="1" customWidth="1"/>
    <col min="4867" max="4867" width="0" style="1" hidden="1" customWidth="1"/>
    <col min="4868" max="4868" width="22.33203125" style="1" customWidth="1"/>
    <col min="4869" max="4869" width="5.33203125" style="1" customWidth="1"/>
    <col min="4870" max="4870" width="36.33203125" style="1" customWidth="1"/>
    <col min="4871" max="4871" width="5.6640625" style="1" customWidth="1"/>
    <col min="4872" max="4872" width="0" style="1" hidden="1" customWidth="1"/>
    <col min="4873" max="4873" width="20.6640625" style="1" customWidth="1"/>
    <col min="4874" max="4874" width="4.88671875" style="1" customWidth="1"/>
    <col min="4875" max="4875" width="0" style="1" hidden="1" customWidth="1"/>
    <col min="4876" max="4876" width="24.6640625" style="1" customWidth="1"/>
    <col min="4877" max="4877" width="12.33203125" style="1" customWidth="1"/>
    <col min="4878" max="4878" width="0" style="1" hidden="1" customWidth="1"/>
    <col min="4879" max="4879" width="3.44140625" style="1" customWidth="1"/>
    <col min="4880" max="4880" width="0" style="1" hidden="1" customWidth="1"/>
    <col min="4881" max="4881" width="17.6640625" style="1" customWidth="1"/>
    <col min="4882" max="4882" width="3.44140625" style="1" customWidth="1"/>
    <col min="4883" max="4883" width="0" style="1" hidden="1" customWidth="1"/>
    <col min="4884" max="4884" width="23.6640625" style="1" customWidth="1"/>
    <col min="4885" max="4885" width="10" style="1" customWidth="1"/>
    <col min="4886" max="4886" width="0" style="1" hidden="1" customWidth="1"/>
    <col min="4887" max="4888" width="14.6640625" style="1" customWidth="1"/>
    <col min="4889" max="4889" width="12.88671875" style="1" customWidth="1"/>
    <col min="4890" max="4890" width="3.33203125" style="1" customWidth="1"/>
    <col min="4891" max="4891" width="30.33203125" style="1" customWidth="1"/>
    <col min="4892" max="4892" width="5" style="1" customWidth="1"/>
    <col min="4893" max="4893" width="0" style="1" hidden="1" customWidth="1"/>
    <col min="4894" max="4894" width="14.33203125" style="1" customWidth="1"/>
    <col min="4895" max="4895" width="5.6640625" style="1" customWidth="1"/>
    <col min="4896" max="4896" width="0" style="1" hidden="1" customWidth="1"/>
    <col min="4897" max="4897" width="17.33203125" style="1" customWidth="1"/>
    <col min="4898" max="4898" width="12.6640625" style="1" customWidth="1"/>
    <col min="4899" max="4899" width="0" style="1" hidden="1" customWidth="1"/>
    <col min="4900" max="4900" width="5.33203125" style="1" customWidth="1"/>
    <col min="4901" max="4901" width="0" style="1" hidden="1" customWidth="1"/>
    <col min="4902" max="4902" width="17" style="1" customWidth="1"/>
    <col min="4903" max="4903" width="6.33203125" style="1" customWidth="1"/>
    <col min="4904" max="4904" width="0" style="1" hidden="1" customWidth="1"/>
    <col min="4905" max="4905" width="14.33203125" style="1" customWidth="1"/>
    <col min="4906" max="4906" width="7.5546875" style="1" customWidth="1"/>
    <col min="4907" max="4907" width="0" style="1" hidden="1" customWidth="1"/>
    <col min="4908" max="4909" width="14.33203125" style="1" customWidth="1"/>
    <col min="4910" max="4910" width="20.88671875" style="1" customWidth="1"/>
    <col min="4911" max="4911" width="14.44140625" style="1" customWidth="1"/>
    <col min="4912" max="4912" width="15" style="1" customWidth="1"/>
    <col min="4913" max="4913" width="2.6640625" style="1" customWidth="1"/>
    <col min="4914" max="4914" width="11.6640625" style="1" customWidth="1"/>
    <col min="4915" max="4915" width="11.5546875" style="1" customWidth="1"/>
    <col min="4916" max="4916" width="2.33203125" style="1" customWidth="1"/>
    <col min="4917" max="4917" width="41" style="1" customWidth="1"/>
    <col min="4918" max="4918" width="14.33203125" style="1" customWidth="1"/>
    <col min="4919" max="4920" width="11.5546875" style="1" customWidth="1"/>
    <col min="4921" max="4921" width="21.88671875" style="1" customWidth="1"/>
    <col min="4922" max="5113" width="11.5546875" style="1"/>
    <col min="5114" max="5114" width="21.88671875" style="1" customWidth="1"/>
    <col min="5115" max="5115" width="13.88671875" style="1" customWidth="1"/>
    <col min="5116" max="5116" width="38.6640625" style="1" customWidth="1"/>
    <col min="5117" max="5117" width="3" style="1" bestFit="1" customWidth="1"/>
    <col min="5118" max="5118" width="32.33203125" style="1" customWidth="1"/>
    <col min="5119" max="5119" width="46.33203125" style="1" customWidth="1"/>
    <col min="5120" max="5120" width="19" style="1" customWidth="1"/>
    <col min="5121" max="5121" width="0" style="1" hidden="1" customWidth="1"/>
    <col min="5122" max="5122" width="17.6640625" style="1" customWidth="1"/>
    <col min="5123" max="5123" width="0" style="1" hidden="1" customWidth="1"/>
    <col min="5124" max="5124" width="22.33203125" style="1" customWidth="1"/>
    <col min="5125" max="5125" width="5.33203125" style="1" customWidth="1"/>
    <col min="5126" max="5126" width="36.33203125" style="1" customWidth="1"/>
    <col min="5127" max="5127" width="5.6640625" style="1" customWidth="1"/>
    <col min="5128" max="5128" width="0" style="1" hidden="1" customWidth="1"/>
    <col min="5129" max="5129" width="20.6640625" style="1" customWidth="1"/>
    <col min="5130" max="5130" width="4.88671875" style="1" customWidth="1"/>
    <col min="5131" max="5131" width="0" style="1" hidden="1" customWidth="1"/>
    <col min="5132" max="5132" width="24.6640625" style="1" customWidth="1"/>
    <col min="5133" max="5133" width="12.33203125" style="1" customWidth="1"/>
    <col min="5134" max="5134" width="0" style="1" hidden="1" customWidth="1"/>
    <col min="5135" max="5135" width="3.44140625" style="1" customWidth="1"/>
    <col min="5136" max="5136" width="0" style="1" hidden="1" customWidth="1"/>
    <col min="5137" max="5137" width="17.6640625" style="1" customWidth="1"/>
    <col min="5138" max="5138" width="3.44140625" style="1" customWidth="1"/>
    <col min="5139" max="5139" width="0" style="1" hidden="1" customWidth="1"/>
    <col min="5140" max="5140" width="23.6640625" style="1" customWidth="1"/>
    <col min="5141" max="5141" width="10" style="1" customWidth="1"/>
    <col min="5142" max="5142" width="0" style="1" hidden="1" customWidth="1"/>
    <col min="5143" max="5144" width="14.6640625" style="1" customWidth="1"/>
    <col min="5145" max="5145" width="12.88671875" style="1" customWidth="1"/>
    <col min="5146" max="5146" width="3.33203125" style="1" customWidth="1"/>
    <col min="5147" max="5147" width="30.33203125" style="1" customWidth="1"/>
    <col min="5148" max="5148" width="5" style="1" customWidth="1"/>
    <col min="5149" max="5149" width="0" style="1" hidden="1" customWidth="1"/>
    <col min="5150" max="5150" width="14.33203125" style="1" customWidth="1"/>
    <col min="5151" max="5151" width="5.6640625" style="1" customWidth="1"/>
    <col min="5152" max="5152" width="0" style="1" hidden="1" customWidth="1"/>
    <col min="5153" max="5153" width="17.33203125" style="1" customWidth="1"/>
    <col min="5154" max="5154" width="12.6640625" style="1" customWidth="1"/>
    <col min="5155" max="5155" width="0" style="1" hidden="1" customWidth="1"/>
    <col min="5156" max="5156" width="5.33203125" style="1" customWidth="1"/>
    <col min="5157" max="5157" width="0" style="1" hidden="1" customWidth="1"/>
    <col min="5158" max="5158" width="17" style="1" customWidth="1"/>
    <col min="5159" max="5159" width="6.33203125" style="1" customWidth="1"/>
    <col min="5160" max="5160" width="0" style="1" hidden="1" customWidth="1"/>
    <col min="5161" max="5161" width="14.33203125" style="1" customWidth="1"/>
    <col min="5162" max="5162" width="7.5546875" style="1" customWidth="1"/>
    <col min="5163" max="5163" width="0" style="1" hidden="1" customWidth="1"/>
    <col min="5164" max="5165" width="14.33203125" style="1" customWidth="1"/>
    <col min="5166" max="5166" width="20.88671875" style="1" customWidth="1"/>
    <col min="5167" max="5167" width="14.44140625" style="1" customWidth="1"/>
    <col min="5168" max="5168" width="15" style="1" customWidth="1"/>
    <col min="5169" max="5169" width="2.6640625" style="1" customWidth="1"/>
    <col min="5170" max="5170" width="11.6640625" style="1" customWidth="1"/>
    <col min="5171" max="5171" width="11.5546875" style="1" customWidth="1"/>
    <col min="5172" max="5172" width="2.33203125" style="1" customWidth="1"/>
    <col min="5173" max="5173" width="41" style="1" customWidth="1"/>
    <col min="5174" max="5174" width="14.33203125" style="1" customWidth="1"/>
    <col min="5175" max="5176" width="11.5546875" style="1" customWidth="1"/>
    <col min="5177" max="5177" width="21.88671875" style="1" customWidth="1"/>
    <col min="5178" max="5369" width="11.5546875" style="1"/>
    <col min="5370" max="5370" width="21.88671875" style="1" customWidth="1"/>
    <col min="5371" max="5371" width="13.88671875" style="1" customWidth="1"/>
    <col min="5372" max="5372" width="38.6640625" style="1" customWidth="1"/>
    <col min="5373" max="5373" width="3" style="1" bestFit="1" customWidth="1"/>
    <col min="5374" max="5374" width="32.33203125" style="1" customWidth="1"/>
    <col min="5375" max="5375" width="46.33203125" style="1" customWidth="1"/>
    <col min="5376" max="5376" width="19" style="1" customWidth="1"/>
    <col min="5377" max="5377" width="0" style="1" hidden="1" customWidth="1"/>
    <col min="5378" max="5378" width="17.6640625" style="1" customWidth="1"/>
    <col min="5379" max="5379" width="0" style="1" hidden="1" customWidth="1"/>
    <col min="5380" max="5380" width="22.33203125" style="1" customWidth="1"/>
    <col min="5381" max="5381" width="5.33203125" style="1" customWidth="1"/>
    <col min="5382" max="5382" width="36.33203125" style="1" customWidth="1"/>
    <col min="5383" max="5383" width="5.6640625" style="1" customWidth="1"/>
    <col min="5384" max="5384" width="0" style="1" hidden="1" customWidth="1"/>
    <col min="5385" max="5385" width="20.6640625" style="1" customWidth="1"/>
    <col min="5386" max="5386" width="4.88671875" style="1" customWidth="1"/>
    <col min="5387" max="5387" width="0" style="1" hidden="1" customWidth="1"/>
    <col min="5388" max="5388" width="24.6640625" style="1" customWidth="1"/>
    <col min="5389" max="5389" width="12.33203125" style="1" customWidth="1"/>
    <col min="5390" max="5390" width="0" style="1" hidden="1" customWidth="1"/>
    <col min="5391" max="5391" width="3.44140625" style="1" customWidth="1"/>
    <col min="5392" max="5392" width="0" style="1" hidden="1" customWidth="1"/>
    <col min="5393" max="5393" width="17.6640625" style="1" customWidth="1"/>
    <col min="5394" max="5394" width="3.44140625" style="1" customWidth="1"/>
    <col min="5395" max="5395" width="0" style="1" hidden="1" customWidth="1"/>
    <col min="5396" max="5396" width="23.6640625" style="1" customWidth="1"/>
    <col min="5397" max="5397" width="10" style="1" customWidth="1"/>
    <col min="5398" max="5398" width="0" style="1" hidden="1" customWidth="1"/>
    <col min="5399" max="5400" width="14.6640625" style="1" customWidth="1"/>
    <col min="5401" max="5401" width="12.88671875" style="1" customWidth="1"/>
    <col min="5402" max="5402" width="3.33203125" style="1" customWidth="1"/>
    <col min="5403" max="5403" width="30.33203125" style="1" customWidth="1"/>
    <col min="5404" max="5404" width="5" style="1" customWidth="1"/>
    <col min="5405" max="5405" width="0" style="1" hidden="1" customWidth="1"/>
    <col min="5406" max="5406" width="14.33203125" style="1" customWidth="1"/>
    <col min="5407" max="5407" width="5.6640625" style="1" customWidth="1"/>
    <col min="5408" max="5408" width="0" style="1" hidden="1" customWidth="1"/>
    <col min="5409" max="5409" width="17.33203125" style="1" customWidth="1"/>
    <col min="5410" max="5410" width="12.6640625" style="1" customWidth="1"/>
    <col min="5411" max="5411" width="0" style="1" hidden="1" customWidth="1"/>
    <col min="5412" max="5412" width="5.33203125" style="1" customWidth="1"/>
    <col min="5413" max="5413" width="0" style="1" hidden="1" customWidth="1"/>
    <col min="5414" max="5414" width="17" style="1" customWidth="1"/>
    <col min="5415" max="5415" width="6.33203125" style="1" customWidth="1"/>
    <col min="5416" max="5416" width="0" style="1" hidden="1" customWidth="1"/>
    <col min="5417" max="5417" width="14.33203125" style="1" customWidth="1"/>
    <col min="5418" max="5418" width="7.5546875" style="1" customWidth="1"/>
    <col min="5419" max="5419" width="0" style="1" hidden="1" customWidth="1"/>
    <col min="5420" max="5421" width="14.33203125" style="1" customWidth="1"/>
    <col min="5422" max="5422" width="20.88671875" style="1" customWidth="1"/>
    <col min="5423" max="5423" width="14.44140625" style="1" customWidth="1"/>
    <col min="5424" max="5424" width="15" style="1" customWidth="1"/>
    <col min="5425" max="5425" width="2.6640625" style="1" customWidth="1"/>
    <col min="5426" max="5426" width="11.6640625" style="1" customWidth="1"/>
    <col min="5427" max="5427" width="11.5546875" style="1" customWidth="1"/>
    <col min="5428" max="5428" width="2.33203125" style="1" customWidth="1"/>
    <col min="5429" max="5429" width="41" style="1" customWidth="1"/>
    <col min="5430" max="5430" width="14.33203125" style="1" customWidth="1"/>
    <col min="5431" max="5432" width="11.5546875" style="1" customWidth="1"/>
    <col min="5433" max="5433" width="21.88671875" style="1" customWidth="1"/>
    <col min="5434" max="5625" width="11.5546875" style="1"/>
    <col min="5626" max="5626" width="21.88671875" style="1" customWidth="1"/>
    <col min="5627" max="5627" width="13.88671875" style="1" customWidth="1"/>
    <col min="5628" max="5628" width="38.6640625" style="1" customWidth="1"/>
    <col min="5629" max="5629" width="3" style="1" bestFit="1" customWidth="1"/>
    <col min="5630" max="5630" width="32.33203125" style="1" customWidth="1"/>
    <col min="5631" max="5631" width="46.33203125" style="1" customWidth="1"/>
    <col min="5632" max="5632" width="19" style="1" customWidth="1"/>
    <col min="5633" max="5633" width="0" style="1" hidden="1" customWidth="1"/>
    <col min="5634" max="5634" width="17.6640625" style="1" customWidth="1"/>
    <col min="5635" max="5635" width="0" style="1" hidden="1" customWidth="1"/>
    <col min="5636" max="5636" width="22.33203125" style="1" customWidth="1"/>
    <col min="5637" max="5637" width="5.33203125" style="1" customWidth="1"/>
    <col min="5638" max="5638" width="36.33203125" style="1" customWidth="1"/>
    <col min="5639" max="5639" width="5.6640625" style="1" customWidth="1"/>
    <col min="5640" max="5640" width="0" style="1" hidden="1" customWidth="1"/>
    <col min="5641" max="5641" width="20.6640625" style="1" customWidth="1"/>
    <col min="5642" max="5642" width="4.88671875" style="1" customWidth="1"/>
    <col min="5643" max="5643" width="0" style="1" hidden="1" customWidth="1"/>
    <col min="5644" max="5644" width="24.6640625" style="1" customWidth="1"/>
    <col min="5645" max="5645" width="12.33203125" style="1" customWidth="1"/>
    <col min="5646" max="5646" width="0" style="1" hidden="1" customWidth="1"/>
    <col min="5647" max="5647" width="3.44140625" style="1" customWidth="1"/>
    <col min="5648" max="5648" width="0" style="1" hidden="1" customWidth="1"/>
    <col min="5649" max="5649" width="17.6640625" style="1" customWidth="1"/>
    <col min="5650" max="5650" width="3.44140625" style="1" customWidth="1"/>
    <col min="5651" max="5651" width="0" style="1" hidden="1" customWidth="1"/>
    <col min="5652" max="5652" width="23.6640625" style="1" customWidth="1"/>
    <col min="5653" max="5653" width="10" style="1" customWidth="1"/>
    <col min="5654" max="5654" width="0" style="1" hidden="1" customWidth="1"/>
    <col min="5655" max="5656" width="14.6640625" style="1" customWidth="1"/>
    <col min="5657" max="5657" width="12.88671875" style="1" customWidth="1"/>
    <col min="5658" max="5658" width="3.33203125" style="1" customWidth="1"/>
    <col min="5659" max="5659" width="30.33203125" style="1" customWidth="1"/>
    <col min="5660" max="5660" width="5" style="1" customWidth="1"/>
    <col min="5661" max="5661" width="0" style="1" hidden="1" customWidth="1"/>
    <col min="5662" max="5662" width="14.33203125" style="1" customWidth="1"/>
    <col min="5663" max="5663" width="5.6640625" style="1" customWidth="1"/>
    <col min="5664" max="5664" width="0" style="1" hidden="1" customWidth="1"/>
    <col min="5665" max="5665" width="17.33203125" style="1" customWidth="1"/>
    <col min="5666" max="5666" width="12.6640625" style="1" customWidth="1"/>
    <col min="5667" max="5667" width="0" style="1" hidden="1" customWidth="1"/>
    <col min="5668" max="5668" width="5.33203125" style="1" customWidth="1"/>
    <col min="5669" max="5669" width="0" style="1" hidden="1" customWidth="1"/>
    <col min="5670" max="5670" width="17" style="1" customWidth="1"/>
    <col min="5671" max="5671" width="6.33203125" style="1" customWidth="1"/>
    <col min="5672" max="5672" width="0" style="1" hidden="1" customWidth="1"/>
    <col min="5673" max="5673" width="14.33203125" style="1" customWidth="1"/>
    <col min="5674" max="5674" width="7.5546875" style="1" customWidth="1"/>
    <col min="5675" max="5675" width="0" style="1" hidden="1" customWidth="1"/>
    <col min="5676" max="5677" width="14.33203125" style="1" customWidth="1"/>
    <col min="5678" max="5678" width="20.88671875" style="1" customWidth="1"/>
    <col min="5679" max="5679" width="14.44140625" style="1" customWidth="1"/>
    <col min="5680" max="5680" width="15" style="1" customWidth="1"/>
    <col min="5681" max="5681" width="2.6640625" style="1" customWidth="1"/>
    <col min="5682" max="5682" width="11.6640625" style="1" customWidth="1"/>
    <col min="5683" max="5683" width="11.5546875" style="1" customWidth="1"/>
    <col min="5684" max="5684" width="2.33203125" style="1" customWidth="1"/>
    <col min="5685" max="5685" width="41" style="1" customWidth="1"/>
    <col min="5686" max="5686" width="14.33203125" style="1" customWidth="1"/>
    <col min="5687" max="5688" width="11.5546875" style="1" customWidth="1"/>
    <col min="5689" max="5689" width="21.88671875" style="1" customWidth="1"/>
    <col min="5690" max="5881" width="11.5546875" style="1"/>
    <col min="5882" max="5882" width="21.88671875" style="1" customWidth="1"/>
    <col min="5883" max="5883" width="13.88671875" style="1" customWidth="1"/>
    <col min="5884" max="5884" width="38.6640625" style="1" customWidth="1"/>
    <col min="5885" max="5885" width="3" style="1" bestFit="1" customWidth="1"/>
    <col min="5886" max="5886" width="32.33203125" style="1" customWidth="1"/>
    <col min="5887" max="5887" width="46.33203125" style="1" customWidth="1"/>
    <col min="5888" max="5888" width="19" style="1" customWidth="1"/>
    <col min="5889" max="5889" width="0" style="1" hidden="1" customWidth="1"/>
    <col min="5890" max="5890" width="17.6640625" style="1" customWidth="1"/>
    <col min="5891" max="5891" width="0" style="1" hidden="1" customWidth="1"/>
    <col min="5892" max="5892" width="22.33203125" style="1" customWidth="1"/>
    <col min="5893" max="5893" width="5.33203125" style="1" customWidth="1"/>
    <col min="5894" max="5894" width="36.33203125" style="1" customWidth="1"/>
    <col min="5895" max="5895" width="5.6640625" style="1" customWidth="1"/>
    <col min="5896" max="5896" width="0" style="1" hidden="1" customWidth="1"/>
    <col min="5897" max="5897" width="20.6640625" style="1" customWidth="1"/>
    <col min="5898" max="5898" width="4.88671875" style="1" customWidth="1"/>
    <col min="5899" max="5899" width="0" style="1" hidden="1" customWidth="1"/>
    <col min="5900" max="5900" width="24.6640625" style="1" customWidth="1"/>
    <col min="5901" max="5901" width="12.33203125" style="1" customWidth="1"/>
    <col min="5902" max="5902" width="0" style="1" hidden="1" customWidth="1"/>
    <col min="5903" max="5903" width="3.44140625" style="1" customWidth="1"/>
    <col min="5904" max="5904" width="0" style="1" hidden="1" customWidth="1"/>
    <col min="5905" max="5905" width="17.6640625" style="1" customWidth="1"/>
    <col min="5906" max="5906" width="3.44140625" style="1" customWidth="1"/>
    <col min="5907" max="5907" width="0" style="1" hidden="1" customWidth="1"/>
    <col min="5908" max="5908" width="23.6640625" style="1" customWidth="1"/>
    <col min="5909" max="5909" width="10" style="1" customWidth="1"/>
    <col min="5910" max="5910" width="0" style="1" hidden="1" customWidth="1"/>
    <col min="5911" max="5912" width="14.6640625" style="1" customWidth="1"/>
    <col min="5913" max="5913" width="12.88671875" style="1" customWidth="1"/>
    <col min="5914" max="5914" width="3.33203125" style="1" customWidth="1"/>
    <col min="5915" max="5915" width="30.33203125" style="1" customWidth="1"/>
    <col min="5916" max="5916" width="5" style="1" customWidth="1"/>
    <col min="5917" max="5917" width="0" style="1" hidden="1" customWidth="1"/>
    <col min="5918" max="5918" width="14.33203125" style="1" customWidth="1"/>
    <col min="5919" max="5919" width="5.6640625" style="1" customWidth="1"/>
    <col min="5920" max="5920" width="0" style="1" hidden="1" customWidth="1"/>
    <col min="5921" max="5921" width="17.33203125" style="1" customWidth="1"/>
    <col min="5922" max="5922" width="12.6640625" style="1" customWidth="1"/>
    <col min="5923" max="5923" width="0" style="1" hidden="1" customWidth="1"/>
    <col min="5924" max="5924" width="5.33203125" style="1" customWidth="1"/>
    <col min="5925" max="5925" width="0" style="1" hidden="1" customWidth="1"/>
    <col min="5926" max="5926" width="17" style="1" customWidth="1"/>
    <col min="5927" max="5927" width="6.33203125" style="1" customWidth="1"/>
    <col min="5928" max="5928" width="0" style="1" hidden="1" customWidth="1"/>
    <col min="5929" max="5929" width="14.33203125" style="1" customWidth="1"/>
    <col min="5930" max="5930" width="7.5546875" style="1" customWidth="1"/>
    <col min="5931" max="5931" width="0" style="1" hidden="1" customWidth="1"/>
    <col min="5932" max="5933" width="14.33203125" style="1" customWidth="1"/>
    <col min="5934" max="5934" width="20.88671875" style="1" customWidth="1"/>
    <col min="5935" max="5935" width="14.44140625" style="1" customWidth="1"/>
    <col min="5936" max="5936" width="15" style="1" customWidth="1"/>
    <col min="5937" max="5937" width="2.6640625" style="1" customWidth="1"/>
    <col min="5938" max="5938" width="11.6640625" style="1" customWidth="1"/>
    <col min="5939" max="5939" width="11.5546875" style="1" customWidth="1"/>
    <col min="5940" max="5940" width="2.33203125" style="1" customWidth="1"/>
    <col min="5941" max="5941" width="41" style="1" customWidth="1"/>
    <col min="5942" max="5942" width="14.33203125" style="1" customWidth="1"/>
    <col min="5943" max="5944" width="11.5546875" style="1" customWidth="1"/>
    <col min="5945" max="5945" width="21.88671875" style="1" customWidth="1"/>
    <col min="5946" max="6137" width="11.5546875" style="1"/>
    <col min="6138" max="6138" width="21.88671875" style="1" customWidth="1"/>
    <col min="6139" max="6139" width="13.88671875" style="1" customWidth="1"/>
    <col min="6140" max="6140" width="38.6640625" style="1" customWidth="1"/>
    <col min="6141" max="6141" width="3" style="1" bestFit="1" customWidth="1"/>
    <col min="6142" max="6142" width="32.33203125" style="1" customWidth="1"/>
    <col min="6143" max="6143" width="46.33203125" style="1" customWidth="1"/>
    <col min="6144" max="6144" width="19" style="1" customWidth="1"/>
    <col min="6145" max="6145" width="0" style="1" hidden="1" customWidth="1"/>
    <col min="6146" max="6146" width="17.6640625" style="1" customWidth="1"/>
    <col min="6147" max="6147" width="0" style="1" hidden="1" customWidth="1"/>
    <col min="6148" max="6148" width="22.33203125" style="1" customWidth="1"/>
    <col min="6149" max="6149" width="5.33203125" style="1" customWidth="1"/>
    <col min="6150" max="6150" width="36.33203125" style="1" customWidth="1"/>
    <col min="6151" max="6151" width="5.6640625" style="1" customWidth="1"/>
    <col min="6152" max="6152" width="0" style="1" hidden="1" customWidth="1"/>
    <col min="6153" max="6153" width="20.6640625" style="1" customWidth="1"/>
    <col min="6154" max="6154" width="4.88671875" style="1" customWidth="1"/>
    <col min="6155" max="6155" width="0" style="1" hidden="1" customWidth="1"/>
    <col min="6156" max="6156" width="24.6640625" style="1" customWidth="1"/>
    <col min="6157" max="6157" width="12.33203125" style="1" customWidth="1"/>
    <col min="6158" max="6158" width="0" style="1" hidden="1" customWidth="1"/>
    <col min="6159" max="6159" width="3.44140625" style="1" customWidth="1"/>
    <col min="6160" max="6160" width="0" style="1" hidden="1" customWidth="1"/>
    <col min="6161" max="6161" width="17.6640625" style="1" customWidth="1"/>
    <col min="6162" max="6162" width="3.44140625" style="1" customWidth="1"/>
    <col min="6163" max="6163" width="0" style="1" hidden="1" customWidth="1"/>
    <col min="6164" max="6164" width="23.6640625" style="1" customWidth="1"/>
    <col min="6165" max="6165" width="10" style="1" customWidth="1"/>
    <col min="6166" max="6166" width="0" style="1" hidden="1" customWidth="1"/>
    <col min="6167" max="6168" width="14.6640625" style="1" customWidth="1"/>
    <col min="6169" max="6169" width="12.88671875" style="1" customWidth="1"/>
    <col min="6170" max="6170" width="3.33203125" style="1" customWidth="1"/>
    <col min="6171" max="6171" width="30.33203125" style="1" customWidth="1"/>
    <col min="6172" max="6172" width="5" style="1" customWidth="1"/>
    <col min="6173" max="6173" width="0" style="1" hidden="1" customWidth="1"/>
    <col min="6174" max="6174" width="14.33203125" style="1" customWidth="1"/>
    <col min="6175" max="6175" width="5.6640625" style="1" customWidth="1"/>
    <col min="6176" max="6176" width="0" style="1" hidden="1" customWidth="1"/>
    <col min="6177" max="6177" width="17.33203125" style="1" customWidth="1"/>
    <col min="6178" max="6178" width="12.6640625" style="1" customWidth="1"/>
    <col min="6179" max="6179" width="0" style="1" hidden="1" customWidth="1"/>
    <col min="6180" max="6180" width="5.33203125" style="1" customWidth="1"/>
    <col min="6181" max="6181" width="0" style="1" hidden="1" customWidth="1"/>
    <col min="6182" max="6182" width="17" style="1" customWidth="1"/>
    <col min="6183" max="6183" width="6.33203125" style="1" customWidth="1"/>
    <col min="6184" max="6184" width="0" style="1" hidden="1" customWidth="1"/>
    <col min="6185" max="6185" width="14.33203125" style="1" customWidth="1"/>
    <col min="6186" max="6186" width="7.5546875" style="1" customWidth="1"/>
    <col min="6187" max="6187" width="0" style="1" hidden="1" customWidth="1"/>
    <col min="6188" max="6189" width="14.33203125" style="1" customWidth="1"/>
    <col min="6190" max="6190" width="20.88671875" style="1" customWidth="1"/>
    <col min="6191" max="6191" width="14.44140625" style="1" customWidth="1"/>
    <col min="6192" max="6192" width="15" style="1" customWidth="1"/>
    <col min="6193" max="6193" width="2.6640625" style="1" customWidth="1"/>
    <col min="6194" max="6194" width="11.6640625" style="1" customWidth="1"/>
    <col min="6195" max="6195" width="11.5546875" style="1" customWidth="1"/>
    <col min="6196" max="6196" width="2.33203125" style="1" customWidth="1"/>
    <col min="6197" max="6197" width="41" style="1" customWidth="1"/>
    <col min="6198" max="6198" width="14.33203125" style="1" customWidth="1"/>
    <col min="6199" max="6200" width="11.5546875" style="1" customWidth="1"/>
    <col min="6201" max="6201" width="21.88671875" style="1" customWidth="1"/>
    <col min="6202" max="6393" width="11.5546875" style="1"/>
    <col min="6394" max="6394" width="21.88671875" style="1" customWidth="1"/>
    <col min="6395" max="6395" width="13.88671875" style="1" customWidth="1"/>
    <col min="6396" max="6396" width="38.6640625" style="1" customWidth="1"/>
    <col min="6397" max="6397" width="3" style="1" bestFit="1" customWidth="1"/>
    <col min="6398" max="6398" width="32.33203125" style="1" customWidth="1"/>
    <col min="6399" max="6399" width="46.33203125" style="1" customWidth="1"/>
    <col min="6400" max="6400" width="19" style="1" customWidth="1"/>
    <col min="6401" max="6401" width="0" style="1" hidden="1" customWidth="1"/>
    <col min="6402" max="6402" width="17.6640625" style="1" customWidth="1"/>
    <col min="6403" max="6403" width="0" style="1" hidden="1" customWidth="1"/>
    <col min="6404" max="6404" width="22.33203125" style="1" customWidth="1"/>
    <col min="6405" max="6405" width="5.33203125" style="1" customWidth="1"/>
    <col min="6406" max="6406" width="36.33203125" style="1" customWidth="1"/>
    <col min="6407" max="6407" width="5.6640625" style="1" customWidth="1"/>
    <col min="6408" max="6408" width="0" style="1" hidden="1" customWidth="1"/>
    <col min="6409" max="6409" width="20.6640625" style="1" customWidth="1"/>
    <col min="6410" max="6410" width="4.88671875" style="1" customWidth="1"/>
    <col min="6411" max="6411" width="0" style="1" hidden="1" customWidth="1"/>
    <col min="6412" max="6412" width="24.6640625" style="1" customWidth="1"/>
    <col min="6413" max="6413" width="12.33203125" style="1" customWidth="1"/>
    <col min="6414" max="6414" width="0" style="1" hidden="1" customWidth="1"/>
    <col min="6415" max="6415" width="3.44140625" style="1" customWidth="1"/>
    <col min="6416" max="6416" width="0" style="1" hidden="1" customWidth="1"/>
    <col min="6417" max="6417" width="17.6640625" style="1" customWidth="1"/>
    <col min="6418" max="6418" width="3.44140625" style="1" customWidth="1"/>
    <col min="6419" max="6419" width="0" style="1" hidden="1" customWidth="1"/>
    <col min="6420" max="6420" width="23.6640625" style="1" customWidth="1"/>
    <col min="6421" max="6421" width="10" style="1" customWidth="1"/>
    <col min="6422" max="6422" width="0" style="1" hidden="1" customWidth="1"/>
    <col min="6423" max="6424" width="14.6640625" style="1" customWidth="1"/>
    <col min="6425" max="6425" width="12.88671875" style="1" customWidth="1"/>
    <col min="6426" max="6426" width="3.33203125" style="1" customWidth="1"/>
    <col min="6427" max="6427" width="30.33203125" style="1" customWidth="1"/>
    <col min="6428" max="6428" width="5" style="1" customWidth="1"/>
    <col min="6429" max="6429" width="0" style="1" hidden="1" customWidth="1"/>
    <col min="6430" max="6430" width="14.33203125" style="1" customWidth="1"/>
    <col min="6431" max="6431" width="5.6640625" style="1" customWidth="1"/>
    <col min="6432" max="6432" width="0" style="1" hidden="1" customWidth="1"/>
    <col min="6433" max="6433" width="17.33203125" style="1" customWidth="1"/>
    <col min="6434" max="6434" width="12.6640625" style="1" customWidth="1"/>
    <col min="6435" max="6435" width="0" style="1" hidden="1" customWidth="1"/>
    <col min="6436" max="6436" width="5.33203125" style="1" customWidth="1"/>
    <col min="6437" max="6437" width="0" style="1" hidden="1" customWidth="1"/>
    <col min="6438" max="6438" width="17" style="1" customWidth="1"/>
    <col min="6439" max="6439" width="6.33203125" style="1" customWidth="1"/>
    <col min="6440" max="6440" width="0" style="1" hidden="1" customWidth="1"/>
    <col min="6441" max="6441" width="14.33203125" style="1" customWidth="1"/>
    <col min="6442" max="6442" width="7.5546875" style="1" customWidth="1"/>
    <col min="6443" max="6443" width="0" style="1" hidden="1" customWidth="1"/>
    <col min="6444" max="6445" width="14.33203125" style="1" customWidth="1"/>
    <col min="6446" max="6446" width="20.88671875" style="1" customWidth="1"/>
    <col min="6447" max="6447" width="14.44140625" style="1" customWidth="1"/>
    <col min="6448" max="6448" width="15" style="1" customWidth="1"/>
    <col min="6449" max="6449" width="2.6640625" style="1" customWidth="1"/>
    <col min="6450" max="6450" width="11.6640625" style="1" customWidth="1"/>
    <col min="6451" max="6451" width="11.5546875" style="1" customWidth="1"/>
    <col min="6452" max="6452" width="2.33203125" style="1" customWidth="1"/>
    <col min="6453" max="6453" width="41" style="1" customWidth="1"/>
    <col min="6454" max="6454" width="14.33203125" style="1" customWidth="1"/>
    <col min="6455" max="6456" width="11.5546875" style="1" customWidth="1"/>
    <col min="6457" max="6457" width="21.88671875" style="1" customWidth="1"/>
    <col min="6458" max="6649" width="11.5546875" style="1"/>
    <col min="6650" max="6650" width="21.88671875" style="1" customWidth="1"/>
    <col min="6651" max="6651" width="13.88671875" style="1" customWidth="1"/>
    <col min="6652" max="6652" width="38.6640625" style="1" customWidth="1"/>
    <col min="6653" max="6653" width="3" style="1" bestFit="1" customWidth="1"/>
    <col min="6654" max="6654" width="32.33203125" style="1" customWidth="1"/>
    <col min="6655" max="6655" width="46.33203125" style="1" customWidth="1"/>
    <col min="6656" max="6656" width="19" style="1" customWidth="1"/>
    <col min="6657" max="6657" width="0" style="1" hidden="1" customWidth="1"/>
    <col min="6658" max="6658" width="17.6640625" style="1" customWidth="1"/>
    <col min="6659" max="6659" width="0" style="1" hidden="1" customWidth="1"/>
    <col min="6660" max="6660" width="22.33203125" style="1" customWidth="1"/>
    <col min="6661" max="6661" width="5.33203125" style="1" customWidth="1"/>
    <col min="6662" max="6662" width="36.33203125" style="1" customWidth="1"/>
    <col min="6663" max="6663" width="5.6640625" style="1" customWidth="1"/>
    <col min="6664" max="6664" width="0" style="1" hidden="1" customWidth="1"/>
    <col min="6665" max="6665" width="20.6640625" style="1" customWidth="1"/>
    <col min="6666" max="6666" width="4.88671875" style="1" customWidth="1"/>
    <col min="6667" max="6667" width="0" style="1" hidden="1" customWidth="1"/>
    <col min="6668" max="6668" width="24.6640625" style="1" customWidth="1"/>
    <col min="6669" max="6669" width="12.33203125" style="1" customWidth="1"/>
    <col min="6670" max="6670" width="0" style="1" hidden="1" customWidth="1"/>
    <col min="6671" max="6671" width="3.44140625" style="1" customWidth="1"/>
    <col min="6672" max="6672" width="0" style="1" hidden="1" customWidth="1"/>
    <col min="6673" max="6673" width="17.6640625" style="1" customWidth="1"/>
    <col min="6674" max="6674" width="3.44140625" style="1" customWidth="1"/>
    <col min="6675" max="6675" width="0" style="1" hidden="1" customWidth="1"/>
    <col min="6676" max="6676" width="23.6640625" style="1" customWidth="1"/>
    <col min="6677" max="6677" width="10" style="1" customWidth="1"/>
    <col min="6678" max="6678" width="0" style="1" hidden="1" customWidth="1"/>
    <col min="6679" max="6680" width="14.6640625" style="1" customWidth="1"/>
    <col min="6681" max="6681" width="12.88671875" style="1" customWidth="1"/>
    <col min="6682" max="6682" width="3.33203125" style="1" customWidth="1"/>
    <col min="6683" max="6683" width="30.33203125" style="1" customWidth="1"/>
    <col min="6684" max="6684" width="5" style="1" customWidth="1"/>
    <col min="6685" max="6685" width="0" style="1" hidden="1" customWidth="1"/>
    <col min="6686" max="6686" width="14.33203125" style="1" customWidth="1"/>
    <col min="6687" max="6687" width="5.6640625" style="1" customWidth="1"/>
    <col min="6688" max="6688" width="0" style="1" hidden="1" customWidth="1"/>
    <col min="6689" max="6689" width="17.33203125" style="1" customWidth="1"/>
    <col min="6690" max="6690" width="12.6640625" style="1" customWidth="1"/>
    <col min="6691" max="6691" width="0" style="1" hidden="1" customWidth="1"/>
    <col min="6692" max="6692" width="5.33203125" style="1" customWidth="1"/>
    <col min="6693" max="6693" width="0" style="1" hidden="1" customWidth="1"/>
    <col min="6694" max="6694" width="17" style="1" customWidth="1"/>
    <col min="6695" max="6695" width="6.33203125" style="1" customWidth="1"/>
    <col min="6696" max="6696" width="0" style="1" hidden="1" customWidth="1"/>
    <col min="6697" max="6697" width="14.33203125" style="1" customWidth="1"/>
    <col min="6698" max="6698" width="7.5546875" style="1" customWidth="1"/>
    <col min="6699" max="6699" width="0" style="1" hidden="1" customWidth="1"/>
    <col min="6700" max="6701" width="14.33203125" style="1" customWidth="1"/>
    <col min="6702" max="6702" width="20.88671875" style="1" customWidth="1"/>
    <col min="6703" max="6703" width="14.44140625" style="1" customWidth="1"/>
    <col min="6704" max="6704" width="15" style="1" customWidth="1"/>
    <col min="6705" max="6705" width="2.6640625" style="1" customWidth="1"/>
    <col min="6706" max="6706" width="11.6640625" style="1" customWidth="1"/>
    <col min="6707" max="6707" width="11.5546875" style="1" customWidth="1"/>
    <col min="6708" max="6708" width="2.33203125" style="1" customWidth="1"/>
    <col min="6709" max="6709" width="41" style="1" customWidth="1"/>
    <col min="6710" max="6710" width="14.33203125" style="1" customWidth="1"/>
    <col min="6711" max="6712" width="11.5546875" style="1" customWidth="1"/>
    <col min="6713" max="6713" width="21.88671875" style="1" customWidth="1"/>
    <col min="6714" max="6905" width="11.5546875" style="1"/>
    <col min="6906" max="6906" width="21.88671875" style="1" customWidth="1"/>
    <col min="6907" max="6907" width="13.88671875" style="1" customWidth="1"/>
    <col min="6908" max="6908" width="38.6640625" style="1" customWidth="1"/>
    <col min="6909" max="6909" width="3" style="1" bestFit="1" customWidth="1"/>
    <col min="6910" max="6910" width="32.33203125" style="1" customWidth="1"/>
    <col min="6911" max="6911" width="46.33203125" style="1" customWidth="1"/>
    <col min="6912" max="6912" width="19" style="1" customWidth="1"/>
    <col min="6913" max="6913" width="0" style="1" hidden="1" customWidth="1"/>
    <col min="6914" max="6914" width="17.6640625" style="1" customWidth="1"/>
    <col min="6915" max="6915" width="0" style="1" hidden="1" customWidth="1"/>
    <col min="6916" max="6916" width="22.33203125" style="1" customWidth="1"/>
    <col min="6917" max="6917" width="5.33203125" style="1" customWidth="1"/>
    <col min="6918" max="6918" width="36.33203125" style="1" customWidth="1"/>
    <col min="6919" max="6919" width="5.6640625" style="1" customWidth="1"/>
    <col min="6920" max="6920" width="0" style="1" hidden="1" customWidth="1"/>
    <col min="6921" max="6921" width="20.6640625" style="1" customWidth="1"/>
    <col min="6922" max="6922" width="4.88671875" style="1" customWidth="1"/>
    <col min="6923" max="6923" width="0" style="1" hidden="1" customWidth="1"/>
    <col min="6924" max="6924" width="24.6640625" style="1" customWidth="1"/>
    <col min="6925" max="6925" width="12.33203125" style="1" customWidth="1"/>
    <col min="6926" max="6926" width="0" style="1" hidden="1" customWidth="1"/>
    <col min="6927" max="6927" width="3.44140625" style="1" customWidth="1"/>
    <col min="6928" max="6928" width="0" style="1" hidden="1" customWidth="1"/>
    <col min="6929" max="6929" width="17.6640625" style="1" customWidth="1"/>
    <col min="6930" max="6930" width="3.44140625" style="1" customWidth="1"/>
    <col min="6931" max="6931" width="0" style="1" hidden="1" customWidth="1"/>
    <col min="6932" max="6932" width="23.6640625" style="1" customWidth="1"/>
    <col min="6933" max="6933" width="10" style="1" customWidth="1"/>
    <col min="6934" max="6934" width="0" style="1" hidden="1" customWidth="1"/>
    <col min="6935" max="6936" width="14.6640625" style="1" customWidth="1"/>
    <col min="6937" max="6937" width="12.88671875" style="1" customWidth="1"/>
    <col min="6938" max="6938" width="3.33203125" style="1" customWidth="1"/>
    <col min="6939" max="6939" width="30.33203125" style="1" customWidth="1"/>
    <col min="6940" max="6940" width="5" style="1" customWidth="1"/>
    <col min="6941" max="6941" width="0" style="1" hidden="1" customWidth="1"/>
    <col min="6942" max="6942" width="14.33203125" style="1" customWidth="1"/>
    <col min="6943" max="6943" width="5.6640625" style="1" customWidth="1"/>
    <col min="6944" max="6944" width="0" style="1" hidden="1" customWidth="1"/>
    <col min="6945" max="6945" width="17.33203125" style="1" customWidth="1"/>
    <col min="6946" max="6946" width="12.6640625" style="1" customWidth="1"/>
    <col min="6947" max="6947" width="0" style="1" hidden="1" customWidth="1"/>
    <col min="6948" max="6948" width="5.33203125" style="1" customWidth="1"/>
    <col min="6949" max="6949" width="0" style="1" hidden="1" customWidth="1"/>
    <col min="6950" max="6950" width="17" style="1" customWidth="1"/>
    <col min="6951" max="6951" width="6.33203125" style="1" customWidth="1"/>
    <col min="6952" max="6952" width="0" style="1" hidden="1" customWidth="1"/>
    <col min="6953" max="6953" width="14.33203125" style="1" customWidth="1"/>
    <col min="6954" max="6954" width="7.5546875" style="1" customWidth="1"/>
    <col min="6955" max="6955" width="0" style="1" hidden="1" customWidth="1"/>
    <col min="6956" max="6957" width="14.33203125" style="1" customWidth="1"/>
    <col min="6958" max="6958" width="20.88671875" style="1" customWidth="1"/>
    <col min="6959" max="6959" width="14.44140625" style="1" customWidth="1"/>
    <col min="6960" max="6960" width="15" style="1" customWidth="1"/>
    <col min="6961" max="6961" width="2.6640625" style="1" customWidth="1"/>
    <col min="6962" max="6962" width="11.6640625" style="1" customWidth="1"/>
    <col min="6963" max="6963" width="11.5546875" style="1" customWidth="1"/>
    <col min="6964" max="6964" width="2.33203125" style="1" customWidth="1"/>
    <col min="6965" max="6965" width="41" style="1" customWidth="1"/>
    <col min="6966" max="6966" width="14.33203125" style="1" customWidth="1"/>
    <col min="6967" max="6968" width="11.5546875" style="1" customWidth="1"/>
    <col min="6969" max="6969" width="21.88671875" style="1" customWidth="1"/>
    <col min="6970" max="7161" width="11.5546875" style="1"/>
    <col min="7162" max="7162" width="21.88671875" style="1" customWidth="1"/>
    <col min="7163" max="7163" width="13.88671875" style="1" customWidth="1"/>
    <col min="7164" max="7164" width="38.6640625" style="1" customWidth="1"/>
    <col min="7165" max="7165" width="3" style="1" bestFit="1" customWidth="1"/>
    <col min="7166" max="7166" width="32.33203125" style="1" customWidth="1"/>
    <col min="7167" max="7167" width="46.33203125" style="1" customWidth="1"/>
    <col min="7168" max="7168" width="19" style="1" customWidth="1"/>
    <col min="7169" max="7169" width="0" style="1" hidden="1" customWidth="1"/>
    <col min="7170" max="7170" width="17.6640625" style="1" customWidth="1"/>
    <col min="7171" max="7171" width="0" style="1" hidden="1" customWidth="1"/>
    <col min="7172" max="7172" width="22.33203125" style="1" customWidth="1"/>
    <col min="7173" max="7173" width="5.33203125" style="1" customWidth="1"/>
    <col min="7174" max="7174" width="36.33203125" style="1" customWidth="1"/>
    <col min="7175" max="7175" width="5.6640625" style="1" customWidth="1"/>
    <col min="7176" max="7176" width="0" style="1" hidden="1" customWidth="1"/>
    <col min="7177" max="7177" width="20.6640625" style="1" customWidth="1"/>
    <col min="7178" max="7178" width="4.88671875" style="1" customWidth="1"/>
    <col min="7179" max="7179" width="0" style="1" hidden="1" customWidth="1"/>
    <col min="7180" max="7180" width="24.6640625" style="1" customWidth="1"/>
    <col min="7181" max="7181" width="12.33203125" style="1" customWidth="1"/>
    <col min="7182" max="7182" width="0" style="1" hidden="1" customWidth="1"/>
    <col min="7183" max="7183" width="3.44140625" style="1" customWidth="1"/>
    <col min="7184" max="7184" width="0" style="1" hidden="1" customWidth="1"/>
    <col min="7185" max="7185" width="17.6640625" style="1" customWidth="1"/>
    <col min="7186" max="7186" width="3.44140625" style="1" customWidth="1"/>
    <col min="7187" max="7187" width="0" style="1" hidden="1" customWidth="1"/>
    <col min="7188" max="7188" width="23.6640625" style="1" customWidth="1"/>
    <col min="7189" max="7189" width="10" style="1" customWidth="1"/>
    <col min="7190" max="7190" width="0" style="1" hidden="1" customWidth="1"/>
    <col min="7191" max="7192" width="14.6640625" style="1" customWidth="1"/>
    <col min="7193" max="7193" width="12.88671875" style="1" customWidth="1"/>
    <col min="7194" max="7194" width="3.33203125" style="1" customWidth="1"/>
    <col min="7195" max="7195" width="30.33203125" style="1" customWidth="1"/>
    <col min="7196" max="7196" width="5" style="1" customWidth="1"/>
    <col min="7197" max="7197" width="0" style="1" hidden="1" customWidth="1"/>
    <col min="7198" max="7198" width="14.33203125" style="1" customWidth="1"/>
    <col min="7199" max="7199" width="5.6640625" style="1" customWidth="1"/>
    <col min="7200" max="7200" width="0" style="1" hidden="1" customWidth="1"/>
    <col min="7201" max="7201" width="17.33203125" style="1" customWidth="1"/>
    <col min="7202" max="7202" width="12.6640625" style="1" customWidth="1"/>
    <col min="7203" max="7203" width="0" style="1" hidden="1" customWidth="1"/>
    <col min="7204" max="7204" width="5.33203125" style="1" customWidth="1"/>
    <col min="7205" max="7205" width="0" style="1" hidden="1" customWidth="1"/>
    <col min="7206" max="7206" width="17" style="1" customWidth="1"/>
    <col min="7207" max="7207" width="6.33203125" style="1" customWidth="1"/>
    <col min="7208" max="7208" width="0" style="1" hidden="1" customWidth="1"/>
    <col min="7209" max="7209" width="14.33203125" style="1" customWidth="1"/>
    <col min="7210" max="7210" width="7.5546875" style="1" customWidth="1"/>
    <col min="7211" max="7211" width="0" style="1" hidden="1" customWidth="1"/>
    <col min="7212" max="7213" width="14.33203125" style="1" customWidth="1"/>
    <col min="7214" max="7214" width="20.88671875" style="1" customWidth="1"/>
    <col min="7215" max="7215" width="14.44140625" style="1" customWidth="1"/>
    <col min="7216" max="7216" width="15" style="1" customWidth="1"/>
    <col min="7217" max="7217" width="2.6640625" style="1" customWidth="1"/>
    <col min="7218" max="7218" width="11.6640625" style="1" customWidth="1"/>
    <col min="7219" max="7219" width="11.5546875" style="1" customWidth="1"/>
    <col min="7220" max="7220" width="2.33203125" style="1" customWidth="1"/>
    <col min="7221" max="7221" width="41" style="1" customWidth="1"/>
    <col min="7222" max="7222" width="14.33203125" style="1" customWidth="1"/>
    <col min="7223" max="7224" width="11.5546875" style="1" customWidth="1"/>
    <col min="7225" max="7225" width="21.88671875" style="1" customWidth="1"/>
    <col min="7226" max="7417" width="11.5546875" style="1"/>
    <col min="7418" max="7418" width="21.88671875" style="1" customWidth="1"/>
    <col min="7419" max="7419" width="13.88671875" style="1" customWidth="1"/>
    <col min="7420" max="7420" width="38.6640625" style="1" customWidth="1"/>
    <col min="7421" max="7421" width="3" style="1" bestFit="1" customWidth="1"/>
    <col min="7422" max="7422" width="32.33203125" style="1" customWidth="1"/>
    <col min="7423" max="7423" width="46.33203125" style="1" customWidth="1"/>
    <col min="7424" max="7424" width="19" style="1" customWidth="1"/>
    <col min="7425" max="7425" width="0" style="1" hidden="1" customWidth="1"/>
    <col min="7426" max="7426" width="17.6640625" style="1" customWidth="1"/>
    <col min="7427" max="7427" width="0" style="1" hidden="1" customWidth="1"/>
    <col min="7428" max="7428" width="22.33203125" style="1" customWidth="1"/>
    <col min="7429" max="7429" width="5.33203125" style="1" customWidth="1"/>
    <col min="7430" max="7430" width="36.33203125" style="1" customWidth="1"/>
    <col min="7431" max="7431" width="5.6640625" style="1" customWidth="1"/>
    <col min="7432" max="7432" width="0" style="1" hidden="1" customWidth="1"/>
    <col min="7433" max="7433" width="20.6640625" style="1" customWidth="1"/>
    <col min="7434" max="7434" width="4.88671875" style="1" customWidth="1"/>
    <col min="7435" max="7435" width="0" style="1" hidden="1" customWidth="1"/>
    <col min="7436" max="7436" width="24.6640625" style="1" customWidth="1"/>
    <col min="7437" max="7437" width="12.33203125" style="1" customWidth="1"/>
    <col min="7438" max="7438" width="0" style="1" hidden="1" customWidth="1"/>
    <col min="7439" max="7439" width="3.44140625" style="1" customWidth="1"/>
    <col min="7440" max="7440" width="0" style="1" hidden="1" customWidth="1"/>
    <col min="7441" max="7441" width="17.6640625" style="1" customWidth="1"/>
    <col min="7442" max="7442" width="3.44140625" style="1" customWidth="1"/>
    <col min="7443" max="7443" width="0" style="1" hidden="1" customWidth="1"/>
    <col min="7444" max="7444" width="23.6640625" style="1" customWidth="1"/>
    <col min="7445" max="7445" width="10" style="1" customWidth="1"/>
    <col min="7446" max="7446" width="0" style="1" hidden="1" customWidth="1"/>
    <col min="7447" max="7448" width="14.6640625" style="1" customWidth="1"/>
    <col min="7449" max="7449" width="12.88671875" style="1" customWidth="1"/>
    <col min="7450" max="7450" width="3.33203125" style="1" customWidth="1"/>
    <col min="7451" max="7451" width="30.33203125" style="1" customWidth="1"/>
    <col min="7452" max="7452" width="5" style="1" customWidth="1"/>
    <col min="7453" max="7453" width="0" style="1" hidden="1" customWidth="1"/>
    <col min="7454" max="7454" width="14.33203125" style="1" customWidth="1"/>
    <col min="7455" max="7455" width="5.6640625" style="1" customWidth="1"/>
    <col min="7456" max="7456" width="0" style="1" hidden="1" customWidth="1"/>
    <col min="7457" max="7457" width="17.33203125" style="1" customWidth="1"/>
    <col min="7458" max="7458" width="12.6640625" style="1" customWidth="1"/>
    <col min="7459" max="7459" width="0" style="1" hidden="1" customWidth="1"/>
    <col min="7460" max="7460" width="5.33203125" style="1" customWidth="1"/>
    <col min="7461" max="7461" width="0" style="1" hidden="1" customWidth="1"/>
    <col min="7462" max="7462" width="17" style="1" customWidth="1"/>
    <col min="7463" max="7463" width="6.33203125" style="1" customWidth="1"/>
    <col min="7464" max="7464" width="0" style="1" hidden="1" customWidth="1"/>
    <col min="7465" max="7465" width="14.33203125" style="1" customWidth="1"/>
    <col min="7466" max="7466" width="7.5546875" style="1" customWidth="1"/>
    <col min="7467" max="7467" width="0" style="1" hidden="1" customWidth="1"/>
    <col min="7468" max="7469" width="14.33203125" style="1" customWidth="1"/>
    <col min="7470" max="7470" width="20.88671875" style="1" customWidth="1"/>
    <col min="7471" max="7471" width="14.44140625" style="1" customWidth="1"/>
    <col min="7472" max="7472" width="15" style="1" customWidth="1"/>
    <col min="7473" max="7473" width="2.6640625" style="1" customWidth="1"/>
    <col min="7474" max="7474" width="11.6640625" style="1" customWidth="1"/>
    <col min="7475" max="7475" width="11.5546875" style="1" customWidth="1"/>
    <col min="7476" max="7476" width="2.33203125" style="1" customWidth="1"/>
    <col min="7477" max="7477" width="41" style="1" customWidth="1"/>
    <col min="7478" max="7478" width="14.33203125" style="1" customWidth="1"/>
    <col min="7479" max="7480" width="11.5546875" style="1" customWidth="1"/>
    <col min="7481" max="7481" width="21.88671875" style="1" customWidth="1"/>
    <col min="7482" max="7673" width="11.5546875" style="1"/>
    <col min="7674" max="7674" width="21.88671875" style="1" customWidth="1"/>
    <col min="7675" max="7675" width="13.88671875" style="1" customWidth="1"/>
    <col min="7676" max="7676" width="38.6640625" style="1" customWidth="1"/>
    <col min="7677" max="7677" width="3" style="1" bestFit="1" customWidth="1"/>
    <col min="7678" max="7678" width="32.33203125" style="1" customWidth="1"/>
    <col min="7679" max="7679" width="46.33203125" style="1" customWidth="1"/>
    <col min="7680" max="7680" width="19" style="1" customWidth="1"/>
    <col min="7681" max="7681" width="0" style="1" hidden="1" customWidth="1"/>
    <col min="7682" max="7682" width="17.6640625" style="1" customWidth="1"/>
    <col min="7683" max="7683" width="0" style="1" hidden="1" customWidth="1"/>
    <col min="7684" max="7684" width="22.33203125" style="1" customWidth="1"/>
    <col min="7685" max="7685" width="5.33203125" style="1" customWidth="1"/>
    <col min="7686" max="7686" width="36.33203125" style="1" customWidth="1"/>
    <col min="7687" max="7687" width="5.6640625" style="1" customWidth="1"/>
    <col min="7688" max="7688" width="0" style="1" hidden="1" customWidth="1"/>
    <col min="7689" max="7689" width="20.6640625" style="1" customWidth="1"/>
    <col min="7690" max="7690" width="4.88671875" style="1" customWidth="1"/>
    <col min="7691" max="7691" width="0" style="1" hidden="1" customWidth="1"/>
    <col min="7692" max="7692" width="24.6640625" style="1" customWidth="1"/>
    <col min="7693" max="7693" width="12.33203125" style="1" customWidth="1"/>
    <col min="7694" max="7694" width="0" style="1" hidden="1" customWidth="1"/>
    <col min="7695" max="7695" width="3.44140625" style="1" customWidth="1"/>
    <col min="7696" max="7696" width="0" style="1" hidden="1" customWidth="1"/>
    <col min="7697" max="7697" width="17.6640625" style="1" customWidth="1"/>
    <col min="7698" max="7698" width="3.44140625" style="1" customWidth="1"/>
    <col min="7699" max="7699" width="0" style="1" hidden="1" customWidth="1"/>
    <col min="7700" max="7700" width="23.6640625" style="1" customWidth="1"/>
    <col min="7701" max="7701" width="10" style="1" customWidth="1"/>
    <col min="7702" max="7702" width="0" style="1" hidden="1" customWidth="1"/>
    <col min="7703" max="7704" width="14.6640625" style="1" customWidth="1"/>
    <col min="7705" max="7705" width="12.88671875" style="1" customWidth="1"/>
    <col min="7706" max="7706" width="3.33203125" style="1" customWidth="1"/>
    <col min="7707" max="7707" width="30.33203125" style="1" customWidth="1"/>
    <col min="7708" max="7708" width="5" style="1" customWidth="1"/>
    <col min="7709" max="7709" width="0" style="1" hidden="1" customWidth="1"/>
    <col min="7710" max="7710" width="14.33203125" style="1" customWidth="1"/>
    <col min="7711" max="7711" width="5.6640625" style="1" customWidth="1"/>
    <col min="7712" max="7712" width="0" style="1" hidden="1" customWidth="1"/>
    <col min="7713" max="7713" width="17.33203125" style="1" customWidth="1"/>
    <col min="7714" max="7714" width="12.6640625" style="1" customWidth="1"/>
    <col min="7715" max="7715" width="0" style="1" hidden="1" customWidth="1"/>
    <col min="7716" max="7716" width="5.33203125" style="1" customWidth="1"/>
    <col min="7717" max="7717" width="0" style="1" hidden="1" customWidth="1"/>
    <col min="7718" max="7718" width="17" style="1" customWidth="1"/>
    <col min="7719" max="7719" width="6.33203125" style="1" customWidth="1"/>
    <col min="7720" max="7720" width="0" style="1" hidden="1" customWidth="1"/>
    <col min="7721" max="7721" width="14.33203125" style="1" customWidth="1"/>
    <col min="7722" max="7722" width="7.5546875" style="1" customWidth="1"/>
    <col min="7723" max="7723" width="0" style="1" hidden="1" customWidth="1"/>
    <col min="7724" max="7725" width="14.33203125" style="1" customWidth="1"/>
    <col min="7726" max="7726" width="20.88671875" style="1" customWidth="1"/>
    <col min="7727" max="7727" width="14.44140625" style="1" customWidth="1"/>
    <col min="7728" max="7728" width="15" style="1" customWidth="1"/>
    <col min="7729" max="7729" width="2.6640625" style="1" customWidth="1"/>
    <col min="7730" max="7730" width="11.6640625" style="1" customWidth="1"/>
    <col min="7731" max="7731" width="11.5546875" style="1" customWidth="1"/>
    <col min="7732" max="7732" width="2.33203125" style="1" customWidth="1"/>
    <col min="7733" max="7733" width="41" style="1" customWidth="1"/>
    <col min="7734" max="7734" width="14.33203125" style="1" customWidth="1"/>
    <col min="7735" max="7736" width="11.5546875" style="1" customWidth="1"/>
    <col min="7737" max="7737" width="21.88671875" style="1" customWidth="1"/>
    <col min="7738" max="7929" width="11.5546875" style="1"/>
    <col min="7930" max="7930" width="21.88671875" style="1" customWidth="1"/>
    <col min="7931" max="7931" width="13.88671875" style="1" customWidth="1"/>
    <col min="7932" max="7932" width="38.6640625" style="1" customWidth="1"/>
    <col min="7933" max="7933" width="3" style="1" bestFit="1" customWidth="1"/>
    <col min="7934" max="7934" width="32.33203125" style="1" customWidth="1"/>
    <col min="7935" max="7935" width="46.33203125" style="1" customWidth="1"/>
    <col min="7936" max="7936" width="19" style="1" customWidth="1"/>
    <col min="7937" max="7937" width="0" style="1" hidden="1" customWidth="1"/>
    <col min="7938" max="7938" width="17.6640625" style="1" customWidth="1"/>
    <col min="7939" max="7939" width="0" style="1" hidden="1" customWidth="1"/>
    <col min="7940" max="7940" width="22.33203125" style="1" customWidth="1"/>
    <col min="7941" max="7941" width="5.33203125" style="1" customWidth="1"/>
    <col min="7942" max="7942" width="36.33203125" style="1" customWidth="1"/>
    <col min="7943" max="7943" width="5.6640625" style="1" customWidth="1"/>
    <col min="7944" max="7944" width="0" style="1" hidden="1" customWidth="1"/>
    <col min="7945" max="7945" width="20.6640625" style="1" customWidth="1"/>
    <col min="7946" max="7946" width="4.88671875" style="1" customWidth="1"/>
    <col min="7947" max="7947" width="0" style="1" hidden="1" customWidth="1"/>
    <col min="7948" max="7948" width="24.6640625" style="1" customWidth="1"/>
    <col min="7949" max="7949" width="12.33203125" style="1" customWidth="1"/>
    <col min="7950" max="7950" width="0" style="1" hidden="1" customWidth="1"/>
    <col min="7951" max="7951" width="3.44140625" style="1" customWidth="1"/>
    <col min="7952" max="7952" width="0" style="1" hidden="1" customWidth="1"/>
    <col min="7953" max="7953" width="17.6640625" style="1" customWidth="1"/>
    <col min="7954" max="7954" width="3.44140625" style="1" customWidth="1"/>
    <col min="7955" max="7955" width="0" style="1" hidden="1" customWidth="1"/>
    <col min="7956" max="7956" width="23.6640625" style="1" customWidth="1"/>
    <col min="7957" max="7957" width="10" style="1" customWidth="1"/>
    <col min="7958" max="7958" width="0" style="1" hidden="1" customWidth="1"/>
    <col min="7959" max="7960" width="14.6640625" style="1" customWidth="1"/>
    <col min="7961" max="7961" width="12.88671875" style="1" customWidth="1"/>
    <col min="7962" max="7962" width="3.33203125" style="1" customWidth="1"/>
    <col min="7963" max="7963" width="30.33203125" style="1" customWidth="1"/>
    <col min="7964" max="7964" width="5" style="1" customWidth="1"/>
    <col min="7965" max="7965" width="0" style="1" hidden="1" customWidth="1"/>
    <col min="7966" max="7966" width="14.33203125" style="1" customWidth="1"/>
    <col min="7967" max="7967" width="5.6640625" style="1" customWidth="1"/>
    <col min="7968" max="7968" width="0" style="1" hidden="1" customWidth="1"/>
    <col min="7969" max="7969" width="17.33203125" style="1" customWidth="1"/>
    <col min="7970" max="7970" width="12.6640625" style="1" customWidth="1"/>
    <col min="7971" max="7971" width="0" style="1" hidden="1" customWidth="1"/>
    <col min="7972" max="7972" width="5.33203125" style="1" customWidth="1"/>
    <col min="7973" max="7973" width="0" style="1" hidden="1" customWidth="1"/>
    <col min="7974" max="7974" width="17" style="1" customWidth="1"/>
    <col min="7975" max="7975" width="6.33203125" style="1" customWidth="1"/>
    <col min="7976" max="7976" width="0" style="1" hidden="1" customWidth="1"/>
    <col min="7977" max="7977" width="14.33203125" style="1" customWidth="1"/>
    <col min="7978" max="7978" width="7.5546875" style="1" customWidth="1"/>
    <col min="7979" max="7979" width="0" style="1" hidden="1" customWidth="1"/>
    <col min="7980" max="7981" width="14.33203125" style="1" customWidth="1"/>
    <col min="7982" max="7982" width="20.88671875" style="1" customWidth="1"/>
    <col min="7983" max="7983" width="14.44140625" style="1" customWidth="1"/>
    <col min="7984" max="7984" width="15" style="1" customWidth="1"/>
    <col min="7985" max="7985" width="2.6640625" style="1" customWidth="1"/>
    <col min="7986" max="7986" width="11.6640625" style="1" customWidth="1"/>
    <col min="7987" max="7987" width="11.5546875" style="1" customWidth="1"/>
    <col min="7988" max="7988" width="2.33203125" style="1" customWidth="1"/>
    <col min="7989" max="7989" width="41" style="1" customWidth="1"/>
    <col min="7990" max="7990" width="14.33203125" style="1" customWidth="1"/>
    <col min="7991" max="7992" width="11.5546875" style="1" customWidth="1"/>
    <col min="7993" max="7993" width="21.88671875" style="1" customWidth="1"/>
    <col min="7994" max="8185" width="11.5546875" style="1"/>
    <col min="8186" max="8186" width="21.88671875" style="1" customWidth="1"/>
    <col min="8187" max="8187" width="13.88671875" style="1" customWidth="1"/>
    <col min="8188" max="8188" width="38.6640625" style="1" customWidth="1"/>
    <col min="8189" max="8189" width="3" style="1" bestFit="1" customWidth="1"/>
    <col min="8190" max="8190" width="32.33203125" style="1" customWidth="1"/>
    <col min="8191" max="8191" width="46.33203125" style="1" customWidth="1"/>
    <col min="8192" max="8192" width="19" style="1" customWidth="1"/>
    <col min="8193" max="8193" width="0" style="1" hidden="1" customWidth="1"/>
    <col min="8194" max="8194" width="17.6640625" style="1" customWidth="1"/>
    <col min="8195" max="8195" width="0" style="1" hidden="1" customWidth="1"/>
    <col min="8196" max="8196" width="22.33203125" style="1" customWidth="1"/>
    <col min="8197" max="8197" width="5.33203125" style="1" customWidth="1"/>
    <col min="8198" max="8198" width="36.33203125" style="1" customWidth="1"/>
    <col min="8199" max="8199" width="5.6640625" style="1" customWidth="1"/>
    <col min="8200" max="8200" width="0" style="1" hidden="1" customWidth="1"/>
    <col min="8201" max="8201" width="20.6640625" style="1" customWidth="1"/>
    <col min="8202" max="8202" width="4.88671875" style="1" customWidth="1"/>
    <col min="8203" max="8203" width="0" style="1" hidden="1" customWidth="1"/>
    <col min="8204" max="8204" width="24.6640625" style="1" customWidth="1"/>
    <col min="8205" max="8205" width="12.33203125" style="1" customWidth="1"/>
    <col min="8206" max="8206" width="0" style="1" hidden="1" customWidth="1"/>
    <col min="8207" max="8207" width="3.44140625" style="1" customWidth="1"/>
    <col min="8208" max="8208" width="0" style="1" hidden="1" customWidth="1"/>
    <col min="8209" max="8209" width="17.6640625" style="1" customWidth="1"/>
    <col min="8210" max="8210" width="3.44140625" style="1" customWidth="1"/>
    <col min="8211" max="8211" width="0" style="1" hidden="1" customWidth="1"/>
    <col min="8212" max="8212" width="23.6640625" style="1" customWidth="1"/>
    <col min="8213" max="8213" width="10" style="1" customWidth="1"/>
    <col min="8214" max="8214" width="0" style="1" hidden="1" customWidth="1"/>
    <col min="8215" max="8216" width="14.6640625" style="1" customWidth="1"/>
    <col min="8217" max="8217" width="12.88671875" style="1" customWidth="1"/>
    <col min="8218" max="8218" width="3.33203125" style="1" customWidth="1"/>
    <col min="8219" max="8219" width="30.33203125" style="1" customWidth="1"/>
    <col min="8220" max="8220" width="5" style="1" customWidth="1"/>
    <col min="8221" max="8221" width="0" style="1" hidden="1" customWidth="1"/>
    <col min="8222" max="8222" width="14.33203125" style="1" customWidth="1"/>
    <col min="8223" max="8223" width="5.6640625" style="1" customWidth="1"/>
    <col min="8224" max="8224" width="0" style="1" hidden="1" customWidth="1"/>
    <col min="8225" max="8225" width="17.33203125" style="1" customWidth="1"/>
    <col min="8226" max="8226" width="12.6640625" style="1" customWidth="1"/>
    <col min="8227" max="8227" width="0" style="1" hidden="1" customWidth="1"/>
    <col min="8228" max="8228" width="5.33203125" style="1" customWidth="1"/>
    <col min="8229" max="8229" width="0" style="1" hidden="1" customWidth="1"/>
    <col min="8230" max="8230" width="17" style="1" customWidth="1"/>
    <col min="8231" max="8231" width="6.33203125" style="1" customWidth="1"/>
    <col min="8232" max="8232" width="0" style="1" hidden="1" customWidth="1"/>
    <col min="8233" max="8233" width="14.33203125" style="1" customWidth="1"/>
    <col min="8234" max="8234" width="7.5546875" style="1" customWidth="1"/>
    <col min="8235" max="8235" width="0" style="1" hidden="1" customWidth="1"/>
    <col min="8236" max="8237" width="14.33203125" style="1" customWidth="1"/>
    <col min="8238" max="8238" width="20.88671875" style="1" customWidth="1"/>
    <col min="8239" max="8239" width="14.44140625" style="1" customWidth="1"/>
    <col min="8240" max="8240" width="15" style="1" customWidth="1"/>
    <col min="8241" max="8241" width="2.6640625" style="1" customWidth="1"/>
    <col min="8242" max="8242" width="11.6640625" style="1" customWidth="1"/>
    <col min="8243" max="8243" width="11.5546875" style="1" customWidth="1"/>
    <col min="8244" max="8244" width="2.33203125" style="1" customWidth="1"/>
    <col min="8245" max="8245" width="41" style="1" customWidth="1"/>
    <col min="8246" max="8246" width="14.33203125" style="1" customWidth="1"/>
    <col min="8247" max="8248" width="11.5546875" style="1" customWidth="1"/>
    <col min="8249" max="8249" width="21.88671875" style="1" customWidth="1"/>
    <col min="8250" max="8441" width="11.5546875" style="1"/>
    <col min="8442" max="8442" width="21.88671875" style="1" customWidth="1"/>
    <col min="8443" max="8443" width="13.88671875" style="1" customWidth="1"/>
    <col min="8444" max="8444" width="38.6640625" style="1" customWidth="1"/>
    <col min="8445" max="8445" width="3" style="1" bestFit="1" customWidth="1"/>
    <col min="8446" max="8446" width="32.33203125" style="1" customWidth="1"/>
    <col min="8447" max="8447" width="46.33203125" style="1" customWidth="1"/>
    <col min="8448" max="8448" width="19" style="1" customWidth="1"/>
    <col min="8449" max="8449" width="0" style="1" hidden="1" customWidth="1"/>
    <col min="8450" max="8450" width="17.6640625" style="1" customWidth="1"/>
    <col min="8451" max="8451" width="0" style="1" hidden="1" customWidth="1"/>
    <col min="8452" max="8452" width="22.33203125" style="1" customWidth="1"/>
    <col min="8453" max="8453" width="5.33203125" style="1" customWidth="1"/>
    <col min="8454" max="8454" width="36.33203125" style="1" customWidth="1"/>
    <col min="8455" max="8455" width="5.6640625" style="1" customWidth="1"/>
    <col min="8456" max="8456" width="0" style="1" hidden="1" customWidth="1"/>
    <col min="8457" max="8457" width="20.6640625" style="1" customWidth="1"/>
    <col min="8458" max="8458" width="4.88671875" style="1" customWidth="1"/>
    <col min="8459" max="8459" width="0" style="1" hidden="1" customWidth="1"/>
    <col min="8460" max="8460" width="24.6640625" style="1" customWidth="1"/>
    <col min="8461" max="8461" width="12.33203125" style="1" customWidth="1"/>
    <col min="8462" max="8462" width="0" style="1" hidden="1" customWidth="1"/>
    <col min="8463" max="8463" width="3.44140625" style="1" customWidth="1"/>
    <col min="8464" max="8464" width="0" style="1" hidden="1" customWidth="1"/>
    <col min="8465" max="8465" width="17.6640625" style="1" customWidth="1"/>
    <col min="8466" max="8466" width="3.44140625" style="1" customWidth="1"/>
    <col min="8467" max="8467" width="0" style="1" hidden="1" customWidth="1"/>
    <col min="8468" max="8468" width="23.6640625" style="1" customWidth="1"/>
    <col min="8469" max="8469" width="10" style="1" customWidth="1"/>
    <col min="8470" max="8470" width="0" style="1" hidden="1" customWidth="1"/>
    <col min="8471" max="8472" width="14.6640625" style="1" customWidth="1"/>
    <col min="8473" max="8473" width="12.88671875" style="1" customWidth="1"/>
    <col min="8474" max="8474" width="3.33203125" style="1" customWidth="1"/>
    <col min="8475" max="8475" width="30.33203125" style="1" customWidth="1"/>
    <col min="8476" max="8476" width="5" style="1" customWidth="1"/>
    <col min="8477" max="8477" width="0" style="1" hidden="1" customWidth="1"/>
    <col min="8478" max="8478" width="14.33203125" style="1" customWidth="1"/>
    <col min="8479" max="8479" width="5.6640625" style="1" customWidth="1"/>
    <col min="8480" max="8480" width="0" style="1" hidden="1" customWidth="1"/>
    <col min="8481" max="8481" width="17.33203125" style="1" customWidth="1"/>
    <col min="8482" max="8482" width="12.6640625" style="1" customWidth="1"/>
    <col min="8483" max="8483" width="0" style="1" hidden="1" customWidth="1"/>
    <col min="8484" max="8484" width="5.33203125" style="1" customWidth="1"/>
    <col min="8485" max="8485" width="0" style="1" hidden="1" customWidth="1"/>
    <col min="8486" max="8486" width="17" style="1" customWidth="1"/>
    <col min="8487" max="8487" width="6.33203125" style="1" customWidth="1"/>
    <col min="8488" max="8488" width="0" style="1" hidden="1" customWidth="1"/>
    <col min="8489" max="8489" width="14.33203125" style="1" customWidth="1"/>
    <col min="8490" max="8490" width="7.5546875" style="1" customWidth="1"/>
    <col min="8491" max="8491" width="0" style="1" hidden="1" customWidth="1"/>
    <col min="8492" max="8493" width="14.33203125" style="1" customWidth="1"/>
    <col min="8494" max="8494" width="20.88671875" style="1" customWidth="1"/>
    <col min="8495" max="8495" width="14.44140625" style="1" customWidth="1"/>
    <col min="8496" max="8496" width="15" style="1" customWidth="1"/>
    <col min="8497" max="8497" width="2.6640625" style="1" customWidth="1"/>
    <col min="8498" max="8498" width="11.6640625" style="1" customWidth="1"/>
    <col min="8499" max="8499" width="11.5546875" style="1" customWidth="1"/>
    <col min="8500" max="8500" width="2.33203125" style="1" customWidth="1"/>
    <col min="8501" max="8501" width="41" style="1" customWidth="1"/>
    <col min="8502" max="8502" width="14.33203125" style="1" customWidth="1"/>
    <col min="8503" max="8504" width="11.5546875" style="1" customWidth="1"/>
    <col min="8505" max="8505" width="21.88671875" style="1" customWidth="1"/>
    <col min="8506" max="8697" width="11.5546875" style="1"/>
    <col min="8698" max="8698" width="21.88671875" style="1" customWidth="1"/>
    <col min="8699" max="8699" width="13.88671875" style="1" customWidth="1"/>
    <col min="8700" max="8700" width="38.6640625" style="1" customWidth="1"/>
    <col min="8701" max="8701" width="3" style="1" bestFit="1" customWidth="1"/>
    <col min="8702" max="8702" width="32.33203125" style="1" customWidth="1"/>
    <col min="8703" max="8703" width="46.33203125" style="1" customWidth="1"/>
    <col min="8704" max="8704" width="19" style="1" customWidth="1"/>
    <col min="8705" max="8705" width="0" style="1" hidden="1" customWidth="1"/>
    <col min="8706" max="8706" width="17.6640625" style="1" customWidth="1"/>
    <col min="8707" max="8707" width="0" style="1" hidden="1" customWidth="1"/>
    <col min="8708" max="8708" width="22.33203125" style="1" customWidth="1"/>
    <col min="8709" max="8709" width="5.33203125" style="1" customWidth="1"/>
    <col min="8710" max="8710" width="36.33203125" style="1" customWidth="1"/>
    <col min="8711" max="8711" width="5.6640625" style="1" customWidth="1"/>
    <col min="8712" max="8712" width="0" style="1" hidden="1" customWidth="1"/>
    <col min="8713" max="8713" width="20.6640625" style="1" customWidth="1"/>
    <col min="8714" max="8714" width="4.88671875" style="1" customWidth="1"/>
    <col min="8715" max="8715" width="0" style="1" hidden="1" customWidth="1"/>
    <col min="8716" max="8716" width="24.6640625" style="1" customWidth="1"/>
    <col min="8717" max="8717" width="12.33203125" style="1" customWidth="1"/>
    <col min="8718" max="8718" width="0" style="1" hidden="1" customWidth="1"/>
    <col min="8719" max="8719" width="3.44140625" style="1" customWidth="1"/>
    <col min="8720" max="8720" width="0" style="1" hidden="1" customWidth="1"/>
    <col min="8721" max="8721" width="17.6640625" style="1" customWidth="1"/>
    <col min="8722" max="8722" width="3.44140625" style="1" customWidth="1"/>
    <col min="8723" max="8723" width="0" style="1" hidden="1" customWidth="1"/>
    <col min="8724" max="8724" width="23.6640625" style="1" customWidth="1"/>
    <col min="8725" max="8725" width="10" style="1" customWidth="1"/>
    <col min="8726" max="8726" width="0" style="1" hidden="1" customWidth="1"/>
    <col min="8727" max="8728" width="14.6640625" style="1" customWidth="1"/>
    <col min="8729" max="8729" width="12.88671875" style="1" customWidth="1"/>
    <col min="8730" max="8730" width="3.33203125" style="1" customWidth="1"/>
    <col min="8731" max="8731" width="30.33203125" style="1" customWidth="1"/>
    <col min="8732" max="8732" width="5" style="1" customWidth="1"/>
    <col min="8733" max="8733" width="0" style="1" hidden="1" customWidth="1"/>
    <col min="8734" max="8734" width="14.33203125" style="1" customWidth="1"/>
    <col min="8735" max="8735" width="5.6640625" style="1" customWidth="1"/>
    <col min="8736" max="8736" width="0" style="1" hidden="1" customWidth="1"/>
    <col min="8737" max="8737" width="17.33203125" style="1" customWidth="1"/>
    <col min="8738" max="8738" width="12.6640625" style="1" customWidth="1"/>
    <col min="8739" max="8739" width="0" style="1" hidden="1" customWidth="1"/>
    <col min="8740" max="8740" width="5.33203125" style="1" customWidth="1"/>
    <col min="8741" max="8741" width="0" style="1" hidden="1" customWidth="1"/>
    <col min="8742" max="8742" width="17" style="1" customWidth="1"/>
    <col min="8743" max="8743" width="6.33203125" style="1" customWidth="1"/>
    <col min="8744" max="8744" width="0" style="1" hidden="1" customWidth="1"/>
    <col min="8745" max="8745" width="14.33203125" style="1" customWidth="1"/>
    <col min="8746" max="8746" width="7.5546875" style="1" customWidth="1"/>
    <col min="8747" max="8747" width="0" style="1" hidden="1" customWidth="1"/>
    <col min="8748" max="8749" width="14.33203125" style="1" customWidth="1"/>
    <col min="8750" max="8750" width="20.88671875" style="1" customWidth="1"/>
    <col min="8751" max="8751" width="14.44140625" style="1" customWidth="1"/>
    <col min="8752" max="8752" width="15" style="1" customWidth="1"/>
    <col min="8753" max="8753" width="2.6640625" style="1" customWidth="1"/>
    <col min="8754" max="8754" width="11.6640625" style="1" customWidth="1"/>
    <col min="8755" max="8755" width="11.5546875" style="1" customWidth="1"/>
    <col min="8756" max="8756" width="2.33203125" style="1" customWidth="1"/>
    <col min="8757" max="8757" width="41" style="1" customWidth="1"/>
    <col min="8758" max="8758" width="14.33203125" style="1" customWidth="1"/>
    <col min="8759" max="8760" width="11.5546875" style="1" customWidth="1"/>
    <col min="8761" max="8761" width="21.88671875" style="1" customWidth="1"/>
    <col min="8762" max="8953" width="11.5546875" style="1"/>
    <col min="8954" max="8954" width="21.88671875" style="1" customWidth="1"/>
    <col min="8955" max="8955" width="13.88671875" style="1" customWidth="1"/>
    <col min="8956" max="8956" width="38.6640625" style="1" customWidth="1"/>
    <col min="8957" max="8957" width="3" style="1" bestFit="1" customWidth="1"/>
    <col min="8958" max="8958" width="32.33203125" style="1" customWidth="1"/>
    <col min="8959" max="8959" width="46.33203125" style="1" customWidth="1"/>
    <col min="8960" max="8960" width="19" style="1" customWidth="1"/>
    <col min="8961" max="8961" width="0" style="1" hidden="1" customWidth="1"/>
    <col min="8962" max="8962" width="17.6640625" style="1" customWidth="1"/>
    <col min="8963" max="8963" width="0" style="1" hidden="1" customWidth="1"/>
    <col min="8964" max="8964" width="22.33203125" style="1" customWidth="1"/>
    <col min="8965" max="8965" width="5.33203125" style="1" customWidth="1"/>
    <col min="8966" max="8966" width="36.33203125" style="1" customWidth="1"/>
    <col min="8967" max="8967" width="5.6640625" style="1" customWidth="1"/>
    <col min="8968" max="8968" width="0" style="1" hidden="1" customWidth="1"/>
    <col min="8969" max="8969" width="20.6640625" style="1" customWidth="1"/>
    <col min="8970" max="8970" width="4.88671875" style="1" customWidth="1"/>
    <col min="8971" max="8971" width="0" style="1" hidden="1" customWidth="1"/>
    <col min="8972" max="8972" width="24.6640625" style="1" customWidth="1"/>
    <col min="8973" max="8973" width="12.33203125" style="1" customWidth="1"/>
    <col min="8974" max="8974" width="0" style="1" hidden="1" customWidth="1"/>
    <col min="8975" max="8975" width="3.44140625" style="1" customWidth="1"/>
    <col min="8976" max="8976" width="0" style="1" hidden="1" customWidth="1"/>
    <col min="8977" max="8977" width="17.6640625" style="1" customWidth="1"/>
    <col min="8978" max="8978" width="3.44140625" style="1" customWidth="1"/>
    <col min="8979" max="8979" width="0" style="1" hidden="1" customWidth="1"/>
    <col min="8980" max="8980" width="23.6640625" style="1" customWidth="1"/>
    <col min="8981" max="8981" width="10" style="1" customWidth="1"/>
    <col min="8982" max="8982" width="0" style="1" hidden="1" customWidth="1"/>
    <col min="8983" max="8984" width="14.6640625" style="1" customWidth="1"/>
    <col min="8985" max="8985" width="12.88671875" style="1" customWidth="1"/>
    <col min="8986" max="8986" width="3.33203125" style="1" customWidth="1"/>
    <col min="8987" max="8987" width="30.33203125" style="1" customWidth="1"/>
    <col min="8988" max="8988" width="5" style="1" customWidth="1"/>
    <col min="8989" max="8989" width="0" style="1" hidden="1" customWidth="1"/>
    <col min="8990" max="8990" width="14.33203125" style="1" customWidth="1"/>
    <col min="8991" max="8991" width="5.6640625" style="1" customWidth="1"/>
    <col min="8992" max="8992" width="0" style="1" hidden="1" customWidth="1"/>
    <col min="8993" max="8993" width="17.33203125" style="1" customWidth="1"/>
    <col min="8994" max="8994" width="12.6640625" style="1" customWidth="1"/>
    <col min="8995" max="8995" width="0" style="1" hidden="1" customWidth="1"/>
    <col min="8996" max="8996" width="5.33203125" style="1" customWidth="1"/>
    <col min="8997" max="8997" width="0" style="1" hidden="1" customWidth="1"/>
    <col min="8998" max="8998" width="17" style="1" customWidth="1"/>
    <col min="8999" max="8999" width="6.33203125" style="1" customWidth="1"/>
    <col min="9000" max="9000" width="0" style="1" hidden="1" customWidth="1"/>
    <col min="9001" max="9001" width="14.33203125" style="1" customWidth="1"/>
    <col min="9002" max="9002" width="7.5546875" style="1" customWidth="1"/>
    <col min="9003" max="9003" width="0" style="1" hidden="1" customWidth="1"/>
    <col min="9004" max="9005" width="14.33203125" style="1" customWidth="1"/>
    <col min="9006" max="9006" width="20.88671875" style="1" customWidth="1"/>
    <col min="9007" max="9007" width="14.44140625" style="1" customWidth="1"/>
    <col min="9008" max="9008" width="15" style="1" customWidth="1"/>
    <col min="9009" max="9009" width="2.6640625" style="1" customWidth="1"/>
    <col min="9010" max="9010" width="11.6640625" style="1" customWidth="1"/>
    <col min="9011" max="9011" width="11.5546875" style="1" customWidth="1"/>
    <col min="9012" max="9012" width="2.33203125" style="1" customWidth="1"/>
    <col min="9013" max="9013" width="41" style="1" customWidth="1"/>
    <col min="9014" max="9014" width="14.33203125" style="1" customWidth="1"/>
    <col min="9015" max="9016" width="11.5546875" style="1" customWidth="1"/>
    <col min="9017" max="9017" width="21.88671875" style="1" customWidth="1"/>
    <col min="9018" max="9209" width="11.5546875" style="1"/>
    <col min="9210" max="9210" width="21.88671875" style="1" customWidth="1"/>
    <col min="9211" max="9211" width="13.88671875" style="1" customWidth="1"/>
    <col min="9212" max="9212" width="38.6640625" style="1" customWidth="1"/>
    <col min="9213" max="9213" width="3" style="1" bestFit="1" customWidth="1"/>
    <col min="9214" max="9214" width="32.33203125" style="1" customWidth="1"/>
    <col min="9215" max="9215" width="46.33203125" style="1" customWidth="1"/>
    <col min="9216" max="9216" width="19" style="1" customWidth="1"/>
    <col min="9217" max="9217" width="0" style="1" hidden="1" customWidth="1"/>
    <col min="9218" max="9218" width="17.6640625" style="1" customWidth="1"/>
    <col min="9219" max="9219" width="0" style="1" hidden="1" customWidth="1"/>
    <col min="9220" max="9220" width="22.33203125" style="1" customWidth="1"/>
    <col min="9221" max="9221" width="5.33203125" style="1" customWidth="1"/>
    <col min="9222" max="9222" width="36.33203125" style="1" customWidth="1"/>
    <col min="9223" max="9223" width="5.6640625" style="1" customWidth="1"/>
    <col min="9224" max="9224" width="0" style="1" hidden="1" customWidth="1"/>
    <col min="9225" max="9225" width="20.6640625" style="1" customWidth="1"/>
    <col min="9226" max="9226" width="4.88671875" style="1" customWidth="1"/>
    <col min="9227" max="9227" width="0" style="1" hidden="1" customWidth="1"/>
    <col min="9228" max="9228" width="24.6640625" style="1" customWidth="1"/>
    <col min="9229" max="9229" width="12.33203125" style="1" customWidth="1"/>
    <col min="9230" max="9230" width="0" style="1" hidden="1" customWidth="1"/>
    <col min="9231" max="9231" width="3.44140625" style="1" customWidth="1"/>
    <col min="9232" max="9232" width="0" style="1" hidden="1" customWidth="1"/>
    <col min="9233" max="9233" width="17.6640625" style="1" customWidth="1"/>
    <col min="9234" max="9234" width="3.44140625" style="1" customWidth="1"/>
    <col min="9235" max="9235" width="0" style="1" hidden="1" customWidth="1"/>
    <col min="9236" max="9236" width="23.6640625" style="1" customWidth="1"/>
    <col min="9237" max="9237" width="10" style="1" customWidth="1"/>
    <col min="9238" max="9238" width="0" style="1" hidden="1" customWidth="1"/>
    <col min="9239" max="9240" width="14.6640625" style="1" customWidth="1"/>
    <col min="9241" max="9241" width="12.88671875" style="1" customWidth="1"/>
    <col min="9242" max="9242" width="3.33203125" style="1" customWidth="1"/>
    <col min="9243" max="9243" width="30.33203125" style="1" customWidth="1"/>
    <col min="9244" max="9244" width="5" style="1" customWidth="1"/>
    <col min="9245" max="9245" width="0" style="1" hidden="1" customWidth="1"/>
    <col min="9246" max="9246" width="14.33203125" style="1" customWidth="1"/>
    <col min="9247" max="9247" width="5.6640625" style="1" customWidth="1"/>
    <col min="9248" max="9248" width="0" style="1" hidden="1" customWidth="1"/>
    <col min="9249" max="9249" width="17.33203125" style="1" customWidth="1"/>
    <col min="9250" max="9250" width="12.6640625" style="1" customWidth="1"/>
    <col min="9251" max="9251" width="0" style="1" hidden="1" customWidth="1"/>
    <col min="9252" max="9252" width="5.33203125" style="1" customWidth="1"/>
    <col min="9253" max="9253" width="0" style="1" hidden="1" customWidth="1"/>
    <col min="9254" max="9254" width="17" style="1" customWidth="1"/>
    <col min="9255" max="9255" width="6.33203125" style="1" customWidth="1"/>
    <col min="9256" max="9256" width="0" style="1" hidden="1" customWidth="1"/>
    <col min="9257" max="9257" width="14.33203125" style="1" customWidth="1"/>
    <col min="9258" max="9258" width="7.5546875" style="1" customWidth="1"/>
    <col min="9259" max="9259" width="0" style="1" hidden="1" customWidth="1"/>
    <col min="9260" max="9261" width="14.33203125" style="1" customWidth="1"/>
    <col min="9262" max="9262" width="20.88671875" style="1" customWidth="1"/>
    <col min="9263" max="9263" width="14.44140625" style="1" customWidth="1"/>
    <col min="9264" max="9264" width="15" style="1" customWidth="1"/>
    <col min="9265" max="9265" width="2.6640625" style="1" customWidth="1"/>
    <col min="9266" max="9266" width="11.6640625" style="1" customWidth="1"/>
    <col min="9267" max="9267" width="11.5546875" style="1" customWidth="1"/>
    <col min="9268" max="9268" width="2.33203125" style="1" customWidth="1"/>
    <col min="9269" max="9269" width="41" style="1" customWidth="1"/>
    <col min="9270" max="9270" width="14.33203125" style="1" customWidth="1"/>
    <col min="9271" max="9272" width="11.5546875" style="1" customWidth="1"/>
    <col min="9273" max="9273" width="21.88671875" style="1" customWidth="1"/>
    <col min="9274" max="9465" width="11.5546875" style="1"/>
    <col min="9466" max="9466" width="21.88671875" style="1" customWidth="1"/>
    <col min="9467" max="9467" width="13.88671875" style="1" customWidth="1"/>
    <col min="9468" max="9468" width="38.6640625" style="1" customWidth="1"/>
    <col min="9469" max="9469" width="3" style="1" bestFit="1" customWidth="1"/>
    <col min="9470" max="9470" width="32.33203125" style="1" customWidth="1"/>
    <col min="9471" max="9471" width="46.33203125" style="1" customWidth="1"/>
    <col min="9472" max="9472" width="19" style="1" customWidth="1"/>
    <col min="9473" max="9473" width="0" style="1" hidden="1" customWidth="1"/>
    <col min="9474" max="9474" width="17.6640625" style="1" customWidth="1"/>
    <col min="9475" max="9475" width="0" style="1" hidden="1" customWidth="1"/>
    <col min="9476" max="9476" width="22.33203125" style="1" customWidth="1"/>
    <col min="9477" max="9477" width="5.33203125" style="1" customWidth="1"/>
    <col min="9478" max="9478" width="36.33203125" style="1" customWidth="1"/>
    <col min="9479" max="9479" width="5.6640625" style="1" customWidth="1"/>
    <col min="9480" max="9480" width="0" style="1" hidden="1" customWidth="1"/>
    <col min="9481" max="9481" width="20.6640625" style="1" customWidth="1"/>
    <col min="9482" max="9482" width="4.88671875" style="1" customWidth="1"/>
    <col min="9483" max="9483" width="0" style="1" hidden="1" customWidth="1"/>
    <col min="9484" max="9484" width="24.6640625" style="1" customWidth="1"/>
    <col min="9485" max="9485" width="12.33203125" style="1" customWidth="1"/>
    <col min="9486" max="9486" width="0" style="1" hidden="1" customWidth="1"/>
    <col min="9487" max="9487" width="3.44140625" style="1" customWidth="1"/>
    <col min="9488" max="9488" width="0" style="1" hidden="1" customWidth="1"/>
    <col min="9489" max="9489" width="17.6640625" style="1" customWidth="1"/>
    <col min="9490" max="9490" width="3.44140625" style="1" customWidth="1"/>
    <col min="9491" max="9491" width="0" style="1" hidden="1" customWidth="1"/>
    <col min="9492" max="9492" width="23.6640625" style="1" customWidth="1"/>
    <col min="9493" max="9493" width="10" style="1" customWidth="1"/>
    <col min="9494" max="9494" width="0" style="1" hidden="1" customWidth="1"/>
    <col min="9495" max="9496" width="14.6640625" style="1" customWidth="1"/>
    <col min="9497" max="9497" width="12.88671875" style="1" customWidth="1"/>
    <col min="9498" max="9498" width="3.33203125" style="1" customWidth="1"/>
    <col min="9499" max="9499" width="30.33203125" style="1" customWidth="1"/>
    <col min="9500" max="9500" width="5" style="1" customWidth="1"/>
    <col min="9501" max="9501" width="0" style="1" hidden="1" customWidth="1"/>
    <col min="9502" max="9502" width="14.33203125" style="1" customWidth="1"/>
    <col min="9503" max="9503" width="5.6640625" style="1" customWidth="1"/>
    <col min="9504" max="9504" width="0" style="1" hidden="1" customWidth="1"/>
    <col min="9505" max="9505" width="17.33203125" style="1" customWidth="1"/>
    <col min="9506" max="9506" width="12.6640625" style="1" customWidth="1"/>
    <col min="9507" max="9507" width="0" style="1" hidden="1" customWidth="1"/>
    <col min="9508" max="9508" width="5.33203125" style="1" customWidth="1"/>
    <col min="9509" max="9509" width="0" style="1" hidden="1" customWidth="1"/>
    <col min="9510" max="9510" width="17" style="1" customWidth="1"/>
    <col min="9511" max="9511" width="6.33203125" style="1" customWidth="1"/>
    <col min="9512" max="9512" width="0" style="1" hidden="1" customWidth="1"/>
    <col min="9513" max="9513" width="14.33203125" style="1" customWidth="1"/>
    <col min="9514" max="9514" width="7.5546875" style="1" customWidth="1"/>
    <col min="9515" max="9515" width="0" style="1" hidden="1" customWidth="1"/>
    <col min="9516" max="9517" width="14.33203125" style="1" customWidth="1"/>
    <col min="9518" max="9518" width="20.88671875" style="1" customWidth="1"/>
    <col min="9519" max="9519" width="14.44140625" style="1" customWidth="1"/>
    <col min="9520" max="9520" width="15" style="1" customWidth="1"/>
    <col min="9521" max="9521" width="2.6640625" style="1" customWidth="1"/>
    <col min="9522" max="9522" width="11.6640625" style="1" customWidth="1"/>
    <col min="9523" max="9523" width="11.5546875" style="1" customWidth="1"/>
    <col min="9524" max="9524" width="2.33203125" style="1" customWidth="1"/>
    <col min="9525" max="9525" width="41" style="1" customWidth="1"/>
    <col min="9526" max="9526" width="14.33203125" style="1" customWidth="1"/>
    <col min="9527" max="9528" width="11.5546875" style="1" customWidth="1"/>
    <col min="9529" max="9529" width="21.88671875" style="1" customWidth="1"/>
    <col min="9530" max="9721" width="11.5546875" style="1"/>
    <col min="9722" max="9722" width="21.88671875" style="1" customWidth="1"/>
    <col min="9723" max="9723" width="13.88671875" style="1" customWidth="1"/>
    <col min="9724" max="9724" width="38.6640625" style="1" customWidth="1"/>
    <col min="9725" max="9725" width="3" style="1" bestFit="1" customWidth="1"/>
    <col min="9726" max="9726" width="32.33203125" style="1" customWidth="1"/>
    <col min="9727" max="9727" width="46.33203125" style="1" customWidth="1"/>
    <col min="9728" max="9728" width="19" style="1" customWidth="1"/>
    <col min="9729" max="9729" width="0" style="1" hidden="1" customWidth="1"/>
    <col min="9730" max="9730" width="17.6640625" style="1" customWidth="1"/>
    <col min="9731" max="9731" width="0" style="1" hidden="1" customWidth="1"/>
    <col min="9732" max="9732" width="22.33203125" style="1" customWidth="1"/>
    <col min="9733" max="9733" width="5.33203125" style="1" customWidth="1"/>
    <col min="9734" max="9734" width="36.33203125" style="1" customWidth="1"/>
    <col min="9735" max="9735" width="5.6640625" style="1" customWidth="1"/>
    <col min="9736" max="9736" width="0" style="1" hidden="1" customWidth="1"/>
    <col min="9737" max="9737" width="20.6640625" style="1" customWidth="1"/>
    <col min="9738" max="9738" width="4.88671875" style="1" customWidth="1"/>
    <col min="9739" max="9739" width="0" style="1" hidden="1" customWidth="1"/>
    <col min="9740" max="9740" width="24.6640625" style="1" customWidth="1"/>
    <col min="9741" max="9741" width="12.33203125" style="1" customWidth="1"/>
    <col min="9742" max="9742" width="0" style="1" hidden="1" customWidth="1"/>
    <col min="9743" max="9743" width="3.44140625" style="1" customWidth="1"/>
    <col min="9744" max="9744" width="0" style="1" hidden="1" customWidth="1"/>
    <col min="9745" max="9745" width="17.6640625" style="1" customWidth="1"/>
    <col min="9746" max="9746" width="3.44140625" style="1" customWidth="1"/>
    <col min="9747" max="9747" width="0" style="1" hidden="1" customWidth="1"/>
    <col min="9748" max="9748" width="23.6640625" style="1" customWidth="1"/>
    <col min="9749" max="9749" width="10" style="1" customWidth="1"/>
    <col min="9750" max="9750" width="0" style="1" hidden="1" customWidth="1"/>
    <col min="9751" max="9752" width="14.6640625" style="1" customWidth="1"/>
    <col min="9753" max="9753" width="12.88671875" style="1" customWidth="1"/>
    <col min="9754" max="9754" width="3.33203125" style="1" customWidth="1"/>
    <col min="9755" max="9755" width="30.33203125" style="1" customWidth="1"/>
    <col min="9756" max="9756" width="5" style="1" customWidth="1"/>
    <col min="9757" max="9757" width="0" style="1" hidden="1" customWidth="1"/>
    <col min="9758" max="9758" width="14.33203125" style="1" customWidth="1"/>
    <col min="9759" max="9759" width="5.6640625" style="1" customWidth="1"/>
    <col min="9760" max="9760" width="0" style="1" hidden="1" customWidth="1"/>
    <col min="9761" max="9761" width="17.33203125" style="1" customWidth="1"/>
    <col min="9762" max="9762" width="12.6640625" style="1" customWidth="1"/>
    <col min="9763" max="9763" width="0" style="1" hidden="1" customWidth="1"/>
    <col min="9764" max="9764" width="5.33203125" style="1" customWidth="1"/>
    <col min="9765" max="9765" width="0" style="1" hidden="1" customWidth="1"/>
    <col min="9766" max="9766" width="17" style="1" customWidth="1"/>
    <col min="9767" max="9767" width="6.33203125" style="1" customWidth="1"/>
    <col min="9768" max="9768" width="0" style="1" hidden="1" customWidth="1"/>
    <col min="9769" max="9769" width="14.33203125" style="1" customWidth="1"/>
    <col min="9770" max="9770" width="7.5546875" style="1" customWidth="1"/>
    <col min="9771" max="9771" width="0" style="1" hidden="1" customWidth="1"/>
    <col min="9772" max="9773" width="14.33203125" style="1" customWidth="1"/>
    <col min="9774" max="9774" width="20.88671875" style="1" customWidth="1"/>
    <col min="9775" max="9775" width="14.44140625" style="1" customWidth="1"/>
    <col min="9776" max="9776" width="15" style="1" customWidth="1"/>
    <col min="9777" max="9777" width="2.6640625" style="1" customWidth="1"/>
    <col min="9778" max="9778" width="11.6640625" style="1" customWidth="1"/>
    <col min="9779" max="9779" width="11.5546875" style="1" customWidth="1"/>
    <col min="9780" max="9780" width="2.33203125" style="1" customWidth="1"/>
    <col min="9781" max="9781" width="41" style="1" customWidth="1"/>
    <col min="9782" max="9782" width="14.33203125" style="1" customWidth="1"/>
    <col min="9783" max="9784" width="11.5546875" style="1" customWidth="1"/>
    <col min="9785" max="9785" width="21.88671875" style="1" customWidth="1"/>
    <col min="9786" max="9977" width="11.5546875" style="1"/>
    <col min="9978" max="9978" width="21.88671875" style="1" customWidth="1"/>
    <col min="9979" max="9979" width="13.88671875" style="1" customWidth="1"/>
    <col min="9980" max="9980" width="38.6640625" style="1" customWidth="1"/>
    <col min="9981" max="9981" width="3" style="1" bestFit="1" customWidth="1"/>
    <col min="9982" max="9982" width="32.33203125" style="1" customWidth="1"/>
    <col min="9983" max="9983" width="46.33203125" style="1" customWidth="1"/>
    <col min="9984" max="9984" width="19" style="1" customWidth="1"/>
    <col min="9985" max="9985" width="0" style="1" hidden="1" customWidth="1"/>
    <col min="9986" max="9986" width="17.6640625" style="1" customWidth="1"/>
    <col min="9987" max="9987" width="0" style="1" hidden="1" customWidth="1"/>
    <col min="9988" max="9988" width="22.33203125" style="1" customWidth="1"/>
    <col min="9989" max="9989" width="5.33203125" style="1" customWidth="1"/>
    <col min="9990" max="9990" width="36.33203125" style="1" customWidth="1"/>
    <col min="9991" max="9991" width="5.6640625" style="1" customWidth="1"/>
    <col min="9992" max="9992" width="0" style="1" hidden="1" customWidth="1"/>
    <col min="9993" max="9993" width="20.6640625" style="1" customWidth="1"/>
    <col min="9994" max="9994" width="4.88671875" style="1" customWidth="1"/>
    <col min="9995" max="9995" width="0" style="1" hidden="1" customWidth="1"/>
    <col min="9996" max="9996" width="24.6640625" style="1" customWidth="1"/>
    <col min="9997" max="9997" width="12.33203125" style="1" customWidth="1"/>
    <col min="9998" max="9998" width="0" style="1" hidden="1" customWidth="1"/>
    <col min="9999" max="9999" width="3.44140625" style="1" customWidth="1"/>
    <col min="10000" max="10000" width="0" style="1" hidden="1" customWidth="1"/>
    <col min="10001" max="10001" width="17.6640625" style="1" customWidth="1"/>
    <col min="10002" max="10002" width="3.44140625" style="1" customWidth="1"/>
    <col min="10003" max="10003" width="0" style="1" hidden="1" customWidth="1"/>
    <col min="10004" max="10004" width="23.6640625" style="1" customWidth="1"/>
    <col min="10005" max="10005" width="10" style="1" customWidth="1"/>
    <col min="10006" max="10006" width="0" style="1" hidden="1" customWidth="1"/>
    <col min="10007" max="10008" width="14.6640625" style="1" customWidth="1"/>
    <col min="10009" max="10009" width="12.88671875" style="1" customWidth="1"/>
    <col min="10010" max="10010" width="3.33203125" style="1" customWidth="1"/>
    <col min="10011" max="10011" width="30.33203125" style="1" customWidth="1"/>
    <col min="10012" max="10012" width="5" style="1" customWidth="1"/>
    <col min="10013" max="10013" width="0" style="1" hidden="1" customWidth="1"/>
    <col min="10014" max="10014" width="14.33203125" style="1" customWidth="1"/>
    <col min="10015" max="10015" width="5.6640625" style="1" customWidth="1"/>
    <col min="10016" max="10016" width="0" style="1" hidden="1" customWidth="1"/>
    <col min="10017" max="10017" width="17.33203125" style="1" customWidth="1"/>
    <col min="10018" max="10018" width="12.6640625" style="1" customWidth="1"/>
    <col min="10019" max="10019" width="0" style="1" hidden="1" customWidth="1"/>
    <col min="10020" max="10020" width="5.33203125" style="1" customWidth="1"/>
    <col min="10021" max="10021" width="0" style="1" hidden="1" customWidth="1"/>
    <col min="10022" max="10022" width="17" style="1" customWidth="1"/>
    <col min="10023" max="10023" width="6.33203125" style="1" customWidth="1"/>
    <col min="10024" max="10024" width="0" style="1" hidden="1" customWidth="1"/>
    <col min="10025" max="10025" width="14.33203125" style="1" customWidth="1"/>
    <col min="10026" max="10026" width="7.5546875" style="1" customWidth="1"/>
    <col min="10027" max="10027" width="0" style="1" hidden="1" customWidth="1"/>
    <col min="10028" max="10029" width="14.33203125" style="1" customWidth="1"/>
    <col min="10030" max="10030" width="20.88671875" style="1" customWidth="1"/>
    <col min="10031" max="10031" width="14.44140625" style="1" customWidth="1"/>
    <col min="10032" max="10032" width="15" style="1" customWidth="1"/>
    <col min="10033" max="10033" width="2.6640625" style="1" customWidth="1"/>
    <col min="10034" max="10034" width="11.6640625" style="1" customWidth="1"/>
    <col min="10035" max="10035" width="11.5546875" style="1" customWidth="1"/>
    <col min="10036" max="10036" width="2.33203125" style="1" customWidth="1"/>
    <col min="10037" max="10037" width="41" style="1" customWidth="1"/>
    <col min="10038" max="10038" width="14.33203125" style="1" customWidth="1"/>
    <col min="10039" max="10040" width="11.5546875" style="1" customWidth="1"/>
    <col min="10041" max="10041" width="21.88671875" style="1" customWidth="1"/>
    <col min="10042" max="10233" width="11.5546875" style="1"/>
    <col min="10234" max="10234" width="21.88671875" style="1" customWidth="1"/>
    <col min="10235" max="10235" width="13.88671875" style="1" customWidth="1"/>
    <col min="10236" max="10236" width="38.6640625" style="1" customWidth="1"/>
    <col min="10237" max="10237" width="3" style="1" bestFit="1" customWidth="1"/>
    <col min="10238" max="10238" width="32.33203125" style="1" customWidth="1"/>
    <col min="10239" max="10239" width="46.33203125" style="1" customWidth="1"/>
    <col min="10240" max="10240" width="19" style="1" customWidth="1"/>
    <col min="10241" max="10241" width="0" style="1" hidden="1" customWidth="1"/>
    <col min="10242" max="10242" width="17.6640625" style="1" customWidth="1"/>
    <col min="10243" max="10243" width="0" style="1" hidden="1" customWidth="1"/>
    <col min="10244" max="10244" width="22.33203125" style="1" customWidth="1"/>
    <col min="10245" max="10245" width="5.33203125" style="1" customWidth="1"/>
    <col min="10246" max="10246" width="36.33203125" style="1" customWidth="1"/>
    <col min="10247" max="10247" width="5.6640625" style="1" customWidth="1"/>
    <col min="10248" max="10248" width="0" style="1" hidden="1" customWidth="1"/>
    <col min="10249" max="10249" width="20.6640625" style="1" customWidth="1"/>
    <col min="10250" max="10250" width="4.88671875" style="1" customWidth="1"/>
    <col min="10251" max="10251" width="0" style="1" hidden="1" customWidth="1"/>
    <col min="10252" max="10252" width="24.6640625" style="1" customWidth="1"/>
    <col min="10253" max="10253" width="12.33203125" style="1" customWidth="1"/>
    <col min="10254" max="10254" width="0" style="1" hidden="1" customWidth="1"/>
    <col min="10255" max="10255" width="3.44140625" style="1" customWidth="1"/>
    <col min="10256" max="10256" width="0" style="1" hidden="1" customWidth="1"/>
    <col min="10257" max="10257" width="17.6640625" style="1" customWidth="1"/>
    <col min="10258" max="10258" width="3.44140625" style="1" customWidth="1"/>
    <col min="10259" max="10259" width="0" style="1" hidden="1" customWidth="1"/>
    <col min="10260" max="10260" width="23.6640625" style="1" customWidth="1"/>
    <col min="10261" max="10261" width="10" style="1" customWidth="1"/>
    <col min="10262" max="10262" width="0" style="1" hidden="1" customWidth="1"/>
    <col min="10263" max="10264" width="14.6640625" style="1" customWidth="1"/>
    <col min="10265" max="10265" width="12.88671875" style="1" customWidth="1"/>
    <col min="10266" max="10266" width="3.33203125" style="1" customWidth="1"/>
    <col min="10267" max="10267" width="30.33203125" style="1" customWidth="1"/>
    <col min="10268" max="10268" width="5" style="1" customWidth="1"/>
    <col min="10269" max="10269" width="0" style="1" hidden="1" customWidth="1"/>
    <col min="10270" max="10270" width="14.33203125" style="1" customWidth="1"/>
    <col min="10271" max="10271" width="5.6640625" style="1" customWidth="1"/>
    <col min="10272" max="10272" width="0" style="1" hidden="1" customWidth="1"/>
    <col min="10273" max="10273" width="17.33203125" style="1" customWidth="1"/>
    <col min="10274" max="10274" width="12.6640625" style="1" customWidth="1"/>
    <col min="10275" max="10275" width="0" style="1" hidden="1" customWidth="1"/>
    <col min="10276" max="10276" width="5.33203125" style="1" customWidth="1"/>
    <col min="10277" max="10277" width="0" style="1" hidden="1" customWidth="1"/>
    <col min="10278" max="10278" width="17" style="1" customWidth="1"/>
    <col min="10279" max="10279" width="6.33203125" style="1" customWidth="1"/>
    <col min="10280" max="10280" width="0" style="1" hidden="1" customWidth="1"/>
    <col min="10281" max="10281" width="14.33203125" style="1" customWidth="1"/>
    <col min="10282" max="10282" width="7.5546875" style="1" customWidth="1"/>
    <col min="10283" max="10283" width="0" style="1" hidden="1" customWidth="1"/>
    <col min="10284" max="10285" width="14.33203125" style="1" customWidth="1"/>
    <col min="10286" max="10286" width="20.88671875" style="1" customWidth="1"/>
    <col min="10287" max="10287" width="14.44140625" style="1" customWidth="1"/>
    <col min="10288" max="10288" width="15" style="1" customWidth="1"/>
    <col min="10289" max="10289" width="2.6640625" style="1" customWidth="1"/>
    <col min="10290" max="10290" width="11.6640625" style="1" customWidth="1"/>
    <col min="10291" max="10291" width="11.5546875" style="1" customWidth="1"/>
    <col min="10292" max="10292" width="2.33203125" style="1" customWidth="1"/>
    <col min="10293" max="10293" width="41" style="1" customWidth="1"/>
    <col min="10294" max="10294" width="14.33203125" style="1" customWidth="1"/>
    <col min="10295" max="10296" width="11.5546875" style="1" customWidth="1"/>
    <col min="10297" max="10297" width="21.88671875" style="1" customWidth="1"/>
    <col min="10298" max="10489" width="11.5546875" style="1"/>
    <col min="10490" max="10490" width="21.88671875" style="1" customWidth="1"/>
    <col min="10491" max="10491" width="13.88671875" style="1" customWidth="1"/>
    <col min="10492" max="10492" width="38.6640625" style="1" customWidth="1"/>
    <col min="10493" max="10493" width="3" style="1" bestFit="1" customWidth="1"/>
    <col min="10494" max="10494" width="32.33203125" style="1" customWidth="1"/>
    <col min="10495" max="10495" width="46.33203125" style="1" customWidth="1"/>
    <col min="10496" max="10496" width="19" style="1" customWidth="1"/>
    <col min="10497" max="10497" width="0" style="1" hidden="1" customWidth="1"/>
    <col min="10498" max="10498" width="17.6640625" style="1" customWidth="1"/>
    <col min="10499" max="10499" width="0" style="1" hidden="1" customWidth="1"/>
    <col min="10500" max="10500" width="22.33203125" style="1" customWidth="1"/>
    <col min="10501" max="10501" width="5.33203125" style="1" customWidth="1"/>
    <col min="10502" max="10502" width="36.33203125" style="1" customWidth="1"/>
    <col min="10503" max="10503" width="5.6640625" style="1" customWidth="1"/>
    <col min="10504" max="10504" width="0" style="1" hidden="1" customWidth="1"/>
    <col min="10505" max="10505" width="20.6640625" style="1" customWidth="1"/>
    <col min="10506" max="10506" width="4.88671875" style="1" customWidth="1"/>
    <col min="10507" max="10507" width="0" style="1" hidden="1" customWidth="1"/>
    <col min="10508" max="10508" width="24.6640625" style="1" customWidth="1"/>
    <col min="10509" max="10509" width="12.33203125" style="1" customWidth="1"/>
    <col min="10510" max="10510" width="0" style="1" hidden="1" customWidth="1"/>
    <col min="10511" max="10511" width="3.44140625" style="1" customWidth="1"/>
    <col min="10512" max="10512" width="0" style="1" hidden="1" customWidth="1"/>
    <col min="10513" max="10513" width="17.6640625" style="1" customWidth="1"/>
    <col min="10514" max="10514" width="3.44140625" style="1" customWidth="1"/>
    <col min="10515" max="10515" width="0" style="1" hidden="1" customWidth="1"/>
    <col min="10516" max="10516" width="23.6640625" style="1" customWidth="1"/>
    <col min="10517" max="10517" width="10" style="1" customWidth="1"/>
    <col min="10518" max="10518" width="0" style="1" hidden="1" customWidth="1"/>
    <col min="10519" max="10520" width="14.6640625" style="1" customWidth="1"/>
    <col min="10521" max="10521" width="12.88671875" style="1" customWidth="1"/>
    <col min="10522" max="10522" width="3.33203125" style="1" customWidth="1"/>
    <col min="10523" max="10523" width="30.33203125" style="1" customWidth="1"/>
    <col min="10524" max="10524" width="5" style="1" customWidth="1"/>
    <col min="10525" max="10525" width="0" style="1" hidden="1" customWidth="1"/>
    <col min="10526" max="10526" width="14.33203125" style="1" customWidth="1"/>
    <col min="10527" max="10527" width="5.6640625" style="1" customWidth="1"/>
    <col min="10528" max="10528" width="0" style="1" hidden="1" customWidth="1"/>
    <col min="10529" max="10529" width="17.33203125" style="1" customWidth="1"/>
    <col min="10530" max="10530" width="12.6640625" style="1" customWidth="1"/>
    <col min="10531" max="10531" width="0" style="1" hidden="1" customWidth="1"/>
    <col min="10532" max="10532" width="5.33203125" style="1" customWidth="1"/>
    <col min="10533" max="10533" width="0" style="1" hidden="1" customWidth="1"/>
    <col min="10534" max="10534" width="17" style="1" customWidth="1"/>
    <col min="10535" max="10535" width="6.33203125" style="1" customWidth="1"/>
    <col min="10536" max="10536" width="0" style="1" hidden="1" customWidth="1"/>
    <col min="10537" max="10537" width="14.33203125" style="1" customWidth="1"/>
    <col min="10538" max="10538" width="7.5546875" style="1" customWidth="1"/>
    <col min="10539" max="10539" width="0" style="1" hidden="1" customWidth="1"/>
    <col min="10540" max="10541" width="14.33203125" style="1" customWidth="1"/>
    <col min="10542" max="10542" width="20.88671875" style="1" customWidth="1"/>
    <col min="10543" max="10543" width="14.44140625" style="1" customWidth="1"/>
    <col min="10544" max="10544" width="15" style="1" customWidth="1"/>
    <col min="10545" max="10545" width="2.6640625" style="1" customWidth="1"/>
    <col min="10546" max="10546" width="11.6640625" style="1" customWidth="1"/>
    <col min="10547" max="10547" width="11.5546875" style="1" customWidth="1"/>
    <col min="10548" max="10548" width="2.33203125" style="1" customWidth="1"/>
    <col min="10549" max="10549" width="41" style="1" customWidth="1"/>
    <col min="10550" max="10550" width="14.33203125" style="1" customWidth="1"/>
    <col min="10551" max="10552" width="11.5546875" style="1" customWidth="1"/>
    <col min="10553" max="10553" width="21.88671875" style="1" customWidth="1"/>
    <col min="10554" max="10745" width="11.5546875" style="1"/>
    <col min="10746" max="10746" width="21.88671875" style="1" customWidth="1"/>
    <col min="10747" max="10747" width="13.88671875" style="1" customWidth="1"/>
    <col min="10748" max="10748" width="38.6640625" style="1" customWidth="1"/>
    <col min="10749" max="10749" width="3" style="1" bestFit="1" customWidth="1"/>
    <col min="10750" max="10750" width="32.33203125" style="1" customWidth="1"/>
    <col min="10751" max="10751" width="46.33203125" style="1" customWidth="1"/>
    <col min="10752" max="10752" width="19" style="1" customWidth="1"/>
    <col min="10753" max="10753" width="0" style="1" hidden="1" customWidth="1"/>
    <col min="10754" max="10754" width="17.6640625" style="1" customWidth="1"/>
    <col min="10755" max="10755" width="0" style="1" hidden="1" customWidth="1"/>
    <col min="10756" max="10756" width="22.33203125" style="1" customWidth="1"/>
    <col min="10757" max="10757" width="5.33203125" style="1" customWidth="1"/>
    <col min="10758" max="10758" width="36.33203125" style="1" customWidth="1"/>
    <col min="10759" max="10759" width="5.6640625" style="1" customWidth="1"/>
    <col min="10760" max="10760" width="0" style="1" hidden="1" customWidth="1"/>
    <col min="10761" max="10761" width="20.6640625" style="1" customWidth="1"/>
    <col min="10762" max="10762" width="4.88671875" style="1" customWidth="1"/>
    <col min="10763" max="10763" width="0" style="1" hidden="1" customWidth="1"/>
    <col min="10764" max="10764" width="24.6640625" style="1" customWidth="1"/>
    <col min="10765" max="10765" width="12.33203125" style="1" customWidth="1"/>
    <col min="10766" max="10766" width="0" style="1" hidden="1" customWidth="1"/>
    <col min="10767" max="10767" width="3.44140625" style="1" customWidth="1"/>
    <col min="10768" max="10768" width="0" style="1" hidden="1" customWidth="1"/>
    <col min="10769" max="10769" width="17.6640625" style="1" customWidth="1"/>
    <col min="10770" max="10770" width="3.44140625" style="1" customWidth="1"/>
    <col min="10771" max="10771" width="0" style="1" hidden="1" customWidth="1"/>
    <col min="10772" max="10772" width="23.6640625" style="1" customWidth="1"/>
    <col min="10773" max="10773" width="10" style="1" customWidth="1"/>
    <col min="10774" max="10774" width="0" style="1" hidden="1" customWidth="1"/>
    <col min="10775" max="10776" width="14.6640625" style="1" customWidth="1"/>
    <col min="10777" max="10777" width="12.88671875" style="1" customWidth="1"/>
    <col min="10778" max="10778" width="3.33203125" style="1" customWidth="1"/>
    <col min="10779" max="10779" width="30.33203125" style="1" customWidth="1"/>
    <col min="10780" max="10780" width="5" style="1" customWidth="1"/>
    <col min="10781" max="10781" width="0" style="1" hidden="1" customWidth="1"/>
    <col min="10782" max="10782" width="14.33203125" style="1" customWidth="1"/>
    <col min="10783" max="10783" width="5.6640625" style="1" customWidth="1"/>
    <col min="10784" max="10784" width="0" style="1" hidden="1" customWidth="1"/>
    <col min="10785" max="10785" width="17.33203125" style="1" customWidth="1"/>
    <col min="10786" max="10786" width="12.6640625" style="1" customWidth="1"/>
    <col min="10787" max="10787" width="0" style="1" hidden="1" customWidth="1"/>
    <col min="10788" max="10788" width="5.33203125" style="1" customWidth="1"/>
    <col min="10789" max="10789" width="0" style="1" hidden="1" customWidth="1"/>
    <col min="10790" max="10790" width="17" style="1" customWidth="1"/>
    <col min="10791" max="10791" width="6.33203125" style="1" customWidth="1"/>
    <col min="10792" max="10792" width="0" style="1" hidden="1" customWidth="1"/>
    <col min="10793" max="10793" width="14.33203125" style="1" customWidth="1"/>
    <col min="10794" max="10794" width="7.5546875" style="1" customWidth="1"/>
    <col min="10795" max="10795" width="0" style="1" hidden="1" customWidth="1"/>
    <col min="10796" max="10797" width="14.33203125" style="1" customWidth="1"/>
    <col min="10798" max="10798" width="20.88671875" style="1" customWidth="1"/>
    <col min="10799" max="10799" width="14.44140625" style="1" customWidth="1"/>
    <col min="10800" max="10800" width="15" style="1" customWidth="1"/>
    <col min="10801" max="10801" width="2.6640625" style="1" customWidth="1"/>
    <col min="10802" max="10802" width="11.6640625" style="1" customWidth="1"/>
    <col min="10803" max="10803" width="11.5546875" style="1" customWidth="1"/>
    <col min="10804" max="10804" width="2.33203125" style="1" customWidth="1"/>
    <col min="10805" max="10805" width="41" style="1" customWidth="1"/>
    <col min="10806" max="10806" width="14.33203125" style="1" customWidth="1"/>
    <col min="10807" max="10808" width="11.5546875" style="1" customWidth="1"/>
    <col min="10809" max="10809" width="21.88671875" style="1" customWidth="1"/>
    <col min="10810" max="11001" width="11.5546875" style="1"/>
    <col min="11002" max="11002" width="21.88671875" style="1" customWidth="1"/>
    <col min="11003" max="11003" width="13.88671875" style="1" customWidth="1"/>
    <col min="11004" max="11004" width="38.6640625" style="1" customWidth="1"/>
    <col min="11005" max="11005" width="3" style="1" bestFit="1" customWidth="1"/>
    <col min="11006" max="11006" width="32.33203125" style="1" customWidth="1"/>
    <col min="11007" max="11007" width="46.33203125" style="1" customWidth="1"/>
    <col min="11008" max="11008" width="19" style="1" customWidth="1"/>
    <col min="11009" max="11009" width="0" style="1" hidden="1" customWidth="1"/>
    <col min="11010" max="11010" width="17.6640625" style="1" customWidth="1"/>
    <col min="11011" max="11011" width="0" style="1" hidden="1" customWidth="1"/>
    <col min="11012" max="11012" width="22.33203125" style="1" customWidth="1"/>
    <col min="11013" max="11013" width="5.33203125" style="1" customWidth="1"/>
    <col min="11014" max="11014" width="36.33203125" style="1" customWidth="1"/>
    <col min="11015" max="11015" width="5.6640625" style="1" customWidth="1"/>
    <col min="11016" max="11016" width="0" style="1" hidden="1" customWidth="1"/>
    <col min="11017" max="11017" width="20.6640625" style="1" customWidth="1"/>
    <col min="11018" max="11018" width="4.88671875" style="1" customWidth="1"/>
    <col min="11019" max="11019" width="0" style="1" hidden="1" customWidth="1"/>
    <col min="11020" max="11020" width="24.6640625" style="1" customWidth="1"/>
    <col min="11021" max="11021" width="12.33203125" style="1" customWidth="1"/>
    <col min="11022" max="11022" width="0" style="1" hidden="1" customWidth="1"/>
    <col min="11023" max="11023" width="3.44140625" style="1" customWidth="1"/>
    <col min="11024" max="11024" width="0" style="1" hidden="1" customWidth="1"/>
    <col min="11025" max="11025" width="17.6640625" style="1" customWidth="1"/>
    <col min="11026" max="11026" width="3.44140625" style="1" customWidth="1"/>
    <col min="11027" max="11027" width="0" style="1" hidden="1" customWidth="1"/>
    <col min="11028" max="11028" width="23.6640625" style="1" customWidth="1"/>
    <col min="11029" max="11029" width="10" style="1" customWidth="1"/>
    <col min="11030" max="11030" width="0" style="1" hidden="1" customWidth="1"/>
    <col min="11031" max="11032" width="14.6640625" style="1" customWidth="1"/>
    <col min="11033" max="11033" width="12.88671875" style="1" customWidth="1"/>
    <col min="11034" max="11034" width="3.33203125" style="1" customWidth="1"/>
    <col min="11035" max="11035" width="30.33203125" style="1" customWidth="1"/>
    <col min="11036" max="11036" width="5" style="1" customWidth="1"/>
    <col min="11037" max="11037" width="0" style="1" hidden="1" customWidth="1"/>
    <col min="11038" max="11038" width="14.33203125" style="1" customWidth="1"/>
    <col min="11039" max="11039" width="5.6640625" style="1" customWidth="1"/>
    <col min="11040" max="11040" width="0" style="1" hidden="1" customWidth="1"/>
    <col min="11041" max="11041" width="17.33203125" style="1" customWidth="1"/>
    <col min="11042" max="11042" width="12.6640625" style="1" customWidth="1"/>
    <col min="11043" max="11043" width="0" style="1" hidden="1" customWidth="1"/>
    <col min="11044" max="11044" width="5.33203125" style="1" customWidth="1"/>
    <col min="11045" max="11045" width="0" style="1" hidden="1" customWidth="1"/>
    <col min="11046" max="11046" width="17" style="1" customWidth="1"/>
    <col min="11047" max="11047" width="6.33203125" style="1" customWidth="1"/>
    <col min="11048" max="11048" width="0" style="1" hidden="1" customWidth="1"/>
    <col min="11049" max="11049" width="14.33203125" style="1" customWidth="1"/>
    <col min="11050" max="11050" width="7.5546875" style="1" customWidth="1"/>
    <col min="11051" max="11051" width="0" style="1" hidden="1" customWidth="1"/>
    <col min="11052" max="11053" width="14.33203125" style="1" customWidth="1"/>
    <col min="11054" max="11054" width="20.88671875" style="1" customWidth="1"/>
    <col min="11055" max="11055" width="14.44140625" style="1" customWidth="1"/>
    <col min="11056" max="11056" width="15" style="1" customWidth="1"/>
    <col min="11057" max="11057" width="2.6640625" style="1" customWidth="1"/>
    <col min="11058" max="11058" width="11.6640625" style="1" customWidth="1"/>
    <col min="11059" max="11059" width="11.5546875" style="1" customWidth="1"/>
    <col min="11060" max="11060" width="2.33203125" style="1" customWidth="1"/>
    <col min="11061" max="11061" width="41" style="1" customWidth="1"/>
    <col min="11062" max="11062" width="14.33203125" style="1" customWidth="1"/>
    <col min="11063" max="11064" width="11.5546875" style="1" customWidth="1"/>
    <col min="11065" max="11065" width="21.88671875" style="1" customWidth="1"/>
    <col min="11066" max="11257" width="11.5546875" style="1"/>
    <col min="11258" max="11258" width="21.88671875" style="1" customWidth="1"/>
    <col min="11259" max="11259" width="13.88671875" style="1" customWidth="1"/>
    <col min="11260" max="11260" width="38.6640625" style="1" customWidth="1"/>
    <col min="11261" max="11261" width="3" style="1" bestFit="1" customWidth="1"/>
    <col min="11262" max="11262" width="32.33203125" style="1" customWidth="1"/>
    <col min="11263" max="11263" width="46.33203125" style="1" customWidth="1"/>
    <col min="11264" max="11264" width="19" style="1" customWidth="1"/>
    <col min="11265" max="11265" width="0" style="1" hidden="1" customWidth="1"/>
    <col min="11266" max="11266" width="17.6640625" style="1" customWidth="1"/>
    <col min="11267" max="11267" width="0" style="1" hidden="1" customWidth="1"/>
    <col min="11268" max="11268" width="22.33203125" style="1" customWidth="1"/>
    <col min="11269" max="11269" width="5.33203125" style="1" customWidth="1"/>
    <col min="11270" max="11270" width="36.33203125" style="1" customWidth="1"/>
    <col min="11271" max="11271" width="5.6640625" style="1" customWidth="1"/>
    <col min="11272" max="11272" width="0" style="1" hidden="1" customWidth="1"/>
    <col min="11273" max="11273" width="20.6640625" style="1" customWidth="1"/>
    <col min="11274" max="11274" width="4.88671875" style="1" customWidth="1"/>
    <col min="11275" max="11275" width="0" style="1" hidden="1" customWidth="1"/>
    <col min="11276" max="11276" width="24.6640625" style="1" customWidth="1"/>
    <col min="11277" max="11277" width="12.33203125" style="1" customWidth="1"/>
    <col min="11278" max="11278" width="0" style="1" hidden="1" customWidth="1"/>
    <col min="11279" max="11279" width="3.44140625" style="1" customWidth="1"/>
    <col min="11280" max="11280" width="0" style="1" hidden="1" customWidth="1"/>
    <col min="11281" max="11281" width="17.6640625" style="1" customWidth="1"/>
    <col min="11282" max="11282" width="3.44140625" style="1" customWidth="1"/>
    <col min="11283" max="11283" width="0" style="1" hidden="1" customWidth="1"/>
    <col min="11284" max="11284" width="23.6640625" style="1" customWidth="1"/>
    <col min="11285" max="11285" width="10" style="1" customWidth="1"/>
    <col min="11286" max="11286" width="0" style="1" hidden="1" customWidth="1"/>
    <col min="11287" max="11288" width="14.6640625" style="1" customWidth="1"/>
    <col min="11289" max="11289" width="12.88671875" style="1" customWidth="1"/>
    <col min="11290" max="11290" width="3.33203125" style="1" customWidth="1"/>
    <col min="11291" max="11291" width="30.33203125" style="1" customWidth="1"/>
    <col min="11292" max="11292" width="5" style="1" customWidth="1"/>
    <col min="11293" max="11293" width="0" style="1" hidden="1" customWidth="1"/>
    <col min="11294" max="11294" width="14.33203125" style="1" customWidth="1"/>
    <col min="11295" max="11295" width="5.6640625" style="1" customWidth="1"/>
    <col min="11296" max="11296" width="0" style="1" hidden="1" customWidth="1"/>
    <col min="11297" max="11297" width="17.33203125" style="1" customWidth="1"/>
    <col min="11298" max="11298" width="12.6640625" style="1" customWidth="1"/>
    <col min="11299" max="11299" width="0" style="1" hidden="1" customWidth="1"/>
    <col min="11300" max="11300" width="5.33203125" style="1" customWidth="1"/>
    <col min="11301" max="11301" width="0" style="1" hidden="1" customWidth="1"/>
    <col min="11302" max="11302" width="17" style="1" customWidth="1"/>
    <col min="11303" max="11303" width="6.33203125" style="1" customWidth="1"/>
    <col min="11304" max="11304" width="0" style="1" hidden="1" customWidth="1"/>
    <col min="11305" max="11305" width="14.33203125" style="1" customWidth="1"/>
    <col min="11306" max="11306" width="7.5546875" style="1" customWidth="1"/>
    <col min="11307" max="11307" width="0" style="1" hidden="1" customWidth="1"/>
    <col min="11308" max="11309" width="14.33203125" style="1" customWidth="1"/>
    <col min="11310" max="11310" width="20.88671875" style="1" customWidth="1"/>
    <col min="11311" max="11311" width="14.44140625" style="1" customWidth="1"/>
    <col min="11312" max="11312" width="15" style="1" customWidth="1"/>
    <col min="11313" max="11313" width="2.6640625" style="1" customWidth="1"/>
    <col min="11314" max="11314" width="11.6640625" style="1" customWidth="1"/>
    <col min="11315" max="11315" width="11.5546875" style="1" customWidth="1"/>
    <col min="11316" max="11316" width="2.33203125" style="1" customWidth="1"/>
    <col min="11317" max="11317" width="41" style="1" customWidth="1"/>
    <col min="11318" max="11318" width="14.33203125" style="1" customWidth="1"/>
    <col min="11319" max="11320" width="11.5546875" style="1" customWidth="1"/>
    <col min="11321" max="11321" width="21.88671875" style="1" customWidth="1"/>
    <col min="11322" max="11513" width="11.5546875" style="1"/>
    <col min="11514" max="11514" width="21.88671875" style="1" customWidth="1"/>
    <col min="11515" max="11515" width="13.88671875" style="1" customWidth="1"/>
    <col min="11516" max="11516" width="38.6640625" style="1" customWidth="1"/>
    <col min="11517" max="11517" width="3" style="1" bestFit="1" customWidth="1"/>
    <col min="11518" max="11518" width="32.33203125" style="1" customWidth="1"/>
    <col min="11519" max="11519" width="46.33203125" style="1" customWidth="1"/>
    <col min="11520" max="11520" width="19" style="1" customWidth="1"/>
    <col min="11521" max="11521" width="0" style="1" hidden="1" customWidth="1"/>
    <col min="11522" max="11522" width="17.6640625" style="1" customWidth="1"/>
    <col min="11523" max="11523" width="0" style="1" hidden="1" customWidth="1"/>
    <col min="11524" max="11524" width="22.33203125" style="1" customWidth="1"/>
    <col min="11525" max="11525" width="5.33203125" style="1" customWidth="1"/>
    <col min="11526" max="11526" width="36.33203125" style="1" customWidth="1"/>
    <col min="11527" max="11527" width="5.6640625" style="1" customWidth="1"/>
    <col min="11528" max="11528" width="0" style="1" hidden="1" customWidth="1"/>
    <col min="11529" max="11529" width="20.6640625" style="1" customWidth="1"/>
    <col min="11530" max="11530" width="4.88671875" style="1" customWidth="1"/>
    <col min="11531" max="11531" width="0" style="1" hidden="1" customWidth="1"/>
    <col min="11532" max="11532" width="24.6640625" style="1" customWidth="1"/>
    <col min="11533" max="11533" width="12.33203125" style="1" customWidth="1"/>
    <col min="11534" max="11534" width="0" style="1" hidden="1" customWidth="1"/>
    <col min="11535" max="11535" width="3.44140625" style="1" customWidth="1"/>
    <col min="11536" max="11536" width="0" style="1" hidden="1" customWidth="1"/>
    <col min="11537" max="11537" width="17.6640625" style="1" customWidth="1"/>
    <col min="11538" max="11538" width="3.44140625" style="1" customWidth="1"/>
    <col min="11539" max="11539" width="0" style="1" hidden="1" customWidth="1"/>
    <col min="11540" max="11540" width="23.6640625" style="1" customWidth="1"/>
    <col min="11541" max="11541" width="10" style="1" customWidth="1"/>
    <col min="11542" max="11542" width="0" style="1" hidden="1" customWidth="1"/>
    <col min="11543" max="11544" width="14.6640625" style="1" customWidth="1"/>
    <col min="11545" max="11545" width="12.88671875" style="1" customWidth="1"/>
    <col min="11546" max="11546" width="3.33203125" style="1" customWidth="1"/>
    <col min="11547" max="11547" width="30.33203125" style="1" customWidth="1"/>
    <col min="11548" max="11548" width="5" style="1" customWidth="1"/>
    <col min="11549" max="11549" width="0" style="1" hidden="1" customWidth="1"/>
    <col min="11550" max="11550" width="14.33203125" style="1" customWidth="1"/>
    <col min="11551" max="11551" width="5.6640625" style="1" customWidth="1"/>
    <col min="11552" max="11552" width="0" style="1" hidden="1" customWidth="1"/>
    <col min="11553" max="11553" width="17.33203125" style="1" customWidth="1"/>
    <col min="11554" max="11554" width="12.6640625" style="1" customWidth="1"/>
    <col min="11555" max="11555" width="0" style="1" hidden="1" customWidth="1"/>
    <col min="11556" max="11556" width="5.33203125" style="1" customWidth="1"/>
    <col min="11557" max="11557" width="0" style="1" hidden="1" customWidth="1"/>
    <col min="11558" max="11558" width="17" style="1" customWidth="1"/>
    <col min="11559" max="11559" width="6.33203125" style="1" customWidth="1"/>
    <col min="11560" max="11560" width="0" style="1" hidden="1" customWidth="1"/>
    <col min="11561" max="11561" width="14.33203125" style="1" customWidth="1"/>
    <col min="11562" max="11562" width="7.5546875" style="1" customWidth="1"/>
    <col min="11563" max="11563" width="0" style="1" hidden="1" customWidth="1"/>
    <col min="11564" max="11565" width="14.33203125" style="1" customWidth="1"/>
    <col min="11566" max="11566" width="20.88671875" style="1" customWidth="1"/>
    <col min="11567" max="11567" width="14.44140625" style="1" customWidth="1"/>
    <col min="11568" max="11568" width="15" style="1" customWidth="1"/>
    <col min="11569" max="11569" width="2.6640625" style="1" customWidth="1"/>
    <col min="11570" max="11570" width="11.6640625" style="1" customWidth="1"/>
    <col min="11571" max="11571" width="11.5546875" style="1" customWidth="1"/>
    <col min="11572" max="11572" width="2.33203125" style="1" customWidth="1"/>
    <col min="11573" max="11573" width="41" style="1" customWidth="1"/>
    <col min="11574" max="11574" width="14.33203125" style="1" customWidth="1"/>
    <col min="11575" max="11576" width="11.5546875" style="1" customWidth="1"/>
    <col min="11577" max="11577" width="21.88671875" style="1" customWidth="1"/>
    <col min="11578" max="11769" width="11.5546875" style="1"/>
    <col min="11770" max="11770" width="21.88671875" style="1" customWidth="1"/>
    <col min="11771" max="11771" width="13.88671875" style="1" customWidth="1"/>
    <col min="11772" max="11772" width="38.6640625" style="1" customWidth="1"/>
    <col min="11773" max="11773" width="3" style="1" bestFit="1" customWidth="1"/>
    <col min="11774" max="11774" width="32.33203125" style="1" customWidth="1"/>
    <col min="11775" max="11775" width="46.33203125" style="1" customWidth="1"/>
    <col min="11776" max="11776" width="19" style="1" customWidth="1"/>
    <col min="11777" max="11777" width="0" style="1" hidden="1" customWidth="1"/>
    <col min="11778" max="11778" width="17.6640625" style="1" customWidth="1"/>
    <col min="11779" max="11779" width="0" style="1" hidden="1" customWidth="1"/>
    <col min="11780" max="11780" width="22.33203125" style="1" customWidth="1"/>
    <col min="11781" max="11781" width="5.33203125" style="1" customWidth="1"/>
    <col min="11782" max="11782" width="36.33203125" style="1" customWidth="1"/>
    <col min="11783" max="11783" width="5.6640625" style="1" customWidth="1"/>
    <col min="11784" max="11784" width="0" style="1" hidden="1" customWidth="1"/>
    <col min="11785" max="11785" width="20.6640625" style="1" customWidth="1"/>
    <col min="11786" max="11786" width="4.88671875" style="1" customWidth="1"/>
    <col min="11787" max="11787" width="0" style="1" hidden="1" customWidth="1"/>
    <col min="11788" max="11788" width="24.6640625" style="1" customWidth="1"/>
    <col min="11789" max="11789" width="12.33203125" style="1" customWidth="1"/>
    <col min="11790" max="11790" width="0" style="1" hidden="1" customWidth="1"/>
    <col min="11791" max="11791" width="3.44140625" style="1" customWidth="1"/>
    <col min="11792" max="11792" width="0" style="1" hidden="1" customWidth="1"/>
    <col min="11793" max="11793" width="17.6640625" style="1" customWidth="1"/>
    <col min="11794" max="11794" width="3.44140625" style="1" customWidth="1"/>
    <col min="11795" max="11795" width="0" style="1" hidden="1" customWidth="1"/>
    <col min="11796" max="11796" width="23.6640625" style="1" customWidth="1"/>
    <col min="11797" max="11797" width="10" style="1" customWidth="1"/>
    <col min="11798" max="11798" width="0" style="1" hidden="1" customWidth="1"/>
    <col min="11799" max="11800" width="14.6640625" style="1" customWidth="1"/>
    <col min="11801" max="11801" width="12.88671875" style="1" customWidth="1"/>
    <col min="11802" max="11802" width="3.33203125" style="1" customWidth="1"/>
    <col min="11803" max="11803" width="30.33203125" style="1" customWidth="1"/>
    <col min="11804" max="11804" width="5" style="1" customWidth="1"/>
    <col min="11805" max="11805" width="0" style="1" hidden="1" customWidth="1"/>
    <col min="11806" max="11806" width="14.33203125" style="1" customWidth="1"/>
    <col min="11807" max="11807" width="5.6640625" style="1" customWidth="1"/>
    <col min="11808" max="11808" width="0" style="1" hidden="1" customWidth="1"/>
    <col min="11809" max="11809" width="17.33203125" style="1" customWidth="1"/>
    <col min="11810" max="11810" width="12.6640625" style="1" customWidth="1"/>
    <col min="11811" max="11811" width="0" style="1" hidden="1" customWidth="1"/>
    <col min="11812" max="11812" width="5.33203125" style="1" customWidth="1"/>
    <col min="11813" max="11813" width="0" style="1" hidden="1" customWidth="1"/>
    <col min="11814" max="11814" width="17" style="1" customWidth="1"/>
    <col min="11815" max="11815" width="6.33203125" style="1" customWidth="1"/>
    <col min="11816" max="11816" width="0" style="1" hidden="1" customWidth="1"/>
    <col min="11817" max="11817" width="14.33203125" style="1" customWidth="1"/>
    <col min="11818" max="11818" width="7.5546875" style="1" customWidth="1"/>
    <col min="11819" max="11819" width="0" style="1" hidden="1" customWidth="1"/>
    <col min="11820" max="11821" width="14.33203125" style="1" customWidth="1"/>
    <col min="11822" max="11822" width="20.88671875" style="1" customWidth="1"/>
    <col min="11823" max="11823" width="14.44140625" style="1" customWidth="1"/>
    <col min="11824" max="11824" width="15" style="1" customWidth="1"/>
    <col min="11825" max="11825" width="2.6640625" style="1" customWidth="1"/>
    <col min="11826" max="11826" width="11.6640625" style="1" customWidth="1"/>
    <col min="11827" max="11827" width="11.5546875" style="1" customWidth="1"/>
    <col min="11828" max="11828" width="2.33203125" style="1" customWidth="1"/>
    <col min="11829" max="11829" width="41" style="1" customWidth="1"/>
    <col min="11830" max="11830" width="14.33203125" style="1" customWidth="1"/>
    <col min="11831" max="11832" width="11.5546875" style="1" customWidth="1"/>
    <col min="11833" max="11833" width="21.88671875" style="1" customWidth="1"/>
    <col min="11834" max="12025" width="11.5546875" style="1"/>
    <col min="12026" max="12026" width="21.88671875" style="1" customWidth="1"/>
    <col min="12027" max="12027" width="13.88671875" style="1" customWidth="1"/>
    <col min="12028" max="12028" width="38.6640625" style="1" customWidth="1"/>
    <col min="12029" max="12029" width="3" style="1" bestFit="1" customWidth="1"/>
    <col min="12030" max="12030" width="32.33203125" style="1" customWidth="1"/>
    <col min="12031" max="12031" width="46.33203125" style="1" customWidth="1"/>
    <col min="12032" max="12032" width="19" style="1" customWidth="1"/>
    <col min="12033" max="12033" width="0" style="1" hidden="1" customWidth="1"/>
    <col min="12034" max="12034" width="17.6640625" style="1" customWidth="1"/>
    <col min="12035" max="12035" width="0" style="1" hidden="1" customWidth="1"/>
    <col min="12036" max="12036" width="22.33203125" style="1" customWidth="1"/>
    <col min="12037" max="12037" width="5.33203125" style="1" customWidth="1"/>
    <col min="12038" max="12038" width="36.33203125" style="1" customWidth="1"/>
    <col min="12039" max="12039" width="5.6640625" style="1" customWidth="1"/>
    <col min="12040" max="12040" width="0" style="1" hidden="1" customWidth="1"/>
    <col min="12041" max="12041" width="20.6640625" style="1" customWidth="1"/>
    <col min="12042" max="12042" width="4.88671875" style="1" customWidth="1"/>
    <col min="12043" max="12043" width="0" style="1" hidden="1" customWidth="1"/>
    <col min="12044" max="12044" width="24.6640625" style="1" customWidth="1"/>
    <col min="12045" max="12045" width="12.33203125" style="1" customWidth="1"/>
    <col min="12046" max="12046" width="0" style="1" hidden="1" customWidth="1"/>
    <col min="12047" max="12047" width="3.44140625" style="1" customWidth="1"/>
    <col min="12048" max="12048" width="0" style="1" hidden="1" customWidth="1"/>
    <col min="12049" max="12049" width="17.6640625" style="1" customWidth="1"/>
    <col min="12050" max="12050" width="3.44140625" style="1" customWidth="1"/>
    <col min="12051" max="12051" width="0" style="1" hidden="1" customWidth="1"/>
    <col min="12052" max="12052" width="23.6640625" style="1" customWidth="1"/>
    <col min="12053" max="12053" width="10" style="1" customWidth="1"/>
    <col min="12054" max="12054" width="0" style="1" hidden="1" customWidth="1"/>
    <col min="12055" max="12056" width="14.6640625" style="1" customWidth="1"/>
    <col min="12057" max="12057" width="12.88671875" style="1" customWidth="1"/>
    <col min="12058" max="12058" width="3.33203125" style="1" customWidth="1"/>
    <col min="12059" max="12059" width="30.33203125" style="1" customWidth="1"/>
    <col min="12060" max="12060" width="5" style="1" customWidth="1"/>
    <col min="12061" max="12061" width="0" style="1" hidden="1" customWidth="1"/>
    <col min="12062" max="12062" width="14.33203125" style="1" customWidth="1"/>
    <col min="12063" max="12063" width="5.6640625" style="1" customWidth="1"/>
    <col min="12064" max="12064" width="0" style="1" hidden="1" customWidth="1"/>
    <col min="12065" max="12065" width="17.33203125" style="1" customWidth="1"/>
    <col min="12066" max="12066" width="12.6640625" style="1" customWidth="1"/>
    <col min="12067" max="12067" width="0" style="1" hidden="1" customWidth="1"/>
    <col min="12068" max="12068" width="5.33203125" style="1" customWidth="1"/>
    <col min="12069" max="12069" width="0" style="1" hidden="1" customWidth="1"/>
    <col min="12070" max="12070" width="17" style="1" customWidth="1"/>
    <col min="12071" max="12071" width="6.33203125" style="1" customWidth="1"/>
    <col min="12072" max="12072" width="0" style="1" hidden="1" customWidth="1"/>
    <col min="12073" max="12073" width="14.33203125" style="1" customWidth="1"/>
    <col min="12074" max="12074" width="7.5546875" style="1" customWidth="1"/>
    <col min="12075" max="12075" width="0" style="1" hidden="1" customWidth="1"/>
    <col min="12076" max="12077" width="14.33203125" style="1" customWidth="1"/>
    <col min="12078" max="12078" width="20.88671875" style="1" customWidth="1"/>
    <col min="12079" max="12079" width="14.44140625" style="1" customWidth="1"/>
    <col min="12080" max="12080" width="15" style="1" customWidth="1"/>
    <col min="12081" max="12081" width="2.6640625" style="1" customWidth="1"/>
    <col min="12082" max="12082" width="11.6640625" style="1" customWidth="1"/>
    <col min="12083" max="12083" width="11.5546875" style="1" customWidth="1"/>
    <col min="12084" max="12084" width="2.33203125" style="1" customWidth="1"/>
    <col min="12085" max="12085" width="41" style="1" customWidth="1"/>
    <col min="12086" max="12086" width="14.33203125" style="1" customWidth="1"/>
    <col min="12087" max="12088" width="11.5546875" style="1" customWidth="1"/>
    <col min="12089" max="12089" width="21.88671875" style="1" customWidth="1"/>
    <col min="12090" max="12281" width="11.5546875" style="1"/>
    <col min="12282" max="12282" width="21.88671875" style="1" customWidth="1"/>
    <col min="12283" max="12283" width="13.88671875" style="1" customWidth="1"/>
    <col min="12284" max="12284" width="38.6640625" style="1" customWidth="1"/>
    <col min="12285" max="12285" width="3" style="1" bestFit="1" customWidth="1"/>
    <col min="12286" max="12286" width="32.33203125" style="1" customWidth="1"/>
    <col min="12287" max="12287" width="46.33203125" style="1" customWidth="1"/>
    <col min="12288" max="12288" width="19" style="1" customWidth="1"/>
    <col min="12289" max="12289" width="0" style="1" hidden="1" customWidth="1"/>
    <col min="12290" max="12290" width="17.6640625" style="1" customWidth="1"/>
    <col min="12291" max="12291" width="0" style="1" hidden="1" customWidth="1"/>
    <col min="12292" max="12292" width="22.33203125" style="1" customWidth="1"/>
    <col min="12293" max="12293" width="5.33203125" style="1" customWidth="1"/>
    <col min="12294" max="12294" width="36.33203125" style="1" customWidth="1"/>
    <col min="12295" max="12295" width="5.6640625" style="1" customWidth="1"/>
    <col min="12296" max="12296" width="0" style="1" hidden="1" customWidth="1"/>
    <col min="12297" max="12297" width="20.6640625" style="1" customWidth="1"/>
    <col min="12298" max="12298" width="4.88671875" style="1" customWidth="1"/>
    <col min="12299" max="12299" width="0" style="1" hidden="1" customWidth="1"/>
    <col min="12300" max="12300" width="24.6640625" style="1" customWidth="1"/>
    <col min="12301" max="12301" width="12.33203125" style="1" customWidth="1"/>
    <col min="12302" max="12302" width="0" style="1" hidden="1" customWidth="1"/>
    <col min="12303" max="12303" width="3.44140625" style="1" customWidth="1"/>
    <col min="12304" max="12304" width="0" style="1" hidden="1" customWidth="1"/>
    <col min="12305" max="12305" width="17.6640625" style="1" customWidth="1"/>
    <col min="12306" max="12306" width="3.44140625" style="1" customWidth="1"/>
    <col min="12307" max="12307" width="0" style="1" hidden="1" customWidth="1"/>
    <col min="12308" max="12308" width="23.6640625" style="1" customWidth="1"/>
    <col min="12309" max="12309" width="10" style="1" customWidth="1"/>
    <col min="12310" max="12310" width="0" style="1" hidden="1" customWidth="1"/>
    <col min="12311" max="12312" width="14.6640625" style="1" customWidth="1"/>
    <col min="12313" max="12313" width="12.88671875" style="1" customWidth="1"/>
    <col min="12314" max="12314" width="3.33203125" style="1" customWidth="1"/>
    <col min="12315" max="12315" width="30.33203125" style="1" customWidth="1"/>
    <col min="12316" max="12316" width="5" style="1" customWidth="1"/>
    <col min="12317" max="12317" width="0" style="1" hidden="1" customWidth="1"/>
    <col min="12318" max="12318" width="14.33203125" style="1" customWidth="1"/>
    <col min="12319" max="12319" width="5.6640625" style="1" customWidth="1"/>
    <col min="12320" max="12320" width="0" style="1" hidden="1" customWidth="1"/>
    <col min="12321" max="12321" width="17.33203125" style="1" customWidth="1"/>
    <col min="12322" max="12322" width="12.6640625" style="1" customWidth="1"/>
    <col min="12323" max="12323" width="0" style="1" hidden="1" customWidth="1"/>
    <col min="12324" max="12324" width="5.33203125" style="1" customWidth="1"/>
    <col min="12325" max="12325" width="0" style="1" hidden="1" customWidth="1"/>
    <col min="12326" max="12326" width="17" style="1" customWidth="1"/>
    <col min="12327" max="12327" width="6.33203125" style="1" customWidth="1"/>
    <col min="12328" max="12328" width="0" style="1" hidden="1" customWidth="1"/>
    <col min="12329" max="12329" width="14.33203125" style="1" customWidth="1"/>
    <col min="12330" max="12330" width="7.5546875" style="1" customWidth="1"/>
    <col min="12331" max="12331" width="0" style="1" hidden="1" customWidth="1"/>
    <col min="12332" max="12333" width="14.33203125" style="1" customWidth="1"/>
    <col min="12334" max="12334" width="20.88671875" style="1" customWidth="1"/>
    <col min="12335" max="12335" width="14.44140625" style="1" customWidth="1"/>
    <col min="12336" max="12336" width="15" style="1" customWidth="1"/>
    <col min="12337" max="12337" width="2.6640625" style="1" customWidth="1"/>
    <col min="12338" max="12338" width="11.6640625" style="1" customWidth="1"/>
    <col min="12339" max="12339" width="11.5546875" style="1" customWidth="1"/>
    <col min="12340" max="12340" width="2.33203125" style="1" customWidth="1"/>
    <col min="12341" max="12341" width="41" style="1" customWidth="1"/>
    <col min="12342" max="12342" width="14.33203125" style="1" customWidth="1"/>
    <col min="12343" max="12344" width="11.5546875" style="1" customWidth="1"/>
    <col min="12345" max="12345" width="21.88671875" style="1" customWidth="1"/>
    <col min="12346" max="12537" width="11.5546875" style="1"/>
    <col min="12538" max="12538" width="21.88671875" style="1" customWidth="1"/>
    <col min="12539" max="12539" width="13.88671875" style="1" customWidth="1"/>
    <col min="12540" max="12540" width="38.6640625" style="1" customWidth="1"/>
    <col min="12541" max="12541" width="3" style="1" bestFit="1" customWidth="1"/>
    <col min="12542" max="12542" width="32.33203125" style="1" customWidth="1"/>
    <col min="12543" max="12543" width="46.33203125" style="1" customWidth="1"/>
    <col min="12544" max="12544" width="19" style="1" customWidth="1"/>
    <col min="12545" max="12545" width="0" style="1" hidden="1" customWidth="1"/>
    <col min="12546" max="12546" width="17.6640625" style="1" customWidth="1"/>
    <col min="12547" max="12547" width="0" style="1" hidden="1" customWidth="1"/>
    <col min="12548" max="12548" width="22.33203125" style="1" customWidth="1"/>
    <col min="12549" max="12549" width="5.33203125" style="1" customWidth="1"/>
    <col min="12550" max="12550" width="36.33203125" style="1" customWidth="1"/>
    <col min="12551" max="12551" width="5.6640625" style="1" customWidth="1"/>
    <col min="12552" max="12552" width="0" style="1" hidden="1" customWidth="1"/>
    <col min="12553" max="12553" width="20.6640625" style="1" customWidth="1"/>
    <col min="12554" max="12554" width="4.88671875" style="1" customWidth="1"/>
    <col min="12555" max="12555" width="0" style="1" hidden="1" customWidth="1"/>
    <col min="12556" max="12556" width="24.6640625" style="1" customWidth="1"/>
    <col min="12557" max="12557" width="12.33203125" style="1" customWidth="1"/>
    <col min="12558" max="12558" width="0" style="1" hidden="1" customWidth="1"/>
    <col min="12559" max="12559" width="3.44140625" style="1" customWidth="1"/>
    <col min="12560" max="12560" width="0" style="1" hidden="1" customWidth="1"/>
    <col min="12561" max="12561" width="17.6640625" style="1" customWidth="1"/>
    <col min="12562" max="12562" width="3.44140625" style="1" customWidth="1"/>
    <col min="12563" max="12563" width="0" style="1" hidden="1" customWidth="1"/>
    <col min="12564" max="12564" width="23.6640625" style="1" customWidth="1"/>
    <col min="12565" max="12565" width="10" style="1" customWidth="1"/>
    <col min="12566" max="12566" width="0" style="1" hidden="1" customWidth="1"/>
    <col min="12567" max="12568" width="14.6640625" style="1" customWidth="1"/>
    <col min="12569" max="12569" width="12.88671875" style="1" customWidth="1"/>
    <col min="12570" max="12570" width="3.33203125" style="1" customWidth="1"/>
    <col min="12571" max="12571" width="30.33203125" style="1" customWidth="1"/>
    <col min="12572" max="12572" width="5" style="1" customWidth="1"/>
    <col min="12573" max="12573" width="0" style="1" hidden="1" customWidth="1"/>
    <col min="12574" max="12574" width="14.33203125" style="1" customWidth="1"/>
    <col min="12575" max="12575" width="5.6640625" style="1" customWidth="1"/>
    <col min="12576" max="12576" width="0" style="1" hidden="1" customWidth="1"/>
    <col min="12577" max="12577" width="17.33203125" style="1" customWidth="1"/>
    <col min="12578" max="12578" width="12.6640625" style="1" customWidth="1"/>
    <col min="12579" max="12579" width="0" style="1" hidden="1" customWidth="1"/>
    <col min="12580" max="12580" width="5.33203125" style="1" customWidth="1"/>
    <col min="12581" max="12581" width="0" style="1" hidden="1" customWidth="1"/>
    <col min="12582" max="12582" width="17" style="1" customWidth="1"/>
    <col min="12583" max="12583" width="6.33203125" style="1" customWidth="1"/>
    <col min="12584" max="12584" width="0" style="1" hidden="1" customWidth="1"/>
    <col min="12585" max="12585" width="14.33203125" style="1" customWidth="1"/>
    <col min="12586" max="12586" width="7.5546875" style="1" customWidth="1"/>
    <col min="12587" max="12587" width="0" style="1" hidden="1" customWidth="1"/>
    <col min="12588" max="12589" width="14.33203125" style="1" customWidth="1"/>
    <col min="12590" max="12590" width="20.88671875" style="1" customWidth="1"/>
    <col min="12591" max="12591" width="14.44140625" style="1" customWidth="1"/>
    <col min="12592" max="12592" width="15" style="1" customWidth="1"/>
    <col min="12593" max="12593" width="2.6640625" style="1" customWidth="1"/>
    <col min="12594" max="12594" width="11.6640625" style="1" customWidth="1"/>
    <col min="12595" max="12595" width="11.5546875" style="1" customWidth="1"/>
    <col min="12596" max="12596" width="2.33203125" style="1" customWidth="1"/>
    <col min="12597" max="12597" width="41" style="1" customWidth="1"/>
    <col min="12598" max="12598" width="14.33203125" style="1" customWidth="1"/>
    <col min="12599" max="12600" width="11.5546875" style="1" customWidth="1"/>
    <col min="12601" max="12601" width="21.88671875" style="1" customWidth="1"/>
    <col min="12602" max="12793" width="11.5546875" style="1"/>
    <col min="12794" max="12794" width="21.88671875" style="1" customWidth="1"/>
    <col min="12795" max="12795" width="13.88671875" style="1" customWidth="1"/>
    <col min="12796" max="12796" width="38.6640625" style="1" customWidth="1"/>
    <col min="12797" max="12797" width="3" style="1" bestFit="1" customWidth="1"/>
    <col min="12798" max="12798" width="32.33203125" style="1" customWidth="1"/>
    <col min="12799" max="12799" width="46.33203125" style="1" customWidth="1"/>
    <col min="12800" max="12800" width="19" style="1" customWidth="1"/>
    <col min="12801" max="12801" width="0" style="1" hidden="1" customWidth="1"/>
    <col min="12802" max="12802" width="17.6640625" style="1" customWidth="1"/>
    <col min="12803" max="12803" width="0" style="1" hidden="1" customWidth="1"/>
    <col min="12804" max="12804" width="22.33203125" style="1" customWidth="1"/>
    <col min="12805" max="12805" width="5.33203125" style="1" customWidth="1"/>
    <col min="12806" max="12806" width="36.33203125" style="1" customWidth="1"/>
    <col min="12807" max="12807" width="5.6640625" style="1" customWidth="1"/>
    <col min="12808" max="12808" width="0" style="1" hidden="1" customWidth="1"/>
    <col min="12809" max="12809" width="20.6640625" style="1" customWidth="1"/>
    <col min="12810" max="12810" width="4.88671875" style="1" customWidth="1"/>
    <col min="12811" max="12811" width="0" style="1" hidden="1" customWidth="1"/>
    <col min="12812" max="12812" width="24.6640625" style="1" customWidth="1"/>
    <col min="12813" max="12813" width="12.33203125" style="1" customWidth="1"/>
    <col min="12814" max="12814" width="0" style="1" hidden="1" customWidth="1"/>
    <col min="12815" max="12815" width="3.44140625" style="1" customWidth="1"/>
    <col min="12816" max="12816" width="0" style="1" hidden="1" customWidth="1"/>
    <col min="12817" max="12817" width="17.6640625" style="1" customWidth="1"/>
    <col min="12818" max="12818" width="3.44140625" style="1" customWidth="1"/>
    <col min="12819" max="12819" width="0" style="1" hidden="1" customWidth="1"/>
    <col min="12820" max="12820" width="23.6640625" style="1" customWidth="1"/>
    <col min="12821" max="12821" width="10" style="1" customWidth="1"/>
    <col min="12822" max="12822" width="0" style="1" hidden="1" customWidth="1"/>
    <col min="12823" max="12824" width="14.6640625" style="1" customWidth="1"/>
    <col min="12825" max="12825" width="12.88671875" style="1" customWidth="1"/>
    <col min="12826" max="12826" width="3.33203125" style="1" customWidth="1"/>
    <col min="12827" max="12827" width="30.33203125" style="1" customWidth="1"/>
    <col min="12828" max="12828" width="5" style="1" customWidth="1"/>
    <col min="12829" max="12829" width="0" style="1" hidden="1" customWidth="1"/>
    <col min="12830" max="12830" width="14.33203125" style="1" customWidth="1"/>
    <col min="12831" max="12831" width="5.6640625" style="1" customWidth="1"/>
    <col min="12832" max="12832" width="0" style="1" hidden="1" customWidth="1"/>
    <col min="12833" max="12833" width="17.33203125" style="1" customWidth="1"/>
    <col min="12834" max="12834" width="12.6640625" style="1" customWidth="1"/>
    <col min="12835" max="12835" width="0" style="1" hidden="1" customWidth="1"/>
    <col min="12836" max="12836" width="5.33203125" style="1" customWidth="1"/>
    <col min="12837" max="12837" width="0" style="1" hidden="1" customWidth="1"/>
    <col min="12838" max="12838" width="17" style="1" customWidth="1"/>
    <col min="12839" max="12839" width="6.33203125" style="1" customWidth="1"/>
    <col min="12840" max="12840" width="0" style="1" hidden="1" customWidth="1"/>
    <col min="12841" max="12841" width="14.33203125" style="1" customWidth="1"/>
    <col min="12842" max="12842" width="7.5546875" style="1" customWidth="1"/>
    <col min="12843" max="12843" width="0" style="1" hidden="1" customWidth="1"/>
    <col min="12844" max="12845" width="14.33203125" style="1" customWidth="1"/>
    <col min="12846" max="12846" width="20.88671875" style="1" customWidth="1"/>
    <col min="12847" max="12847" width="14.44140625" style="1" customWidth="1"/>
    <col min="12848" max="12848" width="15" style="1" customWidth="1"/>
    <col min="12849" max="12849" width="2.6640625" style="1" customWidth="1"/>
    <col min="12850" max="12850" width="11.6640625" style="1" customWidth="1"/>
    <col min="12851" max="12851" width="11.5546875" style="1" customWidth="1"/>
    <col min="12852" max="12852" width="2.33203125" style="1" customWidth="1"/>
    <col min="12853" max="12853" width="41" style="1" customWidth="1"/>
    <col min="12854" max="12854" width="14.33203125" style="1" customWidth="1"/>
    <col min="12855" max="12856" width="11.5546875" style="1" customWidth="1"/>
    <col min="12857" max="12857" width="21.88671875" style="1" customWidth="1"/>
    <col min="12858" max="13049" width="11.5546875" style="1"/>
    <col min="13050" max="13050" width="21.88671875" style="1" customWidth="1"/>
    <col min="13051" max="13051" width="13.88671875" style="1" customWidth="1"/>
    <col min="13052" max="13052" width="38.6640625" style="1" customWidth="1"/>
    <col min="13053" max="13053" width="3" style="1" bestFit="1" customWidth="1"/>
    <col min="13054" max="13054" width="32.33203125" style="1" customWidth="1"/>
    <col min="13055" max="13055" width="46.33203125" style="1" customWidth="1"/>
    <col min="13056" max="13056" width="19" style="1" customWidth="1"/>
    <col min="13057" max="13057" width="0" style="1" hidden="1" customWidth="1"/>
    <col min="13058" max="13058" width="17.6640625" style="1" customWidth="1"/>
    <col min="13059" max="13059" width="0" style="1" hidden="1" customWidth="1"/>
    <col min="13060" max="13060" width="22.33203125" style="1" customWidth="1"/>
    <col min="13061" max="13061" width="5.33203125" style="1" customWidth="1"/>
    <col min="13062" max="13062" width="36.33203125" style="1" customWidth="1"/>
    <col min="13063" max="13063" width="5.6640625" style="1" customWidth="1"/>
    <col min="13064" max="13064" width="0" style="1" hidden="1" customWidth="1"/>
    <col min="13065" max="13065" width="20.6640625" style="1" customWidth="1"/>
    <col min="13066" max="13066" width="4.88671875" style="1" customWidth="1"/>
    <col min="13067" max="13067" width="0" style="1" hidden="1" customWidth="1"/>
    <col min="13068" max="13068" width="24.6640625" style="1" customWidth="1"/>
    <col min="13069" max="13069" width="12.33203125" style="1" customWidth="1"/>
    <col min="13070" max="13070" width="0" style="1" hidden="1" customWidth="1"/>
    <col min="13071" max="13071" width="3.44140625" style="1" customWidth="1"/>
    <col min="13072" max="13072" width="0" style="1" hidden="1" customWidth="1"/>
    <col min="13073" max="13073" width="17.6640625" style="1" customWidth="1"/>
    <col min="13074" max="13074" width="3.44140625" style="1" customWidth="1"/>
    <col min="13075" max="13075" width="0" style="1" hidden="1" customWidth="1"/>
    <col min="13076" max="13076" width="23.6640625" style="1" customWidth="1"/>
    <col min="13077" max="13077" width="10" style="1" customWidth="1"/>
    <col min="13078" max="13078" width="0" style="1" hidden="1" customWidth="1"/>
    <col min="13079" max="13080" width="14.6640625" style="1" customWidth="1"/>
    <col min="13081" max="13081" width="12.88671875" style="1" customWidth="1"/>
    <col min="13082" max="13082" width="3.33203125" style="1" customWidth="1"/>
    <col min="13083" max="13083" width="30.33203125" style="1" customWidth="1"/>
    <col min="13084" max="13084" width="5" style="1" customWidth="1"/>
    <col min="13085" max="13085" width="0" style="1" hidden="1" customWidth="1"/>
    <col min="13086" max="13086" width="14.33203125" style="1" customWidth="1"/>
    <col min="13087" max="13087" width="5.6640625" style="1" customWidth="1"/>
    <col min="13088" max="13088" width="0" style="1" hidden="1" customWidth="1"/>
    <col min="13089" max="13089" width="17.33203125" style="1" customWidth="1"/>
    <col min="13090" max="13090" width="12.6640625" style="1" customWidth="1"/>
    <col min="13091" max="13091" width="0" style="1" hidden="1" customWidth="1"/>
    <col min="13092" max="13092" width="5.33203125" style="1" customWidth="1"/>
    <col min="13093" max="13093" width="0" style="1" hidden="1" customWidth="1"/>
    <col min="13094" max="13094" width="17" style="1" customWidth="1"/>
    <col min="13095" max="13095" width="6.33203125" style="1" customWidth="1"/>
    <col min="13096" max="13096" width="0" style="1" hidden="1" customWidth="1"/>
    <col min="13097" max="13097" width="14.33203125" style="1" customWidth="1"/>
    <col min="13098" max="13098" width="7.5546875" style="1" customWidth="1"/>
    <col min="13099" max="13099" width="0" style="1" hidden="1" customWidth="1"/>
    <col min="13100" max="13101" width="14.33203125" style="1" customWidth="1"/>
    <col min="13102" max="13102" width="20.88671875" style="1" customWidth="1"/>
    <col min="13103" max="13103" width="14.44140625" style="1" customWidth="1"/>
    <col min="13104" max="13104" width="15" style="1" customWidth="1"/>
    <col min="13105" max="13105" width="2.6640625" style="1" customWidth="1"/>
    <col min="13106" max="13106" width="11.6640625" style="1" customWidth="1"/>
    <col min="13107" max="13107" width="11.5546875" style="1" customWidth="1"/>
    <col min="13108" max="13108" width="2.33203125" style="1" customWidth="1"/>
    <col min="13109" max="13109" width="41" style="1" customWidth="1"/>
    <col min="13110" max="13110" width="14.33203125" style="1" customWidth="1"/>
    <col min="13111" max="13112" width="11.5546875" style="1" customWidth="1"/>
    <col min="13113" max="13113" width="21.88671875" style="1" customWidth="1"/>
    <col min="13114" max="13305" width="11.5546875" style="1"/>
    <col min="13306" max="13306" width="21.88671875" style="1" customWidth="1"/>
    <col min="13307" max="13307" width="13.88671875" style="1" customWidth="1"/>
    <col min="13308" max="13308" width="38.6640625" style="1" customWidth="1"/>
    <col min="13309" max="13309" width="3" style="1" bestFit="1" customWidth="1"/>
    <col min="13310" max="13310" width="32.33203125" style="1" customWidth="1"/>
    <col min="13311" max="13311" width="46.33203125" style="1" customWidth="1"/>
    <col min="13312" max="13312" width="19" style="1" customWidth="1"/>
    <col min="13313" max="13313" width="0" style="1" hidden="1" customWidth="1"/>
    <col min="13314" max="13314" width="17.6640625" style="1" customWidth="1"/>
    <col min="13315" max="13315" width="0" style="1" hidden="1" customWidth="1"/>
    <col min="13316" max="13316" width="22.33203125" style="1" customWidth="1"/>
    <col min="13317" max="13317" width="5.33203125" style="1" customWidth="1"/>
    <col min="13318" max="13318" width="36.33203125" style="1" customWidth="1"/>
    <col min="13319" max="13319" width="5.6640625" style="1" customWidth="1"/>
    <col min="13320" max="13320" width="0" style="1" hidden="1" customWidth="1"/>
    <col min="13321" max="13321" width="20.6640625" style="1" customWidth="1"/>
    <col min="13322" max="13322" width="4.88671875" style="1" customWidth="1"/>
    <col min="13323" max="13323" width="0" style="1" hidden="1" customWidth="1"/>
    <col min="13324" max="13324" width="24.6640625" style="1" customWidth="1"/>
    <col min="13325" max="13325" width="12.33203125" style="1" customWidth="1"/>
    <col min="13326" max="13326" width="0" style="1" hidden="1" customWidth="1"/>
    <col min="13327" max="13327" width="3.44140625" style="1" customWidth="1"/>
    <col min="13328" max="13328" width="0" style="1" hidden="1" customWidth="1"/>
    <col min="13329" max="13329" width="17.6640625" style="1" customWidth="1"/>
    <col min="13330" max="13330" width="3.44140625" style="1" customWidth="1"/>
    <col min="13331" max="13331" width="0" style="1" hidden="1" customWidth="1"/>
    <col min="13332" max="13332" width="23.6640625" style="1" customWidth="1"/>
    <col min="13333" max="13333" width="10" style="1" customWidth="1"/>
    <col min="13334" max="13334" width="0" style="1" hidden="1" customWidth="1"/>
    <col min="13335" max="13336" width="14.6640625" style="1" customWidth="1"/>
    <col min="13337" max="13337" width="12.88671875" style="1" customWidth="1"/>
    <col min="13338" max="13338" width="3.33203125" style="1" customWidth="1"/>
    <col min="13339" max="13339" width="30.33203125" style="1" customWidth="1"/>
    <col min="13340" max="13340" width="5" style="1" customWidth="1"/>
    <col min="13341" max="13341" width="0" style="1" hidden="1" customWidth="1"/>
    <col min="13342" max="13342" width="14.33203125" style="1" customWidth="1"/>
    <col min="13343" max="13343" width="5.6640625" style="1" customWidth="1"/>
    <col min="13344" max="13344" width="0" style="1" hidden="1" customWidth="1"/>
    <col min="13345" max="13345" width="17.33203125" style="1" customWidth="1"/>
    <col min="13346" max="13346" width="12.6640625" style="1" customWidth="1"/>
    <col min="13347" max="13347" width="0" style="1" hidden="1" customWidth="1"/>
    <col min="13348" max="13348" width="5.33203125" style="1" customWidth="1"/>
    <col min="13349" max="13349" width="0" style="1" hidden="1" customWidth="1"/>
    <col min="13350" max="13350" width="17" style="1" customWidth="1"/>
    <col min="13351" max="13351" width="6.33203125" style="1" customWidth="1"/>
    <col min="13352" max="13352" width="0" style="1" hidden="1" customWidth="1"/>
    <col min="13353" max="13353" width="14.33203125" style="1" customWidth="1"/>
    <col min="13354" max="13354" width="7.5546875" style="1" customWidth="1"/>
    <col min="13355" max="13355" width="0" style="1" hidden="1" customWidth="1"/>
    <col min="13356" max="13357" width="14.33203125" style="1" customWidth="1"/>
    <col min="13358" max="13358" width="20.88671875" style="1" customWidth="1"/>
    <col min="13359" max="13359" width="14.44140625" style="1" customWidth="1"/>
    <col min="13360" max="13360" width="15" style="1" customWidth="1"/>
    <col min="13361" max="13361" width="2.6640625" style="1" customWidth="1"/>
    <col min="13362" max="13362" width="11.6640625" style="1" customWidth="1"/>
    <col min="13363" max="13363" width="11.5546875" style="1" customWidth="1"/>
    <col min="13364" max="13364" width="2.33203125" style="1" customWidth="1"/>
    <col min="13365" max="13365" width="41" style="1" customWidth="1"/>
    <col min="13366" max="13366" width="14.33203125" style="1" customWidth="1"/>
    <col min="13367" max="13368" width="11.5546875" style="1" customWidth="1"/>
    <col min="13369" max="13369" width="21.88671875" style="1" customWidth="1"/>
    <col min="13370" max="13561" width="11.5546875" style="1"/>
    <col min="13562" max="13562" width="21.88671875" style="1" customWidth="1"/>
    <col min="13563" max="13563" width="13.88671875" style="1" customWidth="1"/>
    <col min="13564" max="13564" width="38.6640625" style="1" customWidth="1"/>
    <col min="13565" max="13565" width="3" style="1" bestFit="1" customWidth="1"/>
    <col min="13566" max="13566" width="32.33203125" style="1" customWidth="1"/>
    <col min="13567" max="13567" width="46.33203125" style="1" customWidth="1"/>
    <col min="13568" max="13568" width="19" style="1" customWidth="1"/>
    <col min="13569" max="13569" width="0" style="1" hidden="1" customWidth="1"/>
    <col min="13570" max="13570" width="17.6640625" style="1" customWidth="1"/>
    <col min="13571" max="13571" width="0" style="1" hidden="1" customWidth="1"/>
    <col min="13572" max="13572" width="22.33203125" style="1" customWidth="1"/>
    <col min="13573" max="13573" width="5.33203125" style="1" customWidth="1"/>
    <col min="13574" max="13574" width="36.33203125" style="1" customWidth="1"/>
    <col min="13575" max="13575" width="5.6640625" style="1" customWidth="1"/>
    <col min="13576" max="13576" width="0" style="1" hidden="1" customWidth="1"/>
    <col min="13577" max="13577" width="20.6640625" style="1" customWidth="1"/>
    <col min="13578" max="13578" width="4.88671875" style="1" customWidth="1"/>
    <col min="13579" max="13579" width="0" style="1" hidden="1" customWidth="1"/>
    <col min="13580" max="13580" width="24.6640625" style="1" customWidth="1"/>
    <col min="13581" max="13581" width="12.33203125" style="1" customWidth="1"/>
    <col min="13582" max="13582" width="0" style="1" hidden="1" customWidth="1"/>
    <col min="13583" max="13583" width="3.44140625" style="1" customWidth="1"/>
    <col min="13584" max="13584" width="0" style="1" hidden="1" customWidth="1"/>
    <col min="13585" max="13585" width="17.6640625" style="1" customWidth="1"/>
    <col min="13586" max="13586" width="3.44140625" style="1" customWidth="1"/>
    <col min="13587" max="13587" width="0" style="1" hidden="1" customWidth="1"/>
    <col min="13588" max="13588" width="23.6640625" style="1" customWidth="1"/>
    <col min="13589" max="13589" width="10" style="1" customWidth="1"/>
    <col min="13590" max="13590" width="0" style="1" hidden="1" customWidth="1"/>
    <col min="13591" max="13592" width="14.6640625" style="1" customWidth="1"/>
    <col min="13593" max="13593" width="12.88671875" style="1" customWidth="1"/>
    <col min="13594" max="13594" width="3.33203125" style="1" customWidth="1"/>
    <col min="13595" max="13595" width="30.33203125" style="1" customWidth="1"/>
    <col min="13596" max="13596" width="5" style="1" customWidth="1"/>
    <col min="13597" max="13597" width="0" style="1" hidden="1" customWidth="1"/>
    <col min="13598" max="13598" width="14.33203125" style="1" customWidth="1"/>
    <col min="13599" max="13599" width="5.6640625" style="1" customWidth="1"/>
    <col min="13600" max="13600" width="0" style="1" hidden="1" customWidth="1"/>
    <col min="13601" max="13601" width="17.33203125" style="1" customWidth="1"/>
    <col min="13602" max="13602" width="12.6640625" style="1" customWidth="1"/>
    <col min="13603" max="13603" width="0" style="1" hidden="1" customWidth="1"/>
    <col min="13604" max="13604" width="5.33203125" style="1" customWidth="1"/>
    <col min="13605" max="13605" width="0" style="1" hidden="1" customWidth="1"/>
    <col min="13606" max="13606" width="17" style="1" customWidth="1"/>
    <col min="13607" max="13607" width="6.33203125" style="1" customWidth="1"/>
    <col min="13608" max="13608" width="0" style="1" hidden="1" customWidth="1"/>
    <col min="13609" max="13609" width="14.33203125" style="1" customWidth="1"/>
    <col min="13610" max="13610" width="7.5546875" style="1" customWidth="1"/>
    <col min="13611" max="13611" width="0" style="1" hidden="1" customWidth="1"/>
    <col min="13612" max="13613" width="14.33203125" style="1" customWidth="1"/>
    <col min="13614" max="13614" width="20.88671875" style="1" customWidth="1"/>
    <col min="13615" max="13615" width="14.44140625" style="1" customWidth="1"/>
    <col min="13616" max="13616" width="15" style="1" customWidth="1"/>
    <col min="13617" max="13617" width="2.6640625" style="1" customWidth="1"/>
    <col min="13618" max="13618" width="11.6640625" style="1" customWidth="1"/>
    <col min="13619" max="13619" width="11.5546875" style="1" customWidth="1"/>
    <col min="13620" max="13620" width="2.33203125" style="1" customWidth="1"/>
    <col min="13621" max="13621" width="41" style="1" customWidth="1"/>
    <col min="13622" max="13622" width="14.33203125" style="1" customWidth="1"/>
    <col min="13623" max="13624" width="11.5546875" style="1" customWidth="1"/>
    <col min="13625" max="13625" width="21.88671875" style="1" customWidth="1"/>
    <col min="13626" max="13817" width="11.5546875" style="1"/>
    <col min="13818" max="13818" width="21.88671875" style="1" customWidth="1"/>
    <col min="13819" max="13819" width="13.88671875" style="1" customWidth="1"/>
    <col min="13820" max="13820" width="38.6640625" style="1" customWidth="1"/>
    <col min="13821" max="13821" width="3" style="1" bestFit="1" customWidth="1"/>
    <col min="13822" max="13822" width="32.33203125" style="1" customWidth="1"/>
    <col min="13823" max="13823" width="46.33203125" style="1" customWidth="1"/>
    <col min="13824" max="13824" width="19" style="1" customWidth="1"/>
    <col min="13825" max="13825" width="0" style="1" hidden="1" customWidth="1"/>
    <col min="13826" max="13826" width="17.6640625" style="1" customWidth="1"/>
    <col min="13827" max="13827" width="0" style="1" hidden="1" customWidth="1"/>
    <col min="13828" max="13828" width="22.33203125" style="1" customWidth="1"/>
    <col min="13829" max="13829" width="5.33203125" style="1" customWidth="1"/>
    <col min="13830" max="13830" width="36.33203125" style="1" customWidth="1"/>
    <col min="13831" max="13831" width="5.6640625" style="1" customWidth="1"/>
    <col min="13832" max="13832" width="0" style="1" hidden="1" customWidth="1"/>
    <col min="13833" max="13833" width="20.6640625" style="1" customWidth="1"/>
    <col min="13834" max="13834" width="4.88671875" style="1" customWidth="1"/>
    <col min="13835" max="13835" width="0" style="1" hidden="1" customWidth="1"/>
    <col min="13836" max="13836" width="24.6640625" style="1" customWidth="1"/>
    <col min="13837" max="13837" width="12.33203125" style="1" customWidth="1"/>
    <col min="13838" max="13838" width="0" style="1" hidden="1" customWidth="1"/>
    <col min="13839" max="13839" width="3.44140625" style="1" customWidth="1"/>
    <col min="13840" max="13840" width="0" style="1" hidden="1" customWidth="1"/>
    <col min="13841" max="13841" width="17.6640625" style="1" customWidth="1"/>
    <col min="13842" max="13842" width="3.44140625" style="1" customWidth="1"/>
    <col min="13843" max="13843" width="0" style="1" hidden="1" customWidth="1"/>
    <col min="13844" max="13844" width="23.6640625" style="1" customWidth="1"/>
    <col min="13845" max="13845" width="10" style="1" customWidth="1"/>
    <col min="13846" max="13846" width="0" style="1" hidden="1" customWidth="1"/>
    <col min="13847" max="13848" width="14.6640625" style="1" customWidth="1"/>
    <col min="13849" max="13849" width="12.88671875" style="1" customWidth="1"/>
    <col min="13850" max="13850" width="3.33203125" style="1" customWidth="1"/>
    <col min="13851" max="13851" width="30.33203125" style="1" customWidth="1"/>
    <col min="13852" max="13852" width="5" style="1" customWidth="1"/>
    <col min="13853" max="13853" width="0" style="1" hidden="1" customWidth="1"/>
    <col min="13854" max="13854" width="14.33203125" style="1" customWidth="1"/>
    <col min="13855" max="13855" width="5.6640625" style="1" customWidth="1"/>
    <col min="13856" max="13856" width="0" style="1" hidden="1" customWidth="1"/>
    <col min="13857" max="13857" width="17.33203125" style="1" customWidth="1"/>
    <col min="13858" max="13858" width="12.6640625" style="1" customWidth="1"/>
    <col min="13859" max="13859" width="0" style="1" hidden="1" customWidth="1"/>
    <col min="13860" max="13860" width="5.33203125" style="1" customWidth="1"/>
    <col min="13861" max="13861" width="0" style="1" hidden="1" customWidth="1"/>
    <col min="13862" max="13862" width="17" style="1" customWidth="1"/>
    <col min="13863" max="13863" width="6.33203125" style="1" customWidth="1"/>
    <col min="13864" max="13864" width="0" style="1" hidden="1" customWidth="1"/>
    <col min="13865" max="13865" width="14.33203125" style="1" customWidth="1"/>
    <col min="13866" max="13866" width="7.5546875" style="1" customWidth="1"/>
    <col min="13867" max="13867" width="0" style="1" hidden="1" customWidth="1"/>
    <col min="13868" max="13869" width="14.33203125" style="1" customWidth="1"/>
    <col min="13870" max="13870" width="20.88671875" style="1" customWidth="1"/>
    <col min="13871" max="13871" width="14.44140625" style="1" customWidth="1"/>
    <col min="13872" max="13872" width="15" style="1" customWidth="1"/>
    <col min="13873" max="13873" width="2.6640625" style="1" customWidth="1"/>
    <col min="13874" max="13874" width="11.6640625" style="1" customWidth="1"/>
    <col min="13875" max="13875" width="11.5546875" style="1" customWidth="1"/>
    <col min="13876" max="13876" width="2.33203125" style="1" customWidth="1"/>
    <col min="13877" max="13877" width="41" style="1" customWidth="1"/>
    <col min="13878" max="13878" width="14.33203125" style="1" customWidth="1"/>
    <col min="13879" max="13880" width="11.5546875" style="1" customWidth="1"/>
    <col min="13881" max="13881" width="21.88671875" style="1" customWidth="1"/>
    <col min="13882" max="14073" width="11.5546875" style="1"/>
    <col min="14074" max="14074" width="21.88671875" style="1" customWidth="1"/>
    <col min="14075" max="14075" width="13.88671875" style="1" customWidth="1"/>
    <col min="14076" max="14076" width="38.6640625" style="1" customWidth="1"/>
    <col min="14077" max="14077" width="3" style="1" bestFit="1" customWidth="1"/>
    <col min="14078" max="14078" width="32.33203125" style="1" customWidth="1"/>
    <col min="14079" max="14079" width="46.33203125" style="1" customWidth="1"/>
    <col min="14080" max="14080" width="19" style="1" customWidth="1"/>
    <col min="14081" max="14081" width="0" style="1" hidden="1" customWidth="1"/>
    <col min="14082" max="14082" width="17.6640625" style="1" customWidth="1"/>
    <col min="14083" max="14083" width="0" style="1" hidden="1" customWidth="1"/>
    <col min="14084" max="14084" width="22.33203125" style="1" customWidth="1"/>
    <col min="14085" max="14085" width="5.33203125" style="1" customWidth="1"/>
    <col min="14086" max="14086" width="36.33203125" style="1" customWidth="1"/>
    <col min="14087" max="14087" width="5.6640625" style="1" customWidth="1"/>
    <col min="14088" max="14088" width="0" style="1" hidden="1" customWidth="1"/>
    <col min="14089" max="14089" width="20.6640625" style="1" customWidth="1"/>
    <col min="14090" max="14090" width="4.88671875" style="1" customWidth="1"/>
    <col min="14091" max="14091" width="0" style="1" hidden="1" customWidth="1"/>
    <col min="14092" max="14092" width="24.6640625" style="1" customWidth="1"/>
    <col min="14093" max="14093" width="12.33203125" style="1" customWidth="1"/>
    <col min="14094" max="14094" width="0" style="1" hidden="1" customWidth="1"/>
    <col min="14095" max="14095" width="3.44140625" style="1" customWidth="1"/>
    <col min="14096" max="14096" width="0" style="1" hidden="1" customWidth="1"/>
    <col min="14097" max="14097" width="17.6640625" style="1" customWidth="1"/>
    <col min="14098" max="14098" width="3.44140625" style="1" customWidth="1"/>
    <col min="14099" max="14099" width="0" style="1" hidden="1" customWidth="1"/>
    <col min="14100" max="14100" width="23.6640625" style="1" customWidth="1"/>
    <col min="14101" max="14101" width="10" style="1" customWidth="1"/>
    <col min="14102" max="14102" width="0" style="1" hidden="1" customWidth="1"/>
    <col min="14103" max="14104" width="14.6640625" style="1" customWidth="1"/>
    <col min="14105" max="14105" width="12.88671875" style="1" customWidth="1"/>
    <col min="14106" max="14106" width="3.33203125" style="1" customWidth="1"/>
    <col min="14107" max="14107" width="30.33203125" style="1" customWidth="1"/>
    <col min="14108" max="14108" width="5" style="1" customWidth="1"/>
    <col min="14109" max="14109" width="0" style="1" hidden="1" customWidth="1"/>
    <col min="14110" max="14110" width="14.33203125" style="1" customWidth="1"/>
    <col min="14111" max="14111" width="5.6640625" style="1" customWidth="1"/>
    <col min="14112" max="14112" width="0" style="1" hidden="1" customWidth="1"/>
    <col min="14113" max="14113" width="17.33203125" style="1" customWidth="1"/>
    <col min="14114" max="14114" width="12.6640625" style="1" customWidth="1"/>
    <col min="14115" max="14115" width="0" style="1" hidden="1" customWidth="1"/>
    <col min="14116" max="14116" width="5.33203125" style="1" customWidth="1"/>
    <col min="14117" max="14117" width="0" style="1" hidden="1" customWidth="1"/>
    <col min="14118" max="14118" width="17" style="1" customWidth="1"/>
    <col min="14119" max="14119" width="6.33203125" style="1" customWidth="1"/>
    <col min="14120" max="14120" width="0" style="1" hidden="1" customWidth="1"/>
    <col min="14121" max="14121" width="14.33203125" style="1" customWidth="1"/>
    <col min="14122" max="14122" width="7.5546875" style="1" customWidth="1"/>
    <col min="14123" max="14123" width="0" style="1" hidden="1" customWidth="1"/>
    <col min="14124" max="14125" width="14.33203125" style="1" customWidth="1"/>
    <col min="14126" max="14126" width="20.88671875" style="1" customWidth="1"/>
    <col min="14127" max="14127" width="14.44140625" style="1" customWidth="1"/>
    <col min="14128" max="14128" width="15" style="1" customWidth="1"/>
    <col min="14129" max="14129" width="2.6640625" style="1" customWidth="1"/>
    <col min="14130" max="14130" width="11.6640625" style="1" customWidth="1"/>
    <col min="14131" max="14131" width="11.5546875" style="1" customWidth="1"/>
    <col min="14132" max="14132" width="2.33203125" style="1" customWidth="1"/>
    <col min="14133" max="14133" width="41" style="1" customWidth="1"/>
    <col min="14134" max="14134" width="14.33203125" style="1" customWidth="1"/>
    <col min="14135" max="14136" width="11.5546875" style="1" customWidth="1"/>
    <col min="14137" max="14137" width="21.88671875" style="1" customWidth="1"/>
    <col min="14138" max="14329" width="11.5546875" style="1"/>
    <col min="14330" max="14330" width="21.88671875" style="1" customWidth="1"/>
    <col min="14331" max="14331" width="13.88671875" style="1" customWidth="1"/>
    <col min="14332" max="14332" width="38.6640625" style="1" customWidth="1"/>
    <col min="14333" max="14333" width="3" style="1" bestFit="1" customWidth="1"/>
    <col min="14334" max="14334" width="32.33203125" style="1" customWidth="1"/>
    <col min="14335" max="14335" width="46.33203125" style="1" customWidth="1"/>
    <col min="14336" max="14336" width="19" style="1" customWidth="1"/>
    <col min="14337" max="14337" width="0" style="1" hidden="1" customWidth="1"/>
    <col min="14338" max="14338" width="17.6640625" style="1" customWidth="1"/>
    <col min="14339" max="14339" width="0" style="1" hidden="1" customWidth="1"/>
    <col min="14340" max="14340" width="22.33203125" style="1" customWidth="1"/>
    <col min="14341" max="14341" width="5.33203125" style="1" customWidth="1"/>
    <col min="14342" max="14342" width="36.33203125" style="1" customWidth="1"/>
    <col min="14343" max="14343" width="5.6640625" style="1" customWidth="1"/>
    <col min="14344" max="14344" width="0" style="1" hidden="1" customWidth="1"/>
    <col min="14345" max="14345" width="20.6640625" style="1" customWidth="1"/>
    <col min="14346" max="14346" width="4.88671875" style="1" customWidth="1"/>
    <col min="14347" max="14347" width="0" style="1" hidden="1" customWidth="1"/>
    <col min="14348" max="14348" width="24.6640625" style="1" customWidth="1"/>
    <col min="14349" max="14349" width="12.33203125" style="1" customWidth="1"/>
    <col min="14350" max="14350" width="0" style="1" hidden="1" customWidth="1"/>
    <col min="14351" max="14351" width="3.44140625" style="1" customWidth="1"/>
    <col min="14352" max="14352" width="0" style="1" hidden="1" customWidth="1"/>
    <col min="14353" max="14353" width="17.6640625" style="1" customWidth="1"/>
    <col min="14354" max="14354" width="3.44140625" style="1" customWidth="1"/>
    <col min="14355" max="14355" width="0" style="1" hidden="1" customWidth="1"/>
    <col min="14356" max="14356" width="23.6640625" style="1" customWidth="1"/>
    <col min="14357" max="14357" width="10" style="1" customWidth="1"/>
    <col min="14358" max="14358" width="0" style="1" hidden="1" customWidth="1"/>
    <col min="14359" max="14360" width="14.6640625" style="1" customWidth="1"/>
    <col min="14361" max="14361" width="12.88671875" style="1" customWidth="1"/>
    <col min="14362" max="14362" width="3.33203125" style="1" customWidth="1"/>
    <col min="14363" max="14363" width="30.33203125" style="1" customWidth="1"/>
    <col min="14364" max="14364" width="5" style="1" customWidth="1"/>
    <col min="14365" max="14365" width="0" style="1" hidden="1" customWidth="1"/>
    <col min="14366" max="14366" width="14.33203125" style="1" customWidth="1"/>
    <col min="14367" max="14367" width="5.6640625" style="1" customWidth="1"/>
    <col min="14368" max="14368" width="0" style="1" hidden="1" customWidth="1"/>
    <col min="14369" max="14369" width="17.33203125" style="1" customWidth="1"/>
    <col min="14370" max="14370" width="12.6640625" style="1" customWidth="1"/>
    <col min="14371" max="14371" width="0" style="1" hidden="1" customWidth="1"/>
    <col min="14372" max="14372" width="5.33203125" style="1" customWidth="1"/>
    <col min="14373" max="14373" width="0" style="1" hidden="1" customWidth="1"/>
    <col min="14374" max="14374" width="17" style="1" customWidth="1"/>
    <col min="14375" max="14375" width="6.33203125" style="1" customWidth="1"/>
    <col min="14376" max="14376" width="0" style="1" hidden="1" customWidth="1"/>
    <col min="14377" max="14377" width="14.33203125" style="1" customWidth="1"/>
    <col min="14378" max="14378" width="7.5546875" style="1" customWidth="1"/>
    <col min="14379" max="14379" width="0" style="1" hidden="1" customWidth="1"/>
    <col min="14380" max="14381" width="14.33203125" style="1" customWidth="1"/>
    <col min="14382" max="14382" width="20.88671875" style="1" customWidth="1"/>
    <col min="14383" max="14383" width="14.44140625" style="1" customWidth="1"/>
    <col min="14384" max="14384" width="15" style="1" customWidth="1"/>
    <col min="14385" max="14385" width="2.6640625" style="1" customWidth="1"/>
    <col min="14386" max="14386" width="11.6640625" style="1" customWidth="1"/>
    <col min="14387" max="14387" width="11.5546875" style="1" customWidth="1"/>
    <col min="14388" max="14388" width="2.33203125" style="1" customWidth="1"/>
    <col min="14389" max="14389" width="41" style="1" customWidth="1"/>
    <col min="14390" max="14390" width="14.33203125" style="1" customWidth="1"/>
    <col min="14391" max="14392" width="11.5546875" style="1" customWidth="1"/>
    <col min="14393" max="14393" width="21.88671875" style="1" customWidth="1"/>
    <col min="14394" max="14585" width="11.5546875" style="1"/>
    <col min="14586" max="14586" width="21.88671875" style="1" customWidth="1"/>
    <col min="14587" max="14587" width="13.88671875" style="1" customWidth="1"/>
    <col min="14588" max="14588" width="38.6640625" style="1" customWidth="1"/>
    <col min="14589" max="14589" width="3" style="1" bestFit="1" customWidth="1"/>
    <col min="14590" max="14590" width="32.33203125" style="1" customWidth="1"/>
    <col min="14591" max="14591" width="46.33203125" style="1" customWidth="1"/>
    <col min="14592" max="14592" width="19" style="1" customWidth="1"/>
    <col min="14593" max="14593" width="0" style="1" hidden="1" customWidth="1"/>
    <col min="14594" max="14594" width="17.6640625" style="1" customWidth="1"/>
    <col min="14595" max="14595" width="0" style="1" hidden="1" customWidth="1"/>
    <col min="14596" max="14596" width="22.33203125" style="1" customWidth="1"/>
    <col min="14597" max="14597" width="5.33203125" style="1" customWidth="1"/>
    <col min="14598" max="14598" width="36.33203125" style="1" customWidth="1"/>
    <col min="14599" max="14599" width="5.6640625" style="1" customWidth="1"/>
    <col min="14600" max="14600" width="0" style="1" hidden="1" customWidth="1"/>
    <col min="14601" max="14601" width="20.6640625" style="1" customWidth="1"/>
    <col min="14602" max="14602" width="4.88671875" style="1" customWidth="1"/>
    <col min="14603" max="14603" width="0" style="1" hidden="1" customWidth="1"/>
    <col min="14604" max="14604" width="24.6640625" style="1" customWidth="1"/>
    <col min="14605" max="14605" width="12.33203125" style="1" customWidth="1"/>
    <col min="14606" max="14606" width="0" style="1" hidden="1" customWidth="1"/>
    <col min="14607" max="14607" width="3.44140625" style="1" customWidth="1"/>
    <col min="14608" max="14608" width="0" style="1" hidden="1" customWidth="1"/>
    <col min="14609" max="14609" width="17.6640625" style="1" customWidth="1"/>
    <col min="14610" max="14610" width="3.44140625" style="1" customWidth="1"/>
    <col min="14611" max="14611" width="0" style="1" hidden="1" customWidth="1"/>
    <col min="14612" max="14612" width="23.6640625" style="1" customWidth="1"/>
    <col min="14613" max="14613" width="10" style="1" customWidth="1"/>
    <col min="14614" max="14614" width="0" style="1" hidden="1" customWidth="1"/>
    <col min="14615" max="14616" width="14.6640625" style="1" customWidth="1"/>
    <col min="14617" max="14617" width="12.88671875" style="1" customWidth="1"/>
    <col min="14618" max="14618" width="3.33203125" style="1" customWidth="1"/>
    <col min="14619" max="14619" width="30.33203125" style="1" customWidth="1"/>
    <col min="14620" max="14620" width="5" style="1" customWidth="1"/>
    <col min="14621" max="14621" width="0" style="1" hidden="1" customWidth="1"/>
    <col min="14622" max="14622" width="14.33203125" style="1" customWidth="1"/>
    <col min="14623" max="14623" width="5.6640625" style="1" customWidth="1"/>
    <col min="14624" max="14624" width="0" style="1" hidden="1" customWidth="1"/>
    <col min="14625" max="14625" width="17.33203125" style="1" customWidth="1"/>
    <col min="14626" max="14626" width="12.6640625" style="1" customWidth="1"/>
    <col min="14627" max="14627" width="0" style="1" hidden="1" customWidth="1"/>
    <col min="14628" max="14628" width="5.33203125" style="1" customWidth="1"/>
    <col min="14629" max="14629" width="0" style="1" hidden="1" customWidth="1"/>
    <col min="14630" max="14630" width="17" style="1" customWidth="1"/>
    <col min="14631" max="14631" width="6.33203125" style="1" customWidth="1"/>
    <col min="14632" max="14632" width="0" style="1" hidden="1" customWidth="1"/>
    <col min="14633" max="14633" width="14.33203125" style="1" customWidth="1"/>
    <col min="14634" max="14634" width="7.5546875" style="1" customWidth="1"/>
    <col min="14635" max="14635" width="0" style="1" hidden="1" customWidth="1"/>
    <col min="14636" max="14637" width="14.33203125" style="1" customWidth="1"/>
    <col min="14638" max="14638" width="20.88671875" style="1" customWidth="1"/>
    <col min="14639" max="14639" width="14.44140625" style="1" customWidth="1"/>
    <col min="14640" max="14640" width="15" style="1" customWidth="1"/>
    <col min="14641" max="14641" width="2.6640625" style="1" customWidth="1"/>
    <col min="14642" max="14642" width="11.6640625" style="1" customWidth="1"/>
    <col min="14643" max="14643" width="11.5546875" style="1" customWidth="1"/>
    <col min="14644" max="14644" width="2.33203125" style="1" customWidth="1"/>
    <col min="14645" max="14645" width="41" style="1" customWidth="1"/>
    <col min="14646" max="14646" width="14.33203125" style="1" customWidth="1"/>
    <col min="14647" max="14648" width="11.5546875" style="1" customWidth="1"/>
    <col min="14649" max="14649" width="21.88671875" style="1" customWidth="1"/>
    <col min="14650" max="14841" width="11.5546875" style="1"/>
    <col min="14842" max="14842" width="21.88671875" style="1" customWidth="1"/>
    <col min="14843" max="14843" width="13.88671875" style="1" customWidth="1"/>
    <col min="14844" max="14844" width="38.6640625" style="1" customWidth="1"/>
    <col min="14845" max="14845" width="3" style="1" bestFit="1" customWidth="1"/>
    <col min="14846" max="14846" width="32.33203125" style="1" customWidth="1"/>
    <col min="14847" max="14847" width="46.33203125" style="1" customWidth="1"/>
    <col min="14848" max="14848" width="19" style="1" customWidth="1"/>
    <col min="14849" max="14849" width="0" style="1" hidden="1" customWidth="1"/>
    <col min="14850" max="14850" width="17.6640625" style="1" customWidth="1"/>
    <col min="14851" max="14851" width="0" style="1" hidden="1" customWidth="1"/>
    <col min="14852" max="14852" width="22.33203125" style="1" customWidth="1"/>
    <col min="14853" max="14853" width="5.33203125" style="1" customWidth="1"/>
    <col min="14854" max="14854" width="36.33203125" style="1" customWidth="1"/>
    <col min="14855" max="14855" width="5.6640625" style="1" customWidth="1"/>
    <col min="14856" max="14856" width="0" style="1" hidden="1" customWidth="1"/>
    <col min="14857" max="14857" width="20.6640625" style="1" customWidth="1"/>
    <col min="14858" max="14858" width="4.88671875" style="1" customWidth="1"/>
    <col min="14859" max="14859" width="0" style="1" hidden="1" customWidth="1"/>
    <col min="14860" max="14860" width="24.6640625" style="1" customWidth="1"/>
    <col min="14861" max="14861" width="12.33203125" style="1" customWidth="1"/>
    <col min="14862" max="14862" width="0" style="1" hidden="1" customWidth="1"/>
    <col min="14863" max="14863" width="3.44140625" style="1" customWidth="1"/>
    <col min="14864" max="14864" width="0" style="1" hidden="1" customWidth="1"/>
    <col min="14865" max="14865" width="17.6640625" style="1" customWidth="1"/>
    <col min="14866" max="14866" width="3.44140625" style="1" customWidth="1"/>
    <col min="14867" max="14867" width="0" style="1" hidden="1" customWidth="1"/>
    <col min="14868" max="14868" width="23.6640625" style="1" customWidth="1"/>
    <col min="14869" max="14869" width="10" style="1" customWidth="1"/>
    <col min="14870" max="14870" width="0" style="1" hidden="1" customWidth="1"/>
    <col min="14871" max="14872" width="14.6640625" style="1" customWidth="1"/>
    <col min="14873" max="14873" width="12.88671875" style="1" customWidth="1"/>
    <col min="14874" max="14874" width="3.33203125" style="1" customWidth="1"/>
    <col min="14875" max="14875" width="30.33203125" style="1" customWidth="1"/>
    <col min="14876" max="14876" width="5" style="1" customWidth="1"/>
    <col min="14877" max="14877" width="0" style="1" hidden="1" customWidth="1"/>
    <col min="14878" max="14878" width="14.33203125" style="1" customWidth="1"/>
    <col min="14879" max="14879" width="5.6640625" style="1" customWidth="1"/>
    <col min="14880" max="14880" width="0" style="1" hidden="1" customWidth="1"/>
    <col min="14881" max="14881" width="17.33203125" style="1" customWidth="1"/>
    <col min="14882" max="14882" width="12.6640625" style="1" customWidth="1"/>
    <col min="14883" max="14883" width="0" style="1" hidden="1" customWidth="1"/>
    <col min="14884" max="14884" width="5.33203125" style="1" customWidth="1"/>
    <col min="14885" max="14885" width="0" style="1" hidden="1" customWidth="1"/>
    <col min="14886" max="14886" width="17" style="1" customWidth="1"/>
    <col min="14887" max="14887" width="6.33203125" style="1" customWidth="1"/>
    <col min="14888" max="14888" width="0" style="1" hidden="1" customWidth="1"/>
    <col min="14889" max="14889" width="14.33203125" style="1" customWidth="1"/>
    <col min="14890" max="14890" width="7.5546875" style="1" customWidth="1"/>
    <col min="14891" max="14891" width="0" style="1" hidden="1" customWidth="1"/>
    <col min="14892" max="14893" width="14.33203125" style="1" customWidth="1"/>
    <col min="14894" max="14894" width="20.88671875" style="1" customWidth="1"/>
    <col min="14895" max="14895" width="14.44140625" style="1" customWidth="1"/>
    <col min="14896" max="14896" width="15" style="1" customWidth="1"/>
    <col min="14897" max="14897" width="2.6640625" style="1" customWidth="1"/>
    <col min="14898" max="14898" width="11.6640625" style="1" customWidth="1"/>
    <col min="14899" max="14899" width="11.5546875" style="1" customWidth="1"/>
    <col min="14900" max="14900" width="2.33203125" style="1" customWidth="1"/>
    <col min="14901" max="14901" width="41" style="1" customWidth="1"/>
    <col min="14902" max="14902" width="14.33203125" style="1" customWidth="1"/>
    <col min="14903" max="14904" width="11.5546875" style="1" customWidth="1"/>
    <col min="14905" max="14905" width="21.88671875" style="1" customWidth="1"/>
    <col min="14906" max="15097" width="11.5546875" style="1"/>
    <col min="15098" max="15098" width="21.88671875" style="1" customWidth="1"/>
    <col min="15099" max="15099" width="13.88671875" style="1" customWidth="1"/>
    <col min="15100" max="15100" width="38.6640625" style="1" customWidth="1"/>
    <col min="15101" max="15101" width="3" style="1" bestFit="1" customWidth="1"/>
    <col min="15102" max="15102" width="32.33203125" style="1" customWidth="1"/>
    <col min="15103" max="15103" width="46.33203125" style="1" customWidth="1"/>
    <col min="15104" max="15104" width="19" style="1" customWidth="1"/>
    <col min="15105" max="15105" width="0" style="1" hidden="1" customWidth="1"/>
    <col min="15106" max="15106" width="17.6640625" style="1" customWidth="1"/>
    <col min="15107" max="15107" width="0" style="1" hidden="1" customWidth="1"/>
    <col min="15108" max="15108" width="22.33203125" style="1" customWidth="1"/>
    <col min="15109" max="15109" width="5.33203125" style="1" customWidth="1"/>
    <col min="15110" max="15110" width="36.33203125" style="1" customWidth="1"/>
    <col min="15111" max="15111" width="5.6640625" style="1" customWidth="1"/>
    <col min="15112" max="15112" width="0" style="1" hidden="1" customWidth="1"/>
    <col min="15113" max="15113" width="20.6640625" style="1" customWidth="1"/>
    <col min="15114" max="15114" width="4.88671875" style="1" customWidth="1"/>
    <col min="15115" max="15115" width="0" style="1" hidden="1" customWidth="1"/>
    <col min="15116" max="15116" width="24.6640625" style="1" customWidth="1"/>
    <col min="15117" max="15117" width="12.33203125" style="1" customWidth="1"/>
    <col min="15118" max="15118" width="0" style="1" hidden="1" customWidth="1"/>
    <col min="15119" max="15119" width="3.44140625" style="1" customWidth="1"/>
    <col min="15120" max="15120" width="0" style="1" hidden="1" customWidth="1"/>
    <col min="15121" max="15121" width="17.6640625" style="1" customWidth="1"/>
    <col min="15122" max="15122" width="3.44140625" style="1" customWidth="1"/>
    <col min="15123" max="15123" width="0" style="1" hidden="1" customWidth="1"/>
    <col min="15124" max="15124" width="23.6640625" style="1" customWidth="1"/>
    <col min="15125" max="15125" width="10" style="1" customWidth="1"/>
    <col min="15126" max="15126" width="0" style="1" hidden="1" customWidth="1"/>
    <col min="15127" max="15128" width="14.6640625" style="1" customWidth="1"/>
    <col min="15129" max="15129" width="12.88671875" style="1" customWidth="1"/>
    <col min="15130" max="15130" width="3.33203125" style="1" customWidth="1"/>
    <col min="15131" max="15131" width="30.33203125" style="1" customWidth="1"/>
    <col min="15132" max="15132" width="5" style="1" customWidth="1"/>
    <col min="15133" max="15133" width="0" style="1" hidden="1" customWidth="1"/>
    <col min="15134" max="15134" width="14.33203125" style="1" customWidth="1"/>
    <col min="15135" max="15135" width="5.6640625" style="1" customWidth="1"/>
    <col min="15136" max="15136" width="0" style="1" hidden="1" customWidth="1"/>
    <col min="15137" max="15137" width="17.33203125" style="1" customWidth="1"/>
    <col min="15138" max="15138" width="12.6640625" style="1" customWidth="1"/>
    <col min="15139" max="15139" width="0" style="1" hidden="1" customWidth="1"/>
    <col min="15140" max="15140" width="5.33203125" style="1" customWidth="1"/>
    <col min="15141" max="15141" width="0" style="1" hidden="1" customWidth="1"/>
    <col min="15142" max="15142" width="17" style="1" customWidth="1"/>
    <col min="15143" max="15143" width="6.33203125" style="1" customWidth="1"/>
    <col min="15144" max="15144" width="0" style="1" hidden="1" customWidth="1"/>
    <col min="15145" max="15145" width="14.33203125" style="1" customWidth="1"/>
    <col min="15146" max="15146" width="7.5546875" style="1" customWidth="1"/>
    <col min="15147" max="15147" width="0" style="1" hidden="1" customWidth="1"/>
    <col min="15148" max="15149" width="14.33203125" style="1" customWidth="1"/>
    <col min="15150" max="15150" width="20.88671875" style="1" customWidth="1"/>
    <col min="15151" max="15151" width="14.44140625" style="1" customWidth="1"/>
    <col min="15152" max="15152" width="15" style="1" customWidth="1"/>
    <col min="15153" max="15153" width="2.6640625" style="1" customWidth="1"/>
    <col min="15154" max="15154" width="11.6640625" style="1" customWidth="1"/>
    <col min="15155" max="15155" width="11.5546875" style="1" customWidth="1"/>
    <col min="15156" max="15156" width="2.33203125" style="1" customWidth="1"/>
    <col min="15157" max="15157" width="41" style="1" customWidth="1"/>
    <col min="15158" max="15158" width="14.33203125" style="1" customWidth="1"/>
    <col min="15159" max="15160" width="11.5546875" style="1" customWidth="1"/>
    <col min="15161" max="15161" width="21.88671875" style="1" customWidth="1"/>
    <col min="15162" max="15353" width="11.5546875" style="1"/>
    <col min="15354" max="15354" width="21.88671875" style="1" customWidth="1"/>
    <col min="15355" max="15355" width="13.88671875" style="1" customWidth="1"/>
    <col min="15356" max="15356" width="38.6640625" style="1" customWidth="1"/>
    <col min="15357" max="15357" width="3" style="1" bestFit="1" customWidth="1"/>
    <col min="15358" max="15358" width="32.33203125" style="1" customWidth="1"/>
    <col min="15359" max="15359" width="46.33203125" style="1" customWidth="1"/>
    <col min="15360" max="15360" width="19" style="1" customWidth="1"/>
    <col min="15361" max="15361" width="0" style="1" hidden="1" customWidth="1"/>
    <col min="15362" max="15362" width="17.6640625" style="1" customWidth="1"/>
    <col min="15363" max="15363" width="0" style="1" hidden="1" customWidth="1"/>
    <col min="15364" max="15364" width="22.33203125" style="1" customWidth="1"/>
    <col min="15365" max="15365" width="5.33203125" style="1" customWidth="1"/>
    <col min="15366" max="15366" width="36.33203125" style="1" customWidth="1"/>
    <col min="15367" max="15367" width="5.6640625" style="1" customWidth="1"/>
    <col min="15368" max="15368" width="0" style="1" hidden="1" customWidth="1"/>
    <col min="15369" max="15369" width="20.6640625" style="1" customWidth="1"/>
    <col min="15370" max="15370" width="4.88671875" style="1" customWidth="1"/>
    <col min="15371" max="15371" width="0" style="1" hidden="1" customWidth="1"/>
    <col min="15372" max="15372" width="24.6640625" style="1" customWidth="1"/>
    <col min="15373" max="15373" width="12.33203125" style="1" customWidth="1"/>
    <col min="15374" max="15374" width="0" style="1" hidden="1" customWidth="1"/>
    <col min="15375" max="15375" width="3.44140625" style="1" customWidth="1"/>
    <col min="15376" max="15376" width="0" style="1" hidden="1" customWidth="1"/>
    <col min="15377" max="15377" width="17.6640625" style="1" customWidth="1"/>
    <col min="15378" max="15378" width="3.44140625" style="1" customWidth="1"/>
    <col min="15379" max="15379" width="0" style="1" hidden="1" customWidth="1"/>
    <col min="15380" max="15380" width="23.6640625" style="1" customWidth="1"/>
    <col min="15381" max="15381" width="10" style="1" customWidth="1"/>
    <col min="15382" max="15382" width="0" style="1" hidden="1" customWidth="1"/>
    <col min="15383" max="15384" width="14.6640625" style="1" customWidth="1"/>
    <col min="15385" max="15385" width="12.88671875" style="1" customWidth="1"/>
    <col min="15386" max="15386" width="3.33203125" style="1" customWidth="1"/>
    <col min="15387" max="15387" width="30.33203125" style="1" customWidth="1"/>
    <col min="15388" max="15388" width="5" style="1" customWidth="1"/>
    <col min="15389" max="15389" width="0" style="1" hidden="1" customWidth="1"/>
    <col min="15390" max="15390" width="14.33203125" style="1" customWidth="1"/>
    <col min="15391" max="15391" width="5.6640625" style="1" customWidth="1"/>
    <col min="15392" max="15392" width="0" style="1" hidden="1" customWidth="1"/>
    <col min="15393" max="15393" width="17.33203125" style="1" customWidth="1"/>
    <col min="15394" max="15394" width="12.6640625" style="1" customWidth="1"/>
    <col min="15395" max="15395" width="0" style="1" hidden="1" customWidth="1"/>
    <col min="15396" max="15396" width="5.33203125" style="1" customWidth="1"/>
    <col min="15397" max="15397" width="0" style="1" hidden="1" customWidth="1"/>
    <col min="15398" max="15398" width="17" style="1" customWidth="1"/>
    <col min="15399" max="15399" width="6.33203125" style="1" customWidth="1"/>
    <col min="15400" max="15400" width="0" style="1" hidden="1" customWidth="1"/>
    <col min="15401" max="15401" width="14.33203125" style="1" customWidth="1"/>
    <col min="15402" max="15402" width="7.5546875" style="1" customWidth="1"/>
    <col min="15403" max="15403" width="0" style="1" hidden="1" customWidth="1"/>
    <col min="15404" max="15405" width="14.33203125" style="1" customWidth="1"/>
    <col min="15406" max="15406" width="20.88671875" style="1" customWidth="1"/>
    <col min="15407" max="15407" width="14.44140625" style="1" customWidth="1"/>
    <col min="15408" max="15408" width="15" style="1" customWidth="1"/>
    <col min="15409" max="15409" width="2.6640625" style="1" customWidth="1"/>
    <col min="15410" max="15410" width="11.6640625" style="1" customWidth="1"/>
    <col min="15411" max="15411" width="11.5546875" style="1" customWidth="1"/>
    <col min="15412" max="15412" width="2.33203125" style="1" customWidth="1"/>
    <col min="15413" max="15413" width="41" style="1" customWidth="1"/>
    <col min="15414" max="15414" width="14.33203125" style="1" customWidth="1"/>
    <col min="15415" max="15416" width="11.5546875" style="1" customWidth="1"/>
    <col min="15417" max="15417" width="21.88671875" style="1" customWidth="1"/>
    <col min="15418" max="15609" width="11.5546875" style="1"/>
    <col min="15610" max="15610" width="21.88671875" style="1" customWidth="1"/>
    <col min="15611" max="15611" width="13.88671875" style="1" customWidth="1"/>
    <col min="15612" max="15612" width="38.6640625" style="1" customWidth="1"/>
    <col min="15613" max="15613" width="3" style="1" bestFit="1" customWidth="1"/>
    <col min="15614" max="15614" width="32.33203125" style="1" customWidth="1"/>
    <col min="15615" max="15615" width="46.33203125" style="1" customWidth="1"/>
    <col min="15616" max="15616" width="19" style="1" customWidth="1"/>
    <col min="15617" max="15617" width="0" style="1" hidden="1" customWidth="1"/>
    <col min="15618" max="15618" width="17.6640625" style="1" customWidth="1"/>
    <col min="15619" max="15619" width="0" style="1" hidden="1" customWidth="1"/>
    <col min="15620" max="15620" width="22.33203125" style="1" customWidth="1"/>
    <col min="15621" max="15621" width="5.33203125" style="1" customWidth="1"/>
    <col min="15622" max="15622" width="36.33203125" style="1" customWidth="1"/>
    <col min="15623" max="15623" width="5.6640625" style="1" customWidth="1"/>
    <col min="15624" max="15624" width="0" style="1" hidden="1" customWidth="1"/>
    <col min="15625" max="15625" width="20.6640625" style="1" customWidth="1"/>
    <col min="15626" max="15626" width="4.88671875" style="1" customWidth="1"/>
    <col min="15627" max="15627" width="0" style="1" hidden="1" customWidth="1"/>
    <col min="15628" max="15628" width="24.6640625" style="1" customWidth="1"/>
    <col min="15629" max="15629" width="12.33203125" style="1" customWidth="1"/>
    <col min="15630" max="15630" width="0" style="1" hidden="1" customWidth="1"/>
    <col min="15631" max="15631" width="3.44140625" style="1" customWidth="1"/>
    <col min="15632" max="15632" width="0" style="1" hidden="1" customWidth="1"/>
    <col min="15633" max="15633" width="17.6640625" style="1" customWidth="1"/>
    <col min="15634" max="15634" width="3.44140625" style="1" customWidth="1"/>
    <col min="15635" max="15635" width="0" style="1" hidden="1" customWidth="1"/>
    <col min="15636" max="15636" width="23.6640625" style="1" customWidth="1"/>
    <col min="15637" max="15637" width="10" style="1" customWidth="1"/>
    <col min="15638" max="15638" width="0" style="1" hidden="1" customWidth="1"/>
    <col min="15639" max="15640" width="14.6640625" style="1" customWidth="1"/>
    <col min="15641" max="15641" width="12.88671875" style="1" customWidth="1"/>
    <col min="15642" max="15642" width="3.33203125" style="1" customWidth="1"/>
    <col min="15643" max="15643" width="30.33203125" style="1" customWidth="1"/>
    <col min="15644" max="15644" width="5" style="1" customWidth="1"/>
    <col min="15645" max="15645" width="0" style="1" hidden="1" customWidth="1"/>
    <col min="15646" max="15646" width="14.33203125" style="1" customWidth="1"/>
    <col min="15647" max="15647" width="5.6640625" style="1" customWidth="1"/>
    <col min="15648" max="15648" width="0" style="1" hidden="1" customWidth="1"/>
    <col min="15649" max="15649" width="17.33203125" style="1" customWidth="1"/>
    <col min="15650" max="15650" width="12.6640625" style="1" customWidth="1"/>
    <col min="15651" max="15651" width="0" style="1" hidden="1" customWidth="1"/>
    <col min="15652" max="15652" width="5.33203125" style="1" customWidth="1"/>
    <col min="15653" max="15653" width="0" style="1" hidden="1" customWidth="1"/>
    <col min="15654" max="15654" width="17" style="1" customWidth="1"/>
    <col min="15655" max="15655" width="6.33203125" style="1" customWidth="1"/>
    <col min="15656" max="15656" width="0" style="1" hidden="1" customWidth="1"/>
    <col min="15657" max="15657" width="14.33203125" style="1" customWidth="1"/>
    <col min="15658" max="15658" width="7.5546875" style="1" customWidth="1"/>
    <col min="15659" max="15659" width="0" style="1" hidden="1" customWidth="1"/>
    <col min="15660" max="15661" width="14.33203125" style="1" customWidth="1"/>
    <col min="15662" max="15662" width="20.88671875" style="1" customWidth="1"/>
    <col min="15663" max="15663" width="14.44140625" style="1" customWidth="1"/>
    <col min="15664" max="15664" width="15" style="1" customWidth="1"/>
    <col min="15665" max="15665" width="2.6640625" style="1" customWidth="1"/>
    <col min="15666" max="15666" width="11.6640625" style="1" customWidth="1"/>
    <col min="15667" max="15667" width="11.5546875" style="1" customWidth="1"/>
    <col min="15668" max="15668" width="2.33203125" style="1" customWidth="1"/>
    <col min="15669" max="15669" width="41" style="1" customWidth="1"/>
    <col min="15670" max="15670" width="14.33203125" style="1" customWidth="1"/>
    <col min="15671" max="15672" width="11.5546875" style="1" customWidth="1"/>
    <col min="15673" max="15673" width="21.88671875" style="1" customWidth="1"/>
    <col min="15674" max="15865" width="11.5546875" style="1"/>
    <col min="15866" max="15866" width="21.88671875" style="1" customWidth="1"/>
    <col min="15867" max="15867" width="13.88671875" style="1" customWidth="1"/>
    <col min="15868" max="15868" width="38.6640625" style="1" customWidth="1"/>
    <col min="15869" max="15869" width="3" style="1" bestFit="1" customWidth="1"/>
    <col min="15870" max="15870" width="32.33203125" style="1" customWidth="1"/>
    <col min="15871" max="15871" width="46.33203125" style="1" customWidth="1"/>
    <col min="15872" max="15872" width="19" style="1" customWidth="1"/>
    <col min="15873" max="15873" width="0" style="1" hidden="1" customWidth="1"/>
    <col min="15874" max="15874" width="17.6640625" style="1" customWidth="1"/>
    <col min="15875" max="15875" width="0" style="1" hidden="1" customWidth="1"/>
    <col min="15876" max="15876" width="22.33203125" style="1" customWidth="1"/>
    <col min="15877" max="15877" width="5.33203125" style="1" customWidth="1"/>
    <col min="15878" max="15878" width="36.33203125" style="1" customWidth="1"/>
    <col min="15879" max="15879" width="5.6640625" style="1" customWidth="1"/>
    <col min="15880" max="15880" width="0" style="1" hidden="1" customWidth="1"/>
    <col min="15881" max="15881" width="20.6640625" style="1" customWidth="1"/>
    <col min="15882" max="15882" width="4.88671875" style="1" customWidth="1"/>
    <col min="15883" max="15883" width="0" style="1" hidden="1" customWidth="1"/>
    <col min="15884" max="15884" width="24.6640625" style="1" customWidth="1"/>
    <col min="15885" max="15885" width="12.33203125" style="1" customWidth="1"/>
    <col min="15886" max="15886" width="0" style="1" hidden="1" customWidth="1"/>
    <col min="15887" max="15887" width="3.44140625" style="1" customWidth="1"/>
    <col min="15888" max="15888" width="0" style="1" hidden="1" customWidth="1"/>
    <col min="15889" max="15889" width="17.6640625" style="1" customWidth="1"/>
    <col min="15890" max="15890" width="3.44140625" style="1" customWidth="1"/>
    <col min="15891" max="15891" width="0" style="1" hidden="1" customWidth="1"/>
    <col min="15892" max="15892" width="23.6640625" style="1" customWidth="1"/>
    <col min="15893" max="15893" width="10" style="1" customWidth="1"/>
    <col min="15894" max="15894" width="0" style="1" hidden="1" customWidth="1"/>
    <col min="15895" max="15896" width="14.6640625" style="1" customWidth="1"/>
    <col min="15897" max="15897" width="12.88671875" style="1" customWidth="1"/>
    <col min="15898" max="15898" width="3.33203125" style="1" customWidth="1"/>
    <col min="15899" max="15899" width="30.33203125" style="1" customWidth="1"/>
    <col min="15900" max="15900" width="5" style="1" customWidth="1"/>
    <col min="15901" max="15901" width="0" style="1" hidden="1" customWidth="1"/>
    <col min="15902" max="15902" width="14.33203125" style="1" customWidth="1"/>
    <col min="15903" max="15903" width="5.6640625" style="1" customWidth="1"/>
    <col min="15904" max="15904" width="0" style="1" hidden="1" customWidth="1"/>
    <col min="15905" max="15905" width="17.33203125" style="1" customWidth="1"/>
    <col min="15906" max="15906" width="12.6640625" style="1" customWidth="1"/>
    <col min="15907" max="15907" width="0" style="1" hidden="1" customWidth="1"/>
    <col min="15908" max="15908" width="5.33203125" style="1" customWidth="1"/>
    <col min="15909" max="15909" width="0" style="1" hidden="1" customWidth="1"/>
    <col min="15910" max="15910" width="17" style="1" customWidth="1"/>
    <col min="15911" max="15911" width="6.33203125" style="1" customWidth="1"/>
    <col min="15912" max="15912" width="0" style="1" hidden="1" customWidth="1"/>
    <col min="15913" max="15913" width="14.33203125" style="1" customWidth="1"/>
    <col min="15914" max="15914" width="7.5546875" style="1" customWidth="1"/>
    <col min="15915" max="15915" width="0" style="1" hidden="1" customWidth="1"/>
    <col min="15916" max="15917" width="14.33203125" style="1" customWidth="1"/>
    <col min="15918" max="15918" width="20.88671875" style="1" customWidth="1"/>
    <col min="15919" max="15919" width="14.44140625" style="1" customWidth="1"/>
    <col min="15920" max="15920" width="15" style="1" customWidth="1"/>
    <col min="15921" max="15921" width="2.6640625" style="1" customWidth="1"/>
    <col min="15922" max="15922" width="11.6640625" style="1" customWidth="1"/>
    <col min="15923" max="15923" width="11.5546875" style="1" customWidth="1"/>
    <col min="15924" max="15924" width="2.33203125" style="1" customWidth="1"/>
    <col min="15925" max="15925" width="41" style="1" customWidth="1"/>
    <col min="15926" max="15926" width="14.33203125" style="1" customWidth="1"/>
    <col min="15927" max="15928" width="11.5546875" style="1" customWidth="1"/>
    <col min="15929" max="15929" width="21.88671875" style="1" customWidth="1"/>
    <col min="15930" max="16121" width="11.5546875" style="1"/>
    <col min="16122" max="16122" width="21.88671875" style="1" customWidth="1"/>
    <col min="16123" max="16123" width="13.88671875" style="1" customWidth="1"/>
    <col min="16124" max="16124" width="38.6640625" style="1" customWidth="1"/>
    <col min="16125" max="16125" width="3" style="1" bestFit="1" customWidth="1"/>
    <col min="16126" max="16126" width="32.33203125" style="1" customWidth="1"/>
    <col min="16127" max="16127" width="46.33203125" style="1" customWidth="1"/>
    <col min="16128" max="16128" width="19" style="1" customWidth="1"/>
    <col min="16129" max="16129" width="0" style="1" hidden="1" customWidth="1"/>
    <col min="16130" max="16130" width="17.6640625" style="1" customWidth="1"/>
    <col min="16131" max="16131" width="0" style="1" hidden="1" customWidth="1"/>
    <col min="16132" max="16132" width="22.33203125" style="1" customWidth="1"/>
    <col min="16133" max="16133" width="5.33203125" style="1" customWidth="1"/>
    <col min="16134" max="16134" width="36.33203125" style="1" customWidth="1"/>
    <col min="16135" max="16135" width="5.6640625" style="1" customWidth="1"/>
    <col min="16136" max="16136" width="0" style="1" hidden="1" customWidth="1"/>
    <col min="16137" max="16137" width="20.6640625" style="1" customWidth="1"/>
    <col min="16138" max="16138" width="4.88671875" style="1" customWidth="1"/>
    <col min="16139" max="16139" width="0" style="1" hidden="1" customWidth="1"/>
    <col min="16140" max="16140" width="24.6640625" style="1" customWidth="1"/>
    <col min="16141" max="16141" width="12.33203125" style="1" customWidth="1"/>
    <col min="16142" max="16142" width="0" style="1" hidden="1" customWidth="1"/>
    <col min="16143" max="16143" width="3.44140625" style="1" customWidth="1"/>
    <col min="16144" max="16144" width="0" style="1" hidden="1" customWidth="1"/>
    <col min="16145" max="16145" width="17.6640625" style="1" customWidth="1"/>
    <col min="16146" max="16146" width="3.44140625" style="1" customWidth="1"/>
    <col min="16147" max="16147" width="0" style="1" hidden="1" customWidth="1"/>
    <col min="16148" max="16148" width="23.6640625" style="1" customWidth="1"/>
    <col min="16149" max="16149" width="10" style="1" customWidth="1"/>
    <col min="16150" max="16150" width="0" style="1" hidden="1" customWidth="1"/>
    <col min="16151" max="16152" width="14.6640625" style="1" customWidth="1"/>
    <col min="16153" max="16153" width="12.88671875" style="1" customWidth="1"/>
    <col min="16154" max="16154" width="3.33203125" style="1" customWidth="1"/>
    <col min="16155" max="16155" width="30.33203125" style="1" customWidth="1"/>
    <col min="16156" max="16156" width="5" style="1" customWidth="1"/>
    <col min="16157" max="16157" width="0" style="1" hidden="1" customWidth="1"/>
    <col min="16158" max="16158" width="14.33203125" style="1" customWidth="1"/>
    <col min="16159" max="16159" width="5.6640625" style="1" customWidth="1"/>
    <col min="16160" max="16160" width="0" style="1" hidden="1" customWidth="1"/>
    <col min="16161" max="16161" width="17.33203125" style="1" customWidth="1"/>
    <col min="16162" max="16162" width="12.6640625" style="1" customWidth="1"/>
    <col min="16163" max="16163" width="0" style="1" hidden="1" customWidth="1"/>
    <col min="16164" max="16164" width="5.33203125" style="1" customWidth="1"/>
    <col min="16165" max="16165" width="0" style="1" hidden="1" customWidth="1"/>
    <col min="16166" max="16166" width="17" style="1" customWidth="1"/>
    <col min="16167" max="16167" width="6.33203125" style="1" customWidth="1"/>
    <col min="16168" max="16168" width="0" style="1" hidden="1" customWidth="1"/>
    <col min="16169" max="16169" width="14.33203125" style="1" customWidth="1"/>
    <col min="16170" max="16170" width="7.5546875" style="1" customWidth="1"/>
    <col min="16171" max="16171" width="0" style="1" hidden="1" customWidth="1"/>
    <col min="16172" max="16173" width="14.33203125" style="1" customWidth="1"/>
    <col min="16174" max="16174" width="20.88671875" style="1" customWidth="1"/>
    <col min="16175" max="16175" width="14.44140625" style="1" customWidth="1"/>
    <col min="16176" max="16176" width="15" style="1" customWidth="1"/>
    <col min="16177" max="16177" width="2.6640625" style="1" customWidth="1"/>
    <col min="16178" max="16178" width="11.6640625" style="1" customWidth="1"/>
    <col min="16179" max="16179" width="11.5546875" style="1" customWidth="1"/>
    <col min="16180" max="16180" width="2.33203125" style="1" customWidth="1"/>
    <col min="16181" max="16181" width="41" style="1" customWidth="1"/>
    <col min="16182" max="16182" width="14.33203125" style="1" customWidth="1"/>
    <col min="16183" max="16184" width="11.5546875" style="1" customWidth="1"/>
    <col min="16185" max="16185" width="21.88671875" style="1" customWidth="1"/>
    <col min="16186" max="16379" width="11.5546875" style="1"/>
    <col min="16380" max="16384" width="11.5546875" style="1" customWidth="1"/>
  </cols>
  <sheetData>
    <row r="1" spans="1:69" ht="20.25" customHeight="1" x14ac:dyDescent="0.3">
      <c r="A1" s="394" t="s">
        <v>154</v>
      </c>
      <c r="B1" s="395"/>
      <c r="C1" s="395"/>
      <c r="D1" s="395"/>
      <c r="E1" s="395"/>
      <c r="F1" s="395"/>
      <c r="G1" s="395"/>
      <c r="H1" s="395"/>
      <c r="I1" s="395"/>
      <c r="J1" s="395"/>
      <c r="K1" s="395"/>
      <c r="L1" s="395"/>
      <c r="M1" s="395"/>
      <c r="N1" s="395"/>
      <c r="O1" s="395"/>
      <c r="P1" s="395"/>
      <c r="Q1" s="395"/>
      <c r="R1" s="395"/>
      <c r="S1" s="395"/>
      <c r="T1" s="395"/>
      <c r="U1" s="398" t="s">
        <v>155</v>
      </c>
      <c r="V1" s="398"/>
      <c r="W1" s="398"/>
      <c r="X1" s="398"/>
      <c r="Y1" s="398"/>
      <c r="Z1" s="398"/>
      <c r="AA1" s="398"/>
      <c r="AB1" s="398"/>
      <c r="AC1" s="406" t="s">
        <v>156</v>
      </c>
      <c r="AD1" s="406"/>
      <c r="AE1" s="406"/>
      <c r="AF1" s="406"/>
      <c r="AG1" s="406"/>
      <c r="AH1" s="406"/>
      <c r="AI1" s="406"/>
      <c r="AJ1" s="406"/>
      <c r="AK1" s="406"/>
      <c r="AL1" s="406"/>
      <c r="AM1" s="406"/>
      <c r="AN1" s="406"/>
      <c r="AO1" s="406"/>
      <c r="AP1" s="406"/>
      <c r="AQ1" s="406"/>
      <c r="AR1" s="406"/>
      <c r="AS1" s="406"/>
      <c r="AT1" s="406"/>
      <c r="AU1" s="124"/>
      <c r="AV1" s="407" t="s">
        <v>157</v>
      </c>
      <c r="AW1" s="407"/>
      <c r="AX1" s="407"/>
      <c r="AY1" s="431"/>
      <c r="AZ1" s="432"/>
      <c r="BA1" s="432"/>
      <c r="BB1" s="432"/>
      <c r="BC1" s="432"/>
      <c r="BD1" s="432"/>
      <c r="BE1" s="432"/>
      <c r="BF1" s="432"/>
      <c r="BG1" s="432"/>
      <c r="BH1" s="432"/>
      <c r="BI1" s="432"/>
      <c r="BJ1" s="432"/>
      <c r="BK1" s="432"/>
      <c r="BL1" s="432"/>
      <c r="BM1" s="432"/>
      <c r="BN1" s="432"/>
      <c r="BO1" s="432"/>
      <c r="BP1" s="432"/>
      <c r="BQ1" s="432"/>
    </row>
    <row r="2" spans="1:69" ht="18" customHeight="1" x14ac:dyDescent="0.3">
      <c r="A2" s="396"/>
      <c r="B2" s="397"/>
      <c r="C2" s="397"/>
      <c r="D2" s="397"/>
      <c r="E2" s="397"/>
      <c r="F2" s="397"/>
      <c r="G2" s="397"/>
      <c r="H2" s="397"/>
      <c r="I2" s="397"/>
      <c r="J2" s="397"/>
      <c r="K2" s="397"/>
      <c r="L2" s="397"/>
      <c r="M2" s="397"/>
      <c r="N2" s="397"/>
      <c r="O2" s="397"/>
      <c r="P2" s="397"/>
      <c r="Q2" s="397"/>
      <c r="R2" s="397"/>
      <c r="S2" s="397"/>
      <c r="T2" s="397"/>
      <c r="U2" s="399"/>
      <c r="V2" s="399"/>
      <c r="W2" s="399"/>
      <c r="X2" s="399"/>
      <c r="Y2" s="399"/>
      <c r="Z2" s="399"/>
      <c r="AA2" s="399"/>
      <c r="AB2" s="399"/>
      <c r="AC2" s="393" t="s">
        <v>159</v>
      </c>
      <c r="AD2" s="393" t="s">
        <v>160</v>
      </c>
      <c r="AE2" s="393" t="s">
        <v>161</v>
      </c>
      <c r="AF2" s="393"/>
      <c r="AG2" s="393"/>
      <c r="AH2" s="393"/>
      <c r="AI2" s="393" t="s">
        <v>162</v>
      </c>
      <c r="AJ2" s="393" t="s">
        <v>163</v>
      </c>
      <c r="AK2" s="393"/>
      <c r="AL2" s="393"/>
      <c r="AM2" s="393"/>
      <c r="AN2" s="393"/>
      <c r="AO2" s="393"/>
      <c r="AP2" s="393"/>
      <c r="AQ2" s="393"/>
      <c r="AR2" s="393"/>
      <c r="AS2" s="393"/>
      <c r="AT2" s="393"/>
      <c r="AU2" s="393" t="s">
        <v>164</v>
      </c>
      <c r="AV2" s="393"/>
      <c r="AW2" s="393"/>
      <c r="AX2" s="393" t="s">
        <v>9</v>
      </c>
      <c r="AY2" s="404" t="s">
        <v>165</v>
      </c>
      <c r="AZ2" s="404"/>
      <c r="BA2" s="404" t="s">
        <v>127</v>
      </c>
      <c r="BB2" s="404" t="s">
        <v>166</v>
      </c>
      <c r="BC2" s="404" t="s">
        <v>167</v>
      </c>
      <c r="BD2" s="404" t="s">
        <v>168</v>
      </c>
      <c r="BE2" s="404" t="s">
        <v>169</v>
      </c>
      <c r="BF2" s="404"/>
      <c r="BG2" s="404"/>
      <c r="BH2" s="404"/>
      <c r="BI2" s="404"/>
      <c r="BJ2" s="404"/>
      <c r="BK2" s="404"/>
      <c r="BL2" s="404"/>
      <c r="BM2" s="404"/>
      <c r="BN2" s="404"/>
      <c r="BO2" s="404"/>
      <c r="BP2" s="404"/>
      <c r="BQ2" s="404"/>
    </row>
    <row r="3" spans="1:69" s="19" customFormat="1" ht="27" customHeight="1" x14ac:dyDescent="0.3">
      <c r="A3" s="110" t="s">
        <v>170</v>
      </c>
      <c r="B3" s="194" t="s">
        <v>125</v>
      </c>
      <c r="C3" s="194" t="s">
        <v>6</v>
      </c>
      <c r="D3" s="194" t="s">
        <v>1</v>
      </c>
      <c r="E3" s="194" t="s">
        <v>2</v>
      </c>
      <c r="F3" s="194" t="s">
        <v>171</v>
      </c>
      <c r="G3" s="414" t="s">
        <v>172</v>
      </c>
      <c r="H3" s="414"/>
      <c r="I3" s="194" t="s">
        <v>173</v>
      </c>
      <c r="J3" s="194" t="s">
        <v>16</v>
      </c>
      <c r="K3" s="194" t="s">
        <v>174</v>
      </c>
      <c r="L3" s="194" t="s">
        <v>175</v>
      </c>
      <c r="M3" s="194" t="s">
        <v>13</v>
      </c>
      <c r="N3" s="194" t="s">
        <v>150</v>
      </c>
      <c r="O3" s="194" t="s">
        <v>14</v>
      </c>
      <c r="P3" s="194" t="s">
        <v>150</v>
      </c>
      <c r="Q3" s="194" t="s">
        <v>15</v>
      </c>
      <c r="R3" s="194" t="s">
        <v>150</v>
      </c>
      <c r="S3" s="194" t="s">
        <v>176</v>
      </c>
      <c r="T3" s="194" t="s">
        <v>11</v>
      </c>
      <c r="U3" s="105" t="s">
        <v>177</v>
      </c>
      <c r="V3" s="106" t="s">
        <v>178</v>
      </c>
      <c r="W3" s="105" t="s">
        <v>150</v>
      </c>
      <c r="X3" s="106" t="s">
        <v>179</v>
      </c>
      <c r="Y3" s="105" t="s">
        <v>150</v>
      </c>
      <c r="Z3" s="106" t="s">
        <v>180</v>
      </c>
      <c r="AA3" s="106" t="s">
        <v>150</v>
      </c>
      <c r="AB3" s="106" t="s">
        <v>181</v>
      </c>
      <c r="AC3" s="393"/>
      <c r="AD3" s="393"/>
      <c r="AE3" s="182" t="s">
        <v>5</v>
      </c>
      <c r="AF3" s="107" t="s">
        <v>182</v>
      </c>
      <c r="AG3" s="182" t="s">
        <v>183</v>
      </c>
      <c r="AH3" s="182" t="s">
        <v>182</v>
      </c>
      <c r="AI3" s="393"/>
      <c r="AJ3" s="182" t="s">
        <v>184</v>
      </c>
      <c r="AK3" s="393" t="s">
        <v>185</v>
      </c>
      <c r="AL3" s="393"/>
      <c r="AM3" s="393" t="s">
        <v>7</v>
      </c>
      <c r="AN3" s="393"/>
      <c r="AO3" s="393" t="s">
        <v>8</v>
      </c>
      <c r="AP3" s="393"/>
      <c r="AQ3" s="182" t="s">
        <v>186</v>
      </c>
      <c r="AR3" s="393" t="s">
        <v>127</v>
      </c>
      <c r="AS3" s="393"/>
      <c r="AT3" s="182" t="s">
        <v>187</v>
      </c>
      <c r="AU3" s="393"/>
      <c r="AV3" s="393"/>
      <c r="AW3" s="393"/>
      <c r="AX3" s="393"/>
      <c r="AY3" s="404"/>
      <c r="AZ3" s="404"/>
      <c r="BA3" s="404"/>
      <c r="BB3" s="404"/>
      <c r="BC3" s="404"/>
      <c r="BD3" s="404"/>
      <c r="BE3" s="247" t="s">
        <v>188</v>
      </c>
      <c r="BF3" s="247" t="s">
        <v>189</v>
      </c>
      <c r="BG3" s="247" t="s">
        <v>188</v>
      </c>
      <c r="BH3" s="247" t="s">
        <v>189</v>
      </c>
      <c r="BI3" s="247" t="s">
        <v>190</v>
      </c>
      <c r="BJ3" s="247" t="s">
        <v>188</v>
      </c>
      <c r="BK3" s="247" t="s">
        <v>189</v>
      </c>
      <c r="BL3" s="247" t="s">
        <v>188</v>
      </c>
      <c r="BM3" s="247" t="s">
        <v>189</v>
      </c>
      <c r="BN3" s="247" t="s">
        <v>188</v>
      </c>
      <c r="BO3" s="247" t="s">
        <v>189</v>
      </c>
      <c r="BP3" s="247" t="s">
        <v>188</v>
      </c>
      <c r="BQ3" s="247" t="s">
        <v>189</v>
      </c>
    </row>
    <row r="4" spans="1:69" ht="177.6" customHeight="1" x14ac:dyDescent="0.3">
      <c r="A4" s="410" t="s">
        <v>191</v>
      </c>
      <c r="B4" s="388" t="s">
        <v>71</v>
      </c>
      <c r="C4" s="388" t="s">
        <v>89</v>
      </c>
      <c r="D4" s="388" t="s">
        <v>17</v>
      </c>
      <c r="E4" s="388" t="s">
        <v>93</v>
      </c>
      <c r="F4" s="388" t="s">
        <v>402</v>
      </c>
      <c r="G4" s="388" t="s">
        <v>403</v>
      </c>
      <c r="H4" s="388" t="s">
        <v>404</v>
      </c>
      <c r="I4" s="388" t="s">
        <v>405</v>
      </c>
      <c r="J4" s="388" t="s">
        <v>63</v>
      </c>
      <c r="K4" s="388">
        <v>3</v>
      </c>
      <c r="L4" s="390">
        <f>IF(J4="Diaria",+(K4/360),IF(J4="Mensual",+(K4/12),IF(J4="Bimestral",+(K4/6),IF(J4="Trimestral",+(K4/4),IF(J4="Semestral",+(K4/2),IF(J4="Anual",+(K4/1),""))))))</f>
        <v>0.25</v>
      </c>
      <c r="M4" s="388" t="s">
        <v>29</v>
      </c>
      <c r="N4" s="388">
        <f>IF(M4="Menor al 1% del patrimonio de la Lotería de Bogotá",20%,IF(M4="Entre el 1% y el 3% del patrimonio de la Lotería de Bogotá",40%,IF(M4="Entre el 3% y el 6% del patrimonio de la Lotería de Bogotá",60%,IF(M4="Entre el 6% y el 10% del patrimonio de la Lotería de Bogotá",80%,IF(M4="Mayor al 10% del patrimonio de la Lotería de Bogotá",100%,IF(M4="NA",0%,""))))))</f>
        <v>0.2</v>
      </c>
      <c r="O4" s="388" t="s">
        <v>406</v>
      </c>
      <c r="P4" s="388">
        <f>IF(O4="El riesgo afecta la imagen de algún área de la organización",20%,IF(O4="El riesgo afecta la imagen de la entidad internamente, de conocimiento general nivel interno, de junta directiva y accionistas y/o de proveedores",40%,IF(O4="El riesgo afecta la imagen de la entidad con algunos usuarios de relevancia frente al logro de los objetivos",60%,IF(O4="El riesgo afecta la imagen de la entidad con efecto publicitario sistenido a nivel de sector administrativo, nivel departamental o municipal",80%,IF(O4="El riesgo afecta la imagen de la entidad a nivel nacional, con efecto publicitario sistenido a nivel país",100%,IF(O4="NA",0%,""))))))</f>
        <v>0.8</v>
      </c>
      <c r="Q4" s="388" t="s">
        <v>70</v>
      </c>
      <c r="R4" s="388">
        <f>IF(Q4="Interrupción de la operación por menos de un día",20%,IF(Q4="Interrupción de la operación por un día completo",40%,IF(Q4="Interrupción de la operación mayor a 1 día y menor a 2 días",60%,IF(Q4="Interrupción de la operación por dos días completos",80%,IF(Q4="Interrupción de la operación por más de dos días",100%,IF(Q4="NA",0%,""))))))</f>
        <v>0</v>
      </c>
      <c r="S4" s="389" t="s">
        <v>57</v>
      </c>
      <c r="T4" s="389" t="s">
        <v>70</v>
      </c>
      <c r="U4" s="389">
        <f>+MAX(N4,P4,R4)</f>
        <v>0.8</v>
      </c>
      <c r="V4" s="402" t="str">
        <f>IF(L4&lt;=20%,"Muy baja",IF(L4&lt;=40%,"Baja",IF(L4&lt;=60%,"Media",IF(L4&lt;=80%,"Alta",IF(L4&lt;=100%,"Muy alta",IF(L4&gt;=100%,"Muy alta",""))))))</f>
        <v>Baja</v>
      </c>
      <c r="W4" s="400">
        <f>+IFERROR(VLOOKUP(V4,Fórmula!$F$1:$G$6,2,FALSE),"")</f>
        <v>0.4</v>
      </c>
      <c r="X4" s="402" t="str">
        <f>IF(U4=20%,"Leve",IF(U4=40%,"Menor",IF(U4=60%,"Moderado",IF(U4=80%,"Mayor",IF(U4=100%,"Catastrófico","")))))</f>
        <v>Mayor</v>
      </c>
      <c r="Y4" s="400">
        <f>+IFERROR(VLOOKUP(X4,Fórmula!$H$1:$I$6,2,FALSE),"")</f>
        <v>0.8</v>
      </c>
      <c r="Z4" s="389" t="str">
        <f>+IFERROR(VLOOKUP(V4&amp;X4,Fórmula!$C$2:$D$26,2,FALSE),"")</f>
        <v>Alto</v>
      </c>
      <c r="AA4" s="400">
        <f>IF(Z4="Bajo",25%,IF(Z4="Moderado",50%,IF(Z4="Alto",75%,IF(Z4="Extremo",100%,""))))</f>
        <v>0.75</v>
      </c>
      <c r="AB4" s="401" t="s">
        <v>407</v>
      </c>
      <c r="AC4" s="66" t="s">
        <v>408</v>
      </c>
      <c r="AD4" s="66" t="s">
        <v>409</v>
      </c>
      <c r="AE4" s="66" t="s">
        <v>37</v>
      </c>
      <c r="AF4" s="38">
        <f>IF(AE4="Preventivo",25%,IF(AE4="Detectivo",15%,IF(AE4="Correctivo",10%,"")))</f>
        <v>0.15</v>
      </c>
      <c r="AG4" s="122" t="s">
        <v>199</v>
      </c>
      <c r="AH4" s="38">
        <f>IF(AG4="Manual",15%,IF(AG4="Automático",25%,""))</f>
        <v>0.15</v>
      </c>
      <c r="AI4" s="38">
        <f t="shared" ref="AI4:AI11" si="0">+AH4+AF4</f>
        <v>0.3</v>
      </c>
      <c r="AJ4" s="122" t="s">
        <v>200</v>
      </c>
      <c r="AK4" s="119" t="s">
        <v>191</v>
      </c>
      <c r="AL4" s="66" t="s">
        <v>410</v>
      </c>
      <c r="AM4" s="119" t="s">
        <v>23</v>
      </c>
      <c r="AN4" s="122" t="s">
        <v>411</v>
      </c>
      <c r="AO4" s="122" t="s">
        <v>24</v>
      </c>
      <c r="AP4" s="122" t="s">
        <v>63</v>
      </c>
      <c r="AQ4" s="122" t="s">
        <v>412</v>
      </c>
      <c r="AR4" s="122" t="s">
        <v>204</v>
      </c>
      <c r="AS4" s="122" t="s">
        <v>413</v>
      </c>
      <c r="AT4" s="122" t="s">
        <v>206</v>
      </c>
      <c r="AU4" s="122">
        <f>+AA4*AI4</f>
        <v>0.22499999999999998</v>
      </c>
      <c r="AV4" s="38">
        <f>+AA4-AU4</f>
        <v>0.52500000000000002</v>
      </c>
      <c r="AW4" s="180" t="str">
        <f>IF(AV4&lt;=25%,"Bajo",IF(AV4&lt;=50%,"Moderado",IF(AV4&lt;=75%,"Alto",IF(AV4&gt;75%,"Extremo",""))))</f>
        <v>Alto</v>
      </c>
      <c r="AX4" s="180" t="s">
        <v>41</v>
      </c>
      <c r="AY4" s="108">
        <v>1</v>
      </c>
      <c r="AZ4" s="40" t="s">
        <v>414</v>
      </c>
      <c r="BA4" s="112" t="str">
        <f>+AS4</f>
        <v>Profesional unidad de apuestas</v>
      </c>
      <c r="BB4" s="37">
        <v>44562</v>
      </c>
      <c r="BC4" s="37">
        <v>44926</v>
      </c>
      <c r="BD4" s="122" t="str">
        <f t="shared" ref="BD4:BD15" si="1">+AQ4</f>
        <v>Comparación entre proyección de ingresos y reporte de ingresos de derechos explotación y gastos de administración y utilización de resultados.</v>
      </c>
      <c r="BE4" s="196">
        <v>44620</v>
      </c>
      <c r="BF4" s="122" t="s">
        <v>415</v>
      </c>
      <c r="BG4" s="41">
        <v>44681</v>
      </c>
      <c r="BH4" s="198" t="s">
        <v>416</v>
      </c>
      <c r="BI4" s="198"/>
      <c r="BJ4" s="41">
        <v>44742</v>
      </c>
      <c r="BK4" s="246"/>
      <c r="BL4" s="41">
        <v>44804</v>
      </c>
      <c r="BM4" s="246"/>
      <c r="BN4" s="41">
        <v>44865</v>
      </c>
      <c r="BO4" s="246"/>
      <c r="BP4" s="41">
        <v>44926</v>
      </c>
      <c r="BQ4" s="246"/>
    </row>
    <row r="5" spans="1:69" ht="153" customHeight="1" x14ac:dyDescent="0.3">
      <c r="A5" s="410"/>
      <c r="B5" s="388"/>
      <c r="C5" s="388"/>
      <c r="D5" s="388"/>
      <c r="E5" s="388"/>
      <c r="F5" s="388"/>
      <c r="G5" s="388"/>
      <c r="H5" s="388"/>
      <c r="I5" s="388"/>
      <c r="J5" s="388"/>
      <c r="K5" s="388"/>
      <c r="L5" s="390"/>
      <c r="M5" s="388"/>
      <c r="N5" s="388"/>
      <c r="O5" s="388"/>
      <c r="P5" s="388"/>
      <c r="Q5" s="388"/>
      <c r="R5" s="388"/>
      <c r="S5" s="389"/>
      <c r="T5" s="389"/>
      <c r="U5" s="389"/>
      <c r="V5" s="402"/>
      <c r="W5" s="400"/>
      <c r="X5" s="402"/>
      <c r="Y5" s="400"/>
      <c r="Z5" s="389"/>
      <c r="AA5" s="400"/>
      <c r="AB5" s="401"/>
      <c r="AC5" s="66" t="s">
        <v>417</v>
      </c>
      <c r="AD5" s="66" t="s">
        <v>418</v>
      </c>
      <c r="AE5" s="66" t="s">
        <v>54</v>
      </c>
      <c r="AF5" s="38">
        <f>IF(AE5="Preventivo",25%,IF(AE5="Detectivo",15%,IF(AE5="Correctivo",10%,"")))</f>
        <v>0.25</v>
      </c>
      <c r="AG5" s="122" t="s">
        <v>199</v>
      </c>
      <c r="AH5" s="38">
        <f>IF(AG5="Manual",15%,IF(AG5="Automático",25%,""))</f>
        <v>0.15</v>
      </c>
      <c r="AI5" s="38">
        <f t="shared" si="0"/>
        <v>0.4</v>
      </c>
      <c r="AJ5" s="122" t="s">
        <v>200</v>
      </c>
      <c r="AK5" s="119" t="s">
        <v>191</v>
      </c>
      <c r="AL5" s="66" t="s">
        <v>419</v>
      </c>
      <c r="AM5" s="119" t="s">
        <v>23</v>
      </c>
      <c r="AN5" s="122" t="s">
        <v>420</v>
      </c>
      <c r="AO5" s="122" t="s">
        <v>24</v>
      </c>
      <c r="AP5" s="122" t="s">
        <v>92</v>
      </c>
      <c r="AQ5" s="122" t="s">
        <v>421</v>
      </c>
      <c r="AR5" s="122" t="s">
        <v>204</v>
      </c>
      <c r="AS5" s="122" t="s">
        <v>413</v>
      </c>
      <c r="AT5" s="122" t="s">
        <v>206</v>
      </c>
      <c r="AU5" s="122">
        <f>+AV4*AI5</f>
        <v>0.21000000000000002</v>
      </c>
      <c r="AV5" s="38">
        <f>+AV4-AU5</f>
        <v>0.315</v>
      </c>
      <c r="AW5" s="180" t="str">
        <f>IF(AV5&lt;=25%,"Bajo",IF(AV5&lt;=50%,"Moderado",IF(AV5&lt;=75%,"Alto",IF(AV5&gt;75%,"Extremo",""))))</f>
        <v>Moderado</v>
      </c>
      <c r="AX5" s="180" t="s">
        <v>41</v>
      </c>
      <c r="AY5" s="108">
        <v>2</v>
      </c>
      <c r="AZ5" s="40" t="s">
        <v>422</v>
      </c>
      <c r="BA5" s="112" t="str">
        <f>+AS5</f>
        <v>Profesional unidad de apuestas</v>
      </c>
      <c r="BB5" s="37">
        <v>44757</v>
      </c>
      <c r="BC5" s="37">
        <v>44895</v>
      </c>
      <c r="BD5" s="122" t="s">
        <v>423</v>
      </c>
      <c r="BE5" s="196">
        <v>44620</v>
      </c>
      <c r="BF5" s="122" t="s">
        <v>424</v>
      </c>
      <c r="BG5" s="41">
        <v>44681</v>
      </c>
      <c r="BH5" s="198" t="s">
        <v>425</v>
      </c>
      <c r="BI5" s="198" t="s">
        <v>426</v>
      </c>
      <c r="BJ5" s="41">
        <v>44742</v>
      </c>
      <c r="BK5" s="198" t="s">
        <v>427</v>
      </c>
      <c r="BL5" s="41">
        <v>44804</v>
      </c>
      <c r="BM5" s="246"/>
      <c r="BN5" s="41">
        <v>44865</v>
      </c>
      <c r="BO5" s="246"/>
      <c r="BP5" s="41">
        <v>44926</v>
      </c>
      <c r="BQ5" s="246"/>
    </row>
    <row r="6" spans="1:69" ht="156" customHeight="1" x14ac:dyDescent="0.3">
      <c r="A6" s="410" t="s">
        <v>239</v>
      </c>
      <c r="B6" s="388" t="s">
        <v>71</v>
      </c>
      <c r="C6" s="388" t="s">
        <v>55</v>
      </c>
      <c r="D6" s="388" t="s">
        <v>76</v>
      </c>
      <c r="E6" s="388" t="s">
        <v>77</v>
      </c>
      <c r="F6" s="403" t="s">
        <v>428</v>
      </c>
      <c r="G6" s="388" t="s">
        <v>429</v>
      </c>
      <c r="H6" s="388" t="s">
        <v>430</v>
      </c>
      <c r="I6" s="388" t="s">
        <v>431</v>
      </c>
      <c r="J6" s="388" t="s">
        <v>96</v>
      </c>
      <c r="K6" s="388">
        <v>1</v>
      </c>
      <c r="L6" s="390">
        <f>IF(J6="Diaria",+(K6/360),IF(J6="Mensual",+(K6/12),IF(J6="Bimestral",+(K6/6),IF(J6="Trimestral",+(K6/4),IF(J6="Semestral",+(K6/2),IF(J6="Anual",+(K6/1),""))))))</f>
        <v>1</v>
      </c>
      <c r="M6" s="388" t="s">
        <v>83</v>
      </c>
      <c r="N6" s="388">
        <f>IF(M6="Menor al 1% del patrimonio de la Lotería de Bogotá",20%,IF(M6="Entre el 1% y el 3% del patrimonio de la Lotería de Bogotá",40%,IF(M6="Entre el 3% y el 6% del patrimonio de la Lotería de Bogotá",60%,IF(M6="Entre el 6% y el 10% del patrimonio de la Lotería de Bogotá",80%,IF(M6="Mayor al 10% del patrimonio de la Lotería de Bogotá",100%,IF(M6="NA",0%,""))))))</f>
        <v>1</v>
      </c>
      <c r="O6" s="388" t="s">
        <v>432</v>
      </c>
      <c r="P6" s="388">
        <f>IF(O6="El riesgo afecta la imagen de algún área de la organización",20%,IF(O6="El riesgo afecta la imagen de la entidad internamente, de conocimiento general nivel interno, de junta directiva y accionistas y/o de proveedores",40%,IF(O6="El riesgo afecta la imagen de la entidad con algunos usuarios de relevancia frente al logro de los objetivos",60%,IF(O6="El riesgo afecta la imagen de la entidad con efecto publicitario sistenido a nivel de sector administrativo, nivel departamental o municipal",80%,IF(O6="El riesgo afecta la imagen de la entidad a nivel nacional, con efecto publicitario sistenido a nivel país",100%,IF(O6="NA",0%,""))))))</f>
        <v>1</v>
      </c>
      <c r="Q6" s="388" t="s">
        <v>85</v>
      </c>
      <c r="R6" s="388">
        <f>IF(Q6="Interrupción de la operación por menos de un día",20%,IF(Q6="Interrupción de la operación por un día completo",40%,IF(Q6="Interrupción de la operación mayor a 1 día y menor a 2 días",60%,IF(Q6="Interrupción de la operación por dos días completos",80%,IF(Q6="Interrupción de la operación por más de dos días",100%,IF(Q6="NA",0%,""))))))</f>
        <v>1</v>
      </c>
      <c r="S6" s="389" t="s">
        <v>57</v>
      </c>
      <c r="T6" s="389" t="s">
        <v>58</v>
      </c>
      <c r="U6" s="389">
        <f>+MAX(N6,P6,R6)</f>
        <v>1</v>
      </c>
      <c r="V6" s="402" t="str">
        <f>IF(L6&lt;=20%,"Muy baja",IF(L6&lt;=40%,"Baja",IF(L6&lt;=60%,"Media",IF(L6&lt;=80%,"Alta",IF(L6&lt;=100%,"Muy alta",IF(L6&gt;=100%,"Muy alta",""))))))</f>
        <v>Muy alta</v>
      </c>
      <c r="W6" s="400">
        <f>+IFERROR(VLOOKUP(V6,Fórmula!$F$1:$G$6,2,FALSE),"")</f>
        <v>1</v>
      </c>
      <c r="X6" s="402" t="str">
        <f>IF(U6=20%,"Leve",IF(U6=40%,"Menor",IF(U6=60%,"Moderado",IF(U6=80%,"Mayor",IF(U6=100%,"Catastrófico","")))))</f>
        <v>Catastrófico</v>
      </c>
      <c r="Y6" s="400">
        <f>+IFERROR(VLOOKUP(X6,Fórmula!$H$1:$I$6,2,FALSE),"")</f>
        <v>1</v>
      </c>
      <c r="Z6" s="389" t="str">
        <f>+IFERROR(VLOOKUP(V6&amp;X6,Fórmula!$C$2:$D$26,2,FALSE),"")</f>
        <v>Extremo</v>
      </c>
      <c r="AA6" s="400">
        <f>IF(Z6="Bajo",25%,IF(Z6="Moderado",50%,IF(Z6="Alto",75%,IF(Z6="Extremo",100%,""))))</f>
        <v>1</v>
      </c>
      <c r="AB6" s="445" t="s">
        <v>433</v>
      </c>
      <c r="AC6" s="66" t="s">
        <v>434</v>
      </c>
      <c r="AD6" s="66" t="s">
        <v>435</v>
      </c>
      <c r="AE6" s="66" t="s">
        <v>54</v>
      </c>
      <c r="AF6" s="38">
        <f>IF(AE6="Preventivo",25%,IF(AE6="Detectivo",15%,IF(AE6="Correctivo",10%,"")))</f>
        <v>0.25</v>
      </c>
      <c r="AG6" s="122" t="s">
        <v>199</v>
      </c>
      <c r="AH6" s="38">
        <f t="shared" ref="AH6:AH9" si="2">IF(AG6="Manual",15%,IF(AG6="Automático",25%,""))</f>
        <v>0.15</v>
      </c>
      <c r="AI6" s="38">
        <f t="shared" si="0"/>
        <v>0.4</v>
      </c>
      <c r="AJ6" s="122" t="s">
        <v>200</v>
      </c>
      <c r="AK6" s="119" t="s">
        <v>191</v>
      </c>
      <c r="AL6" s="66" t="s">
        <v>436</v>
      </c>
      <c r="AM6" s="119" t="s">
        <v>23</v>
      </c>
      <c r="AN6" s="122" t="s">
        <v>437</v>
      </c>
      <c r="AO6" s="122" t="s">
        <v>24</v>
      </c>
      <c r="AP6" s="122" t="s">
        <v>438</v>
      </c>
      <c r="AQ6" s="122" t="s">
        <v>439</v>
      </c>
      <c r="AR6" s="122" t="s">
        <v>204</v>
      </c>
      <c r="AS6" s="122" t="s">
        <v>440</v>
      </c>
      <c r="AT6" s="122" t="s">
        <v>206</v>
      </c>
      <c r="AU6" s="122">
        <f>+AI6*AA6</f>
        <v>0.4</v>
      </c>
      <c r="AV6" s="39">
        <f>+AA6-AU6</f>
        <v>0.6</v>
      </c>
      <c r="AW6" s="389" t="str">
        <f>+IF(C6="Corrupción","Moderado",IF(AV10&lt;=25%,"Bajo",IF(AV10&lt;=50%,"Moderado",IF(AV10&lt;=75%,"Alto",IF(AV10&gt;75%,"Extremo","")))))</f>
        <v>Moderado</v>
      </c>
      <c r="AX6" s="389" t="s">
        <v>41</v>
      </c>
      <c r="AY6" s="108">
        <v>1</v>
      </c>
      <c r="AZ6" s="295" t="s">
        <v>441</v>
      </c>
      <c r="BA6" s="112" t="str">
        <f t="shared" ref="BA6:BA10" si="3">+AS6</f>
        <v>Líder del área dueña de la necesidad</v>
      </c>
      <c r="BB6" s="37">
        <v>44562</v>
      </c>
      <c r="BC6" s="37">
        <v>44926</v>
      </c>
      <c r="BD6" s="112" t="str">
        <f t="shared" si="1"/>
        <v>Acta del CIGD donde se presentaron estudios previos y pliegos de condiciones</v>
      </c>
      <c r="BE6" s="196">
        <v>44620</v>
      </c>
      <c r="BF6" s="122" t="s">
        <v>442</v>
      </c>
      <c r="BG6" s="41">
        <v>44681</v>
      </c>
      <c r="BH6" s="318" t="s">
        <v>443</v>
      </c>
      <c r="BI6" s="199"/>
      <c r="BJ6" s="41">
        <v>44742</v>
      </c>
      <c r="BK6" s="199"/>
      <c r="BL6" s="41">
        <v>44804</v>
      </c>
      <c r="BM6" s="199"/>
      <c r="BN6" s="41">
        <v>44865</v>
      </c>
      <c r="BO6" s="199"/>
      <c r="BP6" s="41">
        <v>44926</v>
      </c>
      <c r="BQ6" s="199"/>
    </row>
    <row r="7" spans="1:69" ht="47.4" customHeight="1" x14ac:dyDescent="0.3">
      <c r="A7" s="410"/>
      <c r="B7" s="388"/>
      <c r="C7" s="388"/>
      <c r="D7" s="388"/>
      <c r="E7" s="388"/>
      <c r="F7" s="403"/>
      <c r="G7" s="388"/>
      <c r="H7" s="388"/>
      <c r="I7" s="388"/>
      <c r="J7" s="388"/>
      <c r="K7" s="388"/>
      <c r="L7" s="390"/>
      <c r="M7" s="388"/>
      <c r="N7" s="388"/>
      <c r="O7" s="388"/>
      <c r="P7" s="388"/>
      <c r="Q7" s="388"/>
      <c r="R7" s="388"/>
      <c r="S7" s="389"/>
      <c r="T7" s="389"/>
      <c r="U7" s="389"/>
      <c r="V7" s="402"/>
      <c r="W7" s="400"/>
      <c r="X7" s="402"/>
      <c r="Y7" s="400"/>
      <c r="Z7" s="389"/>
      <c r="AA7" s="400"/>
      <c r="AB7" s="445"/>
      <c r="AC7" s="66" t="s">
        <v>444</v>
      </c>
      <c r="AD7" s="66" t="s">
        <v>445</v>
      </c>
      <c r="AE7" s="66" t="s">
        <v>54</v>
      </c>
      <c r="AF7" s="38">
        <f t="shared" ref="AF7:AF9" si="4">IF(AE7="Preventivo",25%,IF(AE7="Detectivo",15%,IF(AE7="Correctivo",10%,"")))</f>
        <v>0.25</v>
      </c>
      <c r="AG7" s="122" t="s">
        <v>199</v>
      </c>
      <c r="AH7" s="38">
        <f t="shared" si="2"/>
        <v>0.15</v>
      </c>
      <c r="AI7" s="38">
        <f t="shared" si="0"/>
        <v>0.4</v>
      </c>
      <c r="AJ7" s="122" t="s">
        <v>200</v>
      </c>
      <c r="AK7" s="119" t="s">
        <v>191</v>
      </c>
      <c r="AL7" s="66" t="s">
        <v>446</v>
      </c>
      <c r="AM7" s="119" t="s">
        <v>23</v>
      </c>
      <c r="AN7" s="122" t="s">
        <v>437</v>
      </c>
      <c r="AO7" s="122" t="s">
        <v>40</v>
      </c>
      <c r="AP7" s="122" t="s">
        <v>438</v>
      </c>
      <c r="AQ7" s="122" t="s">
        <v>447</v>
      </c>
      <c r="AR7" s="122" t="s">
        <v>204</v>
      </c>
      <c r="AS7" s="122" t="s">
        <v>147</v>
      </c>
      <c r="AT7" s="122" t="s">
        <v>206</v>
      </c>
      <c r="AU7" s="122">
        <f>+AV6*AI7</f>
        <v>0.24</v>
      </c>
      <c r="AV7" s="39">
        <f>+AV6-AU7</f>
        <v>0.36</v>
      </c>
      <c r="AW7" s="389"/>
      <c r="AX7" s="389"/>
      <c r="AY7" s="136">
        <v>2</v>
      </c>
      <c r="AZ7" s="295" t="s">
        <v>448</v>
      </c>
      <c r="BA7" s="112" t="str">
        <f t="shared" si="3"/>
        <v>Secretaria General</v>
      </c>
      <c r="BB7" s="37">
        <v>44562</v>
      </c>
      <c r="BC7" s="37">
        <v>44926</v>
      </c>
      <c r="BD7" s="112" t="str">
        <f t="shared" si="1"/>
        <v>Correo electrónico sobre observaciones realizadas por las áreas</v>
      </c>
      <c r="BE7" s="196">
        <v>44620</v>
      </c>
      <c r="BF7" s="122" t="s">
        <v>442</v>
      </c>
      <c r="BG7" s="41">
        <v>44681</v>
      </c>
      <c r="BH7" s="83" t="s">
        <v>443</v>
      </c>
      <c r="BI7" s="198"/>
      <c r="BJ7" s="41">
        <v>44742</v>
      </c>
      <c r="BK7" s="198"/>
      <c r="BL7" s="41">
        <v>44804</v>
      </c>
      <c r="BM7" s="198"/>
      <c r="BN7" s="41">
        <v>44865</v>
      </c>
      <c r="BO7" s="198"/>
      <c r="BP7" s="41">
        <v>44926</v>
      </c>
      <c r="BQ7" s="198"/>
    </row>
    <row r="8" spans="1:69" ht="317.39999999999998" x14ac:dyDescent="0.3">
      <c r="A8" s="410"/>
      <c r="B8" s="388"/>
      <c r="C8" s="388"/>
      <c r="D8" s="388"/>
      <c r="E8" s="388"/>
      <c r="F8" s="403"/>
      <c r="G8" s="388"/>
      <c r="H8" s="388"/>
      <c r="I8" s="388"/>
      <c r="J8" s="388"/>
      <c r="K8" s="388"/>
      <c r="L8" s="390"/>
      <c r="M8" s="388"/>
      <c r="N8" s="388"/>
      <c r="O8" s="388"/>
      <c r="P8" s="388"/>
      <c r="Q8" s="388"/>
      <c r="R8" s="388"/>
      <c r="S8" s="389"/>
      <c r="T8" s="389"/>
      <c r="U8" s="389"/>
      <c r="V8" s="402"/>
      <c r="W8" s="400"/>
      <c r="X8" s="402"/>
      <c r="Y8" s="400"/>
      <c r="Z8" s="389"/>
      <c r="AA8" s="400"/>
      <c r="AB8" s="445"/>
      <c r="AC8" s="66" t="s">
        <v>449</v>
      </c>
      <c r="AD8" s="66" t="s">
        <v>450</v>
      </c>
      <c r="AE8" s="66" t="s">
        <v>54</v>
      </c>
      <c r="AF8" s="38">
        <f t="shared" si="4"/>
        <v>0.25</v>
      </c>
      <c r="AG8" s="122" t="s">
        <v>199</v>
      </c>
      <c r="AH8" s="38">
        <f t="shared" si="2"/>
        <v>0.15</v>
      </c>
      <c r="AI8" s="38">
        <f t="shared" si="0"/>
        <v>0.4</v>
      </c>
      <c r="AJ8" s="122" t="s">
        <v>200</v>
      </c>
      <c r="AK8" s="119" t="s">
        <v>191</v>
      </c>
      <c r="AL8" s="66" t="s">
        <v>451</v>
      </c>
      <c r="AM8" s="119" t="s">
        <v>23</v>
      </c>
      <c r="AN8" s="122" t="s">
        <v>437</v>
      </c>
      <c r="AO8" s="122" t="s">
        <v>40</v>
      </c>
      <c r="AP8" s="122" t="s">
        <v>452</v>
      </c>
      <c r="AQ8" s="122" t="s">
        <v>453</v>
      </c>
      <c r="AR8" s="122" t="s">
        <v>204</v>
      </c>
      <c r="AS8" s="122" t="s">
        <v>454</v>
      </c>
      <c r="AT8" s="122" t="s">
        <v>206</v>
      </c>
      <c r="AU8" s="122">
        <f>+AV7*AI8</f>
        <v>0.14399999999999999</v>
      </c>
      <c r="AV8" s="39">
        <f>+AV7-AU8</f>
        <v>0.216</v>
      </c>
      <c r="AW8" s="389"/>
      <c r="AX8" s="389"/>
      <c r="AY8" s="136">
        <v>3</v>
      </c>
      <c r="AZ8" s="295" t="s">
        <v>455</v>
      </c>
      <c r="BA8" s="112" t="str">
        <f t="shared" si="3"/>
        <v>Comité evaluador</v>
      </c>
      <c r="BB8" s="37">
        <v>44562</v>
      </c>
      <c r="BC8" s="37">
        <v>44926</v>
      </c>
      <c r="BD8" s="112" t="str">
        <f t="shared" si="1"/>
        <v>Informe de las evaluaciones y calificaciones
Actas del Comité de Contratación</v>
      </c>
      <c r="BE8" s="196">
        <v>44620</v>
      </c>
      <c r="BF8" s="122" t="s">
        <v>442</v>
      </c>
      <c r="BG8" s="41">
        <v>44681</v>
      </c>
      <c r="BH8" s="83" t="s">
        <v>443</v>
      </c>
      <c r="BI8" s="209"/>
      <c r="BJ8" s="41">
        <v>44742</v>
      </c>
      <c r="BK8" s="209"/>
      <c r="BL8" s="41">
        <v>44804</v>
      </c>
      <c r="BM8" s="209"/>
      <c r="BN8" s="41">
        <v>44865</v>
      </c>
      <c r="BO8" s="209"/>
      <c r="BP8" s="41">
        <v>44926</v>
      </c>
      <c r="BQ8" s="209"/>
    </row>
    <row r="9" spans="1:69" ht="86.25" customHeight="1" x14ac:dyDescent="0.3">
      <c r="A9" s="410"/>
      <c r="B9" s="388"/>
      <c r="C9" s="388"/>
      <c r="D9" s="388"/>
      <c r="E9" s="388"/>
      <c r="F9" s="403"/>
      <c r="G9" s="388"/>
      <c r="H9" s="388"/>
      <c r="I9" s="388"/>
      <c r="J9" s="388"/>
      <c r="K9" s="388"/>
      <c r="L9" s="390"/>
      <c r="M9" s="388"/>
      <c r="N9" s="388"/>
      <c r="O9" s="388"/>
      <c r="P9" s="388"/>
      <c r="Q9" s="388"/>
      <c r="R9" s="388"/>
      <c r="S9" s="389"/>
      <c r="T9" s="389"/>
      <c r="U9" s="389"/>
      <c r="V9" s="402"/>
      <c r="W9" s="400"/>
      <c r="X9" s="402"/>
      <c r="Y9" s="400"/>
      <c r="Z9" s="389"/>
      <c r="AA9" s="400"/>
      <c r="AB9" s="445"/>
      <c r="AC9" s="66" t="s">
        <v>456</v>
      </c>
      <c r="AD9" s="66" t="s">
        <v>457</v>
      </c>
      <c r="AE9" s="66" t="s">
        <v>54</v>
      </c>
      <c r="AF9" s="38">
        <f t="shared" si="4"/>
        <v>0.25</v>
      </c>
      <c r="AG9" s="122" t="s">
        <v>199</v>
      </c>
      <c r="AH9" s="38">
        <f t="shared" si="2"/>
        <v>0.15</v>
      </c>
      <c r="AI9" s="38">
        <f t="shared" si="0"/>
        <v>0.4</v>
      </c>
      <c r="AJ9" s="122" t="s">
        <v>200</v>
      </c>
      <c r="AK9" s="119" t="s">
        <v>191</v>
      </c>
      <c r="AL9" s="66" t="s">
        <v>458</v>
      </c>
      <c r="AM9" s="119" t="s">
        <v>23</v>
      </c>
      <c r="AN9" s="122" t="s">
        <v>437</v>
      </c>
      <c r="AO9" s="122" t="s">
        <v>40</v>
      </c>
      <c r="AP9" s="122" t="s">
        <v>459</v>
      </c>
      <c r="AQ9" s="122" t="s">
        <v>460</v>
      </c>
      <c r="AR9" s="122" t="s">
        <v>204</v>
      </c>
      <c r="AS9" s="122" t="s">
        <v>147</v>
      </c>
      <c r="AT9" s="122" t="s">
        <v>206</v>
      </c>
      <c r="AU9" s="122">
        <f>+AV8*AI9</f>
        <v>8.6400000000000005E-2</v>
      </c>
      <c r="AV9" s="39">
        <f>+AV8-AU9</f>
        <v>0.12959999999999999</v>
      </c>
      <c r="AW9" s="389"/>
      <c r="AX9" s="389"/>
      <c r="AY9" s="136">
        <v>4</v>
      </c>
      <c r="AZ9" s="296" t="s">
        <v>461</v>
      </c>
      <c r="BA9" s="112" t="str">
        <f t="shared" si="3"/>
        <v>Secretaria General</v>
      </c>
      <c r="BB9" s="37">
        <v>44562</v>
      </c>
      <c r="BC9" s="37">
        <v>44926</v>
      </c>
      <c r="BD9" s="112" t="str">
        <f t="shared" si="1"/>
        <v>Minuta del contrato</v>
      </c>
      <c r="BE9" s="196">
        <v>44620</v>
      </c>
      <c r="BF9" s="122" t="s">
        <v>442</v>
      </c>
      <c r="BG9" s="41">
        <v>44681</v>
      </c>
      <c r="BH9" s="83" t="s">
        <v>443</v>
      </c>
      <c r="BI9" s="198"/>
      <c r="BJ9" s="41">
        <v>44742</v>
      </c>
      <c r="BK9" s="41"/>
      <c r="BL9" s="41">
        <v>44804</v>
      </c>
      <c r="BM9" s="41"/>
      <c r="BN9" s="41">
        <v>44865</v>
      </c>
      <c r="BO9" s="41"/>
      <c r="BP9" s="41">
        <v>44926</v>
      </c>
      <c r="BQ9" s="41"/>
    </row>
    <row r="10" spans="1:69" ht="82.8" x14ac:dyDescent="0.3">
      <c r="A10" s="410"/>
      <c r="B10" s="388"/>
      <c r="C10" s="388"/>
      <c r="D10" s="388"/>
      <c r="E10" s="388"/>
      <c r="F10" s="403"/>
      <c r="G10" s="388"/>
      <c r="H10" s="388"/>
      <c r="I10" s="388"/>
      <c r="J10" s="388"/>
      <c r="K10" s="388"/>
      <c r="L10" s="390"/>
      <c r="M10" s="388"/>
      <c r="N10" s="388"/>
      <c r="O10" s="388"/>
      <c r="P10" s="388"/>
      <c r="Q10" s="388"/>
      <c r="R10" s="388"/>
      <c r="S10" s="389"/>
      <c r="T10" s="389"/>
      <c r="U10" s="389"/>
      <c r="V10" s="402"/>
      <c r="W10" s="400"/>
      <c r="X10" s="402"/>
      <c r="Y10" s="400"/>
      <c r="Z10" s="389"/>
      <c r="AA10" s="400"/>
      <c r="AB10" s="445"/>
      <c r="AC10" s="66" t="s">
        <v>462</v>
      </c>
      <c r="AD10" s="66" t="s">
        <v>463</v>
      </c>
      <c r="AE10" s="66" t="s">
        <v>54</v>
      </c>
      <c r="AF10" s="38">
        <f>IF(AE10="Preventivo",25%,IF(AE10="Detectivo",15%,IF(AE10="Correctivo",10%,"")))</f>
        <v>0.25</v>
      </c>
      <c r="AG10" s="122" t="s">
        <v>199</v>
      </c>
      <c r="AH10" s="38">
        <f>IF(AG10="Manual",15%,IF(AG10="Automático",25%,""))</f>
        <v>0.15</v>
      </c>
      <c r="AI10" s="38">
        <f t="shared" si="0"/>
        <v>0.4</v>
      </c>
      <c r="AJ10" s="122" t="s">
        <v>200</v>
      </c>
      <c r="AK10" s="119" t="s">
        <v>191</v>
      </c>
      <c r="AL10" s="66" t="s">
        <v>464</v>
      </c>
      <c r="AM10" s="119" t="s">
        <v>23</v>
      </c>
      <c r="AN10" s="122" t="s">
        <v>465</v>
      </c>
      <c r="AO10" s="122" t="s">
        <v>40</v>
      </c>
      <c r="AP10" s="122" t="s">
        <v>466</v>
      </c>
      <c r="AQ10" s="122" t="s">
        <v>467</v>
      </c>
      <c r="AR10" s="122" t="s">
        <v>204</v>
      </c>
      <c r="AS10" s="122" t="s">
        <v>147</v>
      </c>
      <c r="AT10" s="122" t="s">
        <v>206</v>
      </c>
      <c r="AU10" s="122">
        <f>+AV9*AI10</f>
        <v>5.1839999999999997E-2</v>
      </c>
      <c r="AV10" s="39">
        <f>+AV9-AU10</f>
        <v>7.7759999999999996E-2</v>
      </c>
      <c r="AW10" s="389"/>
      <c r="AX10" s="389"/>
      <c r="AY10" s="136">
        <v>5</v>
      </c>
      <c r="AZ10" s="296" t="s">
        <v>468</v>
      </c>
      <c r="BA10" s="112" t="str">
        <f t="shared" si="3"/>
        <v>Secretaria General</v>
      </c>
      <c r="BB10" s="37">
        <v>44562</v>
      </c>
      <c r="BC10" s="37">
        <v>44926</v>
      </c>
      <c r="BD10" s="112" t="str">
        <f t="shared" si="1"/>
        <v>Póliza de contrato</v>
      </c>
      <c r="BE10" s="196">
        <v>44620</v>
      </c>
      <c r="BF10" s="122" t="s">
        <v>442</v>
      </c>
      <c r="BG10" s="41">
        <v>44681</v>
      </c>
      <c r="BH10" s="83" t="s">
        <v>443</v>
      </c>
      <c r="BI10" s="198"/>
      <c r="BJ10" s="41">
        <v>44742</v>
      </c>
      <c r="BK10" s="41"/>
      <c r="BL10" s="41">
        <v>44804</v>
      </c>
      <c r="BM10" s="41"/>
      <c r="BN10" s="41">
        <v>44865</v>
      </c>
      <c r="BO10" s="41"/>
      <c r="BP10" s="41">
        <v>44926</v>
      </c>
      <c r="BQ10" s="41"/>
    </row>
    <row r="11" spans="1:69" s="289" customFormat="1" ht="139.94999999999999" customHeight="1" x14ac:dyDescent="0.3">
      <c r="A11" s="267" t="s">
        <v>239</v>
      </c>
      <c r="B11" s="268" t="s">
        <v>71</v>
      </c>
      <c r="C11" s="268" t="s">
        <v>55</v>
      </c>
      <c r="D11" s="268" t="s">
        <v>76</v>
      </c>
      <c r="E11" s="268" t="s">
        <v>77</v>
      </c>
      <c r="F11" s="269" t="s">
        <v>469</v>
      </c>
      <c r="G11" s="270" t="s">
        <v>470</v>
      </c>
      <c r="H11" s="268" t="s">
        <v>471</v>
      </c>
      <c r="I11" s="269" t="s">
        <v>472</v>
      </c>
      <c r="J11" s="268" t="s">
        <v>48</v>
      </c>
      <c r="K11" s="268">
        <v>0</v>
      </c>
      <c r="L11" s="271">
        <f>IF(J11="Diaria",+(K11/360),IF(J11="Semanal",+(K11/52),IF(J11="Mensual",+(K11/12),IF(J11="Bimestral",+(K11/6),IF(J11="Trimestral",+(K11/4),IF(J11="Semestral",+(K11/2),IF(J11="Anual",+(K11/1),"")))))))</f>
        <v>0</v>
      </c>
      <c r="M11" s="268" t="s">
        <v>29</v>
      </c>
      <c r="N11" s="272">
        <f>IF(M11="Menor al 1% del patrimonio de la Lotería de Bogotá",20%,IF(M11="Entre el 1% y el 3% del patrimonio de la Lotería de Bogotá",40%,IF(M11="Entre el 3% y el 6% del patrimonio de la Lotería de Bogotá",60%,IF(M11="Entre el 6% y el 10% del patrimonio de la Lotería de Bogotá",80%,IF(M11="Mayor al 10% del patrimonio de la Lotería de Bogotá",100%,IF(M11="NA",0%,""))))))</f>
        <v>0.2</v>
      </c>
      <c r="O11" s="268" t="s">
        <v>46</v>
      </c>
      <c r="P11" s="272">
        <f>IF(O11="El riesgo afecta la imagen de algún área de la organización",20%,IF(O11="El riesgo afecta la imagen de la entidad internamente, de conocimiento general nivel interno, de junta directiva y accionistas y/o de proveedores",40%,IF(O11="El riesgo afecta la imagen de la entidad con algunos usuarios de relevancia frente al logro de los objetivos",60%,IF(O11="El riesgo afecta la imagen de la entidad con efecto publicitario sistenido a nivel de sector administrativo, nivel departamental o municipal",80%,IF(O11="El riesgo afecta la imagen de la entidad a nivel nacional, con efecto publicitario sistenido a nivel país",100%,IF(O11="NA",0%,""))))))</f>
        <v>0.4</v>
      </c>
      <c r="Q11" s="268" t="s">
        <v>70</v>
      </c>
      <c r="R11" s="272">
        <f>IF(Q11="Interrupción de la operación por menos de un día",20%,IF(Q11="Interrupción de la operación por un día completo",40%,IF(Q11="Interrupción de la operación mayor a 1 día y menor a 2 días",60%,IF(Q11="Interrupción de la operación por dos días completos",80%,IF(Q11="Interrupción de la operación por más de dos días",100%,IF(Q11="NA",0%,""))))))</f>
        <v>0</v>
      </c>
      <c r="S11" s="273" t="s">
        <v>57</v>
      </c>
      <c r="T11" s="273" t="s">
        <v>58</v>
      </c>
      <c r="U11" s="274">
        <f>+MAX(N11,P11,R11)</f>
        <v>0.4</v>
      </c>
      <c r="V11" s="275" t="str">
        <f>IF(L11&lt;=20%,"Muy baja",IF(L11&lt;=40%,"Baja",IF(L11&lt;=60%,"Media",IF(L11&lt;=80%,"Alta",IF(L11&lt;=100%,"Muy alta",IF(L11&gt;=100%,"Muy alta",""))))))</f>
        <v>Muy baja</v>
      </c>
      <c r="W11" s="276">
        <f>+IFERROR(VLOOKUP(V11,Fórmula!$F$1:$G$6,2,FALSE),"")</f>
        <v>0.2</v>
      </c>
      <c r="X11" s="275" t="s">
        <v>53</v>
      </c>
      <c r="Y11" s="276">
        <f>+IFERROR(VLOOKUP(X11,Fórmula!$H$1:$I$6,2,FALSE),"")</f>
        <v>0.6</v>
      </c>
      <c r="Z11" s="273" t="s">
        <v>473</v>
      </c>
      <c r="AA11" s="276">
        <f>IF(Z11="Bajo",25%,IF(Z11="Moderado",50%,IF(Z11="Alto",75%,IF(Z11="Extremo",100%,""))))</f>
        <v>0.5</v>
      </c>
      <c r="AB11" s="277" t="s">
        <v>474</v>
      </c>
      <c r="AC11" s="278" t="s">
        <v>475</v>
      </c>
      <c r="AD11" s="278" t="s">
        <v>476</v>
      </c>
      <c r="AE11" s="278" t="s">
        <v>54</v>
      </c>
      <c r="AF11" s="279">
        <f>IF(AE11="Preventivo",25%,IF(AE11="Detectivo",15%,IF(AE11="Correctivo",10%,"")))</f>
        <v>0.25</v>
      </c>
      <c r="AG11" s="269" t="s">
        <v>199</v>
      </c>
      <c r="AH11" s="279">
        <f>IF(AG11="Manual",15%,IF(AG11="Automático",25%,""))</f>
        <v>0.15</v>
      </c>
      <c r="AI11" s="279">
        <f t="shared" si="0"/>
        <v>0.4</v>
      </c>
      <c r="AJ11" s="269" t="s">
        <v>200</v>
      </c>
      <c r="AK11" s="268" t="s">
        <v>191</v>
      </c>
      <c r="AL11" s="278" t="s">
        <v>477</v>
      </c>
      <c r="AM11" s="268" t="s">
        <v>23</v>
      </c>
      <c r="AN11" s="269" t="s">
        <v>478</v>
      </c>
      <c r="AO11" s="269" t="s">
        <v>40</v>
      </c>
      <c r="AP11" s="269" t="s">
        <v>479</v>
      </c>
      <c r="AQ11" s="280" t="s">
        <v>480</v>
      </c>
      <c r="AR11" s="269" t="s">
        <v>204</v>
      </c>
      <c r="AS11" s="269" t="s">
        <v>481</v>
      </c>
      <c r="AT11" s="269" t="s">
        <v>206</v>
      </c>
      <c r="AU11" s="269">
        <f>+AA11*AI11</f>
        <v>0.2</v>
      </c>
      <c r="AV11" s="281">
        <f>+AA11-AU11</f>
        <v>0.3</v>
      </c>
      <c r="AW11" s="273" t="str">
        <f>+IF(C11="Corrupción","Moderado",IF(#REF!&lt;=25%,"Bajo",IF(#REF!&lt;=50%,"Moderado",IF(#REF!&lt;=75%,"Alto",IF(#REF!&gt;75%,"Extremo","")))))</f>
        <v>Moderado</v>
      </c>
      <c r="AX11" s="273" t="s">
        <v>41</v>
      </c>
      <c r="AY11" s="282">
        <v>1</v>
      </c>
      <c r="AZ11" s="283" t="s">
        <v>482</v>
      </c>
      <c r="BA11" s="284" t="str">
        <f>+AS11</f>
        <v>Profesional III de apuestas</v>
      </c>
      <c r="BB11" s="285">
        <v>44562</v>
      </c>
      <c r="BC11" s="285">
        <v>44742</v>
      </c>
      <c r="BD11" s="269" t="str">
        <f t="shared" si="1"/>
        <v>Plataforma de Juegos Promocionales y Rifas</v>
      </c>
      <c r="BE11" s="286">
        <v>44620</v>
      </c>
      <c r="BF11" s="122" t="s">
        <v>483</v>
      </c>
      <c r="BG11" s="288">
        <v>44681</v>
      </c>
      <c r="BH11" s="122" t="s">
        <v>484</v>
      </c>
      <c r="BI11" s="287"/>
      <c r="BJ11" s="288">
        <v>44742</v>
      </c>
      <c r="BK11" s="287"/>
      <c r="BL11" s="288">
        <v>44804</v>
      </c>
      <c r="BM11" s="287"/>
      <c r="BN11" s="288">
        <v>44865</v>
      </c>
      <c r="BO11" s="287"/>
      <c r="BP11" s="288">
        <v>44926</v>
      </c>
      <c r="BQ11" s="287"/>
    </row>
    <row r="12" spans="1:69" ht="57.6" x14ac:dyDescent="0.3">
      <c r="A12" s="410" t="s">
        <v>239</v>
      </c>
      <c r="B12" s="388" t="s">
        <v>71</v>
      </c>
      <c r="C12" s="388" t="s">
        <v>89</v>
      </c>
      <c r="D12" s="388" t="s">
        <v>76</v>
      </c>
      <c r="E12" s="388" t="s">
        <v>34</v>
      </c>
      <c r="F12" s="403" t="s">
        <v>485</v>
      </c>
      <c r="G12" s="412" t="s">
        <v>486</v>
      </c>
      <c r="H12" s="388" t="s">
        <v>487</v>
      </c>
      <c r="I12" s="403" t="s">
        <v>488</v>
      </c>
      <c r="J12" s="388" t="s">
        <v>63</v>
      </c>
      <c r="K12" s="388">
        <v>3</v>
      </c>
      <c r="L12" s="390">
        <f>IF(J12="Diaria",+(K12/360),IF(J12="Mensual",+(K12/12),IF(J12="Bimestral",+(K12/6),IF(J12="Trimestral",+(K12/4),IF(J12="Semestral",+(K12/2),IF(J12="Anual",+(K12/1),""))))))</f>
        <v>0.25</v>
      </c>
      <c r="M12" s="388" t="s">
        <v>29</v>
      </c>
      <c r="N12" s="388">
        <f>IF(M12="Menor al 1% del patrimonio de la Lotería de Bogotá",20%,IF(M12="Entre el 1% y el 3% del patrimonio de la Lotería de Bogotá",40%,IF(M12="Entre el 3% y el 6% del patrimonio de la Lotería de Bogotá",60%,IF(M12="Entre el 6% y el 10% del patrimonio de la Lotería de Bogotá",80%,IF(M12="Mayor al 10% del patrimonio de la Lotería de Bogotá",100%,IF(M12="NA",0%,""))))))</f>
        <v>0.2</v>
      </c>
      <c r="O12" s="388" t="s">
        <v>70</v>
      </c>
      <c r="P12" s="388">
        <f>IF(O12="El riesgo afecta la imagen de algún área de la organización",20%,IF(O12="El riesgo afecta la imagen de la entidad internamente, de conocimiento general nivel interno, de junta directiva y accionistas y/o de proveedores",40%,IF(O12="El riesgo afecta la imagen de la entidad con algunos usuarios de relevancia frente al logro de los objetivos",60%,IF(O12="El riesgo afecta la imagen de la entidad con efecto publicitario sistenido a nivel de sector administrativo, nivel departamental o municipal",80%,IF(O12="El riesgo afecta la imagen de la entidad a nivel nacional, con efecto publicitario sistenido a nivel país",100%,IF(O12="NA",0%,""))))))</f>
        <v>0</v>
      </c>
      <c r="Q12" s="388" t="s">
        <v>70</v>
      </c>
      <c r="R12" s="388">
        <f>IF(Q12="Interrupción de la operación por menos de un día",20%,IF(Q12="Interrupción de la operación por un día completo",40%,IF(Q12="Interrupción de la operación mayor a 1 día y menor a 2 días",60%,IF(Q12="Interrupción de la operación por dos días completos",80%,IF(Q12="Interrupción de la operación por más de dos días",100%,IF(Q12="NA",0%,""))))))</f>
        <v>0</v>
      </c>
      <c r="S12" s="389" t="s">
        <v>57</v>
      </c>
      <c r="T12" s="389" t="s">
        <v>43</v>
      </c>
      <c r="U12" s="389">
        <f>+MAX(N12,P12,R12)</f>
        <v>0.2</v>
      </c>
      <c r="V12" s="402" t="str">
        <f>IF(L12&lt;=20%,"Muy baja",IF(L12&lt;=40%,"Baja",IF(L12&lt;=60%,"Media",IF(L12&lt;=80%,"Alta",IF(L12&lt;=100%,"Muy alta",IF(L12&gt;=100%,"Muy alta",""))))))</f>
        <v>Baja</v>
      </c>
      <c r="W12" s="400">
        <f>+IFERROR(VLOOKUP(V12,Fórmula!$F$1:$G$6,2,FALSE),"")</f>
        <v>0.4</v>
      </c>
      <c r="X12" s="402" t="str">
        <f>IF(U12=20%,"Leve",IF(U12=40%,"Menor",IF(U12=60%,"Moderado",IF(U12=80%,"Mayor",IF(U12=100%,"Catastrófico","")))))</f>
        <v>Leve</v>
      </c>
      <c r="Y12" s="400">
        <f>+IFERROR(VLOOKUP(X12,Fórmula!$H$1:$I$6,2,FALSE),"")</f>
        <v>0.2</v>
      </c>
      <c r="Z12" s="389" t="str">
        <f>+IFERROR(VLOOKUP(V12&amp;X12,Fórmula!$C$2:$D$26,2,FALSE),"")</f>
        <v>Bajo</v>
      </c>
      <c r="AA12" s="400">
        <f>IF(Z12="Bajo",25%,IF(Z12="Moderado",50%,IF(Z12="Alto",75%,IF(Z12="Extremo",100%,""))))</f>
        <v>0.25</v>
      </c>
      <c r="AB12" s="401" t="s">
        <v>489</v>
      </c>
      <c r="AC12" s="66" t="s">
        <v>490</v>
      </c>
      <c r="AD12" s="66" t="s">
        <v>491</v>
      </c>
      <c r="AE12" s="66" t="s">
        <v>54</v>
      </c>
      <c r="AF12" s="38">
        <f>IF(AE12="Preventivo",25%,IF(AE12="Detectivo",15%,IF(AE12="Correctivo",10%,"")))</f>
        <v>0.25</v>
      </c>
      <c r="AG12" s="122" t="s">
        <v>199</v>
      </c>
      <c r="AH12" s="38">
        <f t="shared" ref="AH12" si="5">IF(AG12="Manual",15%,IF(AG12="Automático",25%,""))</f>
        <v>0.15</v>
      </c>
      <c r="AI12" s="38">
        <f t="shared" ref="AI12:AI14" si="6">+AH12+AF12</f>
        <v>0.4</v>
      </c>
      <c r="AJ12" s="122" t="s">
        <v>200</v>
      </c>
      <c r="AK12" s="119" t="s">
        <v>191</v>
      </c>
      <c r="AL12" s="66" t="s">
        <v>492</v>
      </c>
      <c r="AM12" s="119" t="s">
        <v>23</v>
      </c>
      <c r="AN12" s="122" t="s">
        <v>493</v>
      </c>
      <c r="AO12" s="122" t="s">
        <v>24</v>
      </c>
      <c r="AP12" s="122" t="s">
        <v>92</v>
      </c>
      <c r="AQ12" s="122" t="s">
        <v>494</v>
      </c>
      <c r="AR12" s="122" t="s">
        <v>204</v>
      </c>
      <c r="AS12" s="122" t="s">
        <v>495</v>
      </c>
      <c r="AT12" s="122" t="s">
        <v>206</v>
      </c>
      <c r="AU12" s="122">
        <f>+AA12*AI12</f>
        <v>0.1</v>
      </c>
      <c r="AV12" s="39">
        <f>+AA12-AU12</f>
        <v>0.15</v>
      </c>
      <c r="AW12" s="389" t="str">
        <f>+IF(C12="Corrupción","Moderado",IF(AV14&lt;=25%,"Bajo",IF(AV14&lt;=50%,"Moderado",IF(AV14&lt;=75%,"Alto",IF(AV14&gt;75%,"Extremo","")))))</f>
        <v>Bajo</v>
      </c>
      <c r="AX12" s="389" t="s">
        <v>41</v>
      </c>
      <c r="AY12" s="108">
        <v>1</v>
      </c>
      <c r="AZ12" s="66" t="s">
        <v>496</v>
      </c>
      <c r="BA12" s="112" t="str">
        <f t="shared" ref="BA12:BA13" si="7">+AS12</f>
        <v>Profesional III de la Unidad de Apuestas</v>
      </c>
      <c r="BB12" s="37">
        <v>44774</v>
      </c>
      <c r="BC12" s="37">
        <v>44926</v>
      </c>
      <c r="BD12" s="112" t="s">
        <v>497</v>
      </c>
      <c r="BE12" s="291">
        <v>44620</v>
      </c>
      <c r="BF12" s="122" t="s">
        <v>498</v>
      </c>
      <c r="BG12" s="292">
        <v>44681</v>
      </c>
      <c r="BH12" s="198" t="s">
        <v>499</v>
      </c>
      <c r="BI12" s="198"/>
      <c r="BJ12" s="41">
        <v>44742</v>
      </c>
      <c r="BK12" s="198"/>
      <c r="BL12" s="41">
        <v>44804</v>
      </c>
      <c r="BM12" s="198"/>
      <c r="BN12" s="41">
        <v>44865</v>
      </c>
      <c r="BO12" s="198"/>
      <c r="BP12" s="41">
        <v>44926</v>
      </c>
      <c r="BQ12" s="198"/>
    </row>
    <row r="13" spans="1:69" ht="86.4" x14ac:dyDescent="0.3">
      <c r="A13" s="410"/>
      <c r="B13" s="388"/>
      <c r="C13" s="388"/>
      <c r="D13" s="388"/>
      <c r="E13" s="388"/>
      <c r="F13" s="403"/>
      <c r="G13" s="412"/>
      <c r="H13" s="388"/>
      <c r="I13" s="403"/>
      <c r="J13" s="388"/>
      <c r="K13" s="388"/>
      <c r="L13" s="390"/>
      <c r="M13" s="388"/>
      <c r="N13" s="388"/>
      <c r="O13" s="388"/>
      <c r="P13" s="388"/>
      <c r="Q13" s="388"/>
      <c r="R13" s="388"/>
      <c r="S13" s="389"/>
      <c r="T13" s="389"/>
      <c r="U13" s="389"/>
      <c r="V13" s="402"/>
      <c r="W13" s="400"/>
      <c r="X13" s="402"/>
      <c r="Y13" s="400"/>
      <c r="Z13" s="389"/>
      <c r="AA13" s="400"/>
      <c r="AB13" s="401"/>
      <c r="AC13" s="66" t="s">
        <v>500</v>
      </c>
      <c r="AD13" s="66" t="s">
        <v>501</v>
      </c>
      <c r="AE13" s="66" t="s">
        <v>54</v>
      </c>
      <c r="AF13" s="38">
        <f t="shared" ref="AF13:AF14" si="8">IF(AE13="Preventivo",25%,IF(AE13="Detectivo",15%,IF(AE13="Correctivo",10%,"")))</f>
        <v>0.25</v>
      </c>
      <c r="AG13" s="122" t="s">
        <v>199</v>
      </c>
      <c r="AH13" s="38">
        <f t="shared" ref="AH13:AH20" si="9">IF(AG13="Manual",15%,IF(AG13="Automático",25%,""))</f>
        <v>0.15</v>
      </c>
      <c r="AI13" s="38">
        <f t="shared" si="6"/>
        <v>0.4</v>
      </c>
      <c r="AJ13" s="122" t="s">
        <v>200</v>
      </c>
      <c r="AK13" s="119" t="s">
        <v>191</v>
      </c>
      <c r="AL13" s="66" t="s">
        <v>492</v>
      </c>
      <c r="AM13" s="119" t="s">
        <v>23</v>
      </c>
      <c r="AN13" s="122" t="s">
        <v>493</v>
      </c>
      <c r="AO13" s="122" t="s">
        <v>24</v>
      </c>
      <c r="AP13" s="122" t="s">
        <v>63</v>
      </c>
      <c r="AQ13" s="122" t="s">
        <v>502</v>
      </c>
      <c r="AR13" s="122" t="s">
        <v>204</v>
      </c>
      <c r="AS13" s="122" t="s">
        <v>503</v>
      </c>
      <c r="AT13" s="122" t="s">
        <v>206</v>
      </c>
      <c r="AU13" s="122">
        <f>+AV12*AI13</f>
        <v>0.06</v>
      </c>
      <c r="AV13" s="39">
        <f>+AV12-AU13</f>
        <v>0.09</v>
      </c>
      <c r="AW13" s="389"/>
      <c r="AX13" s="389"/>
      <c r="AY13" s="136">
        <v>2</v>
      </c>
      <c r="AZ13" s="66" t="s">
        <v>504</v>
      </c>
      <c r="BA13" s="112" t="str">
        <f t="shared" si="7"/>
        <v>Responsable designado de la Unidad de Apuestas</v>
      </c>
      <c r="BB13" s="37">
        <v>44562</v>
      </c>
      <c r="BC13" s="37">
        <v>44926</v>
      </c>
      <c r="BD13" s="112" t="s">
        <v>505</v>
      </c>
      <c r="BE13" s="196">
        <v>44620</v>
      </c>
      <c r="BF13" s="122" t="s">
        <v>506</v>
      </c>
      <c r="BG13" s="41">
        <v>44681</v>
      </c>
      <c r="BH13" s="198" t="s">
        <v>506</v>
      </c>
      <c r="BI13" s="198"/>
      <c r="BJ13" s="41">
        <v>44742</v>
      </c>
      <c r="BK13" s="198"/>
      <c r="BL13" s="41">
        <v>44804</v>
      </c>
      <c r="BM13" s="198"/>
      <c r="BN13" s="41">
        <v>44865</v>
      </c>
      <c r="BO13" s="198"/>
      <c r="BP13" s="41">
        <v>44926</v>
      </c>
      <c r="BQ13" s="198"/>
    </row>
    <row r="14" spans="1:69" ht="72" x14ac:dyDescent="0.3">
      <c r="A14" s="410"/>
      <c r="B14" s="388"/>
      <c r="C14" s="388"/>
      <c r="D14" s="388"/>
      <c r="E14" s="388"/>
      <c r="F14" s="403"/>
      <c r="G14" s="412"/>
      <c r="H14" s="388"/>
      <c r="I14" s="403"/>
      <c r="J14" s="388"/>
      <c r="K14" s="388"/>
      <c r="L14" s="390"/>
      <c r="M14" s="388"/>
      <c r="N14" s="388"/>
      <c r="O14" s="388"/>
      <c r="P14" s="388"/>
      <c r="Q14" s="388"/>
      <c r="R14" s="388"/>
      <c r="S14" s="389"/>
      <c r="T14" s="389"/>
      <c r="U14" s="389"/>
      <c r="V14" s="402"/>
      <c r="W14" s="400"/>
      <c r="X14" s="402"/>
      <c r="Y14" s="400"/>
      <c r="Z14" s="389"/>
      <c r="AA14" s="400"/>
      <c r="AB14" s="401"/>
      <c r="AC14" s="66" t="s">
        <v>507</v>
      </c>
      <c r="AD14" s="66" t="s">
        <v>508</v>
      </c>
      <c r="AE14" s="66" t="s">
        <v>37</v>
      </c>
      <c r="AF14" s="38">
        <f t="shared" si="8"/>
        <v>0.15</v>
      </c>
      <c r="AG14" s="122" t="s">
        <v>199</v>
      </c>
      <c r="AH14" s="38">
        <f t="shared" si="9"/>
        <v>0.15</v>
      </c>
      <c r="AI14" s="38">
        <f t="shared" si="6"/>
        <v>0.3</v>
      </c>
      <c r="AJ14" s="66" t="str">
        <f>+AJ8</f>
        <v>Confiable</v>
      </c>
      <c r="AK14" s="119" t="str">
        <f>+AK8</f>
        <v>SI</v>
      </c>
      <c r="AL14" s="66" t="s">
        <v>509</v>
      </c>
      <c r="AM14" s="119" t="s">
        <v>23</v>
      </c>
      <c r="AN14" s="122" t="s">
        <v>493</v>
      </c>
      <c r="AO14" s="122" t="s">
        <v>40</v>
      </c>
      <c r="AP14" s="122" t="s">
        <v>479</v>
      </c>
      <c r="AQ14" s="122" t="s">
        <v>510</v>
      </c>
      <c r="AR14" s="66" t="str">
        <f>+AR8</f>
        <v>Asignado</v>
      </c>
      <c r="AS14" s="122" t="s">
        <v>511</v>
      </c>
      <c r="AT14" s="66" t="str">
        <f>+AT8</f>
        <v>Adecuado</v>
      </c>
      <c r="AU14" s="122">
        <f>+AV13*AI14</f>
        <v>2.7E-2</v>
      </c>
      <c r="AV14" s="39">
        <f>+AV13-AU14</f>
        <v>6.3E-2</v>
      </c>
      <c r="AW14" s="389"/>
      <c r="AX14" s="389"/>
      <c r="AY14" s="136">
        <v>3</v>
      </c>
      <c r="AZ14" s="66" t="s">
        <v>512</v>
      </c>
      <c r="BA14" s="284" t="str">
        <f>+AS14</f>
        <v>Jefe de la Unidad de Apuestas</v>
      </c>
      <c r="BB14" s="37">
        <v>44562</v>
      </c>
      <c r="BC14" s="37">
        <v>44926</v>
      </c>
      <c r="BD14" s="112" t="str">
        <f t="shared" si="1"/>
        <v>Oficio de requerimiento</v>
      </c>
      <c r="BE14" s="196">
        <v>44620</v>
      </c>
      <c r="BF14" s="122" t="s">
        <v>513</v>
      </c>
      <c r="BG14" s="41">
        <v>44681</v>
      </c>
      <c r="BH14" s="198" t="s">
        <v>513</v>
      </c>
      <c r="BI14" s="198"/>
      <c r="BJ14" s="41">
        <v>44742</v>
      </c>
      <c r="BK14" s="198"/>
      <c r="BL14" s="41">
        <v>44804</v>
      </c>
      <c r="BM14" s="198"/>
      <c r="BN14" s="41">
        <v>44865</v>
      </c>
      <c r="BO14" s="198"/>
      <c r="BP14" s="41">
        <v>44926</v>
      </c>
      <c r="BQ14" s="198"/>
    </row>
    <row r="15" spans="1:69" ht="171" customHeight="1" x14ac:dyDescent="0.3">
      <c r="A15" s="185" t="s">
        <v>191</v>
      </c>
      <c r="B15" s="119" t="s">
        <v>71</v>
      </c>
      <c r="C15" s="119" t="s">
        <v>89</v>
      </c>
      <c r="D15" s="119" t="s">
        <v>12</v>
      </c>
      <c r="E15" s="119" t="s">
        <v>34</v>
      </c>
      <c r="F15" s="122" t="s">
        <v>514</v>
      </c>
      <c r="G15" s="188" t="s">
        <v>515</v>
      </c>
      <c r="H15" s="119" t="s">
        <v>516</v>
      </c>
      <c r="I15" s="122" t="s">
        <v>517</v>
      </c>
      <c r="J15" s="119" t="s">
        <v>92</v>
      </c>
      <c r="K15" s="119">
        <v>1</v>
      </c>
      <c r="L15" s="181">
        <f>IF(J15="Diaria",+(K15/360),IF(J15="Mensual",+(K15/12),IF(J15="Bimestral",+(K15/6),IF(J15="Trimestral",+(K15/4),IF(J15="Semestral",+(K15/2),IF(J15="Anual",+(K15/1),""))))))</f>
        <v>0.5</v>
      </c>
      <c r="M15" s="119" t="s">
        <v>60</v>
      </c>
      <c r="N15" s="200">
        <f>IF(M15="Menor al 1% del patrimonio de la Lotería de Bogotá",20%,IF(M15="Entre el 1% y el 3% del patrimonio de la Lotería de Bogotá",40%,IF(M15="Entre el 3% y el 6% del patrimonio de la Lotería de Bogotá",60%,IF(M15="Entre el 6% y el 10% del patrimonio de la Lotería de Bogotá",80%,IF(M15="Mayor al 10% del patrimonio de la Lotería de Bogotá",100%,IF(M15="NA",0%,""))))))</f>
        <v>0.6</v>
      </c>
      <c r="O15" s="119" t="s">
        <v>432</v>
      </c>
      <c r="P15" s="200">
        <f>IF(O15="El riesgo afecta la imagen de algún área de la organización",20%,IF(O15="El riesgo afecta la imagen de la entidad internamente, de conocimiento general nivel interno, de junta directiva y accionistas y/o de proveedores",40%,IF(O15="El riesgo afecta la imagen de la entidad con algunos usuarios de relevancia frente al logro de los objetivos",60%,IF(O15="El riesgo afecta la imagen de la entidad con efecto publicitario sistenido a nivel de sector administrativo, nivel departamental o municipal",80%,IF(O15="El riesgo afecta la imagen de la entidad a nivel nacional, con efecto publicitario sistenido a nivel país",100%,IF(O15="NA",0%,""))))))</f>
        <v>1</v>
      </c>
      <c r="Q15" s="119" t="s">
        <v>62</v>
      </c>
      <c r="R15" s="200">
        <f>IF(Q15="Interrupción de la operación por menos de un día",20%,IF(Q15="Interrupción de la operación por un día completo",40%,IF(Q15="Interrupción de la operación mayor a 1 día y menor a 2 días",60%,IF(Q15="Interrupción de la operación por dos días completos",80%,IF(Q15="Interrupción de la operación por más de dos días",100%,IF(Q15="NA",0%,""))))))</f>
        <v>0.6</v>
      </c>
      <c r="S15" s="180" t="s">
        <v>26</v>
      </c>
      <c r="T15" s="180" t="s">
        <v>43</v>
      </c>
      <c r="U15" s="201">
        <f>+MAX(N15,P15,R15)</f>
        <v>1</v>
      </c>
      <c r="V15" s="184" t="str">
        <f>IF(L15&lt;=20%,"Muy baja",IF(L15&lt;=40%,"Baja",IF(L15&lt;=60%,"Media",IF(L15&lt;=80%,"Alta",IF(L15&lt;=100%,"Muy alta",IF(L15&gt;=100%,"Muy alta",""))))))</f>
        <v>Media</v>
      </c>
      <c r="W15" s="183">
        <f>+IFERROR(VLOOKUP(V15,Fórmula!$F$1:$G$6,2,FALSE),"")</f>
        <v>0.6</v>
      </c>
      <c r="X15" s="184" t="str">
        <f>IF(U15=20%,"Leve",IF(U15=40%,"Menor",IF(U15=60%,"Moderado",IF(U15=80%,"Mayor",IF(U15=100%,"Catastrófico","")))))</f>
        <v>Catastrófico</v>
      </c>
      <c r="Y15" s="183">
        <f>+IFERROR(VLOOKUP(X15,Fórmula!$H$1:$I$6,2,FALSE),"")</f>
        <v>1</v>
      </c>
      <c r="Z15" s="180" t="str">
        <f>+IFERROR(VLOOKUP(V15&amp;X15,Fórmula!$C$2:$D$26,2,FALSE),"")</f>
        <v>Extremo</v>
      </c>
      <c r="AA15" s="183">
        <f>IF(Z15="Bajo",25%,IF(Z15="Moderado",50%,IF(Z15="Alto",75%,IF(Z15="Extremo",100%,""))))</f>
        <v>1</v>
      </c>
      <c r="AB15" s="183"/>
      <c r="AC15" s="66" t="s">
        <v>518</v>
      </c>
      <c r="AD15" s="66" t="s">
        <v>519</v>
      </c>
      <c r="AE15" s="66" t="s">
        <v>54</v>
      </c>
      <c r="AF15" s="38">
        <f>IF(AE15="Preventivo",25%,IF(AE15="Detectivo",15%,IF(AE15="Correctivo",10%,"")))</f>
        <v>0.25</v>
      </c>
      <c r="AG15" s="122" t="s">
        <v>199</v>
      </c>
      <c r="AH15" s="38">
        <f t="shared" si="9"/>
        <v>0.15</v>
      </c>
      <c r="AI15" s="38">
        <f>+AH15+AF15</f>
        <v>0.4</v>
      </c>
      <c r="AJ15" s="122" t="s">
        <v>200</v>
      </c>
      <c r="AK15" s="119" t="s">
        <v>191</v>
      </c>
      <c r="AL15" s="66" t="s">
        <v>520</v>
      </c>
      <c r="AM15" s="119" t="s">
        <v>23</v>
      </c>
      <c r="AN15" s="122" t="s">
        <v>521</v>
      </c>
      <c r="AO15" s="122" t="s">
        <v>24</v>
      </c>
      <c r="AP15" s="122" t="s">
        <v>96</v>
      </c>
      <c r="AQ15" s="122" t="s">
        <v>522</v>
      </c>
      <c r="AR15" s="122" t="s">
        <v>204</v>
      </c>
      <c r="AS15" s="122" t="s">
        <v>523</v>
      </c>
      <c r="AT15" s="122" t="s">
        <v>206</v>
      </c>
      <c r="AU15" s="122">
        <f>+AA15*AI15</f>
        <v>0.4</v>
      </c>
      <c r="AV15" s="39">
        <f>+AA15-AU15</f>
        <v>0.6</v>
      </c>
      <c r="AW15" s="180" t="str">
        <f>IF(AV15&lt;=25%,"Bajo",IF(AV15&lt;=50%,"Moderado",IF(AV15&lt;=75%,"Alto",IF(AV15&gt;75%,"Extremo",""))))</f>
        <v>Alto</v>
      </c>
      <c r="AX15" s="180" t="s">
        <v>41</v>
      </c>
      <c r="AY15" s="108">
        <v>1</v>
      </c>
      <c r="AZ15" s="36" t="s">
        <v>524</v>
      </c>
      <c r="BA15" s="284" t="str">
        <f>+AS15</f>
        <v>Jefe Unidad de Apuestas</v>
      </c>
      <c r="BB15" s="43">
        <v>44562</v>
      </c>
      <c r="BC15" s="43">
        <v>44742</v>
      </c>
      <c r="BD15" s="122" t="str">
        <f t="shared" si="1"/>
        <v>Plan de contingencia vigente
'Documento metodológico</v>
      </c>
      <c r="BE15" s="196">
        <v>44620</v>
      </c>
      <c r="BF15" s="122" t="s">
        <v>525</v>
      </c>
      <c r="BG15" s="41">
        <v>44681</v>
      </c>
      <c r="BH15" s="198" t="s">
        <v>526</v>
      </c>
      <c r="BI15" s="198"/>
      <c r="BJ15" s="41">
        <v>44742</v>
      </c>
      <c r="BK15" s="198"/>
      <c r="BL15" s="41">
        <v>44804</v>
      </c>
      <c r="BM15" s="198"/>
      <c r="BN15" s="41">
        <v>44865</v>
      </c>
      <c r="BO15" s="198"/>
      <c r="BP15" s="41">
        <v>44926</v>
      </c>
      <c r="BQ15" s="198"/>
    </row>
    <row r="16" spans="1:69" ht="156.75" customHeight="1" x14ac:dyDescent="0.3">
      <c r="A16" s="410" t="s">
        <v>191</v>
      </c>
      <c r="B16" s="388" t="s">
        <v>71</v>
      </c>
      <c r="C16" s="388" t="s">
        <v>55</v>
      </c>
      <c r="D16" s="388" t="s">
        <v>17</v>
      </c>
      <c r="E16" s="388" t="s">
        <v>64</v>
      </c>
      <c r="F16" s="388" t="s">
        <v>527</v>
      </c>
      <c r="G16" s="412" t="s">
        <v>528</v>
      </c>
      <c r="H16" s="388" t="s">
        <v>529</v>
      </c>
      <c r="I16" s="388" t="s">
        <v>530</v>
      </c>
      <c r="J16" s="388" t="s">
        <v>32</v>
      </c>
      <c r="K16" s="388">
        <v>1</v>
      </c>
      <c r="L16" s="390">
        <f>IF(J16="Diaria",+(K16/360),IF(J16="Mensual",+(K16/12),IF(J16="Bimestral",+(K16/6),IF(J16="Trimestral",+(K16/4),IF(J16="Semestral",+(K16/2),IF(J16="Anual",+(K16/1),""))))))</f>
        <v>2.7777777777777779E-3</v>
      </c>
      <c r="M16" s="388" t="s">
        <v>72</v>
      </c>
      <c r="N16" s="388">
        <f>IF(M16="Menor al 1% del patrimonio de la Lotería de Bogotá",20%,IF(M16="Entre el 1% y el 3% del patrimonio de la Lotería de Bogotá",40%,IF(M16="Entre el 3% y el 6% del patrimonio de la Lotería de Bogotá",60%,IF(M16="Entre el 6% y el 10% del patrimonio de la Lotería de Bogotá",80%,IF(M16="Mayor al 10% del patrimonio de la Lotería de Bogotá",100%,IF(M16="NA",0%,""))))))</f>
        <v>0.8</v>
      </c>
      <c r="O16" s="388" t="s">
        <v>61</v>
      </c>
      <c r="P16" s="388">
        <f>IF(O16="El riesgo afecta la imagen de algún área de la organización",20%,IF(O16="El riesgo afecta la imagen de la entidad internamente, de conocimiento general nivel interno, de junta directiva y accionistas y/o de proveedores",40%,IF(O16="El riesgo afecta la imagen de la entidad con algunos usuarios de relevancia frente al logro de los objetivos",60%,IF(O16="El riesgo afecta la imagen de la entidad con efecto publicitario sistenido a nivel de sector administrativo, nivel departamental o municipal",80%,IF(O16="El riesgo afecta la imagen de la entidad a nivel nacional, con efecto publicitario sistenido a nivel país",100%,IF(O16="NA",0%,""))))))</f>
        <v>0.6</v>
      </c>
      <c r="Q16" s="388" t="s">
        <v>70</v>
      </c>
      <c r="R16" s="388">
        <f>IF(Q16="Interrupción de la operación por menos de un día",20%,IF(Q16="Interrupción de la operación por un día completo",40%,IF(Q16="Interrupción de la operación mayor a 1 día y menor a 2 días",60%,IF(Q16="Interrupción de la operación por dos días completos",80%,IF(Q16="Interrupción de la operación por más de dos días",100%,IF(Q16="NA",0%,""))))))</f>
        <v>0</v>
      </c>
      <c r="S16" s="389" t="s">
        <v>57</v>
      </c>
      <c r="T16" s="389" t="s">
        <v>58</v>
      </c>
      <c r="U16" s="389">
        <f>+MAX(N16,P16,R16)</f>
        <v>0.8</v>
      </c>
      <c r="V16" s="402" t="str">
        <f>IF(L16&lt;=20%,"Muy baja",IF(L16&lt;=40%,"Baja",IF(L16&lt;=60%,"Media",IF(L16&lt;=80%,"Alta",IF(L16&lt;=100%,"Muy alta",IF(L16&gt;=100%,"Muy alta",""))))))</f>
        <v>Muy baja</v>
      </c>
      <c r="W16" s="400">
        <f>+IFERROR(VLOOKUP(V16,Fórmula!$F$1:$G$6,2,FALSE),"")</f>
        <v>0.2</v>
      </c>
      <c r="X16" s="402" t="str">
        <f>IF(U16=20%,"Leve",IF(U16=40%,"Menor",IF(U16=60%,"Moderado",IF(U16=80%,"Mayor",IF(U16=100%,"Catastrófico","")))))</f>
        <v>Mayor</v>
      </c>
      <c r="Y16" s="400">
        <f>+IFERROR(VLOOKUP(X16,Fórmula!$H$1:$I$6,2,FALSE),"")</f>
        <v>0.8</v>
      </c>
      <c r="Z16" s="389" t="str">
        <f>+IFERROR(VLOOKUP(V16&amp;X16,Fórmula!$C$2:$D$26,2,FALSE),"")</f>
        <v>Alto</v>
      </c>
      <c r="AA16" s="400">
        <f>IF(Z16="Bajo",25%,IF(Z16="Moderado",50%,IF(Z16="Alto",75%,IF(Z16="Extremo",100%,""))))</f>
        <v>0.75</v>
      </c>
      <c r="AB16" s="443" t="s">
        <v>531</v>
      </c>
      <c r="AC16" s="66" t="s">
        <v>532</v>
      </c>
      <c r="AD16" s="66" t="s">
        <v>533</v>
      </c>
      <c r="AE16" s="66" t="s">
        <v>54</v>
      </c>
      <c r="AF16" s="38">
        <f>IF(AE16="Preventivo",25%,IF(AE16="Detectivo",15%,IF(AE16="Correctivo",10%,"")))</f>
        <v>0.25</v>
      </c>
      <c r="AG16" s="122" t="s">
        <v>199</v>
      </c>
      <c r="AH16" s="38">
        <f t="shared" si="9"/>
        <v>0.15</v>
      </c>
      <c r="AI16" s="38">
        <f>+AH16+AF16</f>
        <v>0.4</v>
      </c>
      <c r="AJ16" s="122" t="s">
        <v>200</v>
      </c>
      <c r="AK16" s="119" t="s">
        <v>191</v>
      </c>
      <c r="AL16" s="66" t="s">
        <v>534</v>
      </c>
      <c r="AM16" s="119" t="s">
        <v>23</v>
      </c>
      <c r="AN16" s="122" t="s">
        <v>535</v>
      </c>
      <c r="AO16" s="122" t="s">
        <v>24</v>
      </c>
      <c r="AP16" s="122" t="s">
        <v>86</v>
      </c>
      <c r="AQ16" s="122" t="s">
        <v>535</v>
      </c>
      <c r="AR16" s="122" t="s">
        <v>204</v>
      </c>
      <c r="AS16" s="122" t="s">
        <v>536</v>
      </c>
      <c r="AT16" s="122" t="s">
        <v>206</v>
      </c>
      <c r="AU16" s="388">
        <f>+AA16*AI16</f>
        <v>0.30000000000000004</v>
      </c>
      <c r="AV16" s="390">
        <f>+AA16-AU16</f>
        <v>0.44999999999999996</v>
      </c>
      <c r="AW16" s="389" t="str">
        <f>IF(AV16&lt;=25%,"Bajo",IF(AV16&lt;=50%,"Moderado",IF(AV16&lt;=75%,"Alto",IF(AV16&gt;75%,"Extremo",""))))</f>
        <v>Moderado</v>
      </c>
      <c r="AX16" s="389" t="s">
        <v>41</v>
      </c>
      <c r="AY16" s="207">
        <v>1</v>
      </c>
      <c r="AZ16" s="36" t="s">
        <v>537</v>
      </c>
      <c r="BA16" s="290" t="s">
        <v>413</v>
      </c>
      <c r="BB16" s="236">
        <v>44896</v>
      </c>
      <c r="BC16" s="236">
        <v>44926</v>
      </c>
      <c r="BD16" s="237" t="s">
        <v>538</v>
      </c>
      <c r="BE16" s="196">
        <v>44620</v>
      </c>
      <c r="BF16" s="122" t="s">
        <v>539</v>
      </c>
      <c r="BG16" s="41">
        <v>44681</v>
      </c>
      <c r="BH16" s="198" t="s">
        <v>540</v>
      </c>
      <c r="BI16" s="198"/>
      <c r="BJ16" s="41">
        <v>44742</v>
      </c>
      <c r="BK16" s="198"/>
      <c r="BL16" s="41">
        <v>44804</v>
      </c>
      <c r="BM16" s="198"/>
      <c r="BN16" s="41">
        <v>44865</v>
      </c>
      <c r="BO16" s="198"/>
      <c r="BP16" s="41">
        <v>44926</v>
      </c>
      <c r="BQ16" s="198"/>
    </row>
    <row r="17" spans="1:69" ht="100.5" customHeight="1" x14ac:dyDescent="0.3">
      <c r="A17" s="410"/>
      <c r="B17" s="388"/>
      <c r="C17" s="388"/>
      <c r="D17" s="388"/>
      <c r="E17" s="388"/>
      <c r="F17" s="388"/>
      <c r="G17" s="412"/>
      <c r="H17" s="388"/>
      <c r="I17" s="388"/>
      <c r="J17" s="388"/>
      <c r="K17" s="388"/>
      <c r="L17" s="390"/>
      <c r="M17" s="388"/>
      <c r="N17" s="388"/>
      <c r="O17" s="388"/>
      <c r="P17" s="388"/>
      <c r="Q17" s="388"/>
      <c r="R17" s="388"/>
      <c r="S17" s="389"/>
      <c r="T17" s="389"/>
      <c r="U17" s="389"/>
      <c r="V17" s="402"/>
      <c r="W17" s="400"/>
      <c r="X17" s="402"/>
      <c r="Y17" s="400"/>
      <c r="Z17" s="389"/>
      <c r="AA17" s="400"/>
      <c r="AB17" s="443"/>
      <c r="AC17" s="66" t="s">
        <v>541</v>
      </c>
      <c r="AD17" s="66" t="s">
        <v>542</v>
      </c>
      <c r="AE17" s="66" t="s">
        <v>54</v>
      </c>
      <c r="AF17" s="38">
        <f>IF(AE17="Preventivo",25%,IF(AE17="Detectivo",15%,IF(AE17="Correctivo",10%,"")))</f>
        <v>0.25</v>
      </c>
      <c r="AG17" s="122" t="s">
        <v>199</v>
      </c>
      <c r="AH17" s="38">
        <f t="shared" si="9"/>
        <v>0.15</v>
      </c>
      <c r="AI17" s="38">
        <f>+AH17+AF17</f>
        <v>0.4</v>
      </c>
      <c r="AJ17" s="122" t="s">
        <v>200</v>
      </c>
      <c r="AK17" s="119" t="s">
        <v>191</v>
      </c>
      <c r="AL17" s="66" t="s">
        <v>543</v>
      </c>
      <c r="AM17" s="119" t="s">
        <v>23</v>
      </c>
      <c r="AN17" s="122" t="s">
        <v>544</v>
      </c>
      <c r="AO17" s="122" t="s">
        <v>24</v>
      </c>
      <c r="AP17" s="122" t="s">
        <v>545</v>
      </c>
      <c r="AQ17" s="122" t="s">
        <v>544</v>
      </c>
      <c r="AR17" s="122" t="s">
        <v>204</v>
      </c>
      <c r="AS17" s="122" t="s">
        <v>536</v>
      </c>
      <c r="AT17" s="122" t="s">
        <v>206</v>
      </c>
      <c r="AU17" s="388"/>
      <c r="AV17" s="390"/>
      <c r="AW17" s="389"/>
      <c r="AX17" s="389"/>
      <c r="AY17" s="238">
        <v>2</v>
      </c>
      <c r="AZ17" s="36" t="s">
        <v>546</v>
      </c>
      <c r="BA17" s="239" t="s">
        <v>413</v>
      </c>
      <c r="BB17" s="240">
        <v>44896</v>
      </c>
      <c r="BC17" s="240">
        <v>44926</v>
      </c>
      <c r="BD17" s="241" t="s">
        <v>538</v>
      </c>
      <c r="BE17" s="196">
        <v>44620</v>
      </c>
      <c r="BF17" s="122" t="s">
        <v>547</v>
      </c>
      <c r="BG17" s="41">
        <v>44681</v>
      </c>
      <c r="BH17" s="198" t="s">
        <v>548</v>
      </c>
      <c r="BI17" s="198"/>
      <c r="BJ17" s="41">
        <v>44742</v>
      </c>
      <c r="BK17" s="198"/>
      <c r="BL17" s="41">
        <v>44804</v>
      </c>
      <c r="BM17" s="198"/>
      <c r="BN17" s="41">
        <v>44865</v>
      </c>
      <c r="BO17" s="198"/>
      <c r="BP17" s="41">
        <v>44926</v>
      </c>
      <c r="BQ17" s="198"/>
    </row>
    <row r="18" spans="1:69" ht="88.5" customHeight="1" x14ac:dyDescent="0.3">
      <c r="A18" s="410"/>
      <c r="B18" s="388"/>
      <c r="C18" s="388"/>
      <c r="D18" s="388"/>
      <c r="E18" s="388"/>
      <c r="F18" s="388"/>
      <c r="G18" s="412"/>
      <c r="H18" s="388"/>
      <c r="I18" s="388"/>
      <c r="J18" s="388"/>
      <c r="K18" s="388"/>
      <c r="L18" s="390"/>
      <c r="M18" s="388"/>
      <c r="N18" s="388"/>
      <c r="O18" s="388"/>
      <c r="P18" s="388"/>
      <c r="Q18" s="388"/>
      <c r="R18" s="388"/>
      <c r="S18" s="389"/>
      <c r="T18" s="389"/>
      <c r="U18" s="389"/>
      <c r="V18" s="402"/>
      <c r="W18" s="400"/>
      <c r="X18" s="402"/>
      <c r="Y18" s="400"/>
      <c r="Z18" s="389"/>
      <c r="AA18" s="400"/>
      <c r="AB18" s="443"/>
      <c r="AC18" s="66" t="s">
        <v>549</v>
      </c>
      <c r="AD18" s="207" t="s">
        <v>550</v>
      </c>
      <c r="AE18" s="66" t="s">
        <v>54</v>
      </c>
      <c r="AF18" s="38">
        <f>IF(AE18="Preventivo",25%,IF(AE18="Detectivo",15%,IF(AE18="Correctivo",10%,"")))</f>
        <v>0.25</v>
      </c>
      <c r="AG18" s="122" t="s">
        <v>199</v>
      </c>
      <c r="AH18" s="38">
        <f t="shared" si="9"/>
        <v>0.15</v>
      </c>
      <c r="AI18" s="38">
        <f>+AH18+AF18</f>
        <v>0.4</v>
      </c>
      <c r="AJ18" s="122" t="s">
        <v>200</v>
      </c>
      <c r="AK18" s="119" t="s">
        <v>191</v>
      </c>
      <c r="AL18" s="66" t="s">
        <v>534</v>
      </c>
      <c r="AM18" s="119" t="s">
        <v>23</v>
      </c>
      <c r="AN18" s="122" t="s">
        <v>535</v>
      </c>
      <c r="AO18" s="122" t="s">
        <v>24</v>
      </c>
      <c r="AP18" s="122" t="s">
        <v>86</v>
      </c>
      <c r="AQ18" s="122" t="s">
        <v>535</v>
      </c>
      <c r="AR18" s="122" t="s">
        <v>204</v>
      </c>
      <c r="AS18" s="122" t="s">
        <v>536</v>
      </c>
      <c r="AT18" s="122" t="s">
        <v>206</v>
      </c>
      <c r="AU18" s="388"/>
      <c r="AV18" s="390"/>
      <c r="AW18" s="389"/>
      <c r="AX18" s="389"/>
      <c r="AY18" s="238">
        <v>3</v>
      </c>
      <c r="AZ18" s="36" t="s">
        <v>551</v>
      </c>
      <c r="BA18" s="239" t="s">
        <v>413</v>
      </c>
      <c r="BB18" s="240">
        <v>44896</v>
      </c>
      <c r="BC18" s="240">
        <v>44926</v>
      </c>
      <c r="BD18" s="241" t="s">
        <v>538</v>
      </c>
      <c r="BE18" s="196">
        <v>44620</v>
      </c>
      <c r="BF18" s="122" t="s">
        <v>552</v>
      </c>
      <c r="BG18" s="41">
        <v>44681</v>
      </c>
      <c r="BH18" s="198" t="s">
        <v>553</v>
      </c>
      <c r="BI18" s="198"/>
      <c r="BJ18" s="41">
        <v>44742</v>
      </c>
      <c r="BK18" s="198"/>
      <c r="BL18" s="41">
        <v>44804</v>
      </c>
      <c r="BM18" s="198"/>
      <c r="BN18" s="41">
        <v>44865</v>
      </c>
      <c r="BO18" s="198"/>
      <c r="BP18" s="41">
        <v>44926</v>
      </c>
      <c r="BQ18" s="198"/>
    </row>
    <row r="19" spans="1:69" ht="88.5" customHeight="1" x14ac:dyDescent="0.3">
      <c r="A19" s="410" t="s">
        <v>191</v>
      </c>
      <c r="B19" s="388" t="s">
        <v>71</v>
      </c>
      <c r="C19" s="388" t="s">
        <v>89</v>
      </c>
      <c r="D19" s="388" t="s">
        <v>76</v>
      </c>
      <c r="E19" s="388" t="s">
        <v>34</v>
      </c>
      <c r="F19" s="388" t="s">
        <v>554</v>
      </c>
      <c r="G19" s="412" t="s">
        <v>555</v>
      </c>
      <c r="H19" s="388" t="s">
        <v>556</v>
      </c>
      <c r="I19" s="388" t="s">
        <v>557</v>
      </c>
      <c r="J19" s="388" t="s">
        <v>32</v>
      </c>
      <c r="K19" s="388">
        <v>1</v>
      </c>
      <c r="L19" s="390">
        <f>IF(J19="Diaria",+(K19/360),IF(J19="Mensual",+(K19/12),IF(J19="Bimestral",+(K19/6),IF(J19="Trimestral",+(K19/4),IF(J19="Semestral",+(K19/2),IF(J19="Anual",+(K19/1),""))))))</f>
        <v>2.7777777777777779E-3</v>
      </c>
      <c r="M19" s="388" t="s">
        <v>83</v>
      </c>
      <c r="N19" s="388">
        <f>IF(M19="Menor al 1% del patrimonio de la Lotería de Bogotá",20%,IF(M19="Entre el 1% y el 3% del patrimonio de la Lotería de Bogotá",40%,IF(M19="Entre el 3% y el 6% del patrimonio de la Lotería de Bogotá",60%,IF(M19="Entre el 6% y el 10% del patrimonio de la Lotería de Bogotá",80%,IF(M19="Mayor al 10% del patrimonio de la Lotería de Bogotá",100%,IF(M19="NA",0%,""))))))</f>
        <v>1</v>
      </c>
      <c r="O19" s="388" t="s">
        <v>84</v>
      </c>
      <c r="P19" s="388" t="str">
        <f>IF(O19="El riesgo afecta la imagen de algún área de la organización",20%,IF(O19="El riesgo afecta la imagen de la entidad internamente, de conocimiento general nivel interno, de junta directiva y accionistas y/o de proveedores",40%,IF(O19="El riesgo afecta la imagen de la entidad con algunos usuarios de relevancia frente al logro de los objetivos",60%,IF(O19="El riesgo afecta la imagen de la entidad con efecto publicitario sistenido a nivel de sector administrativo, nivel departamental o municipal",80%,IF(O19="El riesgo afecta la imagen de la entidad a nivel nacional, con efecto publicitario sistenido a nivel país",100%,IF(O19="NA",0%,""))))))</f>
        <v/>
      </c>
      <c r="Q19" s="388" t="s">
        <v>70</v>
      </c>
      <c r="R19" s="388">
        <f>IF(Q19="Interrupción de la operación por menos de un día",20%,IF(Q19="Interrupción de la operación por un día completo",40%,IF(Q19="Interrupción de la operación mayor a 1 día y menor a 2 días",60%,IF(Q19="Interrupción de la operación por dos días completos",80%,IF(Q19="Interrupción de la operación por más de dos días",100%,IF(Q19="NA",0%,""))))))</f>
        <v>0</v>
      </c>
      <c r="S19" s="389" t="s">
        <v>57</v>
      </c>
      <c r="T19" s="389" t="s">
        <v>58</v>
      </c>
      <c r="U19" s="389">
        <f>+MAX(N19,P19,R19)</f>
        <v>1</v>
      </c>
      <c r="V19" s="402" t="str">
        <f>IF(L19&lt;=20%,"Muy baja",IF(L19&lt;=40%,"Baja",IF(L19&lt;=60%,"Media",IF(L19&lt;=80%,"Alta",IF(L19&lt;=100%,"Muy alta",IF(L19&gt;=100%,"Muy alta",""))))))</f>
        <v>Muy baja</v>
      </c>
      <c r="W19" s="400">
        <f>+IFERROR(VLOOKUP(V19,Fórmula!$F$1:$G$6,2,FALSE),"")</f>
        <v>0.2</v>
      </c>
      <c r="X19" s="402" t="str">
        <f>IF(U19=20%,"Leve",IF(U19=40%,"Menor",IF(U19=60%,"Moderado",IF(U19=80%,"Mayor",IF(U19=100%,"Catastrófico","")))))</f>
        <v>Catastrófico</v>
      </c>
      <c r="Y19" s="400">
        <f>+IFERROR(VLOOKUP(X19,Fórmula!$H$1:$I$6,2,FALSE),"")</f>
        <v>1</v>
      </c>
      <c r="Z19" s="389" t="str">
        <f>+IFERROR(VLOOKUP(V19&amp;X19,Fórmula!$C$2:$D$26,2,FALSE),"")</f>
        <v>Extremo</v>
      </c>
      <c r="AA19" s="400">
        <f>IF(Z19="Bajo",25%,IF(Z19="Moderado",50%,IF(Z19="Alto",75%,IF(Z19="Extremo",100%,""))))</f>
        <v>1</v>
      </c>
      <c r="AB19" s="443" t="s">
        <v>558</v>
      </c>
      <c r="AC19" s="66" t="s">
        <v>559</v>
      </c>
      <c r="AD19" s="207" t="s">
        <v>560</v>
      </c>
      <c r="AE19" s="66" t="s">
        <v>54</v>
      </c>
      <c r="AF19" s="38">
        <f t="shared" ref="AF19:AF20" si="10">IF(AE19="Preventivo",25%,IF(AE19="Detectivo",15%,IF(AE19="Correctivo",10%,"")))</f>
        <v>0.25</v>
      </c>
      <c r="AG19" s="122" t="s">
        <v>199</v>
      </c>
      <c r="AH19" s="38">
        <f t="shared" si="9"/>
        <v>0.15</v>
      </c>
      <c r="AI19" s="38">
        <f t="shared" ref="AI19:AI20" si="11">+AH19+AF19</f>
        <v>0.4</v>
      </c>
      <c r="AJ19" s="122" t="s">
        <v>200</v>
      </c>
      <c r="AK19" s="119" t="s">
        <v>191</v>
      </c>
      <c r="AL19" s="66" t="s">
        <v>561</v>
      </c>
      <c r="AM19" s="119" t="s">
        <v>23</v>
      </c>
      <c r="AN19" s="122" t="s">
        <v>562</v>
      </c>
      <c r="AO19" s="122" t="s">
        <v>24</v>
      </c>
      <c r="AP19" s="122" t="s">
        <v>92</v>
      </c>
      <c r="AQ19" s="122" t="s">
        <v>563</v>
      </c>
      <c r="AR19" s="122" t="s">
        <v>204</v>
      </c>
      <c r="AS19" s="122" t="s">
        <v>536</v>
      </c>
      <c r="AT19" s="122" t="s">
        <v>206</v>
      </c>
      <c r="AU19" s="66">
        <f>+AA19*AI19</f>
        <v>0.4</v>
      </c>
      <c r="AV19" s="38">
        <f>+AA19-AU19</f>
        <v>0.6</v>
      </c>
      <c r="AW19" s="389" t="str">
        <f>IF(AV20&lt;=25%,"Bajo",IF(AV20&lt;=50%,"Moderado",IF(AV20&lt;=75%,"Alto",IF(AV20&gt;75%,"Extremo",""))))</f>
        <v>Moderado</v>
      </c>
      <c r="AX19" s="389" t="s">
        <v>41</v>
      </c>
      <c r="AY19" s="238">
        <v>1</v>
      </c>
      <c r="AZ19" s="36" t="s">
        <v>564</v>
      </c>
      <c r="BA19" s="293" t="s">
        <v>523</v>
      </c>
      <c r="BB19" s="242">
        <v>44896</v>
      </c>
      <c r="BC19" s="242">
        <v>44926</v>
      </c>
      <c r="BD19" s="241" t="s">
        <v>563</v>
      </c>
      <c r="BE19" s="196">
        <v>44620</v>
      </c>
      <c r="BF19" s="122" t="s">
        <v>565</v>
      </c>
      <c r="BG19" s="41">
        <v>44681</v>
      </c>
      <c r="BH19" s="198" t="s">
        <v>566</v>
      </c>
      <c r="BI19" s="198"/>
      <c r="BJ19" s="41">
        <v>44742</v>
      </c>
      <c r="BK19" s="198"/>
      <c r="BL19" s="41">
        <v>44804</v>
      </c>
      <c r="BM19" s="198"/>
      <c r="BN19" s="41">
        <v>44865</v>
      </c>
      <c r="BO19" s="198"/>
      <c r="BP19" s="41">
        <v>44926</v>
      </c>
      <c r="BQ19" s="198"/>
    </row>
    <row r="20" spans="1:69" ht="88.5" customHeight="1" thickBot="1" x14ac:dyDescent="0.35">
      <c r="A20" s="385"/>
      <c r="B20" s="381"/>
      <c r="C20" s="381"/>
      <c r="D20" s="381"/>
      <c r="E20" s="381"/>
      <c r="F20" s="381"/>
      <c r="G20" s="446"/>
      <c r="H20" s="381"/>
      <c r="I20" s="381"/>
      <c r="J20" s="381"/>
      <c r="K20" s="381"/>
      <c r="L20" s="383"/>
      <c r="M20" s="381"/>
      <c r="N20" s="381"/>
      <c r="O20" s="381"/>
      <c r="P20" s="381"/>
      <c r="Q20" s="381"/>
      <c r="R20" s="381"/>
      <c r="S20" s="375"/>
      <c r="T20" s="375"/>
      <c r="U20" s="375"/>
      <c r="V20" s="377"/>
      <c r="W20" s="379"/>
      <c r="X20" s="377"/>
      <c r="Y20" s="379"/>
      <c r="Z20" s="375"/>
      <c r="AA20" s="379"/>
      <c r="AB20" s="444"/>
      <c r="AC20" s="35" t="s">
        <v>567</v>
      </c>
      <c r="AD20" s="223" t="s">
        <v>568</v>
      </c>
      <c r="AE20" s="35" t="s">
        <v>54</v>
      </c>
      <c r="AF20" s="44">
        <f t="shared" si="10"/>
        <v>0.25</v>
      </c>
      <c r="AG20" s="123" t="s">
        <v>199</v>
      </c>
      <c r="AH20" s="44">
        <f t="shared" si="9"/>
        <v>0.15</v>
      </c>
      <c r="AI20" s="44">
        <f t="shared" si="11"/>
        <v>0.4</v>
      </c>
      <c r="AJ20" s="123" t="s">
        <v>200</v>
      </c>
      <c r="AK20" s="120" t="s">
        <v>191</v>
      </c>
      <c r="AL20" s="35" t="s">
        <v>561</v>
      </c>
      <c r="AM20" s="120" t="s">
        <v>23</v>
      </c>
      <c r="AN20" s="123" t="s">
        <v>562</v>
      </c>
      <c r="AO20" s="123" t="s">
        <v>24</v>
      </c>
      <c r="AP20" s="123" t="s">
        <v>92</v>
      </c>
      <c r="AQ20" s="123" t="s">
        <v>563</v>
      </c>
      <c r="AR20" s="123" t="s">
        <v>204</v>
      </c>
      <c r="AS20" s="123" t="s">
        <v>536</v>
      </c>
      <c r="AT20" s="123" t="s">
        <v>206</v>
      </c>
      <c r="AU20" s="35">
        <f>+AV19*AI20</f>
        <v>0.24</v>
      </c>
      <c r="AV20" s="44">
        <f>+AV19-AU20</f>
        <v>0.36</v>
      </c>
      <c r="AW20" s="375"/>
      <c r="AX20" s="375"/>
      <c r="AY20" s="243">
        <v>2</v>
      </c>
      <c r="AZ20" s="36" t="s">
        <v>569</v>
      </c>
      <c r="BA20" s="294" t="s">
        <v>523</v>
      </c>
      <c r="BB20" s="244">
        <v>44896</v>
      </c>
      <c r="BC20" s="244">
        <v>44926</v>
      </c>
      <c r="BD20" s="245" t="s">
        <v>563</v>
      </c>
      <c r="BE20" s="196">
        <v>44620</v>
      </c>
      <c r="BF20" s="122" t="s">
        <v>570</v>
      </c>
      <c r="BG20" s="41">
        <v>44681</v>
      </c>
      <c r="BH20" s="198" t="s">
        <v>570</v>
      </c>
      <c r="BI20" s="198"/>
      <c r="BJ20" s="41">
        <v>44742</v>
      </c>
      <c r="BK20" s="198"/>
      <c r="BL20" s="41">
        <v>44804</v>
      </c>
      <c r="BM20" s="198"/>
      <c r="BN20" s="41">
        <v>44865</v>
      </c>
      <c r="BO20" s="198"/>
      <c r="BP20" s="41">
        <v>44926</v>
      </c>
      <c r="BQ20" s="198"/>
    </row>
    <row r="21" spans="1:69" x14ac:dyDescent="0.3">
      <c r="W21" s="25"/>
      <c r="Y21" s="25"/>
      <c r="AF21" s="25"/>
      <c r="AG21" s="25"/>
      <c r="AH21" s="25"/>
      <c r="AI21" s="25"/>
      <c r="AV21" s="29"/>
    </row>
    <row r="22" spans="1:69" x14ac:dyDescent="0.3">
      <c r="F22" s="81"/>
      <c r="W22" s="25"/>
      <c r="Y22" s="25"/>
      <c r="AF22" s="25"/>
      <c r="AG22" s="25"/>
      <c r="AH22" s="25"/>
      <c r="AI22" s="25"/>
      <c r="AV22" s="29"/>
    </row>
    <row r="23" spans="1:69" x14ac:dyDescent="0.3">
      <c r="W23" s="25"/>
      <c r="Y23" s="25"/>
      <c r="AF23" s="25"/>
      <c r="AG23" s="25"/>
      <c r="AH23" s="25"/>
      <c r="AI23" s="25"/>
      <c r="AV23" s="29"/>
    </row>
    <row r="24" spans="1:69" x14ac:dyDescent="0.3">
      <c r="W24" s="25"/>
      <c r="Y24" s="25"/>
      <c r="AF24" s="25"/>
      <c r="AG24" s="25"/>
      <c r="AH24" s="25"/>
      <c r="AI24" s="25"/>
      <c r="AV24" s="29"/>
    </row>
    <row r="25" spans="1:69" x14ac:dyDescent="0.3">
      <c r="W25" s="25"/>
      <c r="Y25" s="25"/>
      <c r="AF25" s="25"/>
      <c r="AG25" s="25"/>
      <c r="AH25" s="25"/>
      <c r="AI25" s="25"/>
      <c r="AV25" s="29"/>
    </row>
    <row r="26" spans="1:69" x14ac:dyDescent="0.3">
      <c r="W26" s="25"/>
      <c r="Y26" s="25"/>
      <c r="AF26" s="25"/>
      <c r="AG26" s="25"/>
      <c r="AH26" s="25"/>
      <c r="AI26" s="25"/>
      <c r="AV26" s="29"/>
    </row>
    <row r="27" spans="1:69" x14ac:dyDescent="0.3">
      <c r="W27" s="25"/>
      <c r="Y27" s="25"/>
      <c r="AF27" s="25"/>
      <c r="AG27" s="25"/>
      <c r="AH27" s="25"/>
      <c r="AI27" s="25"/>
      <c r="AV27" s="29"/>
    </row>
    <row r="28" spans="1:69" x14ac:dyDescent="0.3">
      <c r="W28" s="25"/>
      <c r="Y28" s="25"/>
      <c r="AF28" s="25"/>
      <c r="AG28" s="25"/>
      <c r="AH28" s="25"/>
      <c r="AI28" s="25"/>
      <c r="AV28" s="29"/>
    </row>
    <row r="29" spans="1:69" x14ac:dyDescent="0.3">
      <c r="W29" s="25"/>
      <c r="Y29" s="25"/>
      <c r="AF29" s="25"/>
      <c r="AG29" s="25"/>
      <c r="AH29" s="25"/>
      <c r="AI29" s="25"/>
      <c r="AV29" s="29"/>
    </row>
    <row r="30" spans="1:69" x14ac:dyDescent="0.3">
      <c r="W30" s="25"/>
      <c r="Y30" s="25"/>
      <c r="AF30" s="25"/>
      <c r="AG30" s="25"/>
      <c r="AH30" s="25"/>
      <c r="AI30" s="25"/>
      <c r="AV30" s="29"/>
    </row>
    <row r="31" spans="1:69" x14ac:dyDescent="0.3">
      <c r="W31" s="25"/>
      <c r="Y31" s="25"/>
      <c r="AF31" s="25"/>
      <c r="AG31" s="25"/>
      <c r="AH31" s="25"/>
      <c r="AI31" s="25"/>
      <c r="AV31" s="29"/>
    </row>
    <row r="32" spans="1:69" x14ac:dyDescent="0.3">
      <c r="W32" s="25"/>
      <c r="Y32" s="25"/>
      <c r="AF32" s="25"/>
      <c r="AG32" s="25"/>
      <c r="AH32" s="25"/>
      <c r="AI32" s="25"/>
      <c r="AV32" s="29"/>
    </row>
    <row r="33" spans="23:48" x14ac:dyDescent="0.3">
      <c r="W33" s="25"/>
      <c r="Y33" s="25"/>
      <c r="AF33" s="25"/>
      <c r="AG33" s="25"/>
      <c r="AH33" s="25"/>
      <c r="AI33" s="25"/>
      <c r="AV33" s="29"/>
    </row>
    <row r="34" spans="23:48" x14ac:dyDescent="0.3">
      <c r="W34" s="25"/>
      <c r="Y34" s="25"/>
      <c r="AF34" s="25"/>
      <c r="AG34" s="25"/>
      <c r="AH34" s="25"/>
      <c r="AI34" s="25"/>
      <c r="AV34" s="29"/>
    </row>
    <row r="35" spans="23:48" x14ac:dyDescent="0.3">
      <c r="W35" s="25"/>
      <c r="Y35" s="25"/>
      <c r="AF35" s="25"/>
      <c r="AG35" s="25"/>
      <c r="AH35" s="25"/>
      <c r="AI35" s="25"/>
      <c r="AV35" s="29"/>
    </row>
    <row r="36" spans="23:48" x14ac:dyDescent="0.3">
      <c r="W36" s="25"/>
      <c r="Y36" s="25"/>
      <c r="AF36" s="25"/>
      <c r="AG36" s="25"/>
      <c r="AH36" s="25"/>
      <c r="AI36" s="25"/>
      <c r="AV36" s="29"/>
    </row>
    <row r="37" spans="23:48" x14ac:dyDescent="0.3">
      <c r="W37" s="25"/>
      <c r="Y37" s="25"/>
      <c r="AF37" s="25"/>
      <c r="AG37" s="25"/>
      <c r="AH37" s="25"/>
      <c r="AI37" s="25"/>
      <c r="AV37" s="29"/>
    </row>
    <row r="38" spans="23:48" x14ac:dyDescent="0.3">
      <c r="W38" s="25"/>
      <c r="Y38" s="25"/>
      <c r="AF38" s="25"/>
      <c r="AG38" s="25"/>
      <c r="AH38" s="25"/>
      <c r="AI38" s="25"/>
      <c r="AV38" s="29"/>
    </row>
    <row r="39" spans="23:48" x14ac:dyDescent="0.3">
      <c r="W39" s="25"/>
      <c r="Y39" s="25"/>
      <c r="AF39" s="25"/>
      <c r="AG39" s="25"/>
      <c r="AH39" s="25"/>
      <c r="AI39" s="25"/>
      <c r="AV39" s="29"/>
    </row>
    <row r="40" spans="23:48" x14ac:dyDescent="0.3">
      <c r="W40" s="25"/>
      <c r="Y40" s="25"/>
      <c r="AF40" s="25"/>
      <c r="AG40" s="25"/>
      <c r="AH40" s="25"/>
      <c r="AI40" s="25"/>
      <c r="AV40" s="29"/>
    </row>
    <row r="41" spans="23:48" x14ac:dyDescent="0.3">
      <c r="W41" s="25"/>
      <c r="Y41" s="25"/>
      <c r="AF41" s="25"/>
      <c r="AG41" s="25"/>
      <c r="AH41" s="25"/>
      <c r="AI41" s="25"/>
      <c r="AV41" s="29"/>
    </row>
    <row r="42" spans="23:48" x14ac:dyDescent="0.3">
      <c r="W42" s="25"/>
      <c r="Y42" s="25"/>
      <c r="AF42" s="25"/>
      <c r="AG42" s="25"/>
      <c r="AH42" s="25"/>
      <c r="AI42" s="25"/>
      <c r="AV42" s="29"/>
    </row>
    <row r="43" spans="23:48" x14ac:dyDescent="0.3">
      <c r="W43" s="25"/>
      <c r="Y43" s="25"/>
      <c r="AF43" s="25"/>
      <c r="AG43" s="25"/>
      <c r="AH43" s="25"/>
      <c r="AI43" s="25"/>
      <c r="AV43" s="29"/>
    </row>
    <row r="44" spans="23:48" x14ac:dyDescent="0.3">
      <c r="W44" s="25"/>
      <c r="Y44" s="25"/>
      <c r="AF44" s="25"/>
      <c r="AG44" s="25"/>
      <c r="AH44" s="25"/>
      <c r="AI44" s="25"/>
      <c r="AV44" s="29"/>
    </row>
    <row r="45" spans="23:48" x14ac:dyDescent="0.3">
      <c r="W45" s="25"/>
      <c r="Y45" s="25"/>
      <c r="AF45" s="25"/>
      <c r="AG45" s="25"/>
      <c r="AH45" s="25"/>
      <c r="AI45" s="25"/>
      <c r="AV45" s="29"/>
    </row>
    <row r="46" spans="23:48" x14ac:dyDescent="0.3">
      <c r="W46" s="25"/>
      <c r="Y46" s="25"/>
      <c r="AF46" s="25"/>
      <c r="AG46" s="25"/>
      <c r="AH46" s="25"/>
      <c r="AI46" s="25"/>
      <c r="AV46" s="29"/>
    </row>
    <row r="47" spans="23:48" x14ac:dyDescent="0.3">
      <c r="W47" s="25"/>
      <c r="Y47" s="25"/>
      <c r="AF47" s="25"/>
      <c r="AG47" s="25"/>
      <c r="AH47" s="25"/>
      <c r="AI47" s="25"/>
      <c r="AV47" s="29"/>
    </row>
    <row r="48" spans="23:48" x14ac:dyDescent="0.3">
      <c r="W48" s="25"/>
      <c r="Y48" s="25"/>
      <c r="AF48" s="25"/>
      <c r="AG48" s="25"/>
      <c r="AH48" s="25"/>
      <c r="AI48" s="25"/>
      <c r="AV48" s="29"/>
    </row>
    <row r="49" spans="23:48" x14ac:dyDescent="0.3">
      <c r="W49" s="25"/>
      <c r="Y49" s="25"/>
      <c r="AF49" s="25"/>
      <c r="AG49" s="25"/>
      <c r="AH49" s="25"/>
      <c r="AI49" s="25"/>
      <c r="AV49" s="29"/>
    </row>
    <row r="50" spans="23:48" x14ac:dyDescent="0.3">
      <c r="W50" s="25"/>
      <c r="Y50" s="25"/>
      <c r="AF50" s="25"/>
      <c r="AG50" s="25"/>
      <c r="AH50" s="25"/>
      <c r="AI50" s="25"/>
      <c r="AV50" s="29"/>
    </row>
    <row r="51" spans="23:48" x14ac:dyDescent="0.3">
      <c r="W51" s="25"/>
      <c r="Y51" s="25"/>
      <c r="AF51" s="25"/>
      <c r="AG51" s="25"/>
      <c r="AH51" s="25"/>
      <c r="AI51" s="25"/>
      <c r="AV51" s="29"/>
    </row>
    <row r="52" spans="23:48" x14ac:dyDescent="0.3">
      <c r="W52" s="25"/>
      <c r="Y52" s="25"/>
      <c r="AF52" s="25"/>
      <c r="AG52" s="25"/>
      <c r="AH52" s="25"/>
      <c r="AI52" s="25"/>
      <c r="AV52" s="29"/>
    </row>
    <row r="53" spans="23:48" x14ac:dyDescent="0.3">
      <c r="W53" s="25"/>
      <c r="Y53" s="25"/>
      <c r="AF53" s="25"/>
      <c r="AG53" s="25"/>
      <c r="AH53" s="25"/>
      <c r="AI53" s="25"/>
      <c r="AV53" s="29"/>
    </row>
    <row r="54" spans="23:48" x14ac:dyDescent="0.3">
      <c r="W54" s="25"/>
      <c r="Y54" s="25"/>
      <c r="AF54" s="25"/>
      <c r="AG54" s="25"/>
      <c r="AH54" s="25"/>
      <c r="AI54" s="25"/>
      <c r="AV54" s="29"/>
    </row>
    <row r="55" spans="23:48" x14ac:dyDescent="0.3">
      <c r="W55" s="25"/>
      <c r="Y55" s="25"/>
      <c r="AF55" s="25"/>
      <c r="AG55" s="25"/>
      <c r="AH55" s="25"/>
      <c r="AI55" s="25"/>
      <c r="AV55" s="29"/>
    </row>
    <row r="56" spans="23:48" x14ac:dyDescent="0.3">
      <c r="W56" s="25"/>
      <c r="Y56" s="25"/>
      <c r="AF56" s="25"/>
      <c r="AG56" s="25"/>
      <c r="AH56" s="25"/>
      <c r="AI56" s="25"/>
      <c r="AV56" s="29"/>
    </row>
    <row r="57" spans="23:48" x14ac:dyDescent="0.3">
      <c r="W57" s="25"/>
      <c r="Y57" s="25"/>
      <c r="AF57" s="25"/>
      <c r="AG57" s="25"/>
      <c r="AH57" s="25"/>
      <c r="AI57" s="25"/>
      <c r="AV57" s="29"/>
    </row>
    <row r="58" spans="23:48" x14ac:dyDescent="0.3">
      <c r="W58" s="25"/>
      <c r="Y58" s="25"/>
      <c r="AF58" s="25"/>
      <c r="AG58" s="25"/>
      <c r="AH58" s="25"/>
      <c r="AI58" s="25"/>
      <c r="AV58" s="29"/>
    </row>
    <row r="59" spans="23:48" x14ac:dyDescent="0.3">
      <c r="W59" s="25"/>
      <c r="Y59" s="25"/>
      <c r="AF59" s="25"/>
      <c r="AG59" s="25"/>
      <c r="AH59" s="25"/>
      <c r="AI59" s="25"/>
      <c r="AV59" s="29"/>
    </row>
    <row r="60" spans="23:48" x14ac:dyDescent="0.3">
      <c r="W60" s="25"/>
      <c r="Y60" s="25"/>
      <c r="AF60" s="25"/>
      <c r="AG60" s="25"/>
      <c r="AH60" s="25"/>
      <c r="AI60" s="25"/>
      <c r="AV60" s="29"/>
    </row>
    <row r="61" spans="23:48" x14ac:dyDescent="0.3">
      <c r="W61" s="25"/>
      <c r="Y61" s="25"/>
      <c r="AF61" s="25"/>
      <c r="AG61" s="25"/>
      <c r="AH61" s="25"/>
      <c r="AI61" s="25"/>
      <c r="AV61" s="29"/>
    </row>
    <row r="62" spans="23:48" x14ac:dyDescent="0.3">
      <c r="W62" s="25"/>
      <c r="Y62" s="25"/>
      <c r="AF62" s="25"/>
      <c r="AG62" s="25"/>
      <c r="AH62" s="25"/>
      <c r="AI62" s="25"/>
      <c r="AV62" s="29"/>
    </row>
    <row r="63" spans="23:48" x14ac:dyDescent="0.3">
      <c r="W63" s="25"/>
      <c r="Y63" s="25"/>
      <c r="AF63" s="25"/>
      <c r="AG63" s="25"/>
      <c r="AH63" s="25"/>
      <c r="AI63" s="25"/>
      <c r="AV63" s="29"/>
    </row>
    <row r="64" spans="23:48" x14ac:dyDescent="0.3">
      <c r="W64" s="25"/>
      <c r="Y64" s="25"/>
      <c r="AF64" s="25"/>
      <c r="AG64" s="25"/>
      <c r="AH64" s="25"/>
      <c r="AI64" s="25"/>
      <c r="AV64" s="29"/>
    </row>
    <row r="65" spans="23:48" x14ac:dyDescent="0.3">
      <c r="W65" s="25"/>
      <c r="Y65" s="25"/>
      <c r="AF65" s="25"/>
      <c r="AG65" s="25"/>
      <c r="AH65" s="25"/>
      <c r="AI65" s="25"/>
      <c r="AV65" s="29"/>
    </row>
    <row r="66" spans="23:48" x14ac:dyDescent="0.3">
      <c r="W66" s="25"/>
      <c r="Y66" s="25"/>
      <c r="AF66" s="25"/>
      <c r="AG66" s="25"/>
      <c r="AH66" s="25"/>
      <c r="AI66" s="25"/>
      <c r="AV66" s="29"/>
    </row>
    <row r="67" spans="23:48" x14ac:dyDescent="0.3">
      <c r="W67" s="25"/>
      <c r="Y67" s="25"/>
      <c r="AF67" s="25"/>
      <c r="AG67" s="25"/>
      <c r="AH67" s="25"/>
      <c r="AI67" s="25"/>
      <c r="AV67" s="29"/>
    </row>
    <row r="68" spans="23:48" x14ac:dyDescent="0.3">
      <c r="W68" s="25"/>
      <c r="Y68" s="25"/>
      <c r="AF68" s="25"/>
      <c r="AG68" s="25"/>
      <c r="AH68" s="25"/>
      <c r="AI68" s="25"/>
      <c r="AV68" s="29"/>
    </row>
    <row r="69" spans="23:48" x14ac:dyDescent="0.3">
      <c r="W69" s="25"/>
      <c r="Y69" s="25"/>
      <c r="AF69" s="25"/>
      <c r="AG69" s="25"/>
      <c r="AH69" s="25"/>
      <c r="AI69" s="25"/>
      <c r="AV69" s="29"/>
    </row>
    <row r="70" spans="23:48" x14ac:dyDescent="0.3">
      <c r="W70" s="25"/>
      <c r="Y70" s="25"/>
      <c r="AF70" s="25"/>
      <c r="AG70" s="25"/>
      <c r="AH70" s="25"/>
      <c r="AI70" s="25"/>
      <c r="AV70" s="29"/>
    </row>
    <row r="71" spans="23:48" x14ac:dyDescent="0.3">
      <c r="W71" s="25"/>
      <c r="Y71" s="25"/>
      <c r="AF71" s="25"/>
      <c r="AG71" s="25"/>
      <c r="AH71" s="25"/>
      <c r="AI71" s="25"/>
      <c r="AV71" s="29"/>
    </row>
    <row r="72" spans="23:48" x14ac:dyDescent="0.3">
      <c r="W72" s="25"/>
      <c r="Y72" s="25"/>
      <c r="AF72" s="25"/>
      <c r="AG72" s="25"/>
      <c r="AH72" s="25"/>
      <c r="AI72" s="25"/>
      <c r="AV72" s="29"/>
    </row>
    <row r="73" spans="23:48" x14ac:dyDescent="0.3">
      <c r="W73" s="25"/>
      <c r="Y73" s="25"/>
      <c r="AF73" s="25"/>
      <c r="AG73" s="25"/>
      <c r="AH73" s="25"/>
      <c r="AI73" s="25"/>
      <c r="AV73" s="29"/>
    </row>
    <row r="74" spans="23:48" x14ac:dyDescent="0.3">
      <c r="W74" s="25"/>
      <c r="Y74" s="25"/>
      <c r="AF74" s="25"/>
      <c r="AG74" s="25"/>
      <c r="AH74" s="25"/>
      <c r="AI74" s="25"/>
      <c r="AV74" s="29"/>
    </row>
    <row r="75" spans="23:48" x14ac:dyDescent="0.3">
      <c r="W75" s="25"/>
      <c r="Y75" s="25"/>
      <c r="AF75" s="25"/>
      <c r="AG75" s="25"/>
      <c r="AH75" s="25"/>
      <c r="AI75" s="25"/>
      <c r="AV75" s="29"/>
    </row>
    <row r="76" spans="23:48" x14ac:dyDescent="0.3">
      <c r="W76" s="25"/>
      <c r="Y76" s="25"/>
      <c r="AF76" s="25"/>
      <c r="AG76" s="25"/>
      <c r="AH76" s="25"/>
      <c r="AI76" s="25"/>
      <c r="AV76" s="29"/>
    </row>
    <row r="77" spans="23:48" x14ac:dyDescent="0.3">
      <c r="W77" s="25"/>
      <c r="Y77" s="25"/>
      <c r="AF77" s="25"/>
      <c r="AG77" s="25"/>
      <c r="AH77" s="25"/>
      <c r="AI77" s="25"/>
      <c r="AV77" s="29"/>
    </row>
    <row r="78" spans="23:48" x14ac:dyDescent="0.3">
      <c r="W78" s="25"/>
      <c r="Y78" s="25"/>
      <c r="AF78" s="25"/>
      <c r="AG78" s="25"/>
      <c r="AH78" s="25"/>
      <c r="AI78" s="25"/>
      <c r="AV78" s="29"/>
    </row>
    <row r="79" spans="23:48" x14ac:dyDescent="0.3">
      <c r="W79" s="25"/>
      <c r="Y79" s="25"/>
      <c r="AF79" s="25"/>
      <c r="AG79" s="25"/>
      <c r="AH79" s="25"/>
      <c r="AI79" s="25"/>
      <c r="AV79" s="29"/>
    </row>
    <row r="80" spans="23:48" x14ac:dyDescent="0.3">
      <c r="W80" s="25"/>
      <c r="Y80" s="25"/>
      <c r="AF80" s="25"/>
      <c r="AG80" s="25"/>
      <c r="AH80" s="25"/>
      <c r="AI80" s="25"/>
      <c r="AV80" s="29"/>
    </row>
    <row r="81" spans="23:48" x14ac:dyDescent="0.3">
      <c r="W81" s="25"/>
      <c r="Y81" s="25"/>
      <c r="AF81" s="25"/>
      <c r="AG81" s="25"/>
      <c r="AH81" s="25"/>
      <c r="AI81" s="25"/>
      <c r="AV81" s="29"/>
    </row>
    <row r="82" spans="23:48" x14ac:dyDescent="0.3">
      <c r="W82" s="25"/>
      <c r="Y82" s="25"/>
      <c r="AF82" s="25"/>
      <c r="AG82" s="25"/>
      <c r="AH82" s="25"/>
      <c r="AI82" s="25"/>
      <c r="AV82" s="29"/>
    </row>
    <row r="83" spans="23:48" x14ac:dyDescent="0.3">
      <c r="W83" s="25"/>
      <c r="Y83" s="25"/>
      <c r="AF83" s="25"/>
      <c r="AG83" s="25"/>
      <c r="AH83" s="25"/>
      <c r="AI83" s="25"/>
      <c r="AV83" s="29"/>
    </row>
    <row r="84" spans="23:48" x14ac:dyDescent="0.3">
      <c r="W84" s="25"/>
      <c r="Y84" s="25"/>
      <c r="AF84" s="25"/>
      <c r="AG84" s="25"/>
      <c r="AH84" s="25"/>
      <c r="AI84" s="25"/>
      <c r="AV84" s="29"/>
    </row>
    <row r="85" spans="23:48" x14ac:dyDescent="0.3">
      <c r="W85" s="25"/>
      <c r="Y85" s="25"/>
      <c r="AF85" s="25"/>
      <c r="AG85" s="25"/>
      <c r="AH85" s="25"/>
      <c r="AI85" s="25"/>
      <c r="AV85" s="29"/>
    </row>
    <row r="86" spans="23:48" x14ac:dyDescent="0.3">
      <c r="W86" s="25"/>
      <c r="Y86" s="25"/>
      <c r="AF86" s="25"/>
      <c r="AG86" s="25"/>
      <c r="AH86" s="25"/>
      <c r="AI86" s="25"/>
      <c r="AV86" s="29"/>
    </row>
    <row r="87" spans="23:48" x14ac:dyDescent="0.3">
      <c r="W87" s="25"/>
      <c r="Y87" s="25"/>
      <c r="AF87" s="25"/>
      <c r="AG87" s="25"/>
      <c r="AH87" s="25"/>
      <c r="AI87" s="25"/>
      <c r="AV87" s="29"/>
    </row>
    <row r="88" spans="23:48" x14ac:dyDescent="0.3">
      <c r="W88" s="25"/>
      <c r="Y88" s="25"/>
      <c r="AF88" s="25"/>
      <c r="AG88" s="25"/>
      <c r="AH88" s="25"/>
      <c r="AI88" s="25"/>
      <c r="AV88" s="29"/>
    </row>
    <row r="89" spans="23:48" x14ac:dyDescent="0.3">
      <c r="W89" s="25"/>
      <c r="Y89" s="25"/>
      <c r="AF89" s="25"/>
      <c r="AG89" s="25"/>
      <c r="AH89" s="25"/>
      <c r="AI89" s="25"/>
      <c r="AV89" s="29"/>
    </row>
    <row r="90" spans="23:48" x14ac:dyDescent="0.3">
      <c r="W90" s="25"/>
      <c r="Y90" s="25"/>
      <c r="AF90" s="25"/>
      <c r="AG90" s="25"/>
      <c r="AH90" s="25"/>
      <c r="AI90" s="25"/>
      <c r="AV90" s="29"/>
    </row>
    <row r="91" spans="23:48" x14ac:dyDescent="0.3">
      <c r="W91" s="25"/>
      <c r="Y91" s="25"/>
      <c r="AF91" s="25"/>
      <c r="AG91" s="25"/>
      <c r="AH91" s="25"/>
      <c r="AI91" s="25"/>
      <c r="AV91" s="29"/>
    </row>
    <row r="92" spans="23:48" x14ac:dyDescent="0.3">
      <c r="W92" s="25"/>
      <c r="Y92" s="25"/>
      <c r="AF92" s="25"/>
      <c r="AG92" s="25"/>
      <c r="AH92" s="25"/>
      <c r="AI92" s="25"/>
      <c r="AV92" s="29"/>
    </row>
    <row r="93" spans="23:48" x14ac:dyDescent="0.3">
      <c r="W93" s="25"/>
      <c r="Y93" s="25"/>
      <c r="AF93" s="25"/>
      <c r="AG93" s="25"/>
      <c r="AH93" s="25"/>
      <c r="AI93" s="25"/>
      <c r="AV93" s="29"/>
    </row>
    <row r="94" spans="23:48" x14ac:dyDescent="0.3">
      <c r="W94" s="25"/>
      <c r="Y94" s="25"/>
      <c r="AF94" s="25"/>
      <c r="AG94" s="25"/>
      <c r="AH94" s="25"/>
      <c r="AI94" s="25"/>
      <c r="AV94" s="29"/>
    </row>
    <row r="95" spans="23:48" x14ac:dyDescent="0.3">
      <c r="W95" s="25"/>
      <c r="Y95" s="25"/>
      <c r="AF95" s="25"/>
      <c r="AG95" s="25"/>
      <c r="AH95" s="25"/>
      <c r="AI95" s="25"/>
      <c r="AV95" s="29"/>
    </row>
    <row r="96" spans="23:48" x14ac:dyDescent="0.3">
      <c r="W96" s="25"/>
      <c r="Y96" s="25"/>
      <c r="AF96" s="25"/>
      <c r="AG96" s="25"/>
      <c r="AH96" s="25"/>
      <c r="AI96" s="25"/>
      <c r="AV96" s="29"/>
    </row>
    <row r="97" spans="23:48" x14ac:dyDescent="0.3">
      <c r="W97" s="25"/>
      <c r="Y97" s="25"/>
      <c r="AF97" s="25"/>
      <c r="AG97" s="25"/>
      <c r="AH97" s="25"/>
      <c r="AI97" s="25"/>
      <c r="AV97" s="29"/>
    </row>
    <row r="98" spans="23:48" x14ac:dyDescent="0.3">
      <c r="W98" s="25"/>
      <c r="Y98" s="25"/>
      <c r="AF98" s="25"/>
      <c r="AG98" s="25"/>
      <c r="AH98" s="25"/>
      <c r="AI98" s="25"/>
      <c r="AV98" s="29"/>
    </row>
    <row r="99" spans="23:48" x14ac:dyDescent="0.3">
      <c r="W99" s="25"/>
      <c r="Y99" s="25"/>
      <c r="AF99" s="25"/>
      <c r="AG99" s="25"/>
      <c r="AH99" s="25"/>
      <c r="AI99" s="25"/>
      <c r="AV99" s="29"/>
    </row>
    <row r="100" spans="23:48" x14ac:dyDescent="0.3">
      <c r="W100" s="25"/>
      <c r="Y100" s="25"/>
      <c r="AF100" s="25"/>
      <c r="AG100" s="25"/>
      <c r="AH100" s="25"/>
      <c r="AI100" s="25"/>
      <c r="AV100" s="29"/>
    </row>
    <row r="101" spans="23:48" x14ac:dyDescent="0.3">
      <c r="W101" s="25"/>
      <c r="Y101" s="25"/>
      <c r="AF101" s="25"/>
      <c r="AG101" s="25"/>
      <c r="AH101" s="25"/>
      <c r="AI101" s="25"/>
      <c r="AV101" s="29"/>
    </row>
    <row r="102" spans="23:48" x14ac:dyDescent="0.3">
      <c r="W102" s="25"/>
      <c r="Y102" s="25"/>
      <c r="AF102" s="25"/>
      <c r="AG102" s="25"/>
      <c r="AH102" s="25"/>
      <c r="AI102" s="25"/>
      <c r="AV102" s="29"/>
    </row>
    <row r="103" spans="23:48" x14ac:dyDescent="0.3">
      <c r="W103" s="25"/>
      <c r="Y103" s="25"/>
      <c r="AF103" s="25"/>
      <c r="AG103" s="25"/>
      <c r="AH103" s="25"/>
      <c r="AI103" s="25"/>
      <c r="AV103" s="29"/>
    </row>
    <row r="104" spans="23:48" x14ac:dyDescent="0.3">
      <c r="W104" s="25"/>
      <c r="Y104" s="25"/>
      <c r="AF104" s="25"/>
      <c r="AG104" s="25"/>
      <c r="AH104" s="25"/>
      <c r="AI104" s="25"/>
      <c r="AV104" s="29"/>
    </row>
    <row r="105" spans="23:48" x14ac:dyDescent="0.3">
      <c r="W105" s="25"/>
      <c r="Y105" s="25"/>
      <c r="AF105" s="25"/>
      <c r="AG105" s="25"/>
      <c r="AH105" s="25"/>
      <c r="AI105" s="25"/>
      <c r="AV105" s="29"/>
    </row>
    <row r="106" spans="23:48" x14ac:dyDescent="0.3">
      <c r="W106" s="25"/>
      <c r="Y106" s="25"/>
      <c r="AF106" s="25"/>
      <c r="AG106" s="25"/>
      <c r="AH106" s="25"/>
      <c r="AI106" s="25"/>
      <c r="AV106" s="29"/>
    </row>
    <row r="107" spans="23:48" x14ac:dyDescent="0.3">
      <c r="W107" s="25"/>
      <c r="Y107" s="25"/>
      <c r="AF107" s="25"/>
      <c r="AG107" s="25"/>
      <c r="AH107" s="25"/>
      <c r="AI107" s="25"/>
      <c r="AV107" s="29"/>
    </row>
    <row r="108" spans="23:48" x14ac:dyDescent="0.3">
      <c r="W108" s="25"/>
      <c r="Y108" s="25"/>
      <c r="AF108" s="25"/>
      <c r="AG108" s="25"/>
      <c r="AH108" s="25"/>
      <c r="AI108" s="25"/>
      <c r="AV108" s="29"/>
    </row>
    <row r="109" spans="23:48" x14ac:dyDescent="0.3">
      <c r="W109" s="25"/>
      <c r="Y109" s="25"/>
      <c r="AF109" s="25"/>
      <c r="AG109" s="25"/>
      <c r="AH109" s="25"/>
      <c r="AI109" s="25"/>
      <c r="AV109" s="29"/>
    </row>
    <row r="110" spans="23:48" x14ac:dyDescent="0.3">
      <c r="W110" s="25"/>
      <c r="Y110" s="25"/>
      <c r="AF110" s="25"/>
      <c r="AG110" s="25"/>
      <c r="AH110" s="25"/>
      <c r="AI110" s="25"/>
      <c r="AV110" s="29"/>
    </row>
    <row r="111" spans="23:48" x14ac:dyDescent="0.3">
      <c r="W111" s="25"/>
      <c r="Y111" s="25"/>
      <c r="AF111" s="25"/>
      <c r="AG111" s="25"/>
      <c r="AH111" s="25"/>
      <c r="AI111" s="25"/>
      <c r="AV111" s="29"/>
    </row>
    <row r="112" spans="23:48" x14ac:dyDescent="0.3">
      <c r="W112" s="25"/>
      <c r="Y112" s="25"/>
      <c r="AF112" s="25"/>
      <c r="AG112" s="25"/>
      <c r="AH112" s="25"/>
      <c r="AI112" s="25"/>
      <c r="AV112" s="29"/>
    </row>
    <row r="113" spans="23:48" x14ac:dyDescent="0.3">
      <c r="W113" s="25"/>
      <c r="Y113" s="25"/>
      <c r="AF113" s="25"/>
      <c r="AG113" s="25"/>
      <c r="AH113" s="25"/>
      <c r="AI113" s="25"/>
      <c r="AV113" s="29"/>
    </row>
    <row r="114" spans="23:48" x14ac:dyDescent="0.3">
      <c r="W114" s="25"/>
      <c r="Y114" s="25"/>
      <c r="AF114" s="25"/>
      <c r="AG114" s="25"/>
      <c r="AH114" s="25"/>
      <c r="AI114" s="25"/>
      <c r="AV114" s="29"/>
    </row>
    <row r="115" spans="23:48" x14ac:dyDescent="0.3">
      <c r="W115" s="25"/>
      <c r="Y115" s="25"/>
      <c r="AF115" s="25"/>
      <c r="AG115" s="25"/>
      <c r="AH115" s="25"/>
      <c r="AI115" s="25"/>
      <c r="AV115" s="29"/>
    </row>
    <row r="116" spans="23:48" x14ac:dyDescent="0.3">
      <c r="W116" s="25"/>
      <c r="Y116" s="25"/>
      <c r="AF116" s="25"/>
      <c r="AG116" s="25"/>
      <c r="AH116" s="25"/>
      <c r="AI116" s="25"/>
      <c r="AV116" s="29"/>
    </row>
    <row r="117" spans="23:48" x14ac:dyDescent="0.3">
      <c r="W117" s="25"/>
      <c r="Y117" s="25"/>
      <c r="AF117" s="25"/>
      <c r="AG117" s="25"/>
      <c r="AH117" s="25"/>
      <c r="AI117" s="25"/>
      <c r="AV117" s="29"/>
    </row>
    <row r="118" spans="23:48" x14ac:dyDescent="0.3">
      <c r="W118" s="25"/>
      <c r="Y118" s="25"/>
      <c r="AF118" s="25"/>
      <c r="AG118" s="25"/>
      <c r="AH118" s="25"/>
      <c r="AI118" s="25"/>
      <c r="AV118" s="29"/>
    </row>
    <row r="119" spans="23:48" x14ac:dyDescent="0.3">
      <c r="W119" s="25"/>
      <c r="Y119" s="25"/>
      <c r="AF119" s="25"/>
      <c r="AG119" s="25"/>
      <c r="AH119" s="25"/>
      <c r="AI119" s="25"/>
      <c r="AV119" s="29"/>
    </row>
    <row r="120" spans="23:48" x14ac:dyDescent="0.3">
      <c r="W120" s="25"/>
      <c r="Y120" s="25"/>
      <c r="AF120" s="25"/>
      <c r="AG120" s="25"/>
      <c r="AH120" s="25"/>
      <c r="AI120" s="25"/>
      <c r="AV120" s="29"/>
    </row>
    <row r="121" spans="23:48" x14ac:dyDescent="0.3">
      <c r="W121" s="25"/>
      <c r="Y121" s="25"/>
      <c r="AF121" s="25"/>
      <c r="AG121" s="25"/>
      <c r="AH121" s="25"/>
      <c r="AI121" s="25"/>
      <c r="AV121" s="29"/>
    </row>
    <row r="122" spans="23:48" x14ac:dyDescent="0.3">
      <c r="W122" s="25"/>
      <c r="Y122" s="25"/>
      <c r="AF122" s="25"/>
      <c r="AG122" s="25"/>
      <c r="AH122" s="25"/>
      <c r="AI122" s="25"/>
      <c r="AV122" s="29"/>
    </row>
    <row r="123" spans="23:48" x14ac:dyDescent="0.3">
      <c r="W123" s="25"/>
      <c r="Y123" s="25"/>
      <c r="AF123" s="25"/>
      <c r="AG123" s="25"/>
      <c r="AH123" s="25"/>
      <c r="AI123" s="25"/>
      <c r="AV123" s="29"/>
    </row>
    <row r="124" spans="23:48" x14ac:dyDescent="0.3">
      <c r="W124" s="25"/>
      <c r="Y124" s="25"/>
      <c r="AF124" s="25"/>
      <c r="AG124" s="25"/>
      <c r="AH124" s="25"/>
      <c r="AI124" s="25"/>
      <c r="AV124" s="29"/>
    </row>
    <row r="125" spans="23:48" x14ac:dyDescent="0.3">
      <c r="W125" s="25"/>
      <c r="Y125" s="25"/>
      <c r="AF125" s="25"/>
      <c r="AG125" s="25"/>
      <c r="AH125" s="25"/>
      <c r="AI125" s="25"/>
      <c r="AV125" s="29"/>
    </row>
    <row r="126" spans="23:48" x14ac:dyDescent="0.3">
      <c r="W126" s="25"/>
      <c r="Y126" s="25"/>
      <c r="AF126" s="25"/>
      <c r="AG126" s="25"/>
      <c r="AH126" s="25"/>
      <c r="AI126" s="25"/>
      <c r="AV126" s="29"/>
    </row>
    <row r="127" spans="23:48" x14ac:dyDescent="0.3">
      <c r="W127" s="25"/>
      <c r="Y127" s="25"/>
      <c r="AF127" s="25"/>
      <c r="AG127" s="25"/>
      <c r="AH127" s="25"/>
      <c r="AI127" s="25"/>
      <c r="AV127" s="29"/>
    </row>
    <row r="128" spans="23:48" x14ac:dyDescent="0.3">
      <c r="W128" s="25"/>
      <c r="Y128" s="25"/>
      <c r="AF128" s="25"/>
      <c r="AG128" s="25"/>
      <c r="AH128" s="25"/>
      <c r="AI128" s="25"/>
      <c r="AV128" s="29"/>
    </row>
    <row r="129" spans="23:48" x14ac:dyDescent="0.3">
      <c r="W129" s="25"/>
      <c r="Y129" s="25"/>
      <c r="AF129" s="25"/>
      <c r="AG129" s="25"/>
      <c r="AH129" s="25"/>
      <c r="AI129" s="25"/>
      <c r="AV129" s="29"/>
    </row>
    <row r="130" spans="23:48" x14ac:dyDescent="0.3">
      <c r="W130" s="25"/>
      <c r="Y130" s="25"/>
      <c r="AF130" s="25"/>
      <c r="AG130" s="25"/>
      <c r="AH130" s="25"/>
      <c r="AI130" s="25"/>
      <c r="AV130" s="29"/>
    </row>
    <row r="131" spans="23:48" x14ac:dyDescent="0.3">
      <c r="W131" s="25"/>
      <c r="Y131" s="25"/>
      <c r="AF131" s="25"/>
      <c r="AG131" s="25"/>
      <c r="AH131" s="25"/>
      <c r="AI131" s="25"/>
      <c r="AV131" s="29"/>
    </row>
    <row r="132" spans="23:48" x14ac:dyDescent="0.3">
      <c r="W132" s="25"/>
      <c r="Y132" s="25"/>
      <c r="AF132" s="25"/>
      <c r="AG132" s="25"/>
      <c r="AH132" s="25"/>
      <c r="AI132" s="25"/>
      <c r="AV132" s="29"/>
    </row>
    <row r="133" spans="23:48" x14ac:dyDescent="0.3">
      <c r="W133" s="25"/>
      <c r="Y133" s="25"/>
      <c r="AF133" s="25"/>
      <c r="AG133" s="25"/>
      <c r="AH133" s="25"/>
      <c r="AI133" s="25"/>
      <c r="AV133" s="29"/>
    </row>
    <row r="134" spans="23:48" x14ac:dyDescent="0.3">
      <c r="W134" s="25"/>
      <c r="Y134" s="25"/>
      <c r="AF134" s="25"/>
      <c r="AG134" s="25"/>
      <c r="AH134" s="25"/>
      <c r="AI134" s="25"/>
      <c r="AV134" s="29"/>
    </row>
    <row r="135" spans="23:48" x14ac:dyDescent="0.3">
      <c r="W135" s="25"/>
      <c r="Y135" s="25"/>
      <c r="AF135" s="25"/>
      <c r="AG135" s="25"/>
      <c r="AH135" s="25"/>
      <c r="AI135" s="25"/>
      <c r="AV135" s="29"/>
    </row>
    <row r="136" spans="23:48" x14ac:dyDescent="0.3">
      <c r="W136" s="25"/>
      <c r="Y136" s="25"/>
      <c r="AF136" s="25"/>
      <c r="AG136" s="25"/>
      <c r="AH136" s="25"/>
      <c r="AI136" s="25"/>
      <c r="AV136" s="29"/>
    </row>
    <row r="137" spans="23:48" x14ac:dyDescent="0.3">
      <c r="W137" s="25"/>
      <c r="Y137" s="25"/>
      <c r="AF137" s="25"/>
      <c r="AG137" s="25"/>
      <c r="AH137" s="25"/>
      <c r="AI137" s="25"/>
      <c r="AV137" s="29"/>
    </row>
    <row r="138" spans="23:48" x14ac:dyDescent="0.3">
      <c r="W138" s="25"/>
      <c r="Y138" s="25"/>
      <c r="AF138" s="25"/>
      <c r="AG138" s="25"/>
      <c r="AH138" s="25"/>
      <c r="AI138" s="25"/>
      <c r="AV138" s="29"/>
    </row>
    <row r="139" spans="23:48" x14ac:dyDescent="0.3">
      <c r="W139" s="25"/>
      <c r="Y139" s="25"/>
      <c r="AF139" s="25"/>
      <c r="AG139" s="25"/>
      <c r="AH139" s="25"/>
      <c r="AI139" s="25"/>
      <c r="AV139" s="29"/>
    </row>
    <row r="140" spans="23:48" x14ac:dyDescent="0.3">
      <c r="W140" s="25"/>
      <c r="Y140" s="25"/>
      <c r="AF140" s="25"/>
      <c r="AG140" s="25"/>
      <c r="AH140" s="25"/>
      <c r="AI140" s="25"/>
      <c r="AV140" s="29"/>
    </row>
    <row r="141" spans="23:48" x14ac:dyDescent="0.3">
      <c r="W141" s="25"/>
      <c r="Y141" s="25"/>
      <c r="AF141" s="25"/>
      <c r="AG141" s="25"/>
      <c r="AH141" s="25"/>
      <c r="AI141" s="25"/>
      <c r="AV141" s="29"/>
    </row>
    <row r="142" spans="23:48" x14ac:dyDescent="0.3">
      <c r="W142" s="25"/>
      <c r="Y142" s="25"/>
      <c r="AF142" s="25"/>
      <c r="AG142" s="25"/>
      <c r="AH142" s="25"/>
      <c r="AI142" s="25"/>
      <c r="AV142" s="29"/>
    </row>
    <row r="143" spans="23:48" x14ac:dyDescent="0.3">
      <c r="W143" s="25"/>
      <c r="Y143" s="25"/>
      <c r="AF143" s="25"/>
      <c r="AG143" s="25"/>
      <c r="AH143" s="25"/>
      <c r="AI143" s="25"/>
      <c r="AV143" s="29"/>
    </row>
    <row r="144" spans="23:48" x14ac:dyDescent="0.3">
      <c r="W144" s="25"/>
      <c r="Y144" s="25"/>
      <c r="AF144" s="25"/>
      <c r="AG144" s="25"/>
      <c r="AH144" s="25"/>
      <c r="AI144" s="25"/>
      <c r="AV144" s="29"/>
    </row>
    <row r="145" spans="23:48" x14ac:dyDescent="0.3">
      <c r="W145" s="25"/>
      <c r="Y145" s="25"/>
      <c r="AF145" s="25"/>
      <c r="AG145" s="25"/>
      <c r="AH145" s="25"/>
      <c r="AI145" s="25"/>
      <c r="AV145" s="29"/>
    </row>
    <row r="146" spans="23:48" x14ac:dyDescent="0.3">
      <c r="W146" s="25"/>
      <c r="Y146" s="25"/>
      <c r="AF146" s="25"/>
      <c r="AG146" s="25"/>
      <c r="AH146" s="25"/>
      <c r="AI146" s="25"/>
      <c r="AV146" s="29"/>
    </row>
    <row r="147" spans="23:48" x14ac:dyDescent="0.3">
      <c r="W147" s="25"/>
      <c r="Y147" s="25"/>
      <c r="AF147" s="25"/>
      <c r="AG147" s="25"/>
      <c r="AH147" s="25"/>
      <c r="AI147" s="25"/>
      <c r="AV147" s="29"/>
    </row>
    <row r="148" spans="23:48" x14ac:dyDescent="0.3">
      <c r="W148" s="25"/>
      <c r="Y148" s="25"/>
      <c r="AF148" s="25"/>
      <c r="AG148" s="25"/>
      <c r="AH148" s="25"/>
      <c r="AI148" s="25"/>
      <c r="AV148" s="29"/>
    </row>
    <row r="149" spans="23:48" x14ac:dyDescent="0.3">
      <c r="W149" s="25"/>
      <c r="Y149" s="25"/>
      <c r="AF149" s="25"/>
      <c r="AG149" s="25"/>
      <c r="AH149" s="25"/>
      <c r="AI149" s="25"/>
      <c r="AV149" s="29"/>
    </row>
    <row r="150" spans="23:48" x14ac:dyDescent="0.3">
      <c r="W150" s="25"/>
      <c r="Y150" s="25"/>
      <c r="AF150" s="25"/>
      <c r="AG150" s="25"/>
      <c r="AH150" s="25"/>
      <c r="AI150" s="25"/>
      <c r="AV150" s="29"/>
    </row>
    <row r="151" spans="23:48" x14ac:dyDescent="0.3">
      <c r="W151" s="25"/>
      <c r="Y151" s="25"/>
      <c r="AF151" s="25"/>
      <c r="AG151" s="25"/>
      <c r="AH151" s="25"/>
      <c r="AI151" s="25"/>
      <c r="AV151" s="29"/>
    </row>
    <row r="152" spans="23:48" x14ac:dyDescent="0.3">
      <c r="W152" s="25"/>
      <c r="Y152" s="25"/>
      <c r="AF152" s="25"/>
      <c r="AG152" s="25"/>
      <c r="AH152" s="25"/>
      <c r="AI152" s="25"/>
      <c r="AV152" s="29"/>
    </row>
    <row r="153" spans="23:48" x14ac:dyDescent="0.3">
      <c r="W153" s="25"/>
      <c r="Y153" s="25"/>
      <c r="AF153" s="25"/>
      <c r="AG153" s="25"/>
      <c r="AH153" s="25"/>
      <c r="AI153" s="25"/>
      <c r="AV153" s="29"/>
    </row>
    <row r="154" spans="23:48" x14ac:dyDescent="0.3">
      <c r="W154" s="25"/>
      <c r="Y154" s="25"/>
      <c r="AF154" s="25"/>
      <c r="AG154" s="25"/>
      <c r="AH154" s="25"/>
      <c r="AI154" s="25"/>
      <c r="AV154" s="29"/>
    </row>
    <row r="155" spans="23:48" x14ac:dyDescent="0.3">
      <c r="W155" s="25"/>
      <c r="Y155" s="25"/>
      <c r="AF155" s="25"/>
      <c r="AG155" s="25"/>
      <c r="AH155" s="25"/>
      <c r="AI155" s="25"/>
      <c r="AV155" s="29"/>
    </row>
    <row r="156" spans="23:48" x14ac:dyDescent="0.3">
      <c r="W156" s="25"/>
      <c r="Y156" s="25"/>
      <c r="AF156" s="25"/>
      <c r="AG156" s="25"/>
      <c r="AH156" s="25"/>
      <c r="AI156" s="25"/>
      <c r="AV156" s="29"/>
    </row>
    <row r="157" spans="23:48" x14ac:dyDescent="0.3">
      <c r="W157" s="25"/>
      <c r="Y157" s="25"/>
      <c r="AF157" s="25"/>
      <c r="AG157" s="25"/>
      <c r="AH157" s="25"/>
      <c r="AI157" s="25"/>
      <c r="AV157" s="29"/>
    </row>
    <row r="158" spans="23:48" x14ac:dyDescent="0.3">
      <c r="W158" s="25"/>
      <c r="Y158" s="25"/>
      <c r="AF158" s="25"/>
      <c r="AG158" s="25"/>
      <c r="AH158" s="25"/>
      <c r="AI158" s="25"/>
      <c r="AV158" s="29"/>
    </row>
    <row r="159" spans="23:48" x14ac:dyDescent="0.3">
      <c r="W159" s="25"/>
      <c r="Y159" s="25"/>
      <c r="AF159" s="25"/>
      <c r="AG159" s="25"/>
      <c r="AH159" s="25"/>
      <c r="AI159" s="25"/>
      <c r="AV159" s="29"/>
    </row>
    <row r="160" spans="23:48" x14ac:dyDescent="0.3">
      <c r="W160" s="25"/>
      <c r="Y160" s="25"/>
      <c r="AF160" s="25"/>
      <c r="AG160" s="25"/>
      <c r="AH160" s="25"/>
      <c r="AI160" s="25"/>
      <c r="AV160" s="29"/>
    </row>
    <row r="161" spans="23:48" x14ac:dyDescent="0.3">
      <c r="W161" s="25"/>
      <c r="Y161" s="25"/>
      <c r="AF161" s="25"/>
      <c r="AG161" s="25"/>
      <c r="AH161" s="25"/>
      <c r="AI161" s="25"/>
      <c r="AV161" s="29"/>
    </row>
    <row r="162" spans="23:48" x14ac:dyDescent="0.3">
      <c r="W162" s="25"/>
      <c r="Y162" s="25"/>
      <c r="AF162" s="25"/>
      <c r="AG162" s="25"/>
      <c r="AH162" s="25"/>
      <c r="AI162" s="25"/>
      <c r="AV162" s="29"/>
    </row>
    <row r="163" spans="23:48" x14ac:dyDescent="0.3">
      <c r="W163" s="25"/>
      <c r="Y163" s="25"/>
      <c r="AF163" s="25"/>
      <c r="AG163" s="25"/>
      <c r="AH163" s="25"/>
      <c r="AI163" s="25"/>
      <c r="AV163" s="29"/>
    </row>
    <row r="164" spans="23:48" x14ac:dyDescent="0.3">
      <c r="W164" s="25"/>
      <c r="Y164" s="25"/>
      <c r="AF164" s="25"/>
      <c r="AG164" s="25"/>
      <c r="AH164" s="25"/>
      <c r="AI164" s="25"/>
      <c r="AV164" s="29"/>
    </row>
    <row r="165" spans="23:48" x14ac:dyDescent="0.3">
      <c r="W165" s="25"/>
      <c r="Y165" s="25"/>
      <c r="AF165" s="25"/>
      <c r="AG165" s="25"/>
      <c r="AH165" s="25"/>
      <c r="AI165" s="25"/>
      <c r="AV165" s="29"/>
    </row>
    <row r="166" spans="23:48" x14ac:dyDescent="0.3">
      <c r="W166" s="25"/>
      <c r="Y166" s="25"/>
      <c r="AF166" s="25"/>
      <c r="AG166" s="25"/>
      <c r="AH166" s="25"/>
      <c r="AI166" s="25"/>
      <c r="AV166" s="29"/>
    </row>
    <row r="167" spans="23:48" x14ac:dyDescent="0.3">
      <c r="W167" s="25"/>
      <c r="Y167" s="25"/>
      <c r="AF167" s="25"/>
      <c r="AG167" s="25"/>
      <c r="AH167" s="25"/>
      <c r="AI167" s="25"/>
      <c r="AV167" s="29"/>
    </row>
    <row r="168" spans="23:48" x14ac:dyDescent="0.3">
      <c r="W168" s="25"/>
      <c r="Y168" s="25"/>
      <c r="AF168" s="25"/>
      <c r="AG168" s="25"/>
      <c r="AH168" s="25"/>
      <c r="AI168" s="25"/>
      <c r="AV168" s="29"/>
    </row>
    <row r="169" spans="23:48" x14ac:dyDescent="0.3">
      <c r="W169" s="25"/>
      <c r="Y169" s="25"/>
      <c r="AF169" s="25"/>
      <c r="AG169" s="25"/>
      <c r="AH169" s="25"/>
      <c r="AI169" s="25"/>
      <c r="AV169" s="29"/>
    </row>
    <row r="170" spans="23:48" x14ac:dyDescent="0.3">
      <c r="W170" s="25"/>
      <c r="Y170" s="25"/>
      <c r="AF170" s="25"/>
      <c r="AG170" s="25"/>
      <c r="AH170" s="25"/>
      <c r="AI170" s="25"/>
      <c r="AV170" s="29"/>
    </row>
    <row r="171" spans="23:48" x14ac:dyDescent="0.3">
      <c r="W171" s="25"/>
      <c r="Y171" s="25"/>
      <c r="AF171" s="25"/>
      <c r="AG171" s="25"/>
      <c r="AH171" s="25"/>
      <c r="AI171" s="25"/>
      <c r="AV171" s="29"/>
    </row>
    <row r="172" spans="23:48" x14ac:dyDescent="0.3">
      <c r="W172" s="25"/>
      <c r="Y172" s="25"/>
      <c r="AF172" s="25"/>
      <c r="AG172" s="25"/>
      <c r="AH172" s="25"/>
      <c r="AI172" s="25"/>
      <c r="AV172" s="29"/>
    </row>
    <row r="173" spans="23:48" x14ac:dyDescent="0.3">
      <c r="W173" s="25"/>
      <c r="Y173" s="25"/>
      <c r="AF173" s="25"/>
      <c r="AG173" s="25"/>
      <c r="AH173" s="25"/>
      <c r="AI173" s="25"/>
      <c r="AV173" s="29"/>
    </row>
    <row r="174" spans="23:48" x14ac:dyDescent="0.3">
      <c r="W174" s="25"/>
      <c r="Y174" s="25"/>
      <c r="AF174" s="25"/>
      <c r="AG174" s="25"/>
      <c r="AH174" s="25"/>
      <c r="AI174" s="25"/>
      <c r="AV174" s="29"/>
    </row>
    <row r="175" spans="23:48" x14ac:dyDescent="0.3">
      <c r="W175" s="25"/>
      <c r="Y175" s="25"/>
      <c r="AF175" s="25"/>
      <c r="AG175" s="25"/>
      <c r="AH175" s="25"/>
      <c r="AI175" s="25"/>
      <c r="AV175" s="29"/>
    </row>
    <row r="176" spans="23:48" x14ac:dyDescent="0.3">
      <c r="W176" s="25"/>
      <c r="Y176" s="25"/>
      <c r="AF176" s="25"/>
      <c r="AG176" s="25"/>
      <c r="AH176" s="25"/>
      <c r="AI176" s="25"/>
      <c r="AV176" s="29"/>
    </row>
    <row r="177" spans="23:48" x14ac:dyDescent="0.3">
      <c r="W177" s="25"/>
      <c r="Y177" s="25"/>
      <c r="AF177" s="25"/>
      <c r="AG177" s="25"/>
      <c r="AH177" s="25"/>
      <c r="AI177" s="25"/>
      <c r="AV177" s="29"/>
    </row>
    <row r="178" spans="23:48" x14ac:dyDescent="0.3">
      <c r="W178" s="25"/>
      <c r="Y178" s="25"/>
      <c r="AF178" s="25"/>
      <c r="AG178" s="25"/>
      <c r="AH178" s="25"/>
      <c r="AI178" s="25"/>
      <c r="AV178" s="29"/>
    </row>
    <row r="179" spans="23:48" x14ac:dyDescent="0.3">
      <c r="W179" s="25"/>
      <c r="Y179" s="25"/>
      <c r="AF179" s="25"/>
      <c r="AG179" s="25"/>
      <c r="AH179" s="25"/>
      <c r="AI179" s="25"/>
      <c r="AV179" s="29"/>
    </row>
    <row r="180" spans="23:48" x14ac:dyDescent="0.3">
      <c r="W180" s="25"/>
      <c r="Y180" s="25"/>
      <c r="AF180" s="25"/>
      <c r="AG180" s="25"/>
      <c r="AH180" s="25"/>
      <c r="AI180" s="25"/>
      <c r="AV180" s="29"/>
    </row>
    <row r="181" spans="23:48" x14ac:dyDescent="0.3">
      <c r="W181" s="25"/>
      <c r="Y181" s="25"/>
      <c r="AF181" s="25"/>
      <c r="AG181" s="25"/>
      <c r="AH181" s="25"/>
      <c r="AI181" s="25"/>
      <c r="AV181" s="29"/>
    </row>
    <row r="182" spans="23:48" x14ac:dyDescent="0.3">
      <c r="W182" s="25"/>
      <c r="Y182" s="25"/>
      <c r="AF182" s="25"/>
      <c r="AG182" s="25"/>
      <c r="AH182" s="25"/>
      <c r="AI182" s="25"/>
      <c r="AV182" s="29"/>
    </row>
    <row r="183" spans="23:48" x14ac:dyDescent="0.3">
      <c r="W183" s="25"/>
      <c r="Y183" s="25"/>
      <c r="AF183" s="25"/>
      <c r="AG183" s="25"/>
      <c r="AH183" s="25"/>
      <c r="AI183" s="25"/>
      <c r="AV183" s="29"/>
    </row>
    <row r="184" spans="23:48" x14ac:dyDescent="0.3">
      <c r="W184" s="25"/>
      <c r="Y184" s="25"/>
      <c r="AF184" s="25"/>
      <c r="AG184" s="25"/>
      <c r="AH184" s="25"/>
      <c r="AI184" s="25"/>
      <c r="AV184" s="29"/>
    </row>
    <row r="185" spans="23:48" x14ac:dyDescent="0.3">
      <c r="W185" s="25"/>
      <c r="Y185" s="25"/>
      <c r="AF185" s="25"/>
      <c r="AG185" s="25"/>
      <c r="AH185" s="25"/>
      <c r="AI185" s="25"/>
      <c r="AV185" s="29"/>
    </row>
    <row r="186" spans="23:48" x14ac:dyDescent="0.3">
      <c r="W186" s="25"/>
      <c r="Y186" s="25"/>
      <c r="AF186" s="25"/>
      <c r="AG186" s="25"/>
      <c r="AH186" s="25"/>
      <c r="AI186" s="25"/>
      <c r="AV186" s="29"/>
    </row>
    <row r="187" spans="23:48" x14ac:dyDescent="0.3">
      <c r="W187" s="25"/>
      <c r="Y187" s="25"/>
      <c r="AF187" s="25"/>
      <c r="AG187" s="25"/>
      <c r="AH187" s="25"/>
      <c r="AI187" s="25"/>
      <c r="AV187" s="29"/>
    </row>
    <row r="188" spans="23:48" x14ac:dyDescent="0.3">
      <c r="W188" s="25"/>
      <c r="Y188" s="25"/>
      <c r="AF188" s="25"/>
      <c r="AG188" s="25"/>
      <c r="AH188" s="25"/>
      <c r="AI188" s="25"/>
      <c r="AV188" s="29"/>
    </row>
    <row r="189" spans="23:48" x14ac:dyDescent="0.3">
      <c r="W189" s="25"/>
      <c r="Y189" s="25"/>
      <c r="AF189" s="25"/>
      <c r="AG189" s="25"/>
      <c r="AH189" s="25"/>
      <c r="AI189" s="25"/>
      <c r="AV189" s="29"/>
    </row>
    <row r="190" spans="23:48" x14ac:dyDescent="0.3">
      <c r="W190" s="25"/>
      <c r="Y190" s="25"/>
      <c r="AF190" s="25"/>
      <c r="AG190" s="25"/>
      <c r="AH190" s="25"/>
      <c r="AI190" s="25"/>
      <c r="AV190" s="29"/>
    </row>
    <row r="191" spans="23:48" x14ac:dyDescent="0.3">
      <c r="W191" s="25"/>
      <c r="Y191" s="25"/>
      <c r="AF191" s="25"/>
      <c r="AG191" s="25"/>
      <c r="AH191" s="25"/>
      <c r="AI191" s="25"/>
      <c r="AV191" s="29"/>
    </row>
    <row r="192" spans="23:48" x14ac:dyDescent="0.3">
      <c r="W192" s="25"/>
      <c r="Y192" s="25"/>
      <c r="AF192" s="25"/>
      <c r="AG192" s="25"/>
      <c r="AH192" s="25"/>
      <c r="AI192" s="25"/>
      <c r="AV192" s="29"/>
    </row>
    <row r="193" spans="23:48" x14ac:dyDescent="0.3">
      <c r="W193" s="25"/>
      <c r="Y193" s="25"/>
      <c r="AF193" s="25"/>
      <c r="AG193" s="25"/>
      <c r="AH193" s="25"/>
      <c r="AI193" s="25"/>
      <c r="AV193" s="29"/>
    </row>
    <row r="194" spans="23:48" x14ac:dyDescent="0.3">
      <c r="W194" s="25"/>
      <c r="Y194" s="25"/>
      <c r="AF194" s="25"/>
      <c r="AG194" s="25"/>
      <c r="AH194" s="25"/>
      <c r="AI194" s="25"/>
      <c r="AV194" s="29"/>
    </row>
    <row r="195" spans="23:48" x14ac:dyDescent="0.3">
      <c r="W195" s="25"/>
      <c r="Y195" s="25"/>
      <c r="AF195" s="25"/>
      <c r="AG195" s="25"/>
      <c r="AH195" s="25"/>
      <c r="AI195" s="25"/>
      <c r="AV195" s="29"/>
    </row>
    <row r="196" spans="23:48" x14ac:dyDescent="0.3">
      <c r="W196" s="25"/>
      <c r="Y196" s="25"/>
      <c r="AF196" s="25"/>
      <c r="AG196" s="25"/>
      <c r="AH196" s="25"/>
      <c r="AI196" s="25"/>
      <c r="AV196" s="29"/>
    </row>
    <row r="197" spans="23:48" x14ac:dyDescent="0.3">
      <c r="W197" s="25"/>
      <c r="Y197" s="25"/>
      <c r="AF197" s="25"/>
      <c r="AG197" s="25"/>
      <c r="AH197" s="25"/>
      <c r="AI197" s="25"/>
      <c r="AV197" s="29"/>
    </row>
    <row r="198" spans="23:48" x14ac:dyDescent="0.3">
      <c r="W198" s="25"/>
      <c r="Y198" s="25"/>
      <c r="AF198" s="25"/>
      <c r="AG198" s="25"/>
      <c r="AH198" s="25"/>
      <c r="AI198" s="25"/>
      <c r="AV198" s="29"/>
    </row>
    <row r="199" spans="23:48" x14ac:dyDescent="0.3">
      <c r="W199" s="25"/>
      <c r="Y199" s="25"/>
      <c r="AF199" s="25"/>
      <c r="AG199" s="25"/>
      <c r="AH199" s="25"/>
      <c r="AI199" s="25"/>
      <c r="AV199" s="29"/>
    </row>
    <row r="200" spans="23:48" x14ac:dyDescent="0.3">
      <c r="W200" s="25"/>
      <c r="Y200" s="25"/>
      <c r="AF200" s="25"/>
      <c r="AG200" s="25"/>
      <c r="AH200" s="25"/>
      <c r="AI200" s="25"/>
      <c r="AV200" s="29"/>
    </row>
    <row r="201" spans="23:48" x14ac:dyDescent="0.3">
      <c r="W201" s="25"/>
      <c r="Y201" s="25"/>
      <c r="AF201" s="25"/>
      <c r="AG201" s="25"/>
      <c r="AH201" s="25"/>
      <c r="AI201" s="25"/>
      <c r="AV201" s="29"/>
    </row>
    <row r="202" spans="23:48" x14ac:dyDescent="0.3">
      <c r="W202" s="25"/>
      <c r="Y202" s="25"/>
      <c r="AF202" s="25"/>
      <c r="AG202" s="25"/>
      <c r="AH202" s="25"/>
      <c r="AI202" s="25"/>
      <c r="AV202" s="29"/>
    </row>
    <row r="203" spans="23:48" x14ac:dyDescent="0.3">
      <c r="W203" s="25"/>
      <c r="Y203" s="25"/>
      <c r="AF203" s="25"/>
      <c r="AG203" s="25"/>
      <c r="AH203" s="25"/>
      <c r="AI203" s="25"/>
      <c r="AV203" s="29"/>
    </row>
    <row r="204" spans="23:48" x14ac:dyDescent="0.3">
      <c r="W204" s="25"/>
      <c r="Y204" s="25"/>
      <c r="AF204" s="25"/>
      <c r="AG204" s="25"/>
      <c r="AH204" s="25"/>
      <c r="AI204" s="25"/>
      <c r="AV204" s="29"/>
    </row>
    <row r="205" spans="23:48" x14ac:dyDescent="0.3">
      <c r="W205" s="25"/>
      <c r="Y205" s="25"/>
      <c r="AF205" s="25"/>
      <c r="AG205" s="25"/>
      <c r="AH205" s="25"/>
      <c r="AI205" s="25"/>
      <c r="AV205" s="29"/>
    </row>
    <row r="206" spans="23:48" x14ac:dyDescent="0.3">
      <c r="W206" s="25"/>
      <c r="Y206" s="25"/>
      <c r="AF206" s="25"/>
      <c r="AG206" s="25"/>
      <c r="AH206" s="25"/>
      <c r="AI206" s="25"/>
      <c r="AV206" s="29"/>
    </row>
    <row r="207" spans="23:48" x14ac:dyDescent="0.3">
      <c r="W207" s="25"/>
      <c r="Y207" s="25"/>
      <c r="AF207" s="25"/>
      <c r="AG207" s="25"/>
      <c r="AH207" s="25"/>
      <c r="AI207" s="25"/>
      <c r="AV207" s="29"/>
    </row>
    <row r="208" spans="23:48" x14ac:dyDescent="0.3">
      <c r="W208" s="25"/>
      <c r="Y208" s="25"/>
      <c r="AF208" s="25"/>
      <c r="AG208" s="25"/>
      <c r="AH208" s="25"/>
      <c r="AI208" s="25"/>
      <c r="AV208" s="29"/>
    </row>
    <row r="209" spans="23:48" x14ac:dyDescent="0.3">
      <c r="W209" s="25"/>
      <c r="Y209" s="25"/>
      <c r="AF209" s="25"/>
      <c r="AG209" s="25"/>
      <c r="AH209" s="25"/>
      <c r="AI209" s="25"/>
      <c r="AV209" s="29"/>
    </row>
    <row r="210" spans="23:48" x14ac:dyDescent="0.3">
      <c r="W210" s="25"/>
      <c r="Y210" s="25"/>
      <c r="AF210" s="25"/>
      <c r="AG210" s="25"/>
      <c r="AH210" s="25"/>
      <c r="AI210" s="25"/>
      <c r="AV210" s="29"/>
    </row>
    <row r="211" spans="23:48" x14ac:dyDescent="0.3">
      <c r="W211" s="25"/>
      <c r="Y211" s="25"/>
      <c r="AF211" s="25"/>
      <c r="AG211" s="25"/>
      <c r="AH211" s="25"/>
      <c r="AI211" s="25"/>
      <c r="AV211" s="29"/>
    </row>
    <row r="212" spans="23:48" x14ac:dyDescent="0.3">
      <c r="W212" s="25"/>
      <c r="Y212" s="25"/>
      <c r="AF212" s="25"/>
      <c r="AG212" s="25"/>
      <c r="AH212" s="25"/>
      <c r="AI212" s="25"/>
      <c r="AV212" s="29"/>
    </row>
    <row r="213" spans="23:48" x14ac:dyDescent="0.3">
      <c r="W213" s="25"/>
      <c r="Y213" s="25"/>
      <c r="AF213" s="25"/>
      <c r="AG213" s="25"/>
      <c r="AH213" s="25"/>
      <c r="AI213" s="25"/>
      <c r="AV213" s="29"/>
    </row>
    <row r="214" spans="23:48" x14ac:dyDescent="0.3">
      <c r="W214" s="25"/>
      <c r="Y214" s="25"/>
      <c r="AF214" s="25"/>
      <c r="AG214" s="25"/>
      <c r="AH214" s="25"/>
      <c r="AI214" s="25"/>
      <c r="AV214" s="29"/>
    </row>
    <row r="215" spans="23:48" x14ac:dyDescent="0.3">
      <c r="W215" s="25"/>
      <c r="Y215" s="25"/>
      <c r="AF215" s="25"/>
      <c r="AG215" s="25"/>
      <c r="AH215" s="25"/>
      <c r="AI215" s="25"/>
      <c r="AV215" s="29"/>
    </row>
    <row r="216" spans="23:48" x14ac:dyDescent="0.3">
      <c r="W216" s="25"/>
      <c r="Y216" s="25"/>
      <c r="AF216" s="25"/>
      <c r="AG216" s="25"/>
      <c r="AH216" s="25"/>
      <c r="AI216" s="25"/>
      <c r="AV216" s="29"/>
    </row>
    <row r="217" spans="23:48" x14ac:dyDescent="0.3">
      <c r="W217" s="25"/>
      <c r="Y217" s="25"/>
      <c r="AF217" s="25"/>
      <c r="AG217" s="25"/>
      <c r="AH217" s="25"/>
      <c r="AI217" s="25"/>
      <c r="AV217" s="29"/>
    </row>
    <row r="218" spans="23:48" x14ac:dyDescent="0.3">
      <c r="W218" s="25"/>
      <c r="Y218" s="25"/>
      <c r="AF218" s="25"/>
      <c r="AG218" s="25"/>
      <c r="AH218" s="25"/>
      <c r="AI218" s="25"/>
      <c r="AV218" s="29"/>
    </row>
    <row r="219" spans="23:48" x14ac:dyDescent="0.3">
      <c r="W219" s="25"/>
      <c r="Y219" s="25"/>
      <c r="AF219" s="25"/>
      <c r="AG219" s="25"/>
      <c r="AH219" s="25"/>
      <c r="AI219" s="25"/>
      <c r="AV219" s="29"/>
    </row>
    <row r="220" spans="23:48" x14ac:dyDescent="0.3">
      <c r="W220" s="25"/>
      <c r="Y220" s="25"/>
      <c r="AF220" s="25"/>
      <c r="AG220" s="25"/>
      <c r="AH220" s="25"/>
      <c r="AI220" s="25"/>
      <c r="AV220" s="29"/>
    </row>
    <row r="221" spans="23:48" x14ac:dyDescent="0.3">
      <c r="W221" s="25"/>
      <c r="Y221" s="25"/>
      <c r="AF221" s="25"/>
      <c r="AG221" s="25"/>
      <c r="AH221" s="25"/>
      <c r="AI221" s="25"/>
      <c r="AV221" s="29"/>
    </row>
    <row r="222" spans="23:48" x14ac:dyDescent="0.3">
      <c r="W222" s="25"/>
      <c r="Y222" s="25"/>
      <c r="AF222" s="25"/>
      <c r="AG222" s="25"/>
      <c r="AH222" s="25"/>
      <c r="AI222" s="25"/>
      <c r="AV222" s="29"/>
    </row>
    <row r="223" spans="23:48" x14ac:dyDescent="0.3">
      <c r="W223" s="25"/>
      <c r="Y223" s="25"/>
      <c r="AF223" s="25"/>
      <c r="AG223" s="25"/>
      <c r="AH223" s="25"/>
      <c r="AI223" s="25"/>
      <c r="AV223" s="29"/>
    </row>
    <row r="224" spans="23:48" x14ac:dyDescent="0.3">
      <c r="W224" s="25"/>
      <c r="Y224" s="25"/>
      <c r="AF224" s="25"/>
      <c r="AG224" s="25"/>
      <c r="AH224" s="25"/>
      <c r="AI224" s="25"/>
      <c r="AV224" s="29"/>
    </row>
    <row r="225" spans="23:48" x14ac:dyDescent="0.3">
      <c r="W225" s="25"/>
      <c r="Y225" s="25"/>
      <c r="AF225" s="25"/>
      <c r="AG225" s="25"/>
      <c r="AH225" s="25"/>
      <c r="AI225" s="25"/>
      <c r="AV225" s="29"/>
    </row>
    <row r="226" spans="23:48" x14ac:dyDescent="0.3">
      <c r="W226" s="25"/>
      <c r="Y226" s="25"/>
      <c r="AF226" s="25"/>
      <c r="AG226" s="25"/>
      <c r="AH226" s="25"/>
      <c r="AI226" s="25"/>
      <c r="AV226" s="29"/>
    </row>
    <row r="227" spans="23:48" x14ac:dyDescent="0.3">
      <c r="W227" s="25"/>
      <c r="Y227" s="25"/>
      <c r="AF227" s="25"/>
      <c r="AG227" s="25"/>
      <c r="AH227" s="25"/>
      <c r="AI227" s="25"/>
      <c r="AV227" s="29"/>
    </row>
    <row r="228" spans="23:48" x14ac:dyDescent="0.3">
      <c r="W228" s="25"/>
      <c r="Y228" s="25"/>
      <c r="AF228" s="25"/>
      <c r="AG228" s="25"/>
      <c r="AH228" s="25"/>
      <c r="AI228" s="25"/>
      <c r="AV228" s="29"/>
    </row>
    <row r="229" spans="23:48" x14ac:dyDescent="0.3">
      <c r="W229" s="25"/>
      <c r="Y229" s="25"/>
      <c r="AF229" s="25"/>
      <c r="AG229" s="25"/>
      <c r="AH229" s="25"/>
      <c r="AI229" s="25"/>
      <c r="AV229" s="29"/>
    </row>
    <row r="230" spans="23:48" x14ac:dyDescent="0.3">
      <c r="W230" s="25"/>
      <c r="Y230" s="25"/>
      <c r="AF230" s="25"/>
      <c r="AG230" s="25"/>
      <c r="AH230" s="25"/>
      <c r="AI230" s="25"/>
      <c r="AV230" s="29"/>
    </row>
    <row r="231" spans="23:48" x14ac:dyDescent="0.3">
      <c r="W231" s="25"/>
      <c r="Y231" s="25"/>
      <c r="AF231" s="25"/>
      <c r="AG231" s="25"/>
      <c r="AH231" s="25"/>
      <c r="AI231" s="25"/>
      <c r="AV231" s="29"/>
    </row>
    <row r="232" spans="23:48" x14ac:dyDescent="0.3">
      <c r="W232" s="25"/>
      <c r="Y232" s="25"/>
      <c r="AF232" s="25"/>
      <c r="AG232" s="25"/>
      <c r="AH232" s="25"/>
      <c r="AI232" s="25"/>
      <c r="AV232" s="29"/>
    </row>
    <row r="233" spans="23:48" x14ac:dyDescent="0.3">
      <c r="W233" s="25"/>
      <c r="Y233" s="25"/>
      <c r="AF233" s="25"/>
      <c r="AG233" s="25"/>
      <c r="AH233" s="25"/>
      <c r="AI233" s="25"/>
      <c r="AV233" s="29"/>
    </row>
    <row r="234" spans="23:48" x14ac:dyDescent="0.3">
      <c r="W234" s="25"/>
      <c r="Y234" s="25"/>
      <c r="AF234" s="25"/>
      <c r="AG234" s="25"/>
      <c r="AH234" s="25"/>
      <c r="AI234" s="25"/>
      <c r="AV234" s="29"/>
    </row>
    <row r="235" spans="23:48" x14ac:dyDescent="0.3">
      <c r="W235" s="25"/>
      <c r="Y235" s="25"/>
      <c r="AF235" s="25"/>
      <c r="AG235" s="25"/>
      <c r="AH235" s="25"/>
      <c r="AI235" s="25"/>
      <c r="AV235" s="29"/>
    </row>
    <row r="236" spans="23:48" x14ac:dyDescent="0.3">
      <c r="W236" s="25"/>
      <c r="Y236" s="25"/>
      <c r="AF236" s="25"/>
      <c r="AG236" s="25"/>
      <c r="AH236" s="25"/>
      <c r="AI236" s="25"/>
      <c r="AV236" s="29"/>
    </row>
    <row r="237" spans="23:48" x14ac:dyDescent="0.3">
      <c r="W237" s="25"/>
      <c r="Y237" s="25"/>
      <c r="AF237" s="25"/>
      <c r="AG237" s="25"/>
      <c r="AH237" s="25"/>
      <c r="AI237" s="25"/>
      <c r="AV237" s="29"/>
    </row>
    <row r="238" spans="23:48" x14ac:dyDescent="0.3">
      <c r="W238" s="25"/>
      <c r="Y238" s="25"/>
      <c r="AF238" s="25"/>
      <c r="AG238" s="25"/>
      <c r="AH238" s="25"/>
      <c r="AI238" s="25"/>
      <c r="AV238" s="29"/>
    </row>
    <row r="239" spans="23:48" x14ac:dyDescent="0.3">
      <c r="W239" s="25"/>
      <c r="Y239" s="25"/>
      <c r="AF239" s="25"/>
      <c r="AG239" s="25"/>
      <c r="AH239" s="25"/>
      <c r="AI239" s="25"/>
      <c r="AV239" s="29"/>
    </row>
    <row r="240" spans="23:48" x14ac:dyDescent="0.3">
      <c r="W240" s="25"/>
      <c r="Y240" s="25"/>
      <c r="AF240" s="25"/>
      <c r="AG240" s="25"/>
      <c r="AH240" s="25"/>
      <c r="AI240" s="25"/>
      <c r="AV240" s="29"/>
    </row>
    <row r="241" spans="23:48" x14ac:dyDescent="0.3">
      <c r="W241" s="25"/>
      <c r="Y241" s="25"/>
      <c r="AF241" s="25"/>
      <c r="AG241" s="25"/>
      <c r="AH241" s="25"/>
      <c r="AI241" s="25"/>
      <c r="AV241" s="29"/>
    </row>
    <row r="242" spans="23:48" x14ac:dyDescent="0.3">
      <c r="W242" s="25"/>
      <c r="Y242" s="25"/>
      <c r="AF242" s="25"/>
      <c r="AG242" s="25"/>
      <c r="AH242" s="25"/>
      <c r="AI242" s="25"/>
      <c r="AV242" s="29"/>
    </row>
    <row r="243" spans="23:48" x14ac:dyDescent="0.3">
      <c r="W243" s="25"/>
      <c r="Y243" s="25"/>
      <c r="AF243" s="25"/>
      <c r="AG243" s="25"/>
      <c r="AH243" s="25"/>
      <c r="AI243" s="25"/>
      <c r="AV243" s="29"/>
    </row>
    <row r="244" spans="23:48" x14ac:dyDescent="0.3">
      <c r="W244" s="25"/>
      <c r="Y244" s="25"/>
      <c r="AF244" s="25"/>
      <c r="AG244" s="25"/>
      <c r="AH244" s="25"/>
      <c r="AI244" s="25"/>
      <c r="AV244" s="29"/>
    </row>
    <row r="245" spans="23:48" x14ac:dyDescent="0.3">
      <c r="W245" s="25"/>
      <c r="Y245" s="25"/>
      <c r="AF245" s="25"/>
      <c r="AG245" s="25"/>
      <c r="AH245" s="25"/>
      <c r="AI245" s="25"/>
      <c r="AV245" s="29"/>
    </row>
    <row r="246" spans="23:48" x14ac:dyDescent="0.3">
      <c r="W246" s="25"/>
      <c r="Y246" s="25"/>
      <c r="AF246" s="25"/>
      <c r="AG246" s="25"/>
      <c r="AH246" s="25"/>
      <c r="AI246" s="25"/>
      <c r="AV246" s="29"/>
    </row>
    <row r="247" spans="23:48" x14ac:dyDescent="0.3">
      <c r="W247" s="25"/>
      <c r="Y247" s="25"/>
      <c r="AF247" s="25"/>
      <c r="AG247" s="25"/>
      <c r="AH247" s="25"/>
      <c r="AI247" s="25"/>
      <c r="AV247" s="29"/>
    </row>
    <row r="248" spans="23:48" x14ac:dyDescent="0.3">
      <c r="W248" s="25"/>
      <c r="Y248" s="25"/>
      <c r="AF248" s="25"/>
      <c r="AG248" s="25"/>
      <c r="AH248" s="25"/>
      <c r="AI248" s="25"/>
      <c r="AV248" s="29"/>
    </row>
    <row r="249" spans="23:48" x14ac:dyDescent="0.3">
      <c r="W249" s="25"/>
      <c r="Y249" s="25"/>
      <c r="AF249" s="25"/>
      <c r="AG249" s="25"/>
      <c r="AH249" s="25"/>
      <c r="AI249" s="25"/>
      <c r="AV249" s="29"/>
    </row>
    <row r="250" spans="23:48" x14ac:dyDescent="0.3">
      <c r="W250" s="25"/>
      <c r="Y250" s="25"/>
      <c r="AF250" s="25"/>
      <c r="AG250" s="25"/>
      <c r="AH250" s="25"/>
      <c r="AI250" s="25"/>
      <c r="AV250" s="29"/>
    </row>
    <row r="251" spans="23:48" x14ac:dyDescent="0.3">
      <c r="W251" s="25"/>
      <c r="Y251" s="25"/>
      <c r="AF251" s="25"/>
      <c r="AG251" s="25"/>
      <c r="AH251" s="25"/>
      <c r="AI251" s="25"/>
      <c r="AV251" s="29"/>
    </row>
    <row r="252" spans="23:48" x14ac:dyDescent="0.3">
      <c r="W252" s="25"/>
      <c r="Y252" s="25"/>
      <c r="AF252" s="25"/>
      <c r="AG252" s="25"/>
      <c r="AH252" s="25"/>
      <c r="AI252" s="25"/>
      <c r="AV252" s="29"/>
    </row>
    <row r="253" spans="23:48" x14ac:dyDescent="0.3">
      <c r="W253" s="25"/>
      <c r="Y253" s="25"/>
      <c r="AF253" s="25"/>
      <c r="AG253" s="25"/>
      <c r="AH253" s="25"/>
      <c r="AI253" s="25"/>
      <c r="AV253" s="29"/>
    </row>
    <row r="254" spans="23:48" x14ac:dyDescent="0.3">
      <c r="W254" s="25"/>
      <c r="Y254" s="25"/>
      <c r="AF254" s="25"/>
      <c r="AG254" s="25"/>
      <c r="AH254" s="25"/>
      <c r="AI254" s="25"/>
      <c r="AV254" s="29"/>
    </row>
    <row r="255" spans="23:48" x14ac:dyDescent="0.3">
      <c r="W255" s="25"/>
      <c r="Y255" s="25"/>
      <c r="AF255" s="25"/>
      <c r="AG255" s="25"/>
      <c r="AH255" s="25"/>
      <c r="AI255" s="25"/>
      <c r="AV255" s="29"/>
    </row>
    <row r="256" spans="23:48" x14ac:dyDescent="0.3">
      <c r="W256" s="25"/>
      <c r="Y256" s="25"/>
      <c r="AF256" s="25"/>
      <c r="AG256" s="25"/>
      <c r="AH256" s="25"/>
      <c r="AI256" s="25"/>
      <c r="AV256" s="29"/>
    </row>
    <row r="257" spans="23:48" x14ac:dyDescent="0.3">
      <c r="W257" s="25"/>
      <c r="Y257" s="25"/>
      <c r="AF257" s="25"/>
      <c r="AG257" s="25"/>
      <c r="AH257" s="25"/>
      <c r="AI257" s="25"/>
      <c r="AV257" s="29"/>
    </row>
    <row r="258" spans="23:48" x14ac:dyDescent="0.3">
      <c r="W258" s="25"/>
      <c r="Y258" s="25"/>
      <c r="AF258" s="25"/>
      <c r="AG258" s="25"/>
      <c r="AH258" s="25"/>
      <c r="AI258" s="25"/>
      <c r="AV258" s="29"/>
    </row>
    <row r="259" spans="23:48" x14ac:dyDescent="0.3">
      <c r="W259" s="25"/>
      <c r="Y259" s="25"/>
      <c r="AF259" s="25"/>
      <c r="AG259" s="25"/>
      <c r="AH259" s="25"/>
      <c r="AI259" s="25"/>
      <c r="AV259" s="29"/>
    </row>
    <row r="260" spans="23:48" x14ac:dyDescent="0.3">
      <c r="W260" s="25"/>
      <c r="Y260" s="25"/>
      <c r="AF260" s="25"/>
      <c r="AG260" s="25"/>
      <c r="AH260" s="25"/>
      <c r="AI260" s="25"/>
      <c r="AV260" s="29"/>
    </row>
    <row r="261" spans="23:48" x14ac:dyDescent="0.3">
      <c r="W261" s="25"/>
      <c r="Y261" s="25"/>
      <c r="AF261" s="25"/>
      <c r="AG261" s="25"/>
      <c r="AH261" s="25"/>
      <c r="AI261" s="25"/>
      <c r="AV261" s="29"/>
    </row>
    <row r="262" spans="23:48" x14ac:dyDescent="0.3">
      <c r="W262" s="25"/>
      <c r="Y262" s="25"/>
      <c r="AF262" s="25"/>
      <c r="AG262" s="25"/>
      <c r="AH262" s="25"/>
      <c r="AI262" s="25"/>
      <c r="AV262" s="29"/>
    </row>
    <row r="263" spans="23:48" x14ac:dyDescent="0.3">
      <c r="W263" s="25"/>
      <c r="Y263" s="25"/>
      <c r="AF263" s="25"/>
      <c r="AG263" s="25"/>
      <c r="AH263" s="25"/>
      <c r="AI263" s="25"/>
      <c r="AV263" s="29"/>
    </row>
    <row r="264" spans="23:48" x14ac:dyDescent="0.3">
      <c r="W264" s="25"/>
      <c r="Y264" s="25"/>
      <c r="AF264" s="25"/>
      <c r="AG264" s="25"/>
      <c r="AH264" s="25"/>
      <c r="AI264" s="25"/>
      <c r="AV264" s="29"/>
    </row>
    <row r="265" spans="23:48" x14ac:dyDescent="0.3">
      <c r="W265" s="25"/>
      <c r="Y265" s="25"/>
      <c r="AF265" s="25"/>
      <c r="AG265" s="25"/>
      <c r="AH265" s="25"/>
      <c r="AI265" s="25"/>
      <c r="AV265" s="29"/>
    </row>
    <row r="266" spans="23:48" x14ac:dyDescent="0.3">
      <c r="W266" s="25"/>
      <c r="Y266" s="25"/>
      <c r="AF266" s="25"/>
      <c r="AG266" s="25"/>
      <c r="AH266" s="25"/>
      <c r="AI266" s="25"/>
      <c r="AV266" s="29"/>
    </row>
    <row r="267" spans="23:48" x14ac:dyDescent="0.3">
      <c r="W267" s="25"/>
      <c r="Y267" s="25"/>
      <c r="AF267" s="25"/>
      <c r="AG267" s="25"/>
      <c r="AH267" s="25"/>
      <c r="AI267" s="25"/>
      <c r="AV267" s="29"/>
    </row>
    <row r="268" spans="23:48" x14ac:dyDescent="0.3">
      <c r="W268" s="25"/>
      <c r="Y268" s="25"/>
      <c r="AF268" s="25"/>
      <c r="AG268" s="25"/>
      <c r="AH268" s="25"/>
      <c r="AI268" s="25"/>
      <c r="AV268" s="29"/>
    </row>
    <row r="269" spans="23:48" x14ac:dyDescent="0.3">
      <c r="W269" s="25"/>
      <c r="Y269" s="25"/>
      <c r="AF269" s="25"/>
      <c r="AG269" s="25"/>
      <c r="AH269" s="25"/>
      <c r="AI269" s="25"/>
      <c r="AV269" s="29"/>
    </row>
    <row r="270" spans="23:48" x14ac:dyDescent="0.3">
      <c r="W270" s="25"/>
      <c r="Y270" s="25"/>
      <c r="AF270" s="25"/>
      <c r="AG270" s="25"/>
      <c r="AH270" s="25"/>
      <c r="AI270" s="25"/>
      <c r="AV270" s="29"/>
    </row>
    <row r="271" spans="23:48" x14ac:dyDescent="0.3">
      <c r="W271" s="25"/>
      <c r="Y271" s="25"/>
      <c r="AF271" s="25"/>
      <c r="AG271" s="25"/>
      <c r="AH271" s="25"/>
      <c r="AI271" s="25"/>
      <c r="AV271" s="29"/>
    </row>
    <row r="272" spans="23:48" x14ac:dyDescent="0.3">
      <c r="W272" s="25"/>
      <c r="Y272" s="25"/>
      <c r="AF272" s="25"/>
      <c r="AG272" s="25"/>
      <c r="AH272" s="25"/>
      <c r="AI272" s="25"/>
      <c r="AV272" s="29"/>
    </row>
    <row r="273" spans="23:48" x14ac:dyDescent="0.3">
      <c r="W273" s="25"/>
      <c r="Y273" s="25"/>
      <c r="AF273" s="25"/>
      <c r="AG273" s="25"/>
      <c r="AH273" s="25"/>
      <c r="AI273" s="25"/>
      <c r="AV273" s="29"/>
    </row>
    <row r="274" spans="23:48" x14ac:dyDescent="0.3">
      <c r="W274" s="25"/>
      <c r="Y274" s="25"/>
      <c r="AF274" s="25"/>
      <c r="AG274" s="25"/>
      <c r="AH274" s="25"/>
      <c r="AI274" s="25"/>
      <c r="AV274" s="29"/>
    </row>
    <row r="275" spans="23:48" x14ac:dyDescent="0.3">
      <c r="W275" s="25"/>
      <c r="Y275" s="25"/>
      <c r="AF275" s="25"/>
      <c r="AG275" s="25"/>
      <c r="AH275" s="25"/>
      <c r="AI275" s="25"/>
      <c r="AV275" s="29"/>
    </row>
    <row r="276" spans="23:48" x14ac:dyDescent="0.3">
      <c r="W276" s="25"/>
      <c r="Y276" s="25"/>
      <c r="AF276" s="25"/>
      <c r="AG276" s="25"/>
      <c r="AH276" s="25"/>
      <c r="AI276" s="25"/>
      <c r="AV276" s="29"/>
    </row>
    <row r="277" spans="23:48" x14ac:dyDescent="0.3">
      <c r="W277" s="25"/>
      <c r="Y277" s="25"/>
      <c r="AF277" s="25"/>
      <c r="AG277" s="25"/>
      <c r="AH277" s="25"/>
      <c r="AI277" s="25"/>
      <c r="AV277" s="29"/>
    </row>
    <row r="278" spans="23:48" x14ac:dyDescent="0.3">
      <c r="W278" s="25"/>
      <c r="Y278" s="25"/>
      <c r="AF278" s="25"/>
      <c r="AG278" s="25"/>
      <c r="AH278" s="25"/>
      <c r="AI278" s="25"/>
      <c r="AV278" s="29"/>
    </row>
    <row r="279" spans="23:48" x14ac:dyDescent="0.3">
      <c r="W279" s="25"/>
      <c r="Y279" s="25"/>
      <c r="AF279" s="25"/>
      <c r="AG279" s="25"/>
      <c r="AH279" s="25"/>
      <c r="AI279" s="25"/>
      <c r="AV279" s="29"/>
    </row>
    <row r="280" spans="23:48" x14ac:dyDescent="0.3">
      <c r="W280" s="25"/>
      <c r="Y280" s="25"/>
      <c r="AF280" s="25"/>
      <c r="AG280" s="25"/>
      <c r="AH280" s="25"/>
      <c r="AI280" s="25"/>
      <c r="AV280" s="29"/>
    </row>
    <row r="281" spans="23:48" x14ac:dyDescent="0.3">
      <c r="W281" s="25"/>
      <c r="Y281" s="25"/>
      <c r="AF281" s="25"/>
      <c r="AG281" s="25"/>
      <c r="AH281" s="25"/>
      <c r="AI281" s="25"/>
      <c r="AV281" s="29"/>
    </row>
    <row r="282" spans="23:48" x14ac:dyDescent="0.3">
      <c r="W282" s="25"/>
      <c r="Y282" s="25"/>
      <c r="AF282" s="25"/>
      <c r="AG282" s="25"/>
      <c r="AH282" s="25"/>
      <c r="AI282" s="25"/>
      <c r="AV282" s="29"/>
    </row>
    <row r="283" spans="23:48" x14ac:dyDescent="0.3">
      <c r="W283" s="25"/>
      <c r="Y283" s="25"/>
      <c r="AF283" s="25"/>
      <c r="AG283" s="25"/>
      <c r="AH283" s="25"/>
      <c r="AI283" s="25"/>
      <c r="AV283" s="29"/>
    </row>
    <row r="284" spans="23:48" x14ac:dyDescent="0.3">
      <c r="W284" s="25"/>
      <c r="Y284" s="25"/>
      <c r="AF284" s="25"/>
      <c r="AG284" s="25"/>
      <c r="AH284" s="25"/>
      <c r="AI284" s="25"/>
      <c r="AV284" s="29"/>
    </row>
    <row r="285" spans="23:48" x14ac:dyDescent="0.3">
      <c r="W285" s="25"/>
      <c r="Y285" s="25"/>
      <c r="AF285" s="25"/>
      <c r="AG285" s="25"/>
      <c r="AH285" s="25"/>
      <c r="AI285" s="25"/>
      <c r="AV285" s="29"/>
    </row>
    <row r="286" spans="23:48" x14ac:dyDescent="0.3">
      <c r="W286" s="25"/>
      <c r="Y286" s="25"/>
      <c r="AF286" s="25"/>
      <c r="AG286" s="25"/>
      <c r="AH286" s="25"/>
      <c r="AI286" s="25"/>
      <c r="AV286" s="29"/>
    </row>
    <row r="287" spans="23:48" x14ac:dyDescent="0.3">
      <c r="W287" s="25"/>
      <c r="Y287" s="25"/>
      <c r="AF287" s="25"/>
      <c r="AG287" s="25"/>
      <c r="AH287" s="25"/>
      <c r="AI287" s="25"/>
      <c r="AV287" s="29"/>
    </row>
    <row r="288" spans="23:48" x14ac:dyDescent="0.3">
      <c r="W288" s="25"/>
      <c r="Y288" s="25"/>
      <c r="AF288" s="25"/>
      <c r="AG288" s="25"/>
      <c r="AH288" s="25"/>
      <c r="AI288" s="25"/>
      <c r="AV288" s="29"/>
    </row>
    <row r="289" spans="23:48" x14ac:dyDescent="0.3">
      <c r="W289" s="25"/>
      <c r="Y289" s="25"/>
      <c r="AF289" s="25"/>
      <c r="AG289" s="25"/>
      <c r="AH289" s="25"/>
      <c r="AI289" s="25"/>
      <c r="AV289" s="29"/>
    </row>
    <row r="290" spans="23:48" x14ac:dyDescent="0.3">
      <c r="W290" s="25"/>
      <c r="Y290" s="25"/>
      <c r="AF290" s="25"/>
      <c r="AG290" s="25"/>
      <c r="AH290" s="25"/>
      <c r="AI290" s="25"/>
      <c r="AV290" s="29"/>
    </row>
    <row r="291" spans="23:48" x14ac:dyDescent="0.3">
      <c r="W291" s="25"/>
      <c r="Y291" s="25"/>
      <c r="AF291" s="25"/>
      <c r="AG291" s="25"/>
      <c r="AH291" s="25"/>
      <c r="AI291" s="25"/>
      <c r="AV291" s="29"/>
    </row>
    <row r="292" spans="23:48" x14ac:dyDescent="0.3">
      <c r="W292" s="25"/>
      <c r="Y292" s="25"/>
      <c r="AF292" s="25"/>
      <c r="AG292" s="25"/>
      <c r="AH292" s="25"/>
      <c r="AI292" s="25"/>
      <c r="AV292" s="29"/>
    </row>
    <row r="293" spans="23:48" x14ac:dyDescent="0.3">
      <c r="W293" s="25"/>
      <c r="Y293" s="25"/>
      <c r="AF293" s="25"/>
      <c r="AG293" s="25"/>
      <c r="AH293" s="25"/>
      <c r="AI293" s="25"/>
      <c r="AV293" s="29"/>
    </row>
    <row r="294" spans="23:48" x14ac:dyDescent="0.3">
      <c r="W294" s="25"/>
      <c r="Y294" s="25"/>
      <c r="AF294" s="25"/>
      <c r="AG294" s="25"/>
      <c r="AH294" s="25"/>
      <c r="AI294" s="25"/>
      <c r="AV294" s="29"/>
    </row>
    <row r="295" spans="23:48" x14ac:dyDescent="0.3">
      <c r="W295" s="25"/>
      <c r="Y295" s="25"/>
      <c r="AF295" s="25"/>
      <c r="AG295" s="25"/>
      <c r="AH295" s="25"/>
      <c r="AI295" s="25"/>
      <c r="AV295" s="29"/>
    </row>
    <row r="296" spans="23:48" x14ac:dyDescent="0.3">
      <c r="W296" s="25"/>
      <c r="Y296" s="25"/>
      <c r="AF296" s="25"/>
      <c r="AG296" s="25"/>
      <c r="AH296" s="25"/>
      <c r="AI296" s="25"/>
      <c r="AV296" s="29"/>
    </row>
    <row r="297" spans="23:48" x14ac:dyDescent="0.3">
      <c r="W297" s="25"/>
      <c r="Y297" s="25"/>
      <c r="AF297" s="25"/>
      <c r="AG297" s="25"/>
      <c r="AH297" s="25"/>
      <c r="AI297" s="25"/>
      <c r="AV297" s="29"/>
    </row>
    <row r="298" spans="23:48" x14ac:dyDescent="0.3">
      <c r="W298" s="25"/>
      <c r="Y298" s="25"/>
      <c r="AF298" s="25"/>
      <c r="AG298" s="25"/>
      <c r="AH298" s="25"/>
      <c r="AI298" s="25"/>
      <c r="AV298" s="29"/>
    </row>
    <row r="299" spans="23:48" x14ac:dyDescent="0.3">
      <c r="W299" s="25"/>
      <c r="Y299" s="25"/>
      <c r="AF299" s="25"/>
      <c r="AG299" s="25"/>
      <c r="AH299" s="25"/>
      <c r="AI299" s="25"/>
      <c r="AV299" s="29"/>
    </row>
    <row r="300" spans="23:48" x14ac:dyDescent="0.3">
      <c r="W300" s="25"/>
      <c r="Y300" s="25"/>
      <c r="AF300" s="25"/>
      <c r="AG300" s="25"/>
      <c r="AH300" s="25"/>
      <c r="AI300" s="25"/>
      <c r="AV300" s="29"/>
    </row>
    <row r="301" spans="23:48" x14ac:dyDescent="0.3">
      <c r="W301" s="25"/>
      <c r="Y301" s="25"/>
      <c r="AF301" s="25"/>
      <c r="AG301" s="25"/>
      <c r="AH301" s="25"/>
      <c r="AI301" s="25"/>
      <c r="AV301" s="29"/>
    </row>
    <row r="302" spans="23:48" x14ac:dyDescent="0.3">
      <c r="W302" s="25"/>
      <c r="Y302" s="25"/>
      <c r="AF302" s="25"/>
      <c r="AG302" s="25"/>
      <c r="AH302" s="25"/>
      <c r="AI302" s="25"/>
      <c r="AV302" s="29"/>
    </row>
    <row r="303" spans="23:48" x14ac:dyDescent="0.3">
      <c r="W303" s="25"/>
      <c r="Y303" s="25"/>
      <c r="AF303" s="25"/>
      <c r="AG303" s="25"/>
      <c r="AH303" s="25"/>
      <c r="AI303" s="25"/>
      <c r="AV303" s="29"/>
    </row>
    <row r="304" spans="23:48" x14ac:dyDescent="0.3">
      <c r="W304" s="25"/>
      <c r="Y304" s="25"/>
      <c r="AF304" s="25"/>
      <c r="AG304" s="25"/>
      <c r="AH304" s="25"/>
      <c r="AI304" s="25"/>
      <c r="AV304" s="29"/>
    </row>
    <row r="305" spans="23:48" x14ac:dyDescent="0.3">
      <c r="W305" s="25"/>
      <c r="Y305" s="25"/>
      <c r="AF305" s="25"/>
      <c r="AG305" s="25"/>
      <c r="AH305" s="25"/>
      <c r="AI305" s="25"/>
      <c r="AV305" s="29"/>
    </row>
    <row r="306" spans="23:48" x14ac:dyDescent="0.3">
      <c r="W306" s="25"/>
      <c r="Y306" s="25"/>
      <c r="AF306" s="25"/>
      <c r="AG306" s="25"/>
      <c r="AH306" s="25"/>
      <c r="AI306" s="25"/>
      <c r="AV306" s="29"/>
    </row>
    <row r="307" spans="23:48" x14ac:dyDescent="0.3">
      <c r="W307" s="25"/>
      <c r="Y307" s="25"/>
      <c r="AF307" s="25"/>
      <c r="AG307" s="25"/>
      <c r="AH307" s="25"/>
      <c r="AI307" s="25"/>
      <c r="AV307" s="29"/>
    </row>
    <row r="308" spans="23:48" x14ac:dyDescent="0.3">
      <c r="W308" s="25"/>
      <c r="Y308" s="25"/>
      <c r="AF308" s="25"/>
      <c r="AG308" s="25"/>
      <c r="AH308" s="25"/>
      <c r="AI308" s="25"/>
      <c r="AV308" s="29"/>
    </row>
    <row r="309" spans="23:48" x14ac:dyDescent="0.3">
      <c r="W309" s="25"/>
      <c r="Y309" s="25"/>
      <c r="AF309" s="25"/>
      <c r="AG309" s="25"/>
      <c r="AH309" s="25"/>
      <c r="AI309" s="25"/>
      <c r="AV309" s="29"/>
    </row>
    <row r="310" spans="23:48" x14ac:dyDescent="0.3">
      <c r="W310" s="25"/>
      <c r="Y310" s="25"/>
      <c r="AF310" s="25"/>
      <c r="AG310" s="25"/>
      <c r="AH310" s="25"/>
      <c r="AI310" s="25"/>
      <c r="AV310" s="29"/>
    </row>
    <row r="311" spans="23:48" x14ac:dyDescent="0.3">
      <c r="W311" s="25"/>
      <c r="Y311" s="25"/>
      <c r="AF311" s="25"/>
      <c r="AG311" s="25"/>
      <c r="AH311" s="25"/>
      <c r="AI311" s="25"/>
      <c r="AV311" s="29"/>
    </row>
    <row r="312" spans="23:48" x14ac:dyDescent="0.3">
      <c r="W312" s="25"/>
      <c r="Y312" s="25"/>
      <c r="AF312" s="25"/>
      <c r="AG312" s="25"/>
      <c r="AH312" s="25"/>
      <c r="AI312" s="25"/>
      <c r="AV312" s="29"/>
    </row>
    <row r="313" spans="23:48" x14ac:dyDescent="0.3">
      <c r="W313" s="25"/>
      <c r="Y313" s="25"/>
      <c r="AF313" s="25"/>
      <c r="AG313" s="25"/>
      <c r="AH313" s="25"/>
      <c r="AI313" s="25"/>
      <c r="AV313" s="29"/>
    </row>
    <row r="314" spans="23:48" x14ac:dyDescent="0.3">
      <c r="W314" s="25"/>
      <c r="Y314" s="25"/>
      <c r="AF314" s="25"/>
      <c r="AG314" s="25"/>
      <c r="AH314" s="25"/>
      <c r="AI314" s="25"/>
      <c r="AV314" s="29"/>
    </row>
    <row r="315" spans="23:48" x14ac:dyDescent="0.3">
      <c r="W315" s="25"/>
      <c r="Y315" s="25"/>
      <c r="AF315" s="25"/>
      <c r="AG315" s="25"/>
      <c r="AH315" s="25"/>
      <c r="AI315" s="25"/>
      <c r="AV315" s="29"/>
    </row>
    <row r="316" spans="23:48" x14ac:dyDescent="0.3">
      <c r="W316" s="25"/>
      <c r="Y316" s="25"/>
      <c r="AF316" s="25"/>
      <c r="AG316" s="25"/>
      <c r="AH316" s="25"/>
      <c r="AI316" s="25"/>
      <c r="AV316" s="29"/>
    </row>
    <row r="317" spans="23:48" x14ac:dyDescent="0.3">
      <c r="W317" s="25"/>
      <c r="Y317" s="25"/>
      <c r="AF317" s="25"/>
      <c r="AG317" s="25"/>
      <c r="AH317" s="25"/>
      <c r="AI317" s="25"/>
      <c r="AV317" s="29"/>
    </row>
    <row r="318" spans="23:48" x14ac:dyDescent="0.3">
      <c r="W318" s="25"/>
      <c r="Y318" s="25"/>
      <c r="AF318" s="25"/>
      <c r="AG318" s="25"/>
      <c r="AH318" s="25"/>
      <c r="AI318" s="25"/>
      <c r="AV318" s="29"/>
    </row>
    <row r="319" spans="23:48" x14ac:dyDescent="0.3">
      <c r="W319" s="25"/>
      <c r="Y319" s="25"/>
      <c r="AF319" s="25"/>
      <c r="AG319" s="25"/>
      <c r="AH319" s="25"/>
      <c r="AI319" s="25"/>
      <c r="AV319" s="29"/>
    </row>
    <row r="320" spans="23:48" x14ac:dyDescent="0.3">
      <c r="W320" s="25"/>
      <c r="Y320" s="25"/>
      <c r="AF320" s="25"/>
      <c r="AG320" s="25"/>
      <c r="AH320" s="25"/>
      <c r="AI320" s="25"/>
      <c r="AV320" s="29"/>
    </row>
    <row r="321" spans="23:48" x14ac:dyDescent="0.3">
      <c r="W321" s="25"/>
      <c r="Y321" s="25"/>
      <c r="AF321" s="25"/>
      <c r="AG321" s="25"/>
      <c r="AH321" s="25"/>
      <c r="AI321" s="25"/>
      <c r="AV321" s="29"/>
    </row>
    <row r="322" spans="23:48" x14ac:dyDescent="0.3">
      <c r="W322" s="25"/>
      <c r="Y322" s="25"/>
      <c r="AF322" s="25"/>
      <c r="AG322" s="25"/>
      <c r="AH322" s="25"/>
      <c r="AI322" s="25"/>
      <c r="AV322" s="29"/>
    </row>
    <row r="323" spans="23:48" x14ac:dyDescent="0.3">
      <c r="W323" s="25"/>
      <c r="Y323" s="25"/>
      <c r="AF323" s="25"/>
      <c r="AG323" s="25"/>
      <c r="AH323" s="25"/>
      <c r="AI323" s="25"/>
      <c r="AV323" s="29"/>
    </row>
    <row r="324" spans="23:48" x14ac:dyDescent="0.3">
      <c r="W324" s="25"/>
      <c r="Y324" s="25"/>
      <c r="AF324" s="25"/>
      <c r="AG324" s="25"/>
      <c r="AH324" s="25"/>
      <c r="AI324" s="25"/>
      <c r="AV324" s="29"/>
    </row>
    <row r="325" spans="23:48" x14ac:dyDescent="0.3">
      <c r="W325" s="25"/>
      <c r="Y325" s="25"/>
      <c r="AF325" s="25"/>
      <c r="AG325" s="25"/>
      <c r="AH325" s="25"/>
      <c r="AI325" s="25"/>
      <c r="AV325" s="29"/>
    </row>
    <row r="326" spans="23:48" x14ac:dyDescent="0.3">
      <c r="W326" s="25"/>
      <c r="Y326" s="25"/>
      <c r="AF326" s="25"/>
      <c r="AG326" s="25"/>
      <c r="AH326" s="25"/>
      <c r="AI326" s="25"/>
      <c r="AV326" s="29"/>
    </row>
    <row r="327" spans="23:48" x14ac:dyDescent="0.3">
      <c r="W327" s="25"/>
      <c r="Y327" s="25"/>
      <c r="AF327" s="25"/>
      <c r="AG327" s="25"/>
      <c r="AH327" s="25"/>
      <c r="AI327" s="25"/>
      <c r="AV327" s="29"/>
    </row>
    <row r="328" spans="23:48" x14ac:dyDescent="0.3">
      <c r="W328" s="25"/>
      <c r="Y328" s="25"/>
      <c r="AF328" s="25"/>
      <c r="AG328" s="25"/>
      <c r="AH328" s="25"/>
      <c r="AI328" s="25"/>
      <c r="AV328" s="29"/>
    </row>
  </sheetData>
  <sheetProtection formatCells="0" formatColumns="0" formatRows="0"/>
  <autoFilter ref="A1:BQ20" xr:uid="{00000000-0001-0000-0600-000000000000}">
    <filterColumn colId="0" showButton="0"/>
    <filterColumn colId="1" showButton="0"/>
    <filterColumn colId="2" showButton="0"/>
    <filterColumn colId="3" showButton="0"/>
    <filterColumn colId="4" showButton="0"/>
    <filterColumn colId="5" showButton="0"/>
    <filterColumn colId="6" showButton="0"/>
    <filterColumn colId="7" showButton="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filterColumn colId="18" showButton="0"/>
    <filterColumn colId="20" showButton="0"/>
    <filterColumn colId="21" showButton="0"/>
    <filterColumn colId="22" showButton="0"/>
    <filterColumn colId="23" showButton="0"/>
    <filterColumn colId="24" showButton="0"/>
    <filterColumn colId="25" showButton="0"/>
    <filterColumn colId="26" showButton="0"/>
    <filterColumn colId="28" showButton="0"/>
    <filterColumn colId="29" showButton="0"/>
    <filterColumn colId="30" showButton="0"/>
    <filterColumn colId="31" showButton="0"/>
    <filterColumn colId="32" showButton="0"/>
    <filterColumn colId="33" showButton="0"/>
    <filterColumn colId="34" showButton="0"/>
    <filterColumn colId="35" showButton="0"/>
    <filterColumn colId="36" showButton="0"/>
    <filterColumn colId="37" showButton="0"/>
    <filterColumn colId="38" showButton="0"/>
    <filterColumn colId="39" showButton="0"/>
    <filterColumn colId="40" showButton="0"/>
    <filterColumn colId="41" showButton="0"/>
    <filterColumn colId="42" showButton="0"/>
    <filterColumn colId="43" showButton="0"/>
    <filterColumn colId="44" showButton="0"/>
    <filterColumn colId="47" showButton="0"/>
    <filterColumn colId="48" showButton="0"/>
    <filterColumn colId="50" showButton="0"/>
    <filterColumn colId="51" showButton="0"/>
    <filterColumn colId="52" showButton="0"/>
    <filterColumn colId="53" showButton="0"/>
    <filterColumn colId="54" showButton="0"/>
    <filterColumn colId="55" showButton="0"/>
    <filterColumn colId="56" showButton="0"/>
    <filterColumn colId="57" showButton="0"/>
    <filterColumn colId="58" showButton="0"/>
    <filterColumn colId="59" showButton="0"/>
    <filterColumn colId="60" showButton="0"/>
    <filterColumn colId="61" showButton="0"/>
    <filterColumn colId="62" showButton="0"/>
    <filterColumn colId="63" showButton="0"/>
    <filterColumn colId="64" showButton="0"/>
    <filterColumn colId="65" showButton="0"/>
    <filterColumn colId="66" showButton="0"/>
    <filterColumn colId="67" showButton="0"/>
  </autoFilter>
  <mergeCells count="173">
    <mergeCell ref="J19:J20"/>
    <mergeCell ref="K19:K20"/>
    <mergeCell ref="L19:L20"/>
    <mergeCell ref="M19:M20"/>
    <mergeCell ref="O19:O20"/>
    <mergeCell ref="Q19:Q20"/>
    <mergeCell ref="S19:S20"/>
    <mergeCell ref="T19:T20"/>
    <mergeCell ref="V19:V20"/>
    <mergeCell ref="N19:N20"/>
    <mergeCell ref="P19:P20"/>
    <mergeCell ref="R19:R20"/>
    <mergeCell ref="H19:H20"/>
    <mergeCell ref="F19:F20"/>
    <mergeCell ref="I19:I20"/>
    <mergeCell ref="G19:G20"/>
    <mergeCell ref="E19:E20"/>
    <mergeCell ref="D19:D20"/>
    <mergeCell ref="C19:C20"/>
    <mergeCell ref="A19:A20"/>
    <mergeCell ref="B19:B20"/>
    <mergeCell ref="A16:A18"/>
    <mergeCell ref="B16:B18"/>
    <mergeCell ref="C16:C18"/>
    <mergeCell ref="D16:D18"/>
    <mergeCell ref="E16:E18"/>
    <mergeCell ref="F16:F18"/>
    <mergeCell ref="G16:G18"/>
    <mergeCell ref="H16:H18"/>
    <mergeCell ref="I16:I18"/>
    <mergeCell ref="J4:J5"/>
    <mergeCell ref="N4:N5"/>
    <mergeCell ref="P4:P5"/>
    <mergeCell ref="R4:R5"/>
    <mergeCell ref="AB16:AB18"/>
    <mergeCell ref="J16:J18"/>
    <mergeCell ref="K16:K18"/>
    <mergeCell ref="L16:L18"/>
    <mergeCell ref="M16:M18"/>
    <mergeCell ref="O16:O18"/>
    <mergeCell ref="Q16:Q18"/>
    <mergeCell ref="S16:S18"/>
    <mergeCell ref="T16:T18"/>
    <mergeCell ref="V16:V18"/>
    <mergeCell ref="X16:X18"/>
    <mergeCell ref="Z16:Z18"/>
    <mergeCell ref="X12:X14"/>
    <mergeCell ref="Y12:Y14"/>
    <mergeCell ref="Z12:Z14"/>
    <mergeCell ref="AA12:AA14"/>
    <mergeCell ref="N16:N18"/>
    <mergeCell ref="P16:P18"/>
    <mergeCell ref="R16:R18"/>
    <mergeCell ref="A12:A14"/>
    <mergeCell ref="B12:B14"/>
    <mergeCell ref="C12:C14"/>
    <mergeCell ref="D12:D14"/>
    <mergeCell ref="E12:E14"/>
    <mergeCell ref="F12:F14"/>
    <mergeCell ref="G12:G14"/>
    <mergeCell ref="H12:H14"/>
    <mergeCell ref="I12:I14"/>
    <mergeCell ref="F6:F10"/>
    <mergeCell ref="G6:G10"/>
    <mergeCell ref="H6:H10"/>
    <mergeCell ref="Z6:Z10"/>
    <mergeCell ref="Q6:Q10"/>
    <mergeCell ref="R6:R10"/>
    <mergeCell ref="AW6:AW10"/>
    <mergeCell ref="AX6:AX10"/>
    <mergeCell ref="I6:I10"/>
    <mergeCell ref="AW12:AW14"/>
    <mergeCell ref="AX12:AX14"/>
    <mergeCell ref="AA6:AA10"/>
    <mergeCell ref="J12:J14"/>
    <mergeCell ref="K12:K14"/>
    <mergeCell ref="L12:L14"/>
    <mergeCell ref="AB6:AB10"/>
    <mergeCell ref="AB12:AB14"/>
    <mergeCell ref="S6:S10"/>
    <mergeCell ref="T6:T10"/>
    <mergeCell ref="W12:W14"/>
    <mergeCell ref="V12:V14"/>
    <mergeCell ref="S12:S14"/>
    <mergeCell ref="T12:T14"/>
    <mergeCell ref="U12:U14"/>
    <mergeCell ref="M12:M14"/>
    <mergeCell ref="N12:N14"/>
    <mergeCell ref="O12:O14"/>
    <mergeCell ref="P12:P14"/>
    <mergeCell ref="Q12:Q14"/>
    <mergeCell ref="R12:R14"/>
    <mergeCell ref="BC2:BC3"/>
    <mergeCell ref="AC1:AT1"/>
    <mergeCell ref="AV1:AX1"/>
    <mergeCell ref="AC2:AC3"/>
    <mergeCell ref="AD2:AD3"/>
    <mergeCell ref="AE2:AH2"/>
    <mergeCell ref="AI2:AI3"/>
    <mergeCell ref="BD2:BD3"/>
    <mergeCell ref="AJ2:AT2"/>
    <mergeCell ref="AU2:AW3"/>
    <mergeCell ref="AX2:AX3"/>
    <mergeCell ref="AY2:AZ3"/>
    <mergeCell ref="BA2:BA3"/>
    <mergeCell ref="BB2:BB3"/>
    <mergeCell ref="AO3:AP3"/>
    <mergeCell ref="AR3:AS3"/>
    <mergeCell ref="BE2:BQ2"/>
    <mergeCell ref="AY1:BQ1"/>
    <mergeCell ref="A1:T2"/>
    <mergeCell ref="U1:AB2"/>
    <mergeCell ref="U6:U10"/>
    <mergeCell ref="J6:J10"/>
    <mergeCell ref="K6:K10"/>
    <mergeCell ref="L6:L10"/>
    <mergeCell ref="A6:A10"/>
    <mergeCell ref="B6:B10"/>
    <mergeCell ref="C6:C10"/>
    <mergeCell ref="D6:D10"/>
    <mergeCell ref="E6:E10"/>
    <mergeCell ref="V6:V10"/>
    <mergeCell ref="W6:W10"/>
    <mergeCell ref="X6:X10"/>
    <mergeCell ref="Y6:Y10"/>
    <mergeCell ref="M6:M10"/>
    <mergeCell ref="N6:N10"/>
    <mergeCell ref="O6:O10"/>
    <mergeCell ref="P6:P10"/>
    <mergeCell ref="A4:A5"/>
    <mergeCell ref="B4:B5"/>
    <mergeCell ref="C4:C5"/>
    <mergeCell ref="D4:D5"/>
    <mergeCell ref="E4:E5"/>
    <mergeCell ref="AA4:AA5"/>
    <mergeCell ref="Y4:Y5"/>
    <mergeCell ref="W4:W5"/>
    <mergeCell ref="U4:U5"/>
    <mergeCell ref="G3:H3"/>
    <mergeCell ref="AK3:AL3"/>
    <mergeCell ref="AM3:AN3"/>
    <mergeCell ref="AB4:AB5"/>
    <mergeCell ref="V4:V5"/>
    <mergeCell ref="X4:X5"/>
    <mergeCell ref="Z4:Z5"/>
    <mergeCell ref="S4:S5"/>
    <mergeCell ref="T4:T5"/>
    <mergeCell ref="K4:K5"/>
    <mergeCell ref="L4:L5"/>
    <mergeCell ref="M4:M5"/>
    <mergeCell ref="O4:O5"/>
    <mergeCell ref="Q4:Q5"/>
    <mergeCell ref="F4:F5"/>
    <mergeCell ref="G4:G5"/>
    <mergeCell ref="H4:H5"/>
    <mergeCell ref="I4:I5"/>
    <mergeCell ref="AW19:AW20"/>
    <mergeCell ref="AX19:AX20"/>
    <mergeCell ref="AU16:AU18"/>
    <mergeCell ref="AV16:AV18"/>
    <mergeCell ref="U16:U18"/>
    <mergeCell ref="W16:W18"/>
    <mergeCell ref="Y16:Y18"/>
    <mergeCell ref="AA16:AA18"/>
    <mergeCell ref="U19:U20"/>
    <mergeCell ref="W19:W20"/>
    <mergeCell ref="Y19:Y20"/>
    <mergeCell ref="AA19:AA20"/>
    <mergeCell ref="AW16:AW18"/>
    <mergeCell ref="AX16:AX18"/>
    <mergeCell ref="X19:X20"/>
    <mergeCell ref="Z19:Z20"/>
    <mergeCell ref="AB19:AB20"/>
  </mergeCells>
  <conditionalFormatting sqref="AJ4:AK10">
    <cfRule type="containsText" dxfId="9687" priority="2039" operator="containsText" text="BAJA">
      <formula>NOT(ISERROR(SEARCH("BAJA",AJ4)))</formula>
    </cfRule>
    <cfRule type="containsText" dxfId="9686" priority="2040" operator="containsText" text="MEDIA">
      <formula>NOT(ISERROR(SEARCH("MEDIA",AJ4)))</formula>
    </cfRule>
    <cfRule type="containsText" dxfId="9685" priority="2041" operator="containsText" text="ALTA">
      <formula>NOT(ISERROR(SEARCH("ALTA",AJ4)))</formula>
    </cfRule>
  </conditionalFormatting>
  <conditionalFormatting sqref="AR6">
    <cfRule type="containsText" dxfId="9684" priority="2045" operator="containsText" text="BAJA">
      <formula>NOT(ISERROR(SEARCH("BAJA",AR6)))</formula>
    </cfRule>
    <cfRule type="containsText" dxfId="9683" priority="2046" operator="containsText" text="MEDIA">
      <formula>NOT(ISERROR(SEARCH("MEDIA",AR6)))</formula>
    </cfRule>
    <cfRule type="containsText" dxfId="9682" priority="2047" operator="containsText" text="ALTA">
      <formula>NOT(ISERROR(SEARCH("ALTA",AR6)))</formula>
    </cfRule>
  </conditionalFormatting>
  <conditionalFormatting sqref="AU4:AV4 AU5">
    <cfRule type="cellIs" dxfId="9681" priority="1806" operator="greaterThan">
      <formula>75%</formula>
    </cfRule>
    <cfRule type="cellIs" dxfId="9680" priority="1807" operator="between">
      <formula>51%</formula>
      <formula>75%</formula>
    </cfRule>
    <cfRule type="cellIs" dxfId="9679" priority="1808" operator="between">
      <formula>26%</formula>
      <formula>50%</formula>
    </cfRule>
    <cfRule type="cellIs" dxfId="9678" priority="1809" operator="between">
      <formula>0%</formula>
      <formula>25%</formula>
    </cfRule>
    <cfRule type="containsText" dxfId="9677" priority="2048" operator="containsText" text="BAJA">
      <formula>NOT(ISERROR(SEARCH("BAJA",AU4)))</formula>
    </cfRule>
    <cfRule type="containsText" dxfId="9676" priority="2049" operator="containsText" text="MEDIA">
      <formula>NOT(ISERROR(SEARCH("MEDIA",AU4)))</formula>
    </cfRule>
    <cfRule type="containsText" dxfId="9675" priority="2050" operator="containsText" text="ALTA">
      <formula>NOT(ISERROR(SEARCH("ALTA",AU4)))</formula>
    </cfRule>
  </conditionalFormatting>
  <conditionalFormatting sqref="AC6">
    <cfRule type="containsText" dxfId="9674" priority="2030" operator="containsText" text="BAJA">
      <formula>NOT(ISERROR(SEARCH("BAJA",AC6)))</formula>
    </cfRule>
    <cfRule type="containsText" dxfId="9673" priority="2031" operator="containsText" text="MEDIA">
      <formula>NOT(ISERROR(SEARCH("MEDIA",AC6)))</formula>
    </cfRule>
    <cfRule type="containsText" dxfId="9672" priority="2032" operator="containsText" text="ALTA">
      <formula>NOT(ISERROR(SEARCH("ALTA",AC6)))</formula>
    </cfRule>
  </conditionalFormatting>
  <conditionalFormatting sqref="V4:X4 Z4 AW4:AX5 AX6">
    <cfRule type="cellIs" dxfId="9671" priority="1931" operator="equal">
      <formula>100%</formula>
    </cfRule>
    <cfRule type="cellIs" dxfId="9670" priority="1932" operator="equal">
      <formula>80%</formula>
    </cfRule>
    <cfRule type="cellIs" dxfId="9669" priority="1933" operator="equal">
      <formula>60%</formula>
    </cfRule>
    <cfRule type="cellIs" dxfId="9668" priority="1934" operator="equal">
      <formula>40%</formula>
    </cfRule>
    <cfRule type="cellIs" dxfId="9667" priority="1935" operator="equal">
      <formula>0.2</formula>
    </cfRule>
    <cfRule type="containsText" dxfId="9666" priority="1975" operator="containsText" text="Extremo">
      <formula>NOT(ISERROR(SEARCH("Extremo",V4)))</formula>
    </cfRule>
    <cfRule type="containsText" dxfId="9665" priority="1976" operator="containsText" text="Alto">
      <formula>NOT(ISERROR(SEARCH("Alto",V4)))</formula>
    </cfRule>
    <cfRule type="containsText" dxfId="9664" priority="1977" operator="containsText" text="Bajo">
      <formula>NOT(ISERROR(SEARCH("Bajo",V4)))</formula>
    </cfRule>
    <cfRule type="containsText" dxfId="9663" priority="1998" operator="containsText" text="Catastrófico">
      <formula>NOT(ISERROR(SEARCH("Catastrófico",V4)))</formula>
    </cfRule>
    <cfRule type="containsText" dxfId="9662" priority="1999" operator="containsText" text="Mayor">
      <formula>NOT(ISERROR(SEARCH("Mayor",V4)))</formula>
    </cfRule>
    <cfRule type="containsText" dxfId="9661" priority="2000" operator="containsText" text="Moderado">
      <formula>NOT(ISERROR(SEARCH("Moderado",V4)))</formula>
    </cfRule>
    <cfRule type="containsText" dxfId="9660" priority="2001" operator="containsText" text="Menor">
      <formula>NOT(ISERROR(SEARCH("Menor",V4)))</formula>
    </cfRule>
    <cfRule type="containsText" dxfId="9659" priority="2002" operator="containsText" text="Leve">
      <formula>NOT(ISERROR(SEARCH("Leve",V4)))</formula>
    </cfRule>
    <cfRule type="containsText" dxfId="9658" priority="2013" operator="containsText" text="Muy a">
      <formula>NOT(ISERROR(SEARCH("Muy a",V4)))</formula>
    </cfRule>
    <cfRule type="containsText" dxfId="9657" priority="2014" operator="containsText" text="Muy b">
      <formula>NOT(ISERROR(SEARCH("Muy b",V4)))</formula>
    </cfRule>
    <cfRule type="containsText" dxfId="9656" priority="2015" operator="containsText" text="Baja">
      <formula>NOT(ISERROR(SEARCH("Baja",V4)))</formula>
    </cfRule>
    <cfRule type="containsText" dxfId="9655" priority="2016" operator="containsText" text="Media">
      <formula>NOT(ISERROR(SEARCH("Media",V4)))</formula>
    </cfRule>
    <cfRule type="containsText" dxfId="9654" priority="2017" operator="containsText" text="Alta">
      <formula>NOT(ISERROR(SEARCH("Alta",V4)))</formula>
    </cfRule>
  </conditionalFormatting>
  <conditionalFormatting sqref="V6">
    <cfRule type="containsText" dxfId="9653" priority="2008" operator="containsText" text="Muy a">
      <formula>NOT(ISERROR(SEARCH("Muy a",V6)))</formula>
    </cfRule>
    <cfRule type="containsText" dxfId="9652" priority="2009" operator="containsText" text="Muy b">
      <formula>NOT(ISERROR(SEARCH("Muy b",V6)))</formula>
    </cfRule>
    <cfRule type="containsText" dxfId="9651" priority="2010" operator="containsText" text="Baja">
      <formula>NOT(ISERROR(SEARCH("Baja",V6)))</formula>
    </cfRule>
    <cfRule type="containsText" dxfId="9650" priority="2011" operator="containsText" text="Media">
      <formula>NOT(ISERROR(SEARCH("Media",V6)))</formula>
    </cfRule>
    <cfRule type="containsText" dxfId="9649" priority="2012" operator="containsText" text="Alta">
      <formula>NOT(ISERROR(SEARCH("Alta",V6)))</formula>
    </cfRule>
  </conditionalFormatting>
  <conditionalFormatting sqref="X6">
    <cfRule type="containsText" dxfId="9648" priority="1988" operator="containsText" text="Catastrófico">
      <formula>NOT(ISERROR(SEARCH("Catastrófico",X6)))</formula>
    </cfRule>
    <cfRule type="containsText" dxfId="9647" priority="1989" operator="containsText" text="Mayor">
      <formula>NOT(ISERROR(SEARCH("Mayor",X6)))</formula>
    </cfRule>
    <cfRule type="containsText" dxfId="9646" priority="1990" operator="containsText" text="Moderado">
      <formula>NOT(ISERROR(SEARCH("Moderado",X6)))</formula>
    </cfRule>
    <cfRule type="containsText" dxfId="9645" priority="1991" operator="containsText" text="Menor">
      <formula>NOT(ISERROR(SEARCH("Menor",X6)))</formula>
    </cfRule>
    <cfRule type="containsText" dxfId="9644" priority="1992" operator="containsText" text="Leve">
      <formula>NOT(ISERROR(SEARCH("Leve",X6)))</formula>
    </cfRule>
    <cfRule type="containsText" dxfId="9643" priority="1993" operator="containsText" text="Muy a">
      <formula>NOT(ISERROR(SEARCH("Muy a",X6)))</formula>
    </cfRule>
    <cfRule type="containsText" dxfId="9642" priority="1994" operator="containsText" text="Muy b">
      <formula>NOT(ISERROR(SEARCH("Muy b",X6)))</formula>
    </cfRule>
    <cfRule type="containsText" dxfId="9641" priority="1995" operator="containsText" text="Baja">
      <formula>NOT(ISERROR(SEARCH("Baja",X6)))</formula>
    </cfRule>
    <cfRule type="containsText" dxfId="9640" priority="1996" operator="containsText" text="Media">
      <formula>NOT(ISERROR(SEARCH("Media",X6)))</formula>
    </cfRule>
    <cfRule type="containsText" dxfId="9639" priority="1997" operator="containsText" text="Alta">
      <formula>NOT(ISERROR(SEARCH("Alta",X6)))</formula>
    </cfRule>
  </conditionalFormatting>
  <conditionalFormatting sqref="Z6">
    <cfRule type="containsText" dxfId="9638" priority="1962" operator="containsText" text="Extremo">
      <formula>NOT(ISERROR(SEARCH("Extremo",Z6)))</formula>
    </cfRule>
    <cfRule type="containsText" dxfId="9637" priority="1963" operator="containsText" text="Alto">
      <formula>NOT(ISERROR(SEARCH("Alto",Z6)))</formula>
    </cfRule>
    <cfRule type="containsText" dxfId="9636" priority="1964" operator="containsText" text="Bajo">
      <formula>NOT(ISERROR(SEARCH("Bajo",Z6)))</formula>
    </cfRule>
    <cfRule type="containsText" dxfId="9635" priority="1965" operator="containsText" text="Catastrófico">
      <formula>NOT(ISERROR(SEARCH("Catastrófico",Z6)))</formula>
    </cfRule>
    <cfRule type="containsText" dxfId="9634" priority="1966" operator="containsText" text="Mayor">
      <formula>NOT(ISERROR(SEARCH("Mayor",Z6)))</formula>
    </cfRule>
    <cfRule type="containsText" dxfId="9633" priority="1967" operator="containsText" text="Moderado">
      <formula>NOT(ISERROR(SEARCH("Moderado",Z6)))</formula>
    </cfRule>
    <cfRule type="containsText" dxfId="9632" priority="1968" operator="containsText" text="Menor">
      <formula>NOT(ISERROR(SEARCH("Menor",Z6)))</formula>
    </cfRule>
    <cfRule type="containsText" dxfId="9631" priority="1969" operator="containsText" text="Leve">
      <formula>NOT(ISERROR(SEARCH("Leve",Z6)))</formula>
    </cfRule>
    <cfRule type="containsText" dxfId="9630" priority="1970" operator="containsText" text="Muy a">
      <formula>NOT(ISERROR(SEARCH("Muy a",Z6)))</formula>
    </cfRule>
    <cfRule type="containsText" dxfId="9629" priority="1971" operator="containsText" text="Muy b">
      <formula>NOT(ISERROR(SEARCH("Muy b",Z6)))</formula>
    </cfRule>
    <cfRule type="containsText" dxfId="9628" priority="1972" operator="containsText" text="Baja">
      <formula>NOT(ISERROR(SEARCH("Baja",Z6)))</formula>
    </cfRule>
    <cfRule type="containsText" dxfId="9627" priority="1973" operator="containsText" text="Media">
      <formula>NOT(ISERROR(SEARCH("Media",Z6)))</formula>
    </cfRule>
    <cfRule type="containsText" dxfId="9626" priority="1974" operator="containsText" text="Alta">
      <formula>NOT(ISERROR(SEARCH("Alta",Z6)))</formula>
    </cfRule>
  </conditionalFormatting>
  <conditionalFormatting sqref="AA4:AB4">
    <cfRule type="cellIs" dxfId="9625" priority="1876" operator="equal">
      <formula>100%</formula>
    </cfRule>
    <cfRule type="cellIs" dxfId="9624" priority="1877" operator="equal">
      <formula>75%</formula>
    </cfRule>
    <cfRule type="cellIs" dxfId="9623" priority="1878" operator="equal">
      <formula>50%</formula>
    </cfRule>
    <cfRule type="cellIs" dxfId="9622" priority="1879" operator="equal">
      <formula>25%</formula>
    </cfRule>
    <cfRule type="containsText" dxfId="9621" priority="1936" operator="containsText" text="Extremo">
      <formula>NOT(ISERROR(SEARCH("Extremo",AA4)))</formula>
    </cfRule>
    <cfRule type="containsText" dxfId="9620" priority="1937" operator="containsText" text="Alto">
      <formula>NOT(ISERROR(SEARCH("Alto",AA4)))</formula>
    </cfRule>
    <cfRule type="containsText" dxfId="9619" priority="1938" operator="containsText" text="Bajo">
      <formula>NOT(ISERROR(SEARCH("Bajo",AA4)))</formula>
    </cfRule>
    <cfRule type="containsText" dxfId="9618" priority="1939" operator="containsText" text="Catastrófico">
      <formula>NOT(ISERROR(SEARCH("Catastrófico",AA4)))</formula>
    </cfRule>
    <cfRule type="containsText" dxfId="9617" priority="1940" operator="containsText" text="Mayor">
      <formula>NOT(ISERROR(SEARCH("Mayor",AA4)))</formula>
    </cfRule>
    <cfRule type="containsText" dxfId="9616" priority="1941" operator="containsText" text="Moderado">
      <formula>NOT(ISERROR(SEARCH("Moderado",AA4)))</formula>
    </cfRule>
    <cfRule type="containsText" dxfId="9615" priority="1942" operator="containsText" text="Menor">
      <formula>NOT(ISERROR(SEARCH("Menor",AA4)))</formula>
    </cfRule>
    <cfRule type="containsText" dxfId="9614" priority="1943" operator="containsText" text="Leve">
      <formula>NOT(ISERROR(SEARCH("Leve",AA4)))</formula>
    </cfRule>
    <cfRule type="containsText" dxfId="9613" priority="1944" operator="containsText" text="Muy a">
      <formula>NOT(ISERROR(SEARCH("Muy a",AA4)))</formula>
    </cfRule>
    <cfRule type="containsText" dxfId="9612" priority="1945" operator="containsText" text="Muy b">
      <formula>NOT(ISERROR(SEARCH("Muy b",AA4)))</formula>
    </cfRule>
    <cfRule type="containsText" dxfId="9611" priority="1946" operator="containsText" text="Baja">
      <formula>NOT(ISERROR(SEARCH("Baja",AA4)))</formula>
    </cfRule>
    <cfRule type="containsText" dxfId="9610" priority="1947" operator="containsText" text="Media">
      <formula>NOT(ISERROR(SEARCH("Media",AA4)))</formula>
    </cfRule>
    <cfRule type="containsText" dxfId="9609" priority="1948" operator="containsText" text="Alta">
      <formula>NOT(ISERROR(SEARCH("Alta",AA4)))</formula>
    </cfRule>
  </conditionalFormatting>
  <conditionalFormatting sqref="Y4 Y6">
    <cfRule type="cellIs" dxfId="9608" priority="1913" operator="equal">
      <formula>100%</formula>
    </cfRule>
    <cfRule type="cellIs" dxfId="9607" priority="1914" operator="equal">
      <formula>80%</formula>
    </cfRule>
    <cfRule type="cellIs" dxfId="9606" priority="1915" operator="equal">
      <formula>60%</formula>
    </cfRule>
    <cfRule type="cellIs" dxfId="9605" priority="1916" operator="equal">
      <formula>40%</formula>
    </cfRule>
    <cfRule type="cellIs" dxfId="9604" priority="1917" operator="equal">
      <formula>0.2</formula>
    </cfRule>
    <cfRule type="containsText" dxfId="9603" priority="1918" operator="containsText" text="Extremo">
      <formula>NOT(ISERROR(SEARCH("Extremo",Y4)))</formula>
    </cfRule>
    <cfRule type="containsText" dxfId="9602" priority="1919" operator="containsText" text="Alto">
      <formula>NOT(ISERROR(SEARCH("Alto",Y4)))</formula>
    </cfRule>
    <cfRule type="containsText" dxfId="9601" priority="1920" operator="containsText" text="Bajo">
      <formula>NOT(ISERROR(SEARCH("Bajo",Y4)))</formula>
    </cfRule>
    <cfRule type="containsText" dxfId="9600" priority="1921" operator="containsText" text="Catastrófico">
      <formula>NOT(ISERROR(SEARCH("Catastrófico",Y4)))</formula>
    </cfRule>
    <cfRule type="containsText" dxfId="9599" priority="1922" operator="containsText" text="Mayor">
      <formula>NOT(ISERROR(SEARCH("Mayor",Y4)))</formula>
    </cfRule>
    <cfRule type="containsText" dxfId="9598" priority="1923" operator="containsText" text="Moderado">
      <formula>NOT(ISERROR(SEARCH("Moderado",Y4)))</formula>
    </cfRule>
    <cfRule type="containsText" dxfId="9597" priority="1924" operator="containsText" text="Menor">
      <formula>NOT(ISERROR(SEARCH("Menor",Y4)))</formula>
    </cfRule>
    <cfRule type="containsText" dxfId="9596" priority="1925" operator="containsText" text="Leve">
      <formula>NOT(ISERROR(SEARCH("Leve",Y4)))</formula>
    </cfRule>
    <cfRule type="containsText" dxfId="9595" priority="1926" operator="containsText" text="Muy a">
      <formula>NOT(ISERROR(SEARCH("Muy a",Y4)))</formula>
    </cfRule>
    <cfRule type="containsText" dxfId="9594" priority="1927" operator="containsText" text="Muy b">
      <formula>NOT(ISERROR(SEARCH("Muy b",Y4)))</formula>
    </cfRule>
    <cfRule type="containsText" dxfId="9593" priority="1928" operator="containsText" text="Baja">
      <formula>NOT(ISERROR(SEARCH("Baja",Y4)))</formula>
    </cfRule>
    <cfRule type="containsText" dxfId="9592" priority="1929" operator="containsText" text="Media">
      <formula>NOT(ISERROR(SEARCH("Media",Y4)))</formula>
    </cfRule>
    <cfRule type="containsText" dxfId="9591" priority="1930" operator="containsText" text="Alta">
      <formula>NOT(ISERROR(SEARCH("Alta",Y4)))</formula>
    </cfRule>
  </conditionalFormatting>
  <conditionalFormatting sqref="W6">
    <cfRule type="cellIs" dxfId="9590" priority="1895" operator="equal">
      <formula>100%</formula>
    </cfRule>
    <cfRule type="cellIs" dxfId="9589" priority="1896" operator="equal">
      <formula>80%</formula>
    </cfRule>
    <cfRule type="cellIs" dxfId="9588" priority="1897" operator="equal">
      <formula>60%</formula>
    </cfRule>
    <cfRule type="cellIs" dxfId="9587" priority="1898" operator="equal">
      <formula>40%</formula>
    </cfRule>
    <cfRule type="cellIs" dxfId="9586" priority="1899" operator="equal">
      <formula>0.2</formula>
    </cfRule>
    <cfRule type="containsText" dxfId="9585" priority="1900" operator="containsText" text="Extremo">
      <formula>NOT(ISERROR(SEARCH("Extremo",W6)))</formula>
    </cfRule>
    <cfRule type="containsText" dxfId="9584" priority="1901" operator="containsText" text="Alto">
      <formula>NOT(ISERROR(SEARCH("Alto",W6)))</formula>
    </cfRule>
    <cfRule type="containsText" dxfId="9583" priority="1902" operator="containsText" text="Bajo">
      <formula>NOT(ISERROR(SEARCH("Bajo",W6)))</formula>
    </cfRule>
    <cfRule type="containsText" dxfId="9582" priority="1903" operator="containsText" text="Catastrófico">
      <formula>NOT(ISERROR(SEARCH("Catastrófico",W6)))</formula>
    </cfRule>
    <cfRule type="containsText" dxfId="9581" priority="1904" operator="containsText" text="Mayor">
      <formula>NOT(ISERROR(SEARCH("Mayor",W6)))</formula>
    </cfRule>
    <cfRule type="containsText" dxfId="9580" priority="1905" operator="containsText" text="Moderado">
      <formula>NOT(ISERROR(SEARCH("Moderado",W6)))</formula>
    </cfRule>
    <cfRule type="containsText" dxfId="9579" priority="1906" operator="containsText" text="Menor">
      <formula>NOT(ISERROR(SEARCH("Menor",W6)))</formula>
    </cfRule>
    <cfRule type="containsText" dxfId="9578" priority="1907" operator="containsText" text="Leve">
      <formula>NOT(ISERROR(SEARCH("Leve",W6)))</formula>
    </cfRule>
    <cfRule type="containsText" dxfId="9577" priority="1908" operator="containsText" text="Muy a">
      <formula>NOT(ISERROR(SEARCH("Muy a",W6)))</formula>
    </cfRule>
    <cfRule type="containsText" dxfId="9576" priority="1909" operator="containsText" text="Muy b">
      <formula>NOT(ISERROR(SEARCH("Muy b",W6)))</formula>
    </cfRule>
    <cfRule type="containsText" dxfId="9575" priority="1910" operator="containsText" text="Baja">
      <formula>NOT(ISERROR(SEARCH("Baja",W6)))</formula>
    </cfRule>
    <cfRule type="containsText" dxfId="9574" priority="1911" operator="containsText" text="Media">
      <formula>NOT(ISERROR(SEARCH("Media",W6)))</formula>
    </cfRule>
    <cfRule type="containsText" dxfId="9573" priority="1912" operator="containsText" text="Alta">
      <formula>NOT(ISERROR(SEARCH("Alta",W6)))</formula>
    </cfRule>
  </conditionalFormatting>
  <conditionalFormatting sqref="AA6">
    <cfRule type="cellIs" dxfId="9572" priority="1859" operator="equal">
      <formula>100%</formula>
    </cfRule>
    <cfRule type="cellIs" dxfId="9571" priority="1860" operator="equal">
      <formula>75%</formula>
    </cfRule>
    <cfRule type="cellIs" dxfId="9570" priority="1861" operator="equal">
      <formula>50%</formula>
    </cfRule>
    <cfRule type="cellIs" dxfId="9569" priority="1862" operator="equal">
      <formula>25%</formula>
    </cfRule>
    <cfRule type="containsText" dxfId="9568" priority="1863" operator="containsText" text="Extremo">
      <formula>NOT(ISERROR(SEARCH("Extremo",AA6)))</formula>
    </cfRule>
    <cfRule type="containsText" dxfId="9567" priority="1864" operator="containsText" text="Alto">
      <formula>NOT(ISERROR(SEARCH("Alto",AA6)))</formula>
    </cfRule>
    <cfRule type="containsText" dxfId="9566" priority="1865" operator="containsText" text="Bajo">
      <formula>NOT(ISERROR(SEARCH("Bajo",AA6)))</formula>
    </cfRule>
    <cfRule type="containsText" dxfId="9565" priority="1866" operator="containsText" text="Catastrófico">
      <formula>NOT(ISERROR(SEARCH("Catastrófico",AA6)))</formula>
    </cfRule>
    <cfRule type="containsText" dxfId="9564" priority="1867" operator="containsText" text="Mayor">
      <formula>NOT(ISERROR(SEARCH("Mayor",AA6)))</formula>
    </cfRule>
    <cfRule type="containsText" dxfId="9563" priority="1868" operator="containsText" text="Moderado">
      <formula>NOT(ISERROR(SEARCH("Moderado",AA6)))</formula>
    </cfRule>
    <cfRule type="containsText" dxfId="9562" priority="1869" operator="containsText" text="Menor">
      <formula>NOT(ISERROR(SEARCH("Menor",AA6)))</formula>
    </cfRule>
    <cfRule type="containsText" dxfId="9561" priority="1870" operator="containsText" text="Leve">
      <formula>NOT(ISERROR(SEARCH("Leve",AA6)))</formula>
    </cfRule>
    <cfRule type="containsText" dxfId="9560" priority="1871" operator="containsText" text="Muy a">
      <formula>NOT(ISERROR(SEARCH("Muy a",AA6)))</formula>
    </cfRule>
    <cfRule type="containsText" dxfId="9559" priority="1872" operator="containsText" text="Muy b">
      <formula>NOT(ISERROR(SEARCH("Muy b",AA6)))</formula>
    </cfRule>
    <cfRule type="containsText" dxfId="9558" priority="1873" operator="containsText" text="Baja">
      <formula>NOT(ISERROR(SEARCH("Baja",AA6)))</formula>
    </cfRule>
    <cfRule type="containsText" dxfId="9557" priority="1874" operator="containsText" text="Media">
      <formula>NOT(ISERROR(SEARCH("Media",AA6)))</formula>
    </cfRule>
    <cfRule type="containsText" dxfId="9556" priority="1875" operator="containsText" text="Alta">
      <formula>NOT(ISERROR(SEARCH("Alta",AA6)))</formula>
    </cfRule>
  </conditionalFormatting>
  <conditionalFormatting sqref="AU6">
    <cfRule type="containsText" dxfId="9555" priority="1853" operator="containsText" text="BAJA">
      <formula>NOT(ISERROR(SEARCH("BAJA",AU6)))</formula>
    </cfRule>
    <cfRule type="containsText" dxfId="9554" priority="1854" operator="containsText" text="MEDIA">
      <formula>NOT(ISERROR(SEARCH("MEDIA",AU6)))</formula>
    </cfRule>
    <cfRule type="containsText" dxfId="9553" priority="1855" operator="containsText" text="ALTA">
      <formula>NOT(ISERROR(SEARCH("ALTA",AU6)))</formula>
    </cfRule>
  </conditionalFormatting>
  <conditionalFormatting sqref="AU7:AU10">
    <cfRule type="containsText" dxfId="9552" priority="1850" operator="containsText" text="BAJA">
      <formula>NOT(ISERROR(SEARCH("BAJA",AU7)))</formula>
    </cfRule>
    <cfRule type="containsText" dxfId="9551" priority="1851" operator="containsText" text="MEDIA">
      <formula>NOT(ISERROR(SEARCH("MEDIA",AU7)))</formula>
    </cfRule>
    <cfRule type="containsText" dxfId="9550" priority="1852" operator="containsText" text="ALTA">
      <formula>NOT(ISERROR(SEARCH("ALTA",AU7)))</formula>
    </cfRule>
  </conditionalFormatting>
  <conditionalFormatting sqref="AW6">
    <cfRule type="cellIs" dxfId="9549" priority="1823" operator="equal">
      <formula>100%</formula>
    </cfRule>
    <cfRule type="cellIs" dxfId="9548" priority="1824" operator="equal">
      <formula>80%</formula>
    </cfRule>
    <cfRule type="cellIs" dxfId="9547" priority="1825" operator="equal">
      <formula>60%</formula>
    </cfRule>
    <cfRule type="cellIs" dxfId="9546" priority="1826" operator="equal">
      <formula>40%</formula>
    </cfRule>
    <cfRule type="cellIs" dxfId="9545" priority="1827" operator="equal">
      <formula>0.2</formula>
    </cfRule>
    <cfRule type="containsText" dxfId="9544" priority="1828" operator="containsText" text="Extremo">
      <formula>NOT(ISERROR(SEARCH("Extremo",AW6)))</formula>
    </cfRule>
    <cfRule type="containsText" dxfId="9543" priority="1829" operator="containsText" text="Alto">
      <formula>NOT(ISERROR(SEARCH("Alto",AW6)))</formula>
    </cfRule>
    <cfRule type="containsText" dxfId="9542" priority="1830" operator="containsText" text="Bajo">
      <formula>NOT(ISERROR(SEARCH("Bajo",AW6)))</formula>
    </cfRule>
    <cfRule type="containsText" dxfId="9541" priority="1831" operator="containsText" text="Catastrófico">
      <formula>NOT(ISERROR(SEARCH("Catastrófico",AW6)))</formula>
    </cfRule>
    <cfRule type="containsText" dxfId="9540" priority="1832" operator="containsText" text="Mayor">
      <formula>NOT(ISERROR(SEARCH("Mayor",AW6)))</formula>
    </cfRule>
    <cfRule type="containsText" dxfId="9539" priority="1833" operator="containsText" text="Moderado">
      <formula>NOT(ISERROR(SEARCH("Moderado",AW6)))</formula>
    </cfRule>
    <cfRule type="containsText" dxfId="9538" priority="1834" operator="containsText" text="Menor">
      <formula>NOT(ISERROR(SEARCH("Menor",AW6)))</formula>
    </cfRule>
    <cfRule type="containsText" dxfId="9537" priority="1835" operator="containsText" text="Leve">
      <formula>NOT(ISERROR(SEARCH("Leve",AW6)))</formula>
    </cfRule>
    <cfRule type="containsText" dxfId="9536" priority="1836" operator="containsText" text="Muy a">
      <formula>NOT(ISERROR(SEARCH("Muy a",AW6)))</formula>
    </cfRule>
    <cfRule type="containsText" dxfId="9535" priority="1837" operator="containsText" text="Muy b">
      <formula>NOT(ISERROR(SEARCH("Muy b",AW6)))</formula>
    </cfRule>
    <cfRule type="containsText" dxfId="9534" priority="1838" operator="containsText" text="Baja">
      <formula>NOT(ISERROR(SEARCH("Baja",AW6)))</formula>
    </cfRule>
    <cfRule type="containsText" dxfId="9533" priority="1839" operator="containsText" text="Media">
      <formula>NOT(ISERROR(SEARCH("Media",AW6)))</formula>
    </cfRule>
    <cfRule type="containsText" dxfId="9532" priority="1840" operator="containsText" text="Alta">
      <formula>NOT(ISERROR(SEARCH("Alta",AW6)))</formula>
    </cfRule>
  </conditionalFormatting>
  <conditionalFormatting sqref="AV6">
    <cfRule type="cellIs" dxfId="9531" priority="1792" operator="greaterThan">
      <formula>75%</formula>
    </cfRule>
    <cfRule type="cellIs" dxfId="9530" priority="1793" operator="between">
      <formula>51%</formula>
      <formula>75%</formula>
    </cfRule>
    <cfRule type="cellIs" dxfId="9529" priority="1794" operator="between">
      <formula>26%</formula>
      <formula>50%</formula>
    </cfRule>
    <cfRule type="cellIs" dxfId="9528" priority="1795" operator="between">
      <formula>0%</formula>
      <formula>25%</formula>
    </cfRule>
    <cfRule type="containsText" dxfId="9527" priority="1796" operator="containsText" text="BAJA">
      <formula>NOT(ISERROR(SEARCH("BAJA",AV6)))</formula>
    </cfRule>
    <cfRule type="containsText" dxfId="9526" priority="1797" operator="containsText" text="MEDIA">
      <formula>NOT(ISERROR(SEARCH("MEDIA",AV6)))</formula>
    </cfRule>
    <cfRule type="containsText" dxfId="9525" priority="1798" operator="containsText" text="ALTA">
      <formula>NOT(ISERROR(SEARCH("ALTA",AV6)))</formula>
    </cfRule>
  </conditionalFormatting>
  <conditionalFormatting sqref="AV7:AV10">
    <cfRule type="cellIs" dxfId="9524" priority="1785" operator="greaterThan">
      <formula>75%</formula>
    </cfRule>
    <cfRule type="cellIs" dxfId="9523" priority="1786" operator="between">
      <formula>51%</formula>
      <formula>75%</formula>
    </cfRule>
    <cfRule type="cellIs" dxfId="9522" priority="1787" operator="between">
      <formula>26%</formula>
      <formula>50%</formula>
    </cfRule>
    <cfRule type="cellIs" dxfId="9521" priority="1788" operator="between">
      <formula>0%</formula>
      <formula>25%</formula>
    </cfRule>
    <cfRule type="containsText" dxfId="9520" priority="1789" operator="containsText" text="BAJA">
      <formula>NOT(ISERROR(SEARCH("BAJA",AV7)))</formula>
    </cfRule>
    <cfRule type="containsText" dxfId="9519" priority="1790" operator="containsText" text="MEDIA">
      <formula>NOT(ISERROR(SEARCH("MEDIA",AV7)))</formula>
    </cfRule>
    <cfRule type="containsText" dxfId="9518" priority="1791" operator="containsText" text="ALTA">
      <formula>NOT(ISERROR(SEARCH("ALTA",AV7)))</formula>
    </cfRule>
  </conditionalFormatting>
  <conditionalFormatting sqref="AD7">
    <cfRule type="containsText" dxfId="9517" priority="1689" operator="containsText" text="BAJA">
      <formula>NOT(ISERROR(SEARCH("BAJA",AD7)))</formula>
    </cfRule>
    <cfRule type="containsText" dxfId="9516" priority="1690" operator="containsText" text="MEDIA">
      <formula>NOT(ISERROR(SEARCH("MEDIA",AD7)))</formula>
    </cfRule>
    <cfRule type="containsText" dxfId="9515" priority="1691" operator="containsText" text="ALTA">
      <formula>NOT(ISERROR(SEARCH("ALTA",AD7)))</formula>
    </cfRule>
  </conditionalFormatting>
  <conditionalFormatting sqref="AP6">
    <cfRule type="containsText" dxfId="9514" priority="1668" operator="containsText" text="BAJA">
      <formula>NOT(ISERROR(SEARCH("BAJA",AP6)))</formula>
    </cfRule>
    <cfRule type="containsText" dxfId="9513" priority="1669" operator="containsText" text="MEDIA">
      <formula>NOT(ISERROR(SEARCH("MEDIA",AP6)))</formula>
    </cfRule>
    <cfRule type="containsText" dxfId="9512" priority="1670" operator="containsText" text="ALTA">
      <formula>NOT(ISERROR(SEARCH("ALTA",AP6)))</formula>
    </cfRule>
  </conditionalFormatting>
  <conditionalFormatting sqref="AL6">
    <cfRule type="containsText" dxfId="9511" priority="1680" operator="containsText" text="BAJA">
      <formula>NOT(ISERROR(SEARCH("BAJA",AL6)))</formula>
    </cfRule>
    <cfRule type="containsText" dxfId="9510" priority="1681" operator="containsText" text="MEDIA">
      <formula>NOT(ISERROR(SEARCH("MEDIA",AL6)))</formula>
    </cfRule>
    <cfRule type="containsText" dxfId="9509" priority="1682" operator="containsText" text="ALTA">
      <formula>NOT(ISERROR(SEARCH("ALTA",AL6)))</formula>
    </cfRule>
  </conditionalFormatting>
  <conditionalFormatting sqref="AS6">
    <cfRule type="containsText" dxfId="9508" priority="1677" operator="containsText" text="BAJA">
      <formula>NOT(ISERROR(SEARCH("BAJA",AS6)))</formula>
    </cfRule>
    <cfRule type="containsText" dxfId="9507" priority="1678" operator="containsText" text="MEDIA">
      <formula>NOT(ISERROR(SEARCH("MEDIA",AS6)))</formula>
    </cfRule>
    <cfRule type="containsText" dxfId="9506" priority="1679" operator="containsText" text="ALTA">
      <formula>NOT(ISERROR(SEARCH("ALTA",AS6)))</formula>
    </cfRule>
  </conditionalFormatting>
  <conditionalFormatting sqref="AS7">
    <cfRule type="containsText" dxfId="9505" priority="1674" operator="containsText" text="BAJA">
      <formula>NOT(ISERROR(SEARCH("BAJA",AS7)))</formula>
    </cfRule>
    <cfRule type="containsText" dxfId="9504" priority="1675" operator="containsText" text="MEDIA">
      <formula>NOT(ISERROR(SEARCH("MEDIA",AS7)))</formula>
    </cfRule>
    <cfRule type="containsText" dxfId="9503" priority="1676" operator="containsText" text="ALTA">
      <formula>NOT(ISERROR(SEARCH("ALTA",AS7)))</formula>
    </cfRule>
  </conditionalFormatting>
  <conditionalFormatting sqref="AS8:AS10">
    <cfRule type="containsText" dxfId="9502" priority="1671" operator="containsText" text="BAJA">
      <formula>NOT(ISERROR(SEARCH("BAJA",AS8)))</formula>
    </cfRule>
    <cfRule type="containsText" dxfId="9501" priority="1672" operator="containsText" text="MEDIA">
      <formula>NOT(ISERROR(SEARCH("MEDIA",AS8)))</formula>
    </cfRule>
    <cfRule type="containsText" dxfId="9500" priority="1673" operator="containsText" text="ALTA">
      <formula>NOT(ISERROR(SEARCH("ALTA",AS8)))</formula>
    </cfRule>
  </conditionalFormatting>
  <conditionalFormatting sqref="AC11">
    <cfRule type="containsText" dxfId="9499" priority="1583" operator="containsText" text="BAJA">
      <formula>NOT(ISERROR(SEARCH("BAJA",AC11)))</formula>
    </cfRule>
    <cfRule type="containsText" dxfId="9498" priority="1584" operator="containsText" text="MEDIA">
      <formula>NOT(ISERROR(SEARCH("MEDIA",AC11)))</formula>
    </cfRule>
    <cfRule type="containsText" dxfId="9497" priority="1585" operator="containsText" text="ALTA">
      <formula>NOT(ISERROR(SEARCH("ALTA",AC11)))</formula>
    </cfRule>
  </conditionalFormatting>
  <conditionalFormatting sqref="AP7">
    <cfRule type="containsText" dxfId="9496" priority="1665" operator="containsText" text="BAJA">
      <formula>NOT(ISERROR(SEARCH("BAJA",AP7)))</formula>
    </cfRule>
    <cfRule type="containsText" dxfId="9495" priority="1666" operator="containsText" text="MEDIA">
      <formula>NOT(ISERROR(SEARCH("MEDIA",AP7)))</formula>
    </cfRule>
    <cfRule type="containsText" dxfId="9494" priority="1667" operator="containsText" text="ALTA">
      <formula>NOT(ISERROR(SEARCH("ALTA",AP7)))</formula>
    </cfRule>
  </conditionalFormatting>
  <conditionalFormatting sqref="AJ11:AK11">
    <cfRule type="containsText" dxfId="9493" priority="1659" operator="containsText" text="BAJA">
      <formula>NOT(ISERROR(SEARCH("BAJA",AJ11)))</formula>
    </cfRule>
    <cfRule type="containsText" dxfId="9492" priority="1660" operator="containsText" text="MEDIA">
      <formula>NOT(ISERROR(SEARCH("MEDIA",AJ11)))</formula>
    </cfRule>
    <cfRule type="containsText" dxfId="9491" priority="1661" operator="containsText" text="ALTA">
      <formula>NOT(ISERROR(SEARCH("ALTA",AJ11)))</formula>
    </cfRule>
  </conditionalFormatting>
  <conditionalFormatting sqref="AU11:AV11">
    <cfRule type="cellIs" dxfId="9490" priority="1599" operator="greaterThan">
      <formula>75%</formula>
    </cfRule>
    <cfRule type="cellIs" dxfId="9489" priority="1600" operator="between">
      <formula>51%</formula>
      <formula>75%</formula>
    </cfRule>
    <cfRule type="cellIs" dxfId="9488" priority="1601" operator="between">
      <formula>26%</formula>
      <formula>50%</formula>
    </cfRule>
    <cfRule type="cellIs" dxfId="9487" priority="1602" operator="between">
      <formula>0%</formula>
      <formula>25%</formula>
    </cfRule>
    <cfRule type="containsText" dxfId="9486" priority="1662" operator="containsText" text="BAJA">
      <formula>NOT(ISERROR(SEARCH("BAJA",AU11)))</formula>
    </cfRule>
    <cfRule type="containsText" dxfId="9485" priority="1663" operator="containsText" text="MEDIA">
      <formula>NOT(ISERROR(SEARCH("MEDIA",AU11)))</formula>
    </cfRule>
    <cfRule type="containsText" dxfId="9484" priority="1664" operator="containsText" text="ALTA">
      <formula>NOT(ISERROR(SEARCH("ALTA",AU11)))</formula>
    </cfRule>
  </conditionalFormatting>
  <conditionalFormatting sqref="V11:X11 Z11 AW11:AX11">
    <cfRule type="cellIs" dxfId="9483" priority="1628" operator="equal">
      <formula>100%</formula>
    </cfRule>
    <cfRule type="cellIs" dxfId="9482" priority="1629" operator="equal">
      <formula>80%</formula>
    </cfRule>
    <cfRule type="cellIs" dxfId="9481" priority="1630" operator="equal">
      <formula>60%</formula>
    </cfRule>
    <cfRule type="cellIs" dxfId="9480" priority="1631" operator="equal">
      <formula>40%</formula>
    </cfRule>
    <cfRule type="cellIs" dxfId="9479" priority="1632" operator="equal">
      <formula>0.2</formula>
    </cfRule>
    <cfRule type="containsText" dxfId="9478" priority="1646" operator="containsText" text="Extremo">
      <formula>NOT(ISERROR(SEARCH("Extremo",V11)))</formula>
    </cfRule>
    <cfRule type="containsText" dxfId="9477" priority="1647" operator="containsText" text="Alto">
      <formula>NOT(ISERROR(SEARCH("Alto",V11)))</formula>
    </cfRule>
    <cfRule type="containsText" dxfId="9476" priority="1648" operator="containsText" text="Bajo">
      <formula>NOT(ISERROR(SEARCH("Bajo",V11)))</formula>
    </cfRule>
    <cfRule type="containsText" dxfId="9475" priority="1649" operator="containsText" text="Catastrófico">
      <formula>NOT(ISERROR(SEARCH("Catastrófico",V11)))</formula>
    </cfRule>
    <cfRule type="containsText" dxfId="9474" priority="1650" operator="containsText" text="Mayor">
      <formula>NOT(ISERROR(SEARCH("Mayor",V11)))</formula>
    </cfRule>
    <cfRule type="containsText" dxfId="9473" priority="1651" operator="containsText" text="Moderado">
      <formula>NOT(ISERROR(SEARCH("Moderado",V11)))</formula>
    </cfRule>
    <cfRule type="containsText" dxfId="9472" priority="1652" operator="containsText" text="Menor">
      <formula>NOT(ISERROR(SEARCH("Menor",V11)))</formula>
    </cfRule>
    <cfRule type="containsText" dxfId="9471" priority="1653" operator="containsText" text="Leve">
      <formula>NOT(ISERROR(SEARCH("Leve",V11)))</formula>
    </cfRule>
    <cfRule type="containsText" dxfId="9470" priority="1654" operator="containsText" text="Muy a">
      <formula>NOT(ISERROR(SEARCH("Muy a",V11)))</formula>
    </cfRule>
    <cfRule type="containsText" dxfId="9469" priority="1655" operator="containsText" text="Muy b">
      <formula>NOT(ISERROR(SEARCH("Muy b",V11)))</formula>
    </cfRule>
    <cfRule type="containsText" dxfId="9468" priority="1656" operator="containsText" text="Baja">
      <formula>NOT(ISERROR(SEARCH("Baja",V11)))</formula>
    </cfRule>
    <cfRule type="containsText" dxfId="9467" priority="1657" operator="containsText" text="Media">
      <formula>NOT(ISERROR(SEARCH("Media",V11)))</formula>
    </cfRule>
    <cfRule type="containsText" dxfId="9466" priority="1658" operator="containsText" text="Alta">
      <formula>NOT(ISERROR(SEARCH("Alta",V11)))</formula>
    </cfRule>
  </conditionalFormatting>
  <conditionalFormatting sqref="AA11">
    <cfRule type="cellIs" dxfId="9465" priority="1606" operator="equal">
      <formula>100%</formula>
    </cfRule>
    <cfRule type="cellIs" dxfId="9464" priority="1607" operator="equal">
      <formula>75%</formula>
    </cfRule>
    <cfRule type="cellIs" dxfId="9463" priority="1608" operator="equal">
      <formula>50%</formula>
    </cfRule>
    <cfRule type="cellIs" dxfId="9462" priority="1609" operator="equal">
      <formula>25%</formula>
    </cfRule>
    <cfRule type="containsText" dxfId="9461" priority="1633" operator="containsText" text="Extremo">
      <formula>NOT(ISERROR(SEARCH("Extremo",AA11)))</formula>
    </cfRule>
    <cfRule type="containsText" dxfId="9460" priority="1634" operator="containsText" text="Alto">
      <formula>NOT(ISERROR(SEARCH("Alto",AA11)))</formula>
    </cfRule>
    <cfRule type="containsText" dxfId="9459" priority="1635" operator="containsText" text="Bajo">
      <formula>NOT(ISERROR(SEARCH("Bajo",AA11)))</formula>
    </cfRule>
    <cfRule type="containsText" dxfId="9458" priority="1636" operator="containsText" text="Catastrófico">
      <formula>NOT(ISERROR(SEARCH("Catastrófico",AA11)))</formula>
    </cfRule>
    <cfRule type="containsText" dxfId="9457" priority="1637" operator="containsText" text="Mayor">
      <formula>NOT(ISERROR(SEARCH("Mayor",AA11)))</formula>
    </cfRule>
    <cfRule type="containsText" dxfId="9456" priority="1638" operator="containsText" text="Moderado">
      <formula>NOT(ISERROR(SEARCH("Moderado",AA11)))</formula>
    </cfRule>
    <cfRule type="containsText" dxfId="9455" priority="1639" operator="containsText" text="Menor">
      <formula>NOT(ISERROR(SEARCH("Menor",AA11)))</formula>
    </cfRule>
    <cfRule type="containsText" dxfId="9454" priority="1640" operator="containsText" text="Leve">
      <formula>NOT(ISERROR(SEARCH("Leve",AA11)))</formula>
    </cfRule>
    <cfRule type="containsText" dxfId="9453" priority="1641" operator="containsText" text="Muy a">
      <formula>NOT(ISERROR(SEARCH("Muy a",AA11)))</formula>
    </cfRule>
    <cfRule type="containsText" dxfId="9452" priority="1642" operator="containsText" text="Muy b">
      <formula>NOT(ISERROR(SEARCH("Muy b",AA11)))</formula>
    </cfRule>
    <cfRule type="containsText" dxfId="9451" priority="1643" operator="containsText" text="Baja">
      <formula>NOT(ISERROR(SEARCH("Baja",AA11)))</formula>
    </cfRule>
    <cfRule type="containsText" dxfId="9450" priority="1644" operator="containsText" text="Media">
      <formula>NOT(ISERROR(SEARCH("Media",AA11)))</formula>
    </cfRule>
    <cfRule type="containsText" dxfId="9449" priority="1645" operator="containsText" text="Alta">
      <formula>NOT(ISERROR(SEARCH("Alta",AA11)))</formula>
    </cfRule>
  </conditionalFormatting>
  <conditionalFormatting sqref="Y11">
    <cfRule type="cellIs" dxfId="9448" priority="1610" operator="equal">
      <formula>100%</formula>
    </cfRule>
    <cfRule type="cellIs" dxfId="9447" priority="1611" operator="equal">
      <formula>80%</formula>
    </cfRule>
    <cfRule type="cellIs" dxfId="9446" priority="1612" operator="equal">
      <formula>60%</formula>
    </cfRule>
    <cfRule type="cellIs" dxfId="9445" priority="1613" operator="equal">
      <formula>40%</formula>
    </cfRule>
    <cfRule type="cellIs" dxfId="9444" priority="1614" operator="equal">
      <formula>0.2</formula>
    </cfRule>
    <cfRule type="containsText" dxfId="9443" priority="1615" operator="containsText" text="Extremo">
      <formula>NOT(ISERROR(SEARCH("Extremo",Y11)))</formula>
    </cfRule>
    <cfRule type="containsText" dxfId="9442" priority="1616" operator="containsText" text="Alto">
      <formula>NOT(ISERROR(SEARCH("Alto",Y11)))</formula>
    </cfRule>
    <cfRule type="containsText" dxfId="9441" priority="1617" operator="containsText" text="Bajo">
      <formula>NOT(ISERROR(SEARCH("Bajo",Y11)))</formula>
    </cfRule>
    <cfRule type="containsText" dxfId="9440" priority="1618" operator="containsText" text="Catastrófico">
      <formula>NOT(ISERROR(SEARCH("Catastrófico",Y11)))</formula>
    </cfRule>
    <cfRule type="containsText" dxfId="9439" priority="1619" operator="containsText" text="Mayor">
      <formula>NOT(ISERROR(SEARCH("Mayor",Y11)))</formula>
    </cfRule>
    <cfRule type="containsText" dxfId="9438" priority="1620" operator="containsText" text="Moderado">
      <formula>NOT(ISERROR(SEARCH("Moderado",Y11)))</formula>
    </cfRule>
    <cfRule type="containsText" dxfId="9437" priority="1621" operator="containsText" text="Menor">
      <formula>NOT(ISERROR(SEARCH("Menor",Y11)))</formula>
    </cfRule>
    <cfRule type="containsText" dxfId="9436" priority="1622" operator="containsText" text="Leve">
      <formula>NOT(ISERROR(SEARCH("Leve",Y11)))</formula>
    </cfRule>
    <cfRule type="containsText" dxfId="9435" priority="1623" operator="containsText" text="Muy a">
      <formula>NOT(ISERROR(SEARCH("Muy a",Y11)))</formula>
    </cfRule>
    <cfRule type="containsText" dxfId="9434" priority="1624" operator="containsText" text="Muy b">
      <formula>NOT(ISERROR(SEARCH("Muy b",Y11)))</formula>
    </cfRule>
    <cfRule type="containsText" dxfId="9433" priority="1625" operator="containsText" text="Baja">
      <formula>NOT(ISERROR(SEARCH("Baja",Y11)))</formula>
    </cfRule>
    <cfRule type="containsText" dxfId="9432" priority="1626" operator="containsText" text="Media">
      <formula>NOT(ISERROR(SEARCH("Media",Y11)))</formula>
    </cfRule>
    <cfRule type="containsText" dxfId="9431" priority="1627" operator="containsText" text="Alta">
      <formula>NOT(ISERROR(SEARCH("Alta",Y11)))</formula>
    </cfRule>
  </conditionalFormatting>
  <conditionalFormatting sqref="AD11">
    <cfRule type="containsText" dxfId="9430" priority="1589" operator="containsText" text="BAJA">
      <formula>NOT(ISERROR(SEARCH("BAJA",AD11)))</formula>
    </cfRule>
    <cfRule type="containsText" dxfId="9429" priority="1590" operator="containsText" text="MEDIA">
      <formula>NOT(ISERROR(SEARCH("MEDIA",AD11)))</formula>
    </cfRule>
    <cfRule type="containsText" dxfId="9428" priority="1591" operator="containsText" text="ALTA">
      <formula>NOT(ISERROR(SEARCH("ALTA",AD11)))</formula>
    </cfRule>
  </conditionalFormatting>
  <conditionalFormatting sqref="AN15">
    <cfRule type="containsText" dxfId="9427" priority="1234" operator="containsText" text="BAJA">
      <formula>NOT(ISERROR(SEARCH("BAJA",AN15)))</formula>
    </cfRule>
    <cfRule type="containsText" dxfId="9426" priority="1235" operator="containsText" text="MEDIA">
      <formula>NOT(ISERROR(SEARCH("MEDIA",AN15)))</formula>
    </cfRule>
    <cfRule type="containsText" dxfId="9425" priority="1236" operator="containsText" text="ALTA">
      <formula>NOT(ISERROR(SEARCH("ALTA",AN15)))</formula>
    </cfRule>
  </conditionalFormatting>
  <conditionalFormatting sqref="AS15">
    <cfRule type="containsText" dxfId="9424" priority="1231" operator="containsText" text="BAJA">
      <formula>NOT(ISERROR(SEARCH("BAJA",AS15)))</formula>
    </cfRule>
    <cfRule type="containsText" dxfId="9423" priority="1232" operator="containsText" text="MEDIA">
      <formula>NOT(ISERROR(SEARCH("MEDIA",AS15)))</formula>
    </cfRule>
    <cfRule type="containsText" dxfId="9422" priority="1233" operator="containsText" text="ALTA">
      <formula>NOT(ISERROR(SEARCH("ALTA",AS15)))</formula>
    </cfRule>
  </conditionalFormatting>
  <conditionalFormatting sqref="AL11">
    <cfRule type="containsText" dxfId="9421" priority="1577" operator="containsText" text="BAJA">
      <formula>NOT(ISERROR(SEARCH("BAJA",AL11)))</formula>
    </cfRule>
    <cfRule type="containsText" dxfId="9420" priority="1578" operator="containsText" text="MEDIA">
      <formula>NOT(ISERROR(SEARCH("MEDIA",AL11)))</formula>
    </cfRule>
    <cfRule type="containsText" dxfId="9419" priority="1579" operator="containsText" text="ALTA">
      <formula>NOT(ISERROR(SEARCH("ALTA",AL11)))</formula>
    </cfRule>
  </conditionalFormatting>
  <conditionalFormatting sqref="AN11">
    <cfRule type="containsText" dxfId="9418" priority="1574" operator="containsText" text="BAJA">
      <formula>NOT(ISERROR(SEARCH("BAJA",AN11)))</formula>
    </cfRule>
    <cfRule type="containsText" dxfId="9417" priority="1575" operator="containsText" text="MEDIA">
      <formula>NOT(ISERROR(SEARCH("MEDIA",AN11)))</formula>
    </cfRule>
    <cfRule type="containsText" dxfId="9416" priority="1576" operator="containsText" text="ALTA">
      <formula>NOT(ISERROR(SEARCH("ALTA",AN11)))</formula>
    </cfRule>
  </conditionalFormatting>
  <conditionalFormatting sqref="AS11">
    <cfRule type="containsText" dxfId="9415" priority="1571" operator="containsText" text="BAJA">
      <formula>NOT(ISERROR(SEARCH("BAJA",AS11)))</formula>
    </cfRule>
    <cfRule type="containsText" dxfId="9414" priority="1572" operator="containsText" text="MEDIA">
      <formula>NOT(ISERROR(SEARCH("MEDIA",AS11)))</formula>
    </cfRule>
    <cfRule type="containsText" dxfId="9413" priority="1573" operator="containsText" text="ALTA">
      <formula>NOT(ISERROR(SEARCH("ALTA",AS11)))</formula>
    </cfRule>
  </conditionalFormatting>
  <conditionalFormatting sqref="AS11">
    <cfRule type="containsText" dxfId="9412" priority="1568" operator="containsText" text="BAJA">
      <formula>NOT(ISERROR(SEARCH("BAJA",AS11)))</formula>
    </cfRule>
    <cfRule type="containsText" dxfId="9411" priority="1569" operator="containsText" text="MEDIA">
      <formula>NOT(ISERROR(SEARCH("MEDIA",AS11)))</formula>
    </cfRule>
    <cfRule type="containsText" dxfId="9410" priority="1570" operator="containsText" text="ALTA">
      <formula>NOT(ISERROR(SEARCH("ALTA",AS11)))</formula>
    </cfRule>
  </conditionalFormatting>
  <conditionalFormatting sqref="AP11">
    <cfRule type="containsText" dxfId="9409" priority="1562" operator="containsText" text="BAJA">
      <formula>NOT(ISERROR(SEARCH("BAJA",AP11)))</formula>
    </cfRule>
    <cfRule type="containsText" dxfId="9408" priority="1563" operator="containsText" text="MEDIA">
      <formula>NOT(ISERROR(SEARCH("MEDIA",AP11)))</formula>
    </cfRule>
    <cfRule type="containsText" dxfId="9407" priority="1564" operator="containsText" text="ALTA">
      <formula>NOT(ISERROR(SEARCH("ALTA",AP11)))</formula>
    </cfRule>
  </conditionalFormatting>
  <conditionalFormatting sqref="AJ12:AK13 AR12">
    <cfRule type="containsText" dxfId="9406" priority="1556" operator="containsText" text="BAJA">
      <formula>NOT(ISERROR(SEARCH("BAJA",AJ12)))</formula>
    </cfRule>
    <cfRule type="containsText" dxfId="9405" priority="1557" operator="containsText" text="MEDIA">
      <formula>NOT(ISERROR(SEARCH("MEDIA",AJ12)))</formula>
    </cfRule>
    <cfRule type="containsText" dxfId="9404" priority="1558" operator="containsText" text="ALTA">
      <formula>NOT(ISERROR(SEARCH("ALTA",AJ12)))</formula>
    </cfRule>
  </conditionalFormatting>
  <conditionalFormatting sqref="AU12">
    <cfRule type="containsText" dxfId="9403" priority="1427" operator="containsText" text="BAJA">
      <formula>NOT(ISERROR(SEARCH("BAJA",AU12)))</formula>
    </cfRule>
    <cfRule type="containsText" dxfId="9402" priority="1428" operator="containsText" text="MEDIA">
      <formula>NOT(ISERROR(SEARCH("MEDIA",AU12)))</formula>
    </cfRule>
    <cfRule type="containsText" dxfId="9401" priority="1429" operator="containsText" text="ALTA">
      <formula>NOT(ISERROR(SEARCH("ALTA",AU12)))</formula>
    </cfRule>
  </conditionalFormatting>
  <conditionalFormatting sqref="AU13">
    <cfRule type="containsText" dxfId="9400" priority="1424" operator="containsText" text="BAJA">
      <formula>NOT(ISERROR(SEARCH("BAJA",AU13)))</formula>
    </cfRule>
    <cfRule type="containsText" dxfId="9399" priority="1425" operator="containsText" text="MEDIA">
      <formula>NOT(ISERROR(SEARCH("MEDIA",AU13)))</formula>
    </cfRule>
    <cfRule type="containsText" dxfId="9398" priority="1426" operator="containsText" text="ALTA">
      <formula>NOT(ISERROR(SEARCH("ALTA",AU13)))</formula>
    </cfRule>
  </conditionalFormatting>
  <conditionalFormatting sqref="AU14">
    <cfRule type="containsText" dxfId="9397" priority="1421" operator="containsText" text="BAJA">
      <formula>NOT(ISERROR(SEARCH("BAJA",AU14)))</formula>
    </cfRule>
    <cfRule type="containsText" dxfId="9396" priority="1422" operator="containsText" text="MEDIA">
      <formula>NOT(ISERROR(SEARCH("MEDIA",AU14)))</formula>
    </cfRule>
    <cfRule type="containsText" dxfId="9395" priority="1423" operator="containsText" text="ALTA">
      <formula>NOT(ISERROR(SEARCH("ALTA",AU14)))</formula>
    </cfRule>
  </conditionalFormatting>
  <conditionalFormatting sqref="AX12">
    <cfRule type="cellIs" dxfId="9394" priority="1495" operator="equal">
      <formula>100%</formula>
    </cfRule>
    <cfRule type="cellIs" dxfId="9393" priority="1496" operator="equal">
      <formula>80%</formula>
    </cfRule>
    <cfRule type="cellIs" dxfId="9392" priority="1497" operator="equal">
      <formula>60%</formula>
    </cfRule>
    <cfRule type="cellIs" dxfId="9391" priority="1498" operator="equal">
      <formula>40%</formula>
    </cfRule>
    <cfRule type="cellIs" dxfId="9390" priority="1499" operator="equal">
      <formula>0.2</formula>
    </cfRule>
    <cfRule type="containsText" dxfId="9389" priority="1513" operator="containsText" text="Extremo">
      <formula>NOT(ISERROR(SEARCH("Extremo",AX12)))</formula>
    </cfRule>
    <cfRule type="containsText" dxfId="9388" priority="1514" operator="containsText" text="Alto">
      <formula>NOT(ISERROR(SEARCH("Alto",AX12)))</formula>
    </cfRule>
    <cfRule type="containsText" dxfId="9387" priority="1515" operator="containsText" text="Bajo">
      <formula>NOT(ISERROR(SEARCH("Bajo",AX12)))</formula>
    </cfRule>
    <cfRule type="containsText" dxfId="9386" priority="1526" operator="containsText" text="Catastrófico">
      <formula>NOT(ISERROR(SEARCH("Catastrófico",AX12)))</formula>
    </cfRule>
    <cfRule type="containsText" dxfId="9385" priority="1527" operator="containsText" text="Mayor">
      <formula>NOT(ISERROR(SEARCH("Mayor",AX12)))</formula>
    </cfRule>
    <cfRule type="containsText" dxfId="9384" priority="1528" operator="containsText" text="Moderado">
      <formula>NOT(ISERROR(SEARCH("Moderado",AX12)))</formula>
    </cfRule>
    <cfRule type="containsText" dxfId="9383" priority="1529" operator="containsText" text="Menor">
      <formula>NOT(ISERROR(SEARCH("Menor",AX12)))</formula>
    </cfRule>
    <cfRule type="containsText" dxfId="9382" priority="1530" operator="containsText" text="Leve">
      <formula>NOT(ISERROR(SEARCH("Leve",AX12)))</formula>
    </cfRule>
    <cfRule type="containsText" dxfId="9381" priority="1536" operator="containsText" text="Muy a">
      <formula>NOT(ISERROR(SEARCH("Muy a",AX12)))</formula>
    </cfRule>
    <cfRule type="containsText" dxfId="9380" priority="1537" operator="containsText" text="Muy b">
      <formula>NOT(ISERROR(SEARCH("Muy b",AX12)))</formula>
    </cfRule>
    <cfRule type="containsText" dxfId="9379" priority="1538" operator="containsText" text="Baja">
      <formula>NOT(ISERROR(SEARCH("Baja",AX12)))</formula>
    </cfRule>
    <cfRule type="containsText" dxfId="9378" priority="1539" operator="containsText" text="Media">
      <formula>NOT(ISERROR(SEARCH("Media",AX12)))</formula>
    </cfRule>
    <cfRule type="containsText" dxfId="9377" priority="1540" operator="containsText" text="Alta">
      <formula>NOT(ISERROR(SEARCH("Alta",AX12)))</formula>
    </cfRule>
  </conditionalFormatting>
  <conditionalFormatting sqref="V12">
    <cfRule type="containsText" dxfId="9376" priority="1531" operator="containsText" text="Muy a">
      <formula>NOT(ISERROR(SEARCH("Muy a",V12)))</formula>
    </cfRule>
    <cfRule type="containsText" dxfId="9375" priority="1532" operator="containsText" text="Muy b">
      <formula>NOT(ISERROR(SEARCH("Muy b",V12)))</formula>
    </cfRule>
    <cfRule type="containsText" dxfId="9374" priority="1533" operator="containsText" text="Baja">
      <formula>NOT(ISERROR(SEARCH("Baja",V12)))</formula>
    </cfRule>
    <cfRule type="containsText" dxfId="9373" priority="1534" operator="containsText" text="Media">
      <formula>NOT(ISERROR(SEARCH("Media",V12)))</formula>
    </cfRule>
    <cfRule type="containsText" dxfId="9372" priority="1535" operator="containsText" text="Alta">
      <formula>NOT(ISERROR(SEARCH("Alta",V12)))</formula>
    </cfRule>
  </conditionalFormatting>
  <conditionalFormatting sqref="X12">
    <cfRule type="containsText" dxfId="9371" priority="1516" operator="containsText" text="Catastrófico">
      <formula>NOT(ISERROR(SEARCH("Catastrófico",X12)))</formula>
    </cfRule>
    <cfRule type="containsText" dxfId="9370" priority="1517" operator="containsText" text="Mayor">
      <formula>NOT(ISERROR(SEARCH("Mayor",X12)))</formula>
    </cfRule>
    <cfRule type="containsText" dxfId="9369" priority="1518" operator="containsText" text="Moderado">
      <formula>NOT(ISERROR(SEARCH("Moderado",X12)))</formula>
    </cfRule>
    <cfRule type="containsText" dxfId="9368" priority="1519" operator="containsText" text="Menor">
      <formula>NOT(ISERROR(SEARCH("Menor",X12)))</formula>
    </cfRule>
    <cfRule type="containsText" dxfId="9367" priority="1520" operator="containsText" text="Leve">
      <formula>NOT(ISERROR(SEARCH("Leve",X12)))</formula>
    </cfRule>
    <cfRule type="containsText" dxfId="9366" priority="1521" operator="containsText" text="Muy a">
      <formula>NOT(ISERROR(SEARCH("Muy a",X12)))</formula>
    </cfRule>
    <cfRule type="containsText" dxfId="9365" priority="1522" operator="containsText" text="Muy b">
      <formula>NOT(ISERROR(SEARCH("Muy b",X12)))</formula>
    </cfRule>
    <cfRule type="containsText" dxfId="9364" priority="1523" operator="containsText" text="Baja">
      <formula>NOT(ISERROR(SEARCH("Baja",X12)))</formula>
    </cfRule>
    <cfRule type="containsText" dxfId="9363" priority="1524" operator="containsText" text="Media">
      <formula>NOT(ISERROR(SEARCH("Media",X12)))</formula>
    </cfRule>
    <cfRule type="containsText" dxfId="9362" priority="1525" operator="containsText" text="Alta">
      <formula>NOT(ISERROR(SEARCH("Alta",X12)))</formula>
    </cfRule>
  </conditionalFormatting>
  <conditionalFormatting sqref="Z12">
    <cfRule type="containsText" dxfId="9361" priority="1500" operator="containsText" text="Extremo">
      <formula>NOT(ISERROR(SEARCH("Extremo",Z12)))</formula>
    </cfRule>
    <cfRule type="containsText" dxfId="9360" priority="1501" operator="containsText" text="Alto">
      <formula>NOT(ISERROR(SEARCH("Alto",Z12)))</formula>
    </cfRule>
    <cfRule type="containsText" dxfId="9359" priority="1502" operator="containsText" text="Bajo">
      <formula>NOT(ISERROR(SEARCH("Bajo",Z12)))</formula>
    </cfRule>
    <cfRule type="containsText" dxfId="9358" priority="1503" operator="containsText" text="Catastrófico">
      <formula>NOT(ISERROR(SEARCH("Catastrófico",Z12)))</formula>
    </cfRule>
    <cfRule type="containsText" dxfId="9357" priority="1504" operator="containsText" text="Mayor">
      <formula>NOT(ISERROR(SEARCH("Mayor",Z12)))</formula>
    </cfRule>
    <cfRule type="containsText" dxfId="9356" priority="1505" operator="containsText" text="Moderado">
      <formula>NOT(ISERROR(SEARCH("Moderado",Z12)))</formula>
    </cfRule>
    <cfRule type="containsText" dxfId="9355" priority="1506" operator="containsText" text="Menor">
      <formula>NOT(ISERROR(SEARCH("Menor",Z12)))</formula>
    </cfRule>
    <cfRule type="containsText" dxfId="9354" priority="1507" operator="containsText" text="Leve">
      <formula>NOT(ISERROR(SEARCH("Leve",Z12)))</formula>
    </cfRule>
    <cfRule type="containsText" dxfId="9353" priority="1508" operator="containsText" text="Muy a">
      <formula>NOT(ISERROR(SEARCH("Muy a",Z12)))</formula>
    </cfRule>
    <cfRule type="containsText" dxfId="9352" priority="1509" operator="containsText" text="Muy b">
      <formula>NOT(ISERROR(SEARCH("Muy b",Z12)))</formula>
    </cfRule>
    <cfRule type="containsText" dxfId="9351" priority="1510" operator="containsText" text="Baja">
      <formula>NOT(ISERROR(SEARCH("Baja",Z12)))</formula>
    </cfRule>
    <cfRule type="containsText" dxfId="9350" priority="1511" operator="containsText" text="Media">
      <formula>NOT(ISERROR(SEARCH("Media",Z12)))</formula>
    </cfRule>
    <cfRule type="containsText" dxfId="9349" priority="1512" operator="containsText" text="Alta">
      <formula>NOT(ISERROR(SEARCH("Alta",Z12)))</formula>
    </cfRule>
  </conditionalFormatting>
  <conditionalFormatting sqref="Y12">
    <cfRule type="cellIs" dxfId="9348" priority="1477" operator="equal">
      <formula>100%</formula>
    </cfRule>
    <cfRule type="cellIs" dxfId="9347" priority="1478" operator="equal">
      <formula>80%</formula>
    </cfRule>
    <cfRule type="cellIs" dxfId="9346" priority="1479" operator="equal">
      <formula>60%</formula>
    </cfRule>
    <cfRule type="cellIs" dxfId="9345" priority="1480" operator="equal">
      <formula>40%</formula>
    </cfRule>
    <cfRule type="cellIs" dxfId="9344" priority="1481" operator="equal">
      <formula>0.2</formula>
    </cfRule>
    <cfRule type="containsText" dxfId="9343" priority="1482" operator="containsText" text="Extremo">
      <formula>NOT(ISERROR(SEARCH("Extremo",Y12)))</formula>
    </cfRule>
    <cfRule type="containsText" dxfId="9342" priority="1483" operator="containsText" text="Alto">
      <formula>NOT(ISERROR(SEARCH("Alto",Y12)))</formula>
    </cfRule>
    <cfRule type="containsText" dxfId="9341" priority="1484" operator="containsText" text="Bajo">
      <formula>NOT(ISERROR(SEARCH("Bajo",Y12)))</formula>
    </cfRule>
    <cfRule type="containsText" dxfId="9340" priority="1485" operator="containsText" text="Catastrófico">
      <formula>NOT(ISERROR(SEARCH("Catastrófico",Y12)))</formula>
    </cfRule>
    <cfRule type="containsText" dxfId="9339" priority="1486" operator="containsText" text="Mayor">
      <formula>NOT(ISERROR(SEARCH("Mayor",Y12)))</formula>
    </cfRule>
    <cfRule type="containsText" dxfId="9338" priority="1487" operator="containsText" text="Moderado">
      <formula>NOT(ISERROR(SEARCH("Moderado",Y12)))</formula>
    </cfRule>
    <cfRule type="containsText" dxfId="9337" priority="1488" operator="containsText" text="Menor">
      <formula>NOT(ISERROR(SEARCH("Menor",Y12)))</formula>
    </cfRule>
    <cfRule type="containsText" dxfId="9336" priority="1489" operator="containsText" text="Leve">
      <formula>NOT(ISERROR(SEARCH("Leve",Y12)))</formula>
    </cfRule>
    <cfRule type="containsText" dxfId="9335" priority="1490" operator="containsText" text="Muy a">
      <formula>NOT(ISERROR(SEARCH("Muy a",Y12)))</formula>
    </cfRule>
    <cfRule type="containsText" dxfId="9334" priority="1491" operator="containsText" text="Muy b">
      <formula>NOT(ISERROR(SEARCH("Muy b",Y12)))</formula>
    </cfRule>
    <cfRule type="containsText" dxfId="9333" priority="1492" operator="containsText" text="Baja">
      <formula>NOT(ISERROR(SEARCH("Baja",Y12)))</formula>
    </cfRule>
    <cfRule type="containsText" dxfId="9332" priority="1493" operator="containsText" text="Media">
      <formula>NOT(ISERROR(SEARCH("Media",Y12)))</formula>
    </cfRule>
    <cfRule type="containsText" dxfId="9331" priority="1494" operator="containsText" text="Alta">
      <formula>NOT(ISERROR(SEARCH("Alta",Y12)))</formula>
    </cfRule>
  </conditionalFormatting>
  <conditionalFormatting sqref="W12">
    <cfRule type="cellIs" dxfId="9330" priority="1459" operator="equal">
      <formula>100%</formula>
    </cfRule>
    <cfRule type="cellIs" dxfId="9329" priority="1460" operator="equal">
      <formula>80%</formula>
    </cfRule>
    <cfRule type="cellIs" dxfId="9328" priority="1461" operator="equal">
      <formula>60%</formula>
    </cfRule>
    <cfRule type="cellIs" dxfId="9327" priority="1462" operator="equal">
      <formula>40%</formula>
    </cfRule>
    <cfRule type="cellIs" dxfId="9326" priority="1463" operator="equal">
      <formula>0.2</formula>
    </cfRule>
    <cfRule type="containsText" dxfId="9325" priority="1464" operator="containsText" text="Extremo">
      <formula>NOT(ISERROR(SEARCH("Extremo",W12)))</formula>
    </cfRule>
    <cfRule type="containsText" dxfId="9324" priority="1465" operator="containsText" text="Alto">
      <formula>NOT(ISERROR(SEARCH("Alto",W12)))</formula>
    </cfRule>
    <cfRule type="containsText" dxfId="9323" priority="1466" operator="containsText" text="Bajo">
      <formula>NOT(ISERROR(SEARCH("Bajo",W12)))</formula>
    </cfRule>
    <cfRule type="containsText" dxfId="9322" priority="1467" operator="containsText" text="Catastrófico">
      <formula>NOT(ISERROR(SEARCH("Catastrófico",W12)))</formula>
    </cfRule>
    <cfRule type="containsText" dxfId="9321" priority="1468" operator="containsText" text="Mayor">
      <formula>NOT(ISERROR(SEARCH("Mayor",W12)))</formula>
    </cfRule>
    <cfRule type="containsText" dxfId="9320" priority="1469" operator="containsText" text="Moderado">
      <formula>NOT(ISERROR(SEARCH("Moderado",W12)))</formula>
    </cfRule>
    <cfRule type="containsText" dxfId="9319" priority="1470" operator="containsText" text="Menor">
      <formula>NOT(ISERROR(SEARCH("Menor",W12)))</formula>
    </cfRule>
    <cfRule type="containsText" dxfId="9318" priority="1471" operator="containsText" text="Leve">
      <formula>NOT(ISERROR(SEARCH("Leve",W12)))</formula>
    </cfRule>
    <cfRule type="containsText" dxfId="9317" priority="1472" operator="containsText" text="Muy a">
      <formula>NOT(ISERROR(SEARCH("Muy a",W12)))</formula>
    </cfRule>
    <cfRule type="containsText" dxfId="9316" priority="1473" operator="containsText" text="Muy b">
      <formula>NOT(ISERROR(SEARCH("Muy b",W12)))</formula>
    </cfRule>
    <cfRule type="containsText" dxfId="9315" priority="1474" operator="containsText" text="Baja">
      <formula>NOT(ISERROR(SEARCH("Baja",W12)))</formula>
    </cfRule>
    <cfRule type="containsText" dxfId="9314" priority="1475" operator="containsText" text="Media">
      <formula>NOT(ISERROR(SEARCH("Media",W12)))</formula>
    </cfRule>
    <cfRule type="containsText" dxfId="9313" priority="1476" operator="containsText" text="Alta">
      <formula>NOT(ISERROR(SEARCH("Alta",W12)))</formula>
    </cfRule>
  </conditionalFormatting>
  <conditionalFormatting sqref="AA12">
    <cfRule type="cellIs" dxfId="9312" priority="1430" operator="equal">
      <formula>100%</formula>
    </cfRule>
    <cfRule type="cellIs" dxfId="9311" priority="1431" operator="equal">
      <formula>75%</formula>
    </cfRule>
    <cfRule type="cellIs" dxfId="9310" priority="1432" operator="equal">
      <formula>50%</formula>
    </cfRule>
    <cfRule type="cellIs" dxfId="9309" priority="1433" operator="equal">
      <formula>25%</formula>
    </cfRule>
    <cfRule type="containsText" dxfId="9308" priority="1434" operator="containsText" text="Extremo">
      <formula>NOT(ISERROR(SEARCH("Extremo",AA12)))</formula>
    </cfRule>
    <cfRule type="containsText" dxfId="9307" priority="1435" operator="containsText" text="Alto">
      <formula>NOT(ISERROR(SEARCH("Alto",AA12)))</formula>
    </cfRule>
    <cfRule type="containsText" dxfId="9306" priority="1436" operator="containsText" text="Bajo">
      <formula>NOT(ISERROR(SEARCH("Bajo",AA12)))</formula>
    </cfRule>
    <cfRule type="containsText" dxfId="9305" priority="1437" operator="containsText" text="Catastrófico">
      <formula>NOT(ISERROR(SEARCH("Catastrófico",AA12)))</formula>
    </cfRule>
    <cfRule type="containsText" dxfId="9304" priority="1438" operator="containsText" text="Mayor">
      <formula>NOT(ISERROR(SEARCH("Mayor",AA12)))</formula>
    </cfRule>
    <cfRule type="containsText" dxfId="9303" priority="1439" operator="containsText" text="Moderado">
      <formula>NOT(ISERROR(SEARCH("Moderado",AA12)))</formula>
    </cfRule>
    <cfRule type="containsText" dxfId="9302" priority="1440" operator="containsText" text="Menor">
      <formula>NOT(ISERROR(SEARCH("Menor",AA12)))</formula>
    </cfRule>
    <cfRule type="containsText" dxfId="9301" priority="1441" operator="containsText" text="Leve">
      <formula>NOT(ISERROR(SEARCH("Leve",AA12)))</formula>
    </cfRule>
    <cfRule type="containsText" dxfId="9300" priority="1442" operator="containsText" text="Muy a">
      <formula>NOT(ISERROR(SEARCH("Muy a",AA12)))</formula>
    </cfRule>
    <cfRule type="containsText" dxfId="9299" priority="1443" operator="containsText" text="Muy b">
      <formula>NOT(ISERROR(SEARCH("Muy b",AA12)))</formula>
    </cfRule>
    <cfRule type="containsText" dxfId="9298" priority="1444" operator="containsText" text="Baja">
      <formula>NOT(ISERROR(SEARCH("Baja",AA12)))</formula>
    </cfRule>
    <cfRule type="containsText" dxfId="9297" priority="1445" operator="containsText" text="Media">
      <formula>NOT(ISERROR(SEARCH("Media",AA12)))</formula>
    </cfRule>
    <cfRule type="containsText" dxfId="9296" priority="1446" operator="containsText" text="Alta">
      <formula>NOT(ISERROR(SEARCH("Alta",AA12)))</formula>
    </cfRule>
  </conditionalFormatting>
  <conditionalFormatting sqref="AW12">
    <cfRule type="containsText" dxfId="9295" priority="1408" operator="containsText" text="Extremo">
      <formula>NOT(ISERROR(SEARCH("Extremo",AW12)))</formula>
    </cfRule>
    <cfRule type="containsText" dxfId="9294" priority="1409" operator="containsText" text="Alto">
      <formula>NOT(ISERROR(SEARCH("Alto",AW12)))</formula>
    </cfRule>
    <cfRule type="containsText" dxfId="9293" priority="1410" operator="containsText" text="Bajo">
      <formula>NOT(ISERROR(SEARCH("Bajo",AW12)))</formula>
    </cfRule>
    <cfRule type="containsText" dxfId="9292" priority="1411" operator="containsText" text="Catastrófico">
      <formula>NOT(ISERROR(SEARCH("Catastrófico",AW12)))</formula>
    </cfRule>
    <cfRule type="containsText" dxfId="9291" priority="1412" operator="containsText" text="Mayor">
      <formula>NOT(ISERROR(SEARCH("Mayor",AW12)))</formula>
    </cfRule>
    <cfRule type="containsText" dxfId="9290" priority="1413" operator="containsText" text="Moderado">
      <formula>NOT(ISERROR(SEARCH("Moderado",AW12)))</formula>
    </cfRule>
    <cfRule type="containsText" dxfId="9289" priority="1414" operator="containsText" text="Menor">
      <formula>NOT(ISERROR(SEARCH("Menor",AW12)))</formula>
    </cfRule>
    <cfRule type="containsText" dxfId="9288" priority="1415" operator="containsText" text="Leve">
      <formula>NOT(ISERROR(SEARCH("Leve",AW12)))</formula>
    </cfRule>
    <cfRule type="containsText" dxfId="9287" priority="1416" operator="containsText" text="Muy a">
      <formula>NOT(ISERROR(SEARCH("Muy a",AW12)))</formula>
    </cfRule>
    <cfRule type="containsText" dxfId="9286" priority="1417" operator="containsText" text="Muy b">
      <formula>NOT(ISERROR(SEARCH("Muy b",AW12)))</formula>
    </cfRule>
    <cfRule type="containsText" dxfId="9285" priority="1418" operator="containsText" text="Baja">
      <formula>NOT(ISERROR(SEARCH("Baja",AW12)))</formula>
    </cfRule>
    <cfRule type="containsText" dxfId="9284" priority="1419" operator="containsText" text="Media">
      <formula>NOT(ISERROR(SEARCH("Media",AW12)))</formula>
    </cfRule>
    <cfRule type="containsText" dxfId="9283" priority="1420" operator="containsText" text="Alta">
      <formula>NOT(ISERROR(SEARCH("Alta",AW12)))</formula>
    </cfRule>
  </conditionalFormatting>
  <conditionalFormatting sqref="AV12">
    <cfRule type="cellIs" dxfId="9282" priority="1401" operator="greaterThan">
      <formula>75%</formula>
    </cfRule>
    <cfRule type="cellIs" dxfId="9281" priority="1402" operator="between">
      <formula>51%</formula>
      <formula>75%</formula>
    </cfRule>
    <cfRule type="cellIs" dxfId="9280" priority="1403" operator="between">
      <formula>26%</formula>
      <formula>50%</formula>
    </cfRule>
    <cfRule type="cellIs" dxfId="9279" priority="1404" operator="between">
      <formula>0%</formula>
      <formula>25%</formula>
    </cfRule>
    <cfRule type="containsText" dxfId="9278" priority="1405" operator="containsText" text="BAJA">
      <formula>NOT(ISERROR(SEARCH("BAJA",AV12)))</formula>
    </cfRule>
    <cfRule type="containsText" dxfId="9277" priority="1406" operator="containsText" text="MEDIA">
      <formula>NOT(ISERROR(SEARCH("MEDIA",AV12)))</formula>
    </cfRule>
    <cfRule type="containsText" dxfId="9276" priority="1407" operator="containsText" text="ALTA">
      <formula>NOT(ISERROR(SEARCH("ALTA",AV12)))</formula>
    </cfRule>
  </conditionalFormatting>
  <conditionalFormatting sqref="AV13">
    <cfRule type="cellIs" dxfId="9275" priority="1394" operator="greaterThan">
      <formula>75%</formula>
    </cfRule>
    <cfRule type="cellIs" dxfId="9274" priority="1395" operator="between">
      <formula>51%</formula>
      <formula>75%</formula>
    </cfRule>
    <cfRule type="cellIs" dxfId="9273" priority="1396" operator="between">
      <formula>26%</formula>
      <formula>50%</formula>
    </cfRule>
    <cfRule type="cellIs" dxfId="9272" priority="1397" operator="between">
      <formula>0%</formula>
      <formula>25%</formula>
    </cfRule>
    <cfRule type="containsText" dxfId="9271" priority="1398" operator="containsText" text="BAJA">
      <formula>NOT(ISERROR(SEARCH("BAJA",AV13)))</formula>
    </cfRule>
    <cfRule type="containsText" dxfId="9270" priority="1399" operator="containsText" text="MEDIA">
      <formula>NOT(ISERROR(SEARCH("MEDIA",AV13)))</formula>
    </cfRule>
    <cfRule type="containsText" dxfId="9269" priority="1400" operator="containsText" text="ALTA">
      <formula>NOT(ISERROR(SEARCH("ALTA",AV13)))</formula>
    </cfRule>
  </conditionalFormatting>
  <conditionalFormatting sqref="AV14">
    <cfRule type="cellIs" dxfId="9268" priority="1387" operator="greaterThan">
      <formula>75%</formula>
    </cfRule>
    <cfRule type="cellIs" dxfId="9267" priority="1388" operator="between">
      <formula>51%</formula>
      <formula>75%</formula>
    </cfRule>
    <cfRule type="cellIs" dxfId="9266" priority="1389" operator="between">
      <formula>26%</formula>
      <formula>50%</formula>
    </cfRule>
    <cfRule type="cellIs" dxfId="9265" priority="1390" operator="between">
      <formula>0%</formula>
      <formula>25%</formula>
    </cfRule>
    <cfRule type="containsText" dxfId="9264" priority="1391" operator="containsText" text="BAJA">
      <formula>NOT(ISERROR(SEARCH("BAJA",AV14)))</formula>
    </cfRule>
    <cfRule type="containsText" dxfId="9263" priority="1392" operator="containsText" text="MEDIA">
      <formula>NOT(ISERROR(SEARCH("MEDIA",AV14)))</formula>
    </cfRule>
    <cfRule type="containsText" dxfId="9262" priority="1393" operator="containsText" text="ALTA">
      <formula>NOT(ISERROR(SEARCH("ALTA",AV14)))</formula>
    </cfRule>
  </conditionalFormatting>
  <conditionalFormatting sqref="AC12">
    <cfRule type="containsText" dxfId="9261" priority="1348" operator="containsText" text="BAJA">
      <formula>NOT(ISERROR(SEARCH("BAJA",AC12)))</formula>
    </cfRule>
    <cfRule type="containsText" dxfId="9260" priority="1349" operator="containsText" text="MEDIA">
      <formula>NOT(ISERROR(SEARCH("MEDIA",AC12)))</formula>
    </cfRule>
    <cfRule type="containsText" dxfId="9259" priority="1350" operator="containsText" text="ALTA">
      <formula>NOT(ISERROR(SEARCH("ALTA",AC12)))</formula>
    </cfRule>
  </conditionalFormatting>
  <conditionalFormatting sqref="AC14">
    <cfRule type="containsText" dxfId="9258" priority="1345" operator="containsText" text="BAJA">
      <formula>NOT(ISERROR(SEARCH("BAJA",AC14)))</formula>
    </cfRule>
    <cfRule type="containsText" dxfId="9257" priority="1346" operator="containsText" text="MEDIA">
      <formula>NOT(ISERROR(SEARCH("MEDIA",AC14)))</formula>
    </cfRule>
    <cfRule type="containsText" dxfId="9256" priority="1347" operator="containsText" text="ALTA">
      <formula>NOT(ISERROR(SEARCH("ALTA",AC14)))</formula>
    </cfRule>
  </conditionalFormatting>
  <conditionalFormatting sqref="AN12">
    <cfRule type="containsText" dxfId="9255" priority="1342" operator="containsText" text="BAJA">
      <formula>NOT(ISERROR(SEARCH("BAJA",AN12)))</formula>
    </cfRule>
    <cfRule type="containsText" dxfId="9254" priority="1343" operator="containsText" text="MEDIA">
      <formula>NOT(ISERROR(SEARCH("MEDIA",AN12)))</formula>
    </cfRule>
    <cfRule type="containsText" dxfId="9253" priority="1344" operator="containsText" text="ALTA">
      <formula>NOT(ISERROR(SEARCH("ALTA",AN12)))</formula>
    </cfRule>
  </conditionalFormatting>
  <conditionalFormatting sqref="AS12:AS14">
    <cfRule type="containsText" dxfId="9252" priority="1333" operator="containsText" text="BAJA">
      <formula>NOT(ISERROR(SEARCH("BAJA",AS12)))</formula>
    </cfRule>
    <cfRule type="containsText" dxfId="9251" priority="1334" operator="containsText" text="MEDIA">
      <formula>NOT(ISERROR(SEARCH("MEDIA",AS12)))</formula>
    </cfRule>
    <cfRule type="containsText" dxfId="9250" priority="1335" operator="containsText" text="ALTA">
      <formula>NOT(ISERROR(SEARCH("ALTA",AS12)))</formula>
    </cfRule>
  </conditionalFormatting>
  <conditionalFormatting sqref="AS12:AS14">
    <cfRule type="containsText" dxfId="9249" priority="1330" operator="containsText" text="BAJA">
      <formula>NOT(ISERROR(SEARCH("BAJA",AS12)))</formula>
    </cfRule>
    <cfRule type="containsText" dxfId="9248" priority="1331" operator="containsText" text="MEDIA">
      <formula>NOT(ISERROR(SEARCH("MEDIA",AS12)))</formula>
    </cfRule>
    <cfRule type="containsText" dxfId="9247" priority="1332" operator="containsText" text="ALTA">
      <formula>NOT(ISERROR(SEARCH("ALTA",AS12)))</formula>
    </cfRule>
  </conditionalFormatting>
  <conditionalFormatting sqref="AL15">
    <cfRule type="containsText" dxfId="9246" priority="1237" operator="containsText" text="BAJA">
      <formula>NOT(ISERROR(SEARCH("BAJA",AL15)))</formula>
    </cfRule>
    <cfRule type="containsText" dxfId="9245" priority="1238" operator="containsText" text="MEDIA">
      <formula>NOT(ISERROR(SEARCH("MEDIA",AL15)))</formula>
    </cfRule>
    <cfRule type="containsText" dxfId="9244" priority="1239" operator="containsText" text="ALTA">
      <formula>NOT(ISERROR(SEARCH("ALTA",AL15)))</formula>
    </cfRule>
  </conditionalFormatting>
  <conditionalFormatting sqref="AS13:AS14">
    <cfRule type="containsText" dxfId="9243" priority="1315" operator="containsText" text="BAJA">
      <formula>NOT(ISERROR(SEARCH("BAJA",AS13)))</formula>
    </cfRule>
    <cfRule type="containsText" dxfId="9242" priority="1316" operator="containsText" text="MEDIA">
      <formula>NOT(ISERROR(SEARCH("MEDIA",AS13)))</formula>
    </cfRule>
    <cfRule type="containsText" dxfId="9241" priority="1317" operator="containsText" text="ALTA">
      <formula>NOT(ISERROR(SEARCH("ALTA",AS13)))</formula>
    </cfRule>
  </conditionalFormatting>
  <conditionalFormatting sqref="AS13:AS14">
    <cfRule type="containsText" dxfId="9240" priority="1312" operator="containsText" text="BAJA">
      <formula>NOT(ISERROR(SEARCH("BAJA",AS13)))</formula>
    </cfRule>
    <cfRule type="containsText" dxfId="9239" priority="1313" operator="containsText" text="MEDIA">
      <formula>NOT(ISERROR(SEARCH("MEDIA",AS13)))</formula>
    </cfRule>
    <cfRule type="containsText" dxfId="9238" priority="1314" operator="containsText" text="ALTA">
      <formula>NOT(ISERROR(SEARCH("ALTA",AS13)))</formula>
    </cfRule>
  </conditionalFormatting>
  <conditionalFormatting sqref="AP12">
    <cfRule type="containsText" dxfId="9237" priority="1309" operator="containsText" text="BAJA">
      <formula>NOT(ISERROR(SEARCH("BAJA",AP12)))</formula>
    </cfRule>
    <cfRule type="containsText" dxfId="9236" priority="1310" operator="containsText" text="MEDIA">
      <formula>NOT(ISERROR(SEARCH("MEDIA",AP12)))</formula>
    </cfRule>
    <cfRule type="containsText" dxfId="9235" priority="1311" operator="containsText" text="ALTA">
      <formula>NOT(ISERROR(SEARCH("ALTA",AP12)))</formula>
    </cfRule>
  </conditionalFormatting>
  <conditionalFormatting sqref="AQ12">
    <cfRule type="containsText" dxfId="9234" priority="1306" operator="containsText" text="BAJA">
      <formula>NOT(ISERROR(SEARCH("BAJA",AQ12)))</formula>
    </cfRule>
    <cfRule type="containsText" dxfId="9233" priority="1307" operator="containsText" text="MEDIA">
      <formula>NOT(ISERROR(SEARCH("MEDIA",AQ12)))</formula>
    </cfRule>
    <cfRule type="containsText" dxfId="9232" priority="1308" operator="containsText" text="ALTA">
      <formula>NOT(ISERROR(SEARCH("ALTA",AQ12)))</formula>
    </cfRule>
  </conditionalFormatting>
  <conditionalFormatting sqref="AJ15:AK15">
    <cfRule type="containsText" dxfId="9231" priority="1300" operator="containsText" text="BAJA">
      <formula>NOT(ISERROR(SEARCH("BAJA",AJ15)))</formula>
    </cfRule>
    <cfRule type="containsText" dxfId="9230" priority="1301" operator="containsText" text="MEDIA">
      <formula>NOT(ISERROR(SEARCH("MEDIA",AJ15)))</formula>
    </cfRule>
    <cfRule type="containsText" dxfId="9229" priority="1302" operator="containsText" text="ALTA">
      <formula>NOT(ISERROR(SEARCH("ALTA",AJ15)))</formula>
    </cfRule>
  </conditionalFormatting>
  <conditionalFormatting sqref="AU15:AV15">
    <cfRule type="cellIs" dxfId="9228" priority="1243" operator="greaterThan">
      <formula>75%</formula>
    </cfRule>
    <cfRule type="cellIs" dxfId="9227" priority="1244" operator="between">
      <formula>51%</formula>
      <formula>75%</formula>
    </cfRule>
    <cfRule type="cellIs" dxfId="9226" priority="1245" operator="between">
      <formula>26%</formula>
      <formula>50%</formula>
    </cfRule>
    <cfRule type="cellIs" dxfId="9225" priority="1246" operator="between">
      <formula>0%</formula>
      <formula>25%</formula>
    </cfRule>
    <cfRule type="containsText" dxfId="9224" priority="1303" operator="containsText" text="BAJA">
      <formula>NOT(ISERROR(SEARCH("BAJA",AU15)))</formula>
    </cfRule>
    <cfRule type="containsText" dxfId="9223" priority="1304" operator="containsText" text="MEDIA">
      <formula>NOT(ISERROR(SEARCH("MEDIA",AU15)))</formula>
    </cfRule>
    <cfRule type="containsText" dxfId="9222" priority="1305" operator="containsText" text="ALTA">
      <formula>NOT(ISERROR(SEARCH("ALTA",AU15)))</formula>
    </cfRule>
  </conditionalFormatting>
  <conditionalFormatting sqref="V15:X15 Z15 AW15:AX15">
    <cfRule type="cellIs" dxfId="9221" priority="1269" operator="equal">
      <formula>100%</formula>
    </cfRule>
    <cfRule type="cellIs" dxfId="9220" priority="1270" operator="equal">
      <formula>80%</formula>
    </cfRule>
    <cfRule type="cellIs" dxfId="9219" priority="1271" operator="equal">
      <formula>60%</formula>
    </cfRule>
    <cfRule type="cellIs" dxfId="9218" priority="1272" operator="equal">
      <formula>40%</formula>
    </cfRule>
    <cfRule type="cellIs" dxfId="9217" priority="1273" operator="equal">
      <formula>0.2</formula>
    </cfRule>
    <cfRule type="containsText" dxfId="9216" priority="1287" operator="containsText" text="Extremo">
      <formula>NOT(ISERROR(SEARCH("Extremo",V15)))</formula>
    </cfRule>
    <cfRule type="containsText" dxfId="9215" priority="1288" operator="containsText" text="Alto">
      <formula>NOT(ISERROR(SEARCH("Alto",V15)))</formula>
    </cfRule>
    <cfRule type="containsText" dxfId="9214" priority="1289" operator="containsText" text="Bajo">
      <formula>NOT(ISERROR(SEARCH("Bajo",V15)))</formula>
    </cfRule>
    <cfRule type="containsText" dxfId="9213" priority="1290" operator="containsText" text="Catastrófico">
      <formula>NOT(ISERROR(SEARCH("Catastrófico",V15)))</formula>
    </cfRule>
    <cfRule type="containsText" dxfId="9212" priority="1291" operator="containsText" text="Mayor">
      <formula>NOT(ISERROR(SEARCH("Mayor",V15)))</formula>
    </cfRule>
    <cfRule type="containsText" dxfId="9211" priority="1292" operator="containsText" text="Moderado">
      <formula>NOT(ISERROR(SEARCH("Moderado",V15)))</formula>
    </cfRule>
    <cfRule type="containsText" dxfId="9210" priority="1293" operator="containsText" text="Menor">
      <formula>NOT(ISERROR(SEARCH("Menor",V15)))</formula>
    </cfRule>
    <cfRule type="containsText" dxfId="9209" priority="1294" operator="containsText" text="Leve">
      <formula>NOT(ISERROR(SEARCH("Leve",V15)))</formula>
    </cfRule>
    <cfRule type="containsText" dxfId="9208" priority="1295" operator="containsText" text="Muy a">
      <formula>NOT(ISERROR(SEARCH("Muy a",V15)))</formula>
    </cfRule>
    <cfRule type="containsText" dxfId="9207" priority="1296" operator="containsText" text="Muy b">
      <formula>NOT(ISERROR(SEARCH("Muy b",V15)))</formula>
    </cfRule>
    <cfRule type="containsText" dxfId="9206" priority="1297" operator="containsText" text="Baja">
      <formula>NOT(ISERROR(SEARCH("Baja",V15)))</formula>
    </cfRule>
    <cfRule type="containsText" dxfId="9205" priority="1298" operator="containsText" text="Media">
      <formula>NOT(ISERROR(SEARCH("Media",V15)))</formula>
    </cfRule>
    <cfRule type="containsText" dxfId="9204" priority="1299" operator="containsText" text="Alta">
      <formula>NOT(ISERROR(SEARCH("Alta",V15)))</formula>
    </cfRule>
  </conditionalFormatting>
  <conditionalFormatting sqref="AA15:AB15">
    <cfRule type="cellIs" dxfId="9203" priority="1247" operator="equal">
      <formula>100%</formula>
    </cfRule>
    <cfRule type="cellIs" dxfId="9202" priority="1248" operator="equal">
      <formula>75%</formula>
    </cfRule>
    <cfRule type="cellIs" dxfId="9201" priority="1249" operator="equal">
      <formula>50%</formula>
    </cfRule>
    <cfRule type="cellIs" dxfId="9200" priority="1250" operator="equal">
      <formula>25%</formula>
    </cfRule>
    <cfRule type="containsText" dxfId="9199" priority="1274" operator="containsText" text="Extremo">
      <formula>NOT(ISERROR(SEARCH("Extremo",AA15)))</formula>
    </cfRule>
    <cfRule type="containsText" dxfId="9198" priority="1275" operator="containsText" text="Alto">
      <formula>NOT(ISERROR(SEARCH("Alto",AA15)))</formula>
    </cfRule>
    <cfRule type="containsText" dxfId="9197" priority="1276" operator="containsText" text="Bajo">
      <formula>NOT(ISERROR(SEARCH("Bajo",AA15)))</formula>
    </cfRule>
    <cfRule type="containsText" dxfId="9196" priority="1277" operator="containsText" text="Catastrófico">
      <formula>NOT(ISERROR(SEARCH("Catastrófico",AA15)))</formula>
    </cfRule>
    <cfRule type="containsText" dxfId="9195" priority="1278" operator="containsText" text="Mayor">
      <formula>NOT(ISERROR(SEARCH("Mayor",AA15)))</formula>
    </cfRule>
    <cfRule type="containsText" dxfId="9194" priority="1279" operator="containsText" text="Moderado">
      <formula>NOT(ISERROR(SEARCH("Moderado",AA15)))</formula>
    </cfRule>
    <cfRule type="containsText" dxfId="9193" priority="1280" operator="containsText" text="Menor">
      <formula>NOT(ISERROR(SEARCH("Menor",AA15)))</formula>
    </cfRule>
    <cfRule type="containsText" dxfId="9192" priority="1281" operator="containsText" text="Leve">
      <formula>NOT(ISERROR(SEARCH("Leve",AA15)))</formula>
    </cfRule>
    <cfRule type="containsText" dxfId="9191" priority="1282" operator="containsText" text="Muy a">
      <formula>NOT(ISERROR(SEARCH("Muy a",AA15)))</formula>
    </cfRule>
    <cfRule type="containsText" dxfId="9190" priority="1283" operator="containsText" text="Muy b">
      <formula>NOT(ISERROR(SEARCH("Muy b",AA15)))</formula>
    </cfRule>
    <cfRule type="containsText" dxfId="9189" priority="1284" operator="containsText" text="Baja">
      <formula>NOT(ISERROR(SEARCH("Baja",AA15)))</formula>
    </cfRule>
    <cfRule type="containsText" dxfId="9188" priority="1285" operator="containsText" text="Media">
      <formula>NOT(ISERROR(SEARCH("Media",AA15)))</formula>
    </cfRule>
    <cfRule type="containsText" dxfId="9187" priority="1286" operator="containsText" text="Alta">
      <formula>NOT(ISERROR(SEARCH("Alta",AA15)))</formula>
    </cfRule>
  </conditionalFormatting>
  <conditionalFormatting sqref="Y15">
    <cfRule type="cellIs" dxfId="9186" priority="1251" operator="equal">
      <formula>100%</formula>
    </cfRule>
    <cfRule type="cellIs" dxfId="9185" priority="1252" operator="equal">
      <formula>80%</formula>
    </cfRule>
    <cfRule type="cellIs" dxfId="9184" priority="1253" operator="equal">
      <formula>60%</formula>
    </cfRule>
    <cfRule type="cellIs" dxfId="9183" priority="1254" operator="equal">
      <formula>40%</formula>
    </cfRule>
    <cfRule type="cellIs" dxfId="9182" priority="1255" operator="equal">
      <formula>0.2</formula>
    </cfRule>
    <cfRule type="containsText" dxfId="9181" priority="1256" operator="containsText" text="Extremo">
      <formula>NOT(ISERROR(SEARCH("Extremo",Y15)))</formula>
    </cfRule>
    <cfRule type="containsText" dxfId="9180" priority="1257" operator="containsText" text="Alto">
      <formula>NOT(ISERROR(SEARCH("Alto",Y15)))</formula>
    </cfRule>
    <cfRule type="containsText" dxfId="9179" priority="1258" operator="containsText" text="Bajo">
      <formula>NOT(ISERROR(SEARCH("Bajo",Y15)))</formula>
    </cfRule>
    <cfRule type="containsText" dxfId="9178" priority="1259" operator="containsText" text="Catastrófico">
      <formula>NOT(ISERROR(SEARCH("Catastrófico",Y15)))</formula>
    </cfRule>
    <cfRule type="containsText" dxfId="9177" priority="1260" operator="containsText" text="Mayor">
      <formula>NOT(ISERROR(SEARCH("Mayor",Y15)))</formula>
    </cfRule>
    <cfRule type="containsText" dxfId="9176" priority="1261" operator="containsText" text="Moderado">
      <formula>NOT(ISERROR(SEARCH("Moderado",Y15)))</formula>
    </cfRule>
    <cfRule type="containsText" dxfId="9175" priority="1262" operator="containsText" text="Menor">
      <formula>NOT(ISERROR(SEARCH("Menor",Y15)))</formula>
    </cfRule>
    <cfRule type="containsText" dxfId="9174" priority="1263" operator="containsText" text="Leve">
      <formula>NOT(ISERROR(SEARCH("Leve",Y15)))</formula>
    </cfRule>
    <cfRule type="containsText" dxfId="9173" priority="1264" operator="containsText" text="Muy a">
      <formula>NOT(ISERROR(SEARCH("Muy a",Y15)))</formula>
    </cfRule>
    <cfRule type="containsText" dxfId="9172" priority="1265" operator="containsText" text="Muy b">
      <formula>NOT(ISERROR(SEARCH("Muy b",Y15)))</formula>
    </cfRule>
    <cfRule type="containsText" dxfId="9171" priority="1266" operator="containsText" text="Baja">
      <formula>NOT(ISERROR(SEARCH("Baja",Y15)))</formula>
    </cfRule>
    <cfRule type="containsText" dxfId="9170" priority="1267" operator="containsText" text="Media">
      <formula>NOT(ISERROR(SEARCH("Media",Y15)))</formula>
    </cfRule>
    <cfRule type="containsText" dxfId="9169" priority="1268" operator="containsText" text="Alta">
      <formula>NOT(ISERROR(SEARCH("Alta",Y15)))</formula>
    </cfRule>
  </conditionalFormatting>
  <conditionalFormatting sqref="AD15">
    <cfRule type="containsText" dxfId="9168" priority="1240" operator="containsText" text="BAJA">
      <formula>NOT(ISERROR(SEARCH("BAJA",AD15)))</formula>
    </cfRule>
    <cfRule type="containsText" dxfId="9167" priority="1241" operator="containsText" text="MEDIA">
      <formula>NOT(ISERROR(SEARCH("MEDIA",AD15)))</formula>
    </cfRule>
    <cfRule type="containsText" dxfId="9166" priority="1242" operator="containsText" text="ALTA">
      <formula>NOT(ISERROR(SEARCH("ALTA",AD15)))</formula>
    </cfRule>
  </conditionalFormatting>
  <conditionalFormatting sqref="S4">
    <cfRule type="cellIs" dxfId="9165" priority="1210" operator="equal">
      <formula>100%</formula>
    </cfRule>
    <cfRule type="cellIs" dxfId="9164" priority="1211" operator="equal">
      <formula>80%</formula>
    </cfRule>
    <cfRule type="cellIs" dxfId="9163" priority="1212" operator="equal">
      <formula>60%</formula>
    </cfRule>
    <cfRule type="cellIs" dxfId="9162" priority="1213" operator="equal">
      <formula>40%</formula>
    </cfRule>
    <cfRule type="cellIs" dxfId="9161" priority="1214" operator="equal">
      <formula>0.2</formula>
    </cfRule>
    <cfRule type="containsText" dxfId="9160" priority="1215" operator="containsText" text="Extremo">
      <formula>NOT(ISERROR(SEARCH("Extremo",S4)))</formula>
    </cfRule>
    <cfRule type="containsText" dxfId="9159" priority="1216" operator="containsText" text="Alto">
      <formula>NOT(ISERROR(SEARCH("Alto",S4)))</formula>
    </cfRule>
    <cfRule type="containsText" dxfId="9158" priority="1217" operator="containsText" text="Bajo">
      <formula>NOT(ISERROR(SEARCH("Bajo",S4)))</formula>
    </cfRule>
    <cfRule type="containsText" dxfId="9157" priority="1218" operator="containsText" text="Catastrófico">
      <formula>NOT(ISERROR(SEARCH("Catastrófico",S4)))</formula>
    </cfRule>
    <cfRule type="containsText" dxfId="9156" priority="1219" operator="containsText" text="Mayor">
      <formula>NOT(ISERROR(SEARCH("Mayor",S4)))</formula>
    </cfRule>
    <cfRule type="containsText" dxfId="9155" priority="1220" operator="containsText" text="Moderado">
      <formula>NOT(ISERROR(SEARCH("Moderado",S4)))</formula>
    </cfRule>
    <cfRule type="containsText" dxfId="9154" priority="1221" operator="containsText" text="Menor">
      <formula>NOT(ISERROR(SEARCH("Menor",S4)))</formula>
    </cfRule>
    <cfRule type="containsText" dxfId="9153" priority="1222" operator="containsText" text="Leve">
      <formula>NOT(ISERROR(SEARCH("Leve",S4)))</formula>
    </cfRule>
    <cfRule type="containsText" dxfId="9152" priority="1223" operator="containsText" text="Muy a">
      <formula>NOT(ISERROR(SEARCH("Muy a",S4)))</formula>
    </cfRule>
    <cfRule type="containsText" dxfId="9151" priority="1224" operator="containsText" text="Muy b">
      <formula>NOT(ISERROR(SEARCH("Muy b",S4)))</formula>
    </cfRule>
    <cfRule type="containsText" dxfId="9150" priority="1225" operator="containsText" text="Baja">
      <formula>NOT(ISERROR(SEARCH("Baja",S4)))</formula>
    </cfRule>
    <cfRule type="containsText" dxfId="9149" priority="1226" operator="containsText" text="Media">
      <formula>NOT(ISERROR(SEARCH("Media",S4)))</formula>
    </cfRule>
    <cfRule type="containsText" dxfId="9148" priority="1227" operator="containsText" text="Alta">
      <formula>NOT(ISERROR(SEARCH("Alta",S4)))</formula>
    </cfRule>
  </conditionalFormatting>
  <conditionalFormatting sqref="T4:U4">
    <cfRule type="cellIs" dxfId="9147" priority="1192" operator="equal">
      <formula>100%</formula>
    </cfRule>
    <cfRule type="cellIs" dxfId="9146" priority="1193" operator="equal">
      <formula>80%</formula>
    </cfRule>
    <cfRule type="cellIs" dxfId="9145" priority="1194" operator="equal">
      <formula>60%</formula>
    </cfRule>
    <cfRule type="cellIs" dxfId="9144" priority="1195" operator="equal">
      <formula>40%</formula>
    </cfRule>
    <cfRule type="cellIs" dxfId="9143" priority="1196" operator="equal">
      <formula>0.2</formula>
    </cfRule>
    <cfRule type="containsText" dxfId="9142" priority="1197" operator="containsText" text="Extremo">
      <formula>NOT(ISERROR(SEARCH("Extremo",T4)))</formula>
    </cfRule>
    <cfRule type="containsText" dxfId="9141" priority="1198" operator="containsText" text="Alto">
      <formula>NOT(ISERROR(SEARCH("Alto",T4)))</formula>
    </cfRule>
    <cfRule type="containsText" dxfId="9140" priority="1199" operator="containsText" text="Bajo">
      <formula>NOT(ISERROR(SEARCH("Bajo",T4)))</formula>
    </cfRule>
    <cfRule type="containsText" dxfId="9139" priority="1200" operator="containsText" text="Catastrófico">
      <formula>NOT(ISERROR(SEARCH("Catastrófico",T4)))</formula>
    </cfRule>
    <cfRule type="containsText" dxfId="9138" priority="1201" operator="containsText" text="Mayor">
      <formula>NOT(ISERROR(SEARCH("Mayor",T4)))</formula>
    </cfRule>
    <cfRule type="containsText" dxfId="9137" priority="1202" operator="containsText" text="Moderado">
      <formula>NOT(ISERROR(SEARCH("Moderado",T4)))</formula>
    </cfRule>
    <cfRule type="containsText" dxfId="9136" priority="1203" operator="containsText" text="Menor">
      <formula>NOT(ISERROR(SEARCH("Menor",T4)))</formula>
    </cfRule>
    <cfRule type="containsText" dxfId="9135" priority="1204" operator="containsText" text="Leve">
      <formula>NOT(ISERROR(SEARCH("Leve",T4)))</formula>
    </cfRule>
    <cfRule type="containsText" dxfId="9134" priority="1205" operator="containsText" text="Muy a">
      <formula>NOT(ISERROR(SEARCH("Muy a",T4)))</formula>
    </cfRule>
    <cfRule type="containsText" dxfId="9133" priority="1206" operator="containsText" text="Muy b">
      <formula>NOT(ISERROR(SEARCH("Muy b",T4)))</formula>
    </cfRule>
    <cfRule type="containsText" dxfId="9132" priority="1207" operator="containsText" text="Baja">
      <formula>NOT(ISERROR(SEARCH("Baja",T4)))</formula>
    </cfRule>
    <cfRule type="containsText" dxfId="9131" priority="1208" operator="containsText" text="Media">
      <formula>NOT(ISERROR(SEARCH("Media",T4)))</formula>
    </cfRule>
    <cfRule type="containsText" dxfId="9130" priority="1209" operator="containsText" text="Alta">
      <formula>NOT(ISERROR(SEARCH("Alta",T4)))</formula>
    </cfRule>
  </conditionalFormatting>
  <conditionalFormatting sqref="S6">
    <cfRule type="cellIs" dxfId="9129" priority="1174" operator="equal">
      <formula>100%</formula>
    </cfRule>
    <cfRule type="cellIs" dxfId="9128" priority="1175" operator="equal">
      <formula>80%</formula>
    </cfRule>
    <cfRule type="cellIs" dxfId="9127" priority="1176" operator="equal">
      <formula>60%</formula>
    </cfRule>
    <cfRule type="cellIs" dxfId="9126" priority="1177" operator="equal">
      <formula>40%</formula>
    </cfRule>
    <cfRule type="cellIs" dxfId="9125" priority="1178" operator="equal">
      <formula>0.2</formula>
    </cfRule>
    <cfRule type="containsText" dxfId="9124" priority="1179" operator="containsText" text="Extremo">
      <formula>NOT(ISERROR(SEARCH("Extremo",S6)))</formula>
    </cfRule>
    <cfRule type="containsText" dxfId="9123" priority="1180" operator="containsText" text="Alto">
      <formula>NOT(ISERROR(SEARCH("Alto",S6)))</formula>
    </cfRule>
    <cfRule type="containsText" dxfId="9122" priority="1181" operator="containsText" text="Bajo">
      <formula>NOT(ISERROR(SEARCH("Bajo",S6)))</formula>
    </cfRule>
    <cfRule type="containsText" dxfId="9121" priority="1182" operator="containsText" text="Catastrófico">
      <formula>NOT(ISERROR(SEARCH("Catastrófico",S6)))</formula>
    </cfRule>
    <cfRule type="containsText" dxfId="9120" priority="1183" operator="containsText" text="Mayor">
      <formula>NOT(ISERROR(SEARCH("Mayor",S6)))</formula>
    </cfRule>
    <cfRule type="containsText" dxfId="9119" priority="1184" operator="containsText" text="Moderado">
      <formula>NOT(ISERROR(SEARCH("Moderado",S6)))</formula>
    </cfRule>
    <cfRule type="containsText" dxfId="9118" priority="1185" operator="containsText" text="Menor">
      <formula>NOT(ISERROR(SEARCH("Menor",S6)))</formula>
    </cfRule>
    <cfRule type="containsText" dxfId="9117" priority="1186" operator="containsText" text="Leve">
      <formula>NOT(ISERROR(SEARCH("Leve",S6)))</formula>
    </cfRule>
    <cfRule type="containsText" dxfId="9116" priority="1187" operator="containsText" text="Muy a">
      <formula>NOT(ISERROR(SEARCH("Muy a",S6)))</formula>
    </cfRule>
    <cfRule type="containsText" dxfId="9115" priority="1188" operator="containsText" text="Muy b">
      <formula>NOT(ISERROR(SEARCH("Muy b",S6)))</formula>
    </cfRule>
    <cfRule type="containsText" dxfId="9114" priority="1189" operator="containsText" text="Baja">
      <formula>NOT(ISERROR(SEARCH("Baja",S6)))</formula>
    </cfRule>
    <cfRule type="containsText" dxfId="9113" priority="1190" operator="containsText" text="Media">
      <formula>NOT(ISERROR(SEARCH("Media",S6)))</formula>
    </cfRule>
    <cfRule type="containsText" dxfId="9112" priority="1191" operator="containsText" text="Alta">
      <formula>NOT(ISERROR(SEARCH("Alta",S6)))</formula>
    </cfRule>
  </conditionalFormatting>
  <conditionalFormatting sqref="T6">
    <cfRule type="cellIs" dxfId="9111" priority="1156" operator="equal">
      <formula>100%</formula>
    </cfRule>
    <cfRule type="cellIs" dxfId="9110" priority="1157" operator="equal">
      <formula>80%</formula>
    </cfRule>
    <cfRule type="cellIs" dxfId="9109" priority="1158" operator="equal">
      <formula>60%</formula>
    </cfRule>
    <cfRule type="cellIs" dxfId="9108" priority="1159" operator="equal">
      <formula>40%</formula>
    </cfRule>
    <cfRule type="cellIs" dxfId="9107" priority="1160" operator="equal">
      <formula>0.2</formula>
    </cfRule>
    <cfRule type="containsText" dxfId="9106" priority="1161" operator="containsText" text="Extremo">
      <formula>NOT(ISERROR(SEARCH("Extremo",T6)))</formula>
    </cfRule>
    <cfRule type="containsText" dxfId="9105" priority="1162" operator="containsText" text="Alto">
      <formula>NOT(ISERROR(SEARCH("Alto",T6)))</formula>
    </cfRule>
    <cfRule type="containsText" dxfId="9104" priority="1163" operator="containsText" text="Bajo">
      <formula>NOT(ISERROR(SEARCH("Bajo",T6)))</formula>
    </cfRule>
    <cfRule type="containsText" dxfId="9103" priority="1164" operator="containsText" text="Catastrófico">
      <formula>NOT(ISERROR(SEARCH("Catastrófico",T6)))</formula>
    </cfRule>
    <cfRule type="containsText" dxfId="9102" priority="1165" operator="containsText" text="Mayor">
      <formula>NOT(ISERROR(SEARCH("Mayor",T6)))</formula>
    </cfRule>
    <cfRule type="containsText" dxfId="9101" priority="1166" operator="containsText" text="Moderado">
      <formula>NOT(ISERROR(SEARCH("Moderado",T6)))</formula>
    </cfRule>
    <cfRule type="containsText" dxfId="9100" priority="1167" operator="containsText" text="Menor">
      <formula>NOT(ISERROR(SEARCH("Menor",T6)))</formula>
    </cfRule>
    <cfRule type="containsText" dxfId="9099" priority="1168" operator="containsText" text="Leve">
      <formula>NOT(ISERROR(SEARCH("Leve",T6)))</formula>
    </cfRule>
    <cfRule type="containsText" dxfId="9098" priority="1169" operator="containsText" text="Muy a">
      <formula>NOT(ISERROR(SEARCH("Muy a",T6)))</formula>
    </cfRule>
    <cfRule type="containsText" dxfId="9097" priority="1170" operator="containsText" text="Muy b">
      <formula>NOT(ISERROR(SEARCH("Muy b",T6)))</formula>
    </cfRule>
    <cfRule type="containsText" dxfId="9096" priority="1171" operator="containsText" text="Baja">
      <formula>NOT(ISERROR(SEARCH("Baja",T6)))</formula>
    </cfRule>
    <cfRule type="containsText" dxfId="9095" priority="1172" operator="containsText" text="Media">
      <formula>NOT(ISERROR(SEARCH("Media",T6)))</formula>
    </cfRule>
    <cfRule type="containsText" dxfId="9094" priority="1173" operator="containsText" text="Alta">
      <formula>NOT(ISERROR(SEARCH("Alta",T6)))</formula>
    </cfRule>
  </conditionalFormatting>
  <conditionalFormatting sqref="S11">
    <cfRule type="cellIs" dxfId="9093" priority="1138" operator="equal">
      <formula>100%</formula>
    </cfRule>
    <cfRule type="cellIs" dxfId="9092" priority="1139" operator="equal">
      <formula>80%</formula>
    </cfRule>
    <cfRule type="cellIs" dxfId="9091" priority="1140" operator="equal">
      <formula>60%</formula>
    </cfRule>
    <cfRule type="cellIs" dxfId="9090" priority="1141" operator="equal">
      <formula>40%</formula>
    </cfRule>
    <cfRule type="cellIs" dxfId="9089" priority="1142" operator="equal">
      <formula>0.2</formula>
    </cfRule>
    <cfRule type="containsText" dxfId="9088" priority="1143" operator="containsText" text="Extremo">
      <formula>NOT(ISERROR(SEARCH("Extremo",S11)))</formula>
    </cfRule>
    <cfRule type="containsText" dxfId="9087" priority="1144" operator="containsText" text="Alto">
      <formula>NOT(ISERROR(SEARCH("Alto",S11)))</formula>
    </cfRule>
    <cfRule type="containsText" dxfId="9086" priority="1145" operator="containsText" text="Bajo">
      <formula>NOT(ISERROR(SEARCH("Bajo",S11)))</formula>
    </cfRule>
    <cfRule type="containsText" dxfId="9085" priority="1146" operator="containsText" text="Catastrófico">
      <formula>NOT(ISERROR(SEARCH("Catastrófico",S11)))</formula>
    </cfRule>
    <cfRule type="containsText" dxfId="9084" priority="1147" operator="containsText" text="Mayor">
      <formula>NOT(ISERROR(SEARCH("Mayor",S11)))</formula>
    </cfRule>
    <cfRule type="containsText" dxfId="9083" priority="1148" operator="containsText" text="Moderado">
      <formula>NOT(ISERROR(SEARCH("Moderado",S11)))</formula>
    </cfRule>
    <cfRule type="containsText" dxfId="9082" priority="1149" operator="containsText" text="Menor">
      <formula>NOT(ISERROR(SEARCH("Menor",S11)))</formula>
    </cfRule>
    <cfRule type="containsText" dxfId="9081" priority="1150" operator="containsText" text="Leve">
      <formula>NOT(ISERROR(SEARCH("Leve",S11)))</formula>
    </cfRule>
    <cfRule type="containsText" dxfId="9080" priority="1151" operator="containsText" text="Muy a">
      <formula>NOT(ISERROR(SEARCH("Muy a",S11)))</formula>
    </cfRule>
    <cfRule type="containsText" dxfId="9079" priority="1152" operator="containsText" text="Muy b">
      <formula>NOT(ISERROR(SEARCH("Muy b",S11)))</formula>
    </cfRule>
    <cfRule type="containsText" dxfId="9078" priority="1153" operator="containsText" text="Baja">
      <formula>NOT(ISERROR(SEARCH("Baja",S11)))</formula>
    </cfRule>
    <cfRule type="containsText" dxfId="9077" priority="1154" operator="containsText" text="Media">
      <formula>NOT(ISERROR(SEARCH("Media",S11)))</formula>
    </cfRule>
    <cfRule type="containsText" dxfId="9076" priority="1155" operator="containsText" text="Alta">
      <formula>NOT(ISERROR(SEARCH("Alta",S11)))</formula>
    </cfRule>
  </conditionalFormatting>
  <conditionalFormatting sqref="T11">
    <cfRule type="cellIs" dxfId="9075" priority="1120" operator="equal">
      <formula>100%</formula>
    </cfRule>
    <cfRule type="cellIs" dxfId="9074" priority="1121" operator="equal">
      <formula>80%</formula>
    </cfRule>
    <cfRule type="cellIs" dxfId="9073" priority="1122" operator="equal">
      <formula>60%</formula>
    </cfRule>
    <cfRule type="cellIs" dxfId="9072" priority="1123" operator="equal">
      <formula>40%</formula>
    </cfRule>
    <cfRule type="cellIs" dxfId="9071" priority="1124" operator="equal">
      <formula>0.2</formula>
    </cfRule>
    <cfRule type="containsText" dxfId="9070" priority="1125" operator="containsText" text="Extremo">
      <formula>NOT(ISERROR(SEARCH("Extremo",T11)))</formula>
    </cfRule>
    <cfRule type="containsText" dxfId="9069" priority="1126" operator="containsText" text="Alto">
      <formula>NOT(ISERROR(SEARCH("Alto",T11)))</formula>
    </cfRule>
    <cfRule type="containsText" dxfId="9068" priority="1127" operator="containsText" text="Bajo">
      <formula>NOT(ISERROR(SEARCH("Bajo",T11)))</formula>
    </cfRule>
    <cfRule type="containsText" dxfId="9067" priority="1128" operator="containsText" text="Catastrófico">
      <formula>NOT(ISERROR(SEARCH("Catastrófico",T11)))</formula>
    </cfRule>
    <cfRule type="containsText" dxfId="9066" priority="1129" operator="containsText" text="Mayor">
      <formula>NOT(ISERROR(SEARCH("Mayor",T11)))</formula>
    </cfRule>
    <cfRule type="containsText" dxfId="9065" priority="1130" operator="containsText" text="Moderado">
      <formula>NOT(ISERROR(SEARCH("Moderado",T11)))</formula>
    </cfRule>
    <cfRule type="containsText" dxfId="9064" priority="1131" operator="containsText" text="Menor">
      <formula>NOT(ISERROR(SEARCH("Menor",T11)))</formula>
    </cfRule>
    <cfRule type="containsText" dxfId="9063" priority="1132" operator="containsText" text="Leve">
      <formula>NOT(ISERROR(SEARCH("Leve",T11)))</formula>
    </cfRule>
    <cfRule type="containsText" dxfId="9062" priority="1133" operator="containsText" text="Muy a">
      <formula>NOT(ISERROR(SEARCH("Muy a",T11)))</formula>
    </cfRule>
    <cfRule type="containsText" dxfId="9061" priority="1134" operator="containsText" text="Muy b">
      <formula>NOT(ISERROR(SEARCH("Muy b",T11)))</formula>
    </cfRule>
    <cfRule type="containsText" dxfId="9060" priority="1135" operator="containsText" text="Baja">
      <formula>NOT(ISERROR(SEARCH("Baja",T11)))</formula>
    </cfRule>
    <cfRule type="containsText" dxfId="9059" priority="1136" operator="containsText" text="Media">
      <formula>NOT(ISERROR(SEARCH("Media",T11)))</formula>
    </cfRule>
    <cfRule type="containsText" dxfId="9058" priority="1137" operator="containsText" text="Alta">
      <formula>NOT(ISERROR(SEARCH("Alta",T11)))</formula>
    </cfRule>
  </conditionalFormatting>
  <conditionalFormatting sqref="S12">
    <cfRule type="cellIs" dxfId="9057" priority="1102" operator="equal">
      <formula>100%</formula>
    </cfRule>
    <cfRule type="cellIs" dxfId="9056" priority="1103" operator="equal">
      <formula>80%</formula>
    </cfRule>
    <cfRule type="cellIs" dxfId="9055" priority="1104" operator="equal">
      <formula>60%</formula>
    </cfRule>
    <cfRule type="cellIs" dxfId="9054" priority="1105" operator="equal">
      <formula>40%</formula>
    </cfRule>
    <cfRule type="cellIs" dxfId="9053" priority="1106" operator="equal">
      <formula>0.2</formula>
    </cfRule>
    <cfRule type="containsText" dxfId="9052" priority="1107" operator="containsText" text="Extremo">
      <formula>NOT(ISERROR(SEARCH("Extremo",S12)))</formula>
    </cfRule>
    <cfRule type="containsText" dxfId="9051" priority="1108" operator="containsText" text="Alto">
      <formula>NOT(ISERROR(SEARCH("Alto",S12)))</formula>
    </cfRule>
    <cfRule type="containsText" dxfId="9050" priority="1109" operator="containsText" text="Bajo">
      <formula>NOT(ISERROR(SEARCH("Bajo",S12)))</formula>
    </cfRule>
    <cfRule type="containsText" dxfId="9049" priority="1110" operator="containsText" text="Catastrófico">
      <formula>NOT(ISERROR(SEARCH("Catastrófico",S12)))</formula>
    </cfRule>
    <cfRule type="containsText" dxfId="9048" priority="1111" operator="containsText" text="Mayor">
      <formula>NOT(ISERROR(SEARCH("Mayor",S12)))</formula>
    </cfRule>
    <cfRule type="containsText" dxfId="9047" priority="1112" operator="containsText" text="Moderado">
      <formula>NOT(ISERROR(SEARCH("Moderado",S12)))</formula>
    </cfRule>
    <cfRule type="containsText" dxfId="9046" priority="1113" operator="containsText" text="Menor">
      <formula>NOT(ISERROR(SEARCH("Menor",S12)))</formula>
    </cfRule>
    <cfRule type="containsText" dxfId="9045" priority="1114" operator="containsText" text="Leve">
      <formula>NOT(ISERROR(SEARCH("Leve",S12)))</formula>
    </cfRule>
    <cfRule type="containsText" dxfId="9044" priority="1115" operator="containsText" text="Muy a">
      <formula>NOT(ISERROR(SEARCH("Muy a",S12)))</formula>
    </cfRule>
    <cfRule type="containsText" dxfId="9043" priority="1116" operator="containsText" text="Muy b">
      <formula>NOT(ISERROR(SEARCH("Muy b",S12)))</formula>
    </cfRule>
    <cfRule type="containsText" dxfId="9042" priority="1117" operator="containsText" text="Baja">
      <formula>NOT(ISERROR(SEARCH("Baja",S12)))</formula>
    </cfRule>
    <cfRule type="containsText" dxfId="9041" priority="1118" operator="containsText" text="Media">
      <formula>NOT(ISERROR(SEARCH("Media",S12)))</formula>
    </cfRule>
    <cfRule type="containsText" dxfId="9040" priority="1119" operator="containsText" text="Alta">
      <formula>NOT(ISERROR(SEARCH("Alta",S12)))</formula>
    </cfRule>
  </conditionalFormatting>
  <conditionalFormatting sqref="T12">
    <cfRule type="cellIs" dxfId="9039" priority="1084" operator="equal">
      <formula>100%</formula>
    </cfRule>
    <cfRule type="cellIs" dxfId="9038" priority="1085" operator="equal">
      <formula>80%</formula>
    </cfRule>
    <cfRule type="cellIs" dxfId="9037" priority="1086" operator="equal">
      <formula>60%</formula>
    </cfRule>
    <cfRule type="cellIs" dxfId="9036" priority="1087" operator="equal">
      <formula>40%</formula>
    </cfRule>
    <cfRule type="cellIs" dxfId="9035" priority="1088" operator="equal">
      <formula>0.2</formula>
    </cfRule>
    <cfRule type="containsText" dxfId="9034" priority="1089" operator="containsText" text="Extremo">
      <formula>NOT(ISERROR(SEARCH("Extremo",T12)))</formula>
    </cfRule>
    <cfRule type="containsText" dxfId="9033" priority="1090" operator="containsText" text="Alto">
      <formula>NOT(ISERROR(SEARCH("Alto",T12)))</formula>
    </cfRule>
    <cfRule type="containsText" dxfId="9032" priority="1091" operator="containsText" text="Bajo">
      <formula>NOT(ISERROR(SEARCH("Bajo",T12)))</formula>
    </cfRule>
    <cfRule type="containsText" dxfId="9031" priority="1092" operator="containsText" text="Catastrófico">
      <formula>NOT(ISERROR(SEARCH("Catastrófico",T12)))</formula>
    </cfRule>
    <cfRule type="containsText" dxfId="9030" priority="1093" operator="containsText" text="Mayor">
      <formula>NOT(ISERROR(SEARCH("Mayor",T12)))</formula>
    </cfRule>
    <cfRule type="containsText" dxfId="9029" priority="1094" operator="containsText" text="Moderado">
      <formula>NOT(ISERROR(SEARCH("Moderado",T12)))</formula>
    </cfRule>
    <cfRule type="containsText" dxfId="9028" priority="1095" operator="containsText" text="Menor">
      <formula>NOT(ISERROR(SEARCH("Menor",T12)))</formula>
    </cfRule>
    <cfRule type="containsText" dxfId="9027" priority="1096" operator="containsText" text="Leve">
      <formula>NOT(ISERROR(SEARCH("Leve",T12)))</formula>
    </cfRule>
    <cfRule type="containsText" dxfId="9026" priority="1097" operator="containsText" text="Muy a">
      <formula>NOT(ISERROR(SEARCH("Muy a",T12)))</formula>
    </cfRule>
    <cfRule type="containsText" dxfId="9025" priority="1098" operator="containsText" text="Muy b">
      <formula>NOT(ISERROR(SEARCH("Muy b",T12)))</formula>
    </cfRule>
    <cfRule type="containsText" dxfId="9024" priority="1099" operator="containsText" text="Baja">
      <formula>NOT(ISERROR(SEARCH("Baja",T12)))</formula>
    </cfRule>
    <cfRule type="containsText" dxfId="9023" priority="1100" operator="containsText" text="Media">
      <formula>NOT(ISERROR(SEARCH("Media",T12)))</formula>
    </cfRule>
    <cfRule type="containsText" dxfId="9022" priority="1101" operator="containsText" text="Alta">
      <formula>NOT(ISERROR(SEARCH("Alta",T12)))</formula>
    </cfRule>
  </conditionalFormatting>
  <conditionalFormatting sqref="S15">
    <cfRule type="cellIs" dxfId="9021" priority="1066" operator="equal">
      <formula>100%</formula>
    </cfRule>
    <cfRule type="cellIs" dxfId="9020" priority="1067" operator="equal">
      <formula>80%</formula>
    </cfRule>
    <cfRule type="cellIs" dxfId="9019" priority="1068" operator="equal">
      <formula>60%</formula>
    </cfRule>
    <cfRule type="cellIs" dxfId="9018" priority="1069" operator="equal">
      <formula>40%</formula>
    </cfRule>
    <cfRule type="cellIs" dxfId="9017" priority="1070" operator="equal">
      <formula>0.2</formula>
    </cfRule>
    <cfRule type="containsText" dxfId="9016" priority="1071" operator="containsText" text="Extremo">
      <formula>NOT(ISERROR(SEARCH("Extremo",S15)))</formula>
    </cfRule>
    <cfRule type="containsText" dxfId="9015" priority="1072" operator="containsText" text="Alto">
      <formula>NOT(ISERROR(SEARCH("Alto",S15)))</formula>
    </cfRule>
    <cfRule type="containsText" dxfId="9014" priority="1073" operator="containsText" text="Bajo">
      <formula>NOT(ISERROR(SEARCH("Bajo",S15)))</formula>
    </cfRule>
    <cfRule type="containsText" dxfId="9013" priority="1074" operator="containsText" text="Catastrófico">
      <formula>NOT(ISERROR(SEARCH("Catastrófico",S15)))</formula>
    </cfRule>
    <cfRule type="containsText" dxfId="9012" priority="1075" operator="containsText" text="Mayor">
      <formula>NOT(ISERROR(SEARCH("Mayor",S15)))</formula>
    </cfRule>
    <cfRule type="containsText" dxfId="9011" priority="1076" operator="containsText" text="Moderado">
      <formula>NOT(ISERROR(SEARCH("Moderado",S15)))</formula>
    </cfRule>
    <cfRule type="containsText" dxfId="9010" priority="1077" operator="containsText" text="Menor">
      <formula>NOT(ISERROR(SEARCH("Menor",S15)))</formula>
    </cfRule>
    <cfRule type="containsText" dxfId="9009" priority="1078" operator="containsText" text="Leve">
      <formula>NOT(ISERROR(SEARCH("Leve",S15)))</formula>
    </cfRule>
    <cfRule type="containsText" dxfId="9008" priority="1079" operator="containsText" text="Muy a">
      <formula>NOT(ISERROR(SEARCH("Muy a",S15)))</formula>
    </cfRule>
    <cfRule type="containsText" dxfId="9007" priority="1080" operator="containsText" text="Muy b">
      <formula>NOT(ISERROR(SEARCH("Muy b",S15)))</formula>
    </cfRule>
    <cfRule type="containsText" dxfId="9006" priority="1081" operator="containsText" text="Baja">
      <formula>NOT(ISERROR(SEARCH("Baja",S15)))</formula>
    </cfRule>
    <cfRule type="containsText" dxfId="9005" priority="1082" operator="containsText" text="Media">
      <formula>NOT(ISERROR(SEARCH("Media",S15)))</formula>
    </cfRule>
    <cfRule type="containsText" dxfId="9004" priority="1083" operator="containsText" text="Alta">
      <formula>NOT(ISERROR(SEARCH("Alta",S15)))</formula>
    </cfRule>
  </conditionalFormatting>
  <conditionalFormatting sqref="T15">
    <cfRule type="cellIs" dxfId="9003" priority="1048" operator="equal">
      <formula>100%</formula>
    </cfRule>
    <cfRule type="cellIs" dxfId="9002" priority="1049" operator="equal">
      <formula>80%</formula>
    </cfRule>
    <cfRule type="cellIs" dxfId="9001" priority="1050" operator="equal">
      <formula>60%</formula>
    </cfRule>
    <cfRule type="cellIs" dxfId="9000" priority="1051" operator="equal">
      <formula>40%</formula>
    </cfRule>
    <cfRule type="cellIs" dxfId="8999" priority="1052" operator="equal">
      <formula>0.2</formula>
    </cfRule>
    <cfRule type="containsText" dxfId="8998" priority="1053" operator="containsText" text="Extremo">
      <formula>NOT(ISERROR(SEARCH("Extremo",T15)))</formula>
    </cfRule>
    <cfRule type="containsText" dxfId="8997" priority="1054" operator="containsText" text="Alto">
      <formula>NOT(ISERROR(SEARCH("Alto",T15)))</formula>
    </cfRule>
    <cfRule type="containsText" dxfId="8996" priority="1055" operator="containsText" text="Bajo">
      <formula>NOT(ISERROR(SEARCH("Bajo",T15)))</formula>
    </cfRule>
    <cfRule type="containsText" dxfId="8995" priority="1056" operator="containsText" text="Catastrófico">
      <formula>NOT(ISERROR(SEARCH("Catastrófico",T15)))</formula>
    </cfRule>
    <cfRule type="containsText" dxfId="8994" priority="1057" operator="containsText" text="Mayor">
      <formula>NOT(ISERROR(SEARCH("Mayor",T15)))</formula>
    </cfRule>
    <cfRule type="containsText" dxfId="8993" priority="1058" operator="containsText" text="Moderado">
      <formula>NOT(ISERROR(SEARCH("Moderado",T15)))</formula>
    </cfRule>
    <cfRule type="containsText" dxfId="8992" priority="1059" operator="containsText" text="Menor">
      <formula>NOT(ISERROR(SEARCH("Menor",T15)))</formula>
    </cfRule>
    <cfRule type="containsText" dxfId="8991" priority="1060" operator="containsText" text="Leve">
      <formula>NOT(ISERROR(SEARCH("Leve",T15)))</formula>
    </cfRule>
    <cfRule type="containsText" dxfId="8990" priority="1061" operator="containsText" text="Muy a">
      <formula>NOT(ISERROR(SEARCH("Muy a",T15)))</formula>
    </cfRule>
    <cfRule type="containsText" dxfId="8989" priority="1062" operator="containsText" text="Muy b">
      <formula>NOT(ISERROR(SEARCH("Muy b",T15)))</formula>
    </cfRule>
    <cfRule type="containsText" dxfId="8988" priority="1063" operator="containsText" text="Baja">
      <formula>NOT(ISERROR(SEARCH("Baja",T15)))</formula>
    </cfRule>
    <cfRule type="containsText" dxfId="8987" priority="1064" operator="containsText" text="Media">
      <formula>NOT(ISERROR(SEARCH("Media",T15)))</formula>
    </cfRule>
    <cfRule type="containsText" dxfId="8986" priority="1065" operator="containsText" text="Alta">
      <formula>NOT(ISERROR(SEARCH("Alta",T15)))</formula>
    </cfRule>
  </conditionalFormatting>
  <conditionalFormatting sqref="U6">
    <cfRule type="cellIs" dxfId="8985" priority="1030" operator="equal">
      <formula>100%</formula>
    </cfRule>
    <cfRule type="cellIs" dxfId="8984" priority="1031" operator="equal">
      <formula>80%</formula>
    </cfRule>
    <cfRule type="cellIs" dxfId="8983" priority="1032" operator="equal">
      <formula>60%</formula>
    </cfRule>
    <cfRule type="cellIs" dxfId="8982" priority="1033" operator="equal">
      <formula>40%</formula>
    </cfRule>
    <cfRule type="cellIs" dxfId="8981" priority="1034" operator="equal">
      <formula>0.2</formula>
    </cfRule>
    <cfRule type="containsText" dxfId="8980" priority="1035" operator="containsText" text="Extremo">
      <formula>NOT(ISERROR(SEARCH("Extremo",U6)))</formula>
    </cfRule>
    <cfRule type="containsText" dxfId="8979" priority="1036" operator="containsText" text="Alto">
      <formula>NOT(ISERROR(SEARCH("Alto",U6)))</formula>
    </cfRule>
    <cfRule type="containsText" dxfId="8978" priority="1037" operator="containsText" text="Bajo">
      <formula>NOT(ISERROR(SEARCH("Bajo",U6)))</formula>
    </cfRule>
    <cfRule type="containsText" dxfId="8977" priority="1038" operator="containsText" text="Catastrófico">
      <formula>NOT(ISERROR(SEARCH("Catastrófico",U6)))</formula>
    </cfRule>
    <cfRule type="containsText" dxfId="8976" priority="1039" operator="containsText" text="Mayor">
      <formula>NOT(ISERROR(SEARCH("Mayor",U6)))</formula>
    </cfRule>
    <cfRule type="containsText" dxfId="8975" priority="1040" operator="containsText" text="Moderado">
      <formula>NOT(ISERROR(SEARCH("Moderado",U6)))</formula>
    </cfRule>
    <cfRule type="containsText" dxfId="8974" priority="1041" operator="containsText" text="Menor">
      <formula>NOT(ISERROR(SEARCH("Menor",U6)))</formula>
    </cfRule>
    <cfRule type="containsText" dxfId="8973" priority="1042" operator="containsText" text="Leve">
      <formula>NOT(ISERROR(SEARCH("Leve",U6)))</formula>
    </cfRule>
    <cfRule type="containsText" dxfId="8972" priority="1043" operator="containsText" text="Muy a">
      <formula>NOT(ISERROR(SEARCH("Muy a",U6)))</formula>
    </cfRule>
    <cfRule type="containsText" dxfId="8971" priority="1044" operator="containsText" text="Muy b">
      <formula>NOT(ISERROR(SEARCH("Muy b",U6)))</formula>
    </cfRule>
    <cfRule type="containsText" dxfId="8970" priority="1045" operator="containsText" text="Baja">
      <formula>NOT(ISERROR(SEARCH("Baja",U6)))</formula>
    </cfRule>
    <cfRule type="containsText" dxfId="8969" priority="1046" operator="containsText" text="Media">
      <formula>NOT(ISERROR(SEARCH("Media",U6)))</formula>
    </cfRule>
    <cfRule type="containsText" dxfId="8968" priority="1047" operator="containsText" text="Alta">
      <formula>NOT(ISERROR(SEARCH("Alta",U6)))</formula>
    </cfRule>
  </conditionalFormatting>
  <conditionalFormatting sqref="U11">
    <cfRule type="cellIs" dxfId="8967" priority="1012" operator="equal">
      <formula>100%</formula>
    </cfRule>
    <cfRule type="cellIs" dxfId="8966" priority="1013" operator="equal">
      <formula>80%</formula>
    </cfRule>
    <cfRule type="cellIs" dxfId="8965" priority="1014" operator="equal">
      <formula>60%</formula>
    </cfRule>
    <cfRule type="cellIs" dxfId="8964" priority="1015" operator="equal">
      <formula>40%</formula>
    </cfRule>
    <cfRule type="cellIs" dxfId="8963" priority="1016" operator="equal">
      <formula>0.2</formula>
    </cfRule>
    <cfRule type="containsText" dxfId="8962" priority="1017" operator="containsText" text="Extremo">
      <formula>NOT(ISERROR(SEARCH("Extremo",U11)))</formula>
    </cfRule>
    <cfRule type="containsText" dxfId="8961" priority="1018" operator="containsText" text="Alto">
      <formula>NOT(ISERROR(SEARCH("Alto",U11)))</formula>
    </cfRule>
    <cfRule type="containsText" dxfId="8960" priority="1019" operator="containsText" text="Bajo">
      <formula>NOT(ISERROR(SEARCH("Bajo",U11)))</formula>
    </cfRule>
    <cfRule type="containsText" dxfId="8959" priority="1020" operator="containsText" text="Catastrófico">
      <formula>NOT(ISERROR(SEARCH("Catastrófico",U11)))</formula>
    </cfRule>
    <cfRule type="containsText" dxfId="8958" priority="1021" operator="containsText" text="Mayor">
      <formula>NOT(ISERROR(SEARCH("Mayor",U11)))</formula>
    </cfRule>
    <cfRule type="containsText" dxfId="8957" priority="1022" operator="containsText" text="Moderado">
      <formula>NOT(ISERROR(SEARCH("Moderado",U11)))</formula>
    </cfRule>
    <cfRule type="containsText" dxfId="8956" priority="1023" operator="containsText" text="Menor">
      <formula>NOT(ISERROR(SEARCH("Menor",U11)))</formula>
    </cfRule>
    <cfRule type="containsText" dxfId="8955" priority="1024" operator="containsText" text="Leve">
      <formula>NOT(ISERROR(SEARCH("Leve",U11)))</formula>
    </cfRule>
    <cfRule type="containsText" dxfId="8954" priority="1025" operator="containsText" text="Muy a">
      <formula>NOT(ISERROR(SEARCH("Muy a",U11)))</formula>
    </cfRule>
    <cfRule type="containsText" dxfId="8953" priority="1026" operator="containsText" text="Muy b">
      <formula>NOT(ISERROR(SEARCH("Muy b",U11)))</formula>
    </cfRule>
    <cfRule type="containsText" dxfId="8952" priority="1027" operator="containsText" text="Baja">
      <formula>NOT(ISERROR(SEARCH("Baja",U11)))</formula>
    </cfRule>
    <cfRule type="containsText" dxfId="8951" priority="1028" operator="containsText" text="Media">
      <formula>NOT(ISERROR(SEARCH("Media",U11)))</formula>
    </cfRule>
    <cfRule type="containsText" dxfId="8950" priority="1029" operator="containsText" text="Alta">
      <formula>NOT(ISERROR(SEARCH("Alta",U11)))</formula>
    </cfRule>
  </conditionalFormatting>
  <conditionalFormatting sqref="U12">
    <cfRule type="cellIs" dxfId="8949" priority="994" operator="equal">
      <formula>100%</formula>
    </cfRule>
    <cfRule type="cellIs" dxfId="8948" priority="995" operator="equal">
      <formula>80%</formula>
    </cfRule>
    <cfRule type="cellIs" dxfId="8947" priority="996" operator="equal">
      <formula>60%</formula>
    </cfRule>
    <cfRule type="cellIs" dxfId="8946" priority="997" operator="equal">
      <formula>40%</formula>
    </cfRule>
    <cfRule type="cellIs" dxfId="8945" priority="998" operator="equal">
      <formula>0.2</formula>
    </cfRule>
    <cfRule type="containsText" dxfId="8944" priority="999" operator="containsText" text="Extremo">
      <formula>NOT(ISERROR(SEARCH("Extremo",U12)))</formula>
    </cfRule>
    <cfRule type="containsText" dxfId="8943" priority="1000" operator="containsText" text="Alto">
      <formula>NOT(ISERROR(SEARCH("Alto",U12)))</formula>
    </cfRule>
    <cfRule type="containsText" dxfId="8942" priority="1001" operator="containsText" text="Bajo">
      <formula>NOT(ISERROR(SEARCH("Bajo",U12)))</formula>
    </cfRule>
    <cfRule type="containsText" dxfId="8941" priority="1002" operator="containsText" text="Catastrófico">
      <formula>NOT(ISERROR(SEARCH("Catastrófico",U12)))</formula>
    </cfRule>
    <cfRule type="containsText" dxfId="8940" priority="1003" operator="containsText" text="Mayor">
      <formula>NOT(ISERROR(SEARCH("Mayor",U12)))</formula>
    </cfRule>
    <cfRule type="containsText" dxfId="8939" priority="1004" operator="containsText" text="Moderado">
      <formula>NOT(ISERROR(SEARCH("Moderado",U12)))</formula>
    </cfRule>
    <cfRule type="containsText" dxfId="8938" priority="1005" operator="containsText" text="Menor">
      <formula>NOT(ISERROR(SEARCH("Menor",U12)))</formula>
    </cfRule>
    <cfRule type="containsText" dxfId="8937" priority="1006" operator="containsText" text="Leve">
      <formula>NOT(ISERROR(SEARCH("Leve",U12)))</formula>
    </cfRule>
    <cfRule type="containsText" dxfId="8936" priority="1007" operator="containsText" text="Muy a">
      <formula>NOT(ISERROR(SEARCH("Muy a",U12)))</formula>
    </cfRule>
    <cfRule type="containsText" dxfId="8935" priority="1008" operator="containsText" text="Muy b">
      <formula>NOT(ISERROR(SEARCH("Muy b",U12)))</formula>
    </cfRule>
    <cfRule type="containsText" dxfId="8934" priority="1009" operator="containsText" text="Baja">
      <formula>NOT(ISERROR(SEARCH("Baja",U12)))</formula>
    </cfRule>
    <cfRule type="containsText" dxfId="8933" priority="1010" operator="containsText" text="Media">
      <formula>NOT(ISERROR(SEARCH("Media",U12)))</formula>
    </cfRule>
    <cfRule type="containsText" dxfId="8932" priority="1011" operator="containsText" text="Alta">
      <formula>NOT(ISERROR(SEARCH("Alta",U12)))</formula>
    </cfRule>
  </conditionalFormatting>
  <conditionalFormatting sqref="U15">
    <cfRule type="cellIs" dxfId="8931" priority="976" operator="equal">
      <formula>100%</formula>
    </cfRule>
    <cfRule type="cellIs" dxfId="8930" priority="977" operator="equal">
      <formula>80%</formula>
    </cfRule>
    <cfRule type="cellIs" dxfId="8929" priority="978" operator="equal">
      <formula>60%</formula>
    </cfRule>
    <cfRule type="cellIs" dxfId="8928" priority="979" operator="equal">
      <formula>40%</formula>
    </cfRule>
    <cfRule type="cellIs" dxfId="8927" priority="980" operator="equal">
      <formula>0.2</formula>
    </cfRule>
    <cfRule type="containsText" dxfId="8926" priority="981" operator="containsText" text="Extremo">
      <formula>NOT(ISERROR(SEARCH("Extremo",U15)))</formula>
    </cfRule>
    <cfRule type="containsText" dxfId="8925" priority="982" operator="containsText" text="Alto">
      <formula>NOT(ISERROR(SEARCH("Alto",U15)))</formula>
    </cfRule>
    <cfRule type="containsText" dxfId="8924" priority="983" operator="containsText" text="Bajo">
      <formula>NOT(ISERROR(SEARCH("Bajo",U15)))</formula>
    </cfRule>
    <cfRule type="containsText" dxfId="8923" priority="984" operator="containsText" text="Catastrófico">
      <formula>NOT(ISERROR(SEARCH("Catastrófico",U15)))</formula>
    </cfRule>
    <cfRule type="containsText" dxfId="8922" priority="985" operator="containsText" text="Mayor">
      <formula>NOT(ISERROR(SEARCH("Mayor",U15)))</formula>
    </cfRule>
    <cfRule type="containsText" dxfId="8921" priority="986" operator="containsText" text="Moderado">
      <formula>NOT(ISERROR(SEARCH("Moderado",U15)))</formula>
    </cfRule>
    <cfRule type="containsText" dxfId="8920" priority="987" operator="containsText" text="Menor">
      <formula>NOT(ISERROR(SEARCH("Menor",U15)))</formula>
    </cfRule>
    <cfRule type="containsText" dxfId="8919" priority="988" operator="containsText" text="Leve">
      <formula>NOT(ISERROR(SEARCH("Leve",U15)))</formula>
    </cfRule>
    <cfRule type="containsText" dxfId="8918" priority="989" operator="containsText" text="Muy a">
      <formula>NOT(ISERROR(SEARCH("Muy a",U15)))</formula>
    </cfRule>
    <cfRule type="containsText" dxfId="8917" priority="990" operator="containsText" text="Muy b">
      <formula>NOT(ISERROR(SEARCH("Muy b",U15)))</formula>
    </cfRule>
    <cfRule type="containsText" dxfId="8916" priority="991" operator="containsText" text="Baja">
      <formula>NOT(ISERROR(SEARCH("Baja",U15)))</formula>
    </cfRule>
    <cfRule type="containsText" dxfId="8915" priority="992" operator="containsText" text="Media">
      <formula>NOT(ISERROR(SEARCH("Media",U15)))</formula>
    </cfRule>
    <cfRule type="containsText" dxfId="8914" priority="993" operator="containsText" text="Alta">
      <formula>NOT(ISERROR(SEARCH("Alta",U15)))</formula>
    </cfRule>
  </conditionalFormatting>
  <conditionalFormatting sqref="AN13:AN14">
    <cfRule type="containsText" dxfId="8913" priority="973" operator="containsText" text="BAJA">
      <formula>NOT(ISERROR(SEARCH("BAJA",AN13)))</formula>
    </cfRule>
    <cfRule type="containsText" dxfId="8912" priority="974" operator="containsText" text="MEDIA">
      <formula>NOT(ISERROR(SEARCH("MEDIA",AN13)))</formula>
    </cfRule>
    <cfRule type="containsText" dxfId="8911" priority="975" operator="containsText" text="ALTA">
      <formula>NOT(ISERROR(SEARCH("ALTA",AN13)))</formula>
    </cfRule>
  </conditionalFormatting>
  <conditionalFormatting sqref="AN16">
    <cfRule type="containsText" dxfId="8910" priority="385" operator="containsText" text="BAJA">
      <formula>NOT(ISERROR(SEARCH("BAJA",AN16)))</formula>
    </cfRule>
    <cfRule type="containsText" dxfId="8909" priority="386" operator="containsText" text="MEDIA">
      <formula>NOT(ISERROR(SEARCH("MEDIA",AN16)))</formula>
    </cfRule>
    <cfRule type="containsText" dxfId="8908" priority="387" operator="containsText" text="ALTA">
      <formula>NOT(ISERROR(SEARCH("ALTA",AN16)))</formula>
    </cfRule>
  </conditionalFormatting>
  <conditionalFormatting sqref="AS16">
    <cfRule type="containsText" dxfId="8907" priority="382" operator="containsText" text="BAJA">
      <formula>NOT(ISERROR(SEARCH("BAJA",AS16)))</formula>
    </cfRule>
    <cfRule type="containsText" dxfId="8906" priority="383" operator="containsText" text="MEDIA">
      <formula>NOT(ISERROR(SEARCH("MEDIA",AS16)))</formula>
    </cfRule>
    <cfRule type="containsText" dxfId="8905" priority="384" operator="containsText" text="ALTA">
      <formula>NOT(ISERROR(SEARCH("ALTA",AS16)))</formula>
    </cfRule>
  </conditionalFormatting>
  <conditionalFormatting sqref="AD17">
    <cfRule type="containsText" dxfId="8904" priority="322" operator="containsText" text="BAJA">
      <formula>NOT(ISERROR(SEARCH("BAJA",AD17)))</formula>
    </cfRule>
    <cfRule type="containsText" dxfId="8903" priority="323" operator="containsText" text="MEDIA">
      <formula>NOT(ISERROR(SEARCH("MEDIA",AD17)))</formula>
    </cfRule>
    <cfRule type="containsText" dxfId="8902" priority="324" operator="containsText" text="ALTA">
      <formula>NOT(ISERROR(SEARCH("ALTA",AD17)))</formula>
    </cfRule>
  </conditionalFormatting>
  <conditionalFormatting sqref="AJ16:AK16">
    <cfRule type="containsText" dxfId="8901" priority="451" operator="containsText" text="BAJA">
      <formula>NOT(ISERROR(SEARCH("BAJA",AJ16)))</formula>
    </cfRule>
    <cfRule type="containsText" dxfId="8900" priority="452" operator="containsText" text="MEDIA">
      <formula>NOT(ISERROR(SEARCH("MEDIA",AJ16)))</formula>
    </cfRule>
    <cfRule type="containsText" dxfId="8899" priority="453" operator="containsText" text="ALTA">
      <formula>NOT(ISERROR(SEARCH("ALTA",AJ16)))</formula>
    </cfRule>
  </conditionalFormatting>
  <conditionalFormatting sqref="AU16:AV16">
    <cfRule type="cellIs" dxfId="8898" priority="394" operator="greaterThan">
      <formula>75%</formula>
    </cfRule>
    <cfRule type="cellIs" dxfId="8897" priority="395" operator="between">
      <formula>51%</formula>
      <formula>75%</formula>
    </cfRule>
    <cfRule type="cellIs" dxfId="8896" priority="396" operator="between">
      <formula>26%</formula>
      <formula>50%</formula>
    </cfRule>
    <cfRule type="cellIs" dxfId="8895" priority="397" operator="between">
      <formula>0%</formula>
      <formula>25%</formula>
    </cfRule>
    <cfRule type="containsText" dxfId="8894" priority="454" operator="containsText" text="BAJA">
      <formula>NOT(ISERROR(SEARCH("BAJA",AU16)))</formula>
    </cfRule>
    <cfRule type="containsText" dxfId="8893" priority="455" operator="containsText" text="MEDIA">
      <formula>NOT(ISERROR(SEARCH("MEDIA",AU16)))</formula>
    </cfRule>
    <cfRule type="containsText" dxfId="8892" priority="456" operator="containsText" text="ALTA">
      <formula>NOT(ISERROR(SEARCH("ALTA",AU16)))</formula>
    </cfRule>
  </conditionalFormatting>
  <conditionalFormatting sqref="V16:X16 Z16 AW16:AX16">
    <cfRule type="cellIs" dxfId="8891" priority="420" operator="equal">
      <formula>100%</formula>
    </cfRule>
    <cfRule type="cellIs" dxfId="8890" priority="421" operator="equal">
      <formula>80%</formula>
    </cfRule>
    <cfRule type="cellIs" dxfId="8889" priority="422" operator="equal">
      <formula>60%</formula>
    </cfRule>
    <cfRule type="cellIs" dxfId="8888" priority="423" operator="equal">
      <formula>40%</formula>
    </cfRule>
    <cfRule type="cellIs" dxfId="8887" priority="424" operator="equal">
      <formula>0.2</formula>
    </cfRule>
    <cfRule type="containsText" dxfId="8886" priority="438" operator="containsText" text="Extremo">
      <formula>NOT(ISERROR(SEARCH("Extremo",V16)))</formula>
    </cfRule>
    <cfRule type="containsText" dxfId="8885" priority="439" operator="containsText" text="Alto">
      <formula>NOT(ISERROR(SEARCH("Alto",V16)))</formula>
    </cfRule>
    <cfRule type="containsText" dxfId="8884" priority="440" operator="containsText" text="Bajo">
      <formula>NOT(ISERROR(SEARCH("Bajo",V16)))</formula>
    </cfRule>
    <cfRule type="containsText" dxfId="8883" priority="441" operator="containsText" text="Catastrófico">
      <formula>NOT(ISERROR(SEARCH("Catastrófico",V16)))</formula>
    </cfRule>
    <cfRule type="containsText" dxfId="8882" priority="442" operator="containsText" text="Mayor">
      <formula>NOT(ISERROR(SEARCH("Mayor",V16)))</formula>
    </cfRule>
    <cfRule type="containsText" dxfId="8881" priority="443" operator="containsText" text="Moderado">
      <formula>NOT(ISERROR(SEARCH("Moderado",V16)))</formula>
    </cfRule>
    <cfRule type="containsText" dxfId="8880" priority="444" operator="containsText" text="Menor">
      <formula>NOT(ISERROR(SEARCH("Menor",V16)))</formula>
    </cfRule>
    <cfRule type="containsText" dxfId="8879" priority="445" operator="containsText" text="Leve">
      <formula>NOT(ISERROR(SEARCH("Leve",V16)))</formula>
    </cfRule>
    <cfRule type="containsText" dxfId="8878" priority="446" operator="containsText" text="Muy a">
      <formula>NOT(ISERROR(SEARCH("Muy a",V16)))</formula>
    </cfRule>
    <cfRule type="containsText" dxfId="8877" priority="447" operator="containsText" text="Muy b">
      <formula>NOT(ISERROR(SEARCH("Muy b",V16)))</formula>
    </cfRule>
    <cfRule type="containsText" dxfId="8876" priority="448" operator="containsText" text="Baja">
      <formula>NOT(ISERROR(SEARCH("Baja",V16)))</formula>
    </cfRule>
    <cfRule type="containsText" dxfId="8875" priority="449" operator="containsText" text="Media">
      <formula>NOT(ISERROR(SEARCH("Media",V16)))</formula>
    </cfRule>
    <cfRule type="containsText" dxfId="8874" priority="450" operator="containsText" text="Alta">
      <formula>NOT(ISERROR(SEARCH("Alta",V16)))</formula>
    </cfRule>
  </conditionalFormatting>
  <conditionalFormatting sqref="AA16">
    <cfRule type="cellIs" dxfId="8873" priority="398" operator="equal">
      <formula>100%</formula>
    </cfRule>
    <cfRule type="cellIs" dxfId="8872" priority="399" operator="equal">
      <formula>75%</formula>
    </cfRule>
    <cfRule type="cellIs" dxfId="8871" priority="400" operator="equal">
      <formula>50%</formula>
    </cfRule>
    <cfRule type="cellIs" dxfId="8870" priority="401" operator="equal">
      <formula>25%</formula>
    </cfRule>
    <cfRule type="containsText" dxfId="8869" priority="425" operator="containsText" text="Extremo">
      <formula>NOT(ISERROR(SEARCH("Extremo",AA16)))</formula>
    </cfRule>
    <cfRule type="containsText" dxfId="8868" priority="426" operator="containsText" text="Alto">
      <formula>NOT(ISERROR(SEARCH("Alto",AA16)))</formula>
    </cfRule>
    <cfRule type="containsText" dxfId="8867" priority="427" operator="containsText" text="Bajo">
      <formula>NOT(ISERROR(SEARCH("Bajo",AA16)))</formula>
    </cfRule>
    <cfRule type="containsText" dxfId="8866" priority="428" operator="containsText" text="Catastrófico">
      <formula>NOT(ISERROR(SEARCH("Catastrófico",AA16)))</formula>
    </cfRule>
    <cfRule type="containsText" dxfId="8865" priority="429" operator="containsText" text="Mayor">
      <formula>NOT(ISERROR(SEARCH("Mayor",AA16)))</formula>
    </cfRule>
    <cfRule type="containsText" dxfId="8864" priority="430" operator="containsText" text="Moderado">
      <formula>NOT(ISERROR(SEARCH("Moderado",AA16)))</formula>
    </cfRule>
    <cfRule type="containsText" dxfId="8863" priority="431" operator="containsText" text="Menor">
      <formula>NOT(ISERROR(SEARCH("Menor",AA16)))</formula>
    </cfRule>
    <cfRule type="containsText" dxfId="8862" priority="432" operator="containsText" text="Leve">
      <formula>NOT(ISERROR(SEARCH("Leve",AA16)))</formula>
    </cfRule>
    <cfRule type="containsText" dxfId="8861" priority="433" operator="containsText" text="Muy a">
      <formula>NOT(ISERROR(SEARCH("Muy a",AA16)))</formula>
    </cfRule>
    <cfRule type="containsText" dxfId="8860" priority="434" operator="containsText" text="Muy b">
      <formula>NOT(ISERROR(SEARCH("Muy b",AA16)))</formula>
    </cfRule>
    <cfRule type="containsText" dxfId="8859" priority="435" operator="containsText" text="Baja">
      <formula>NOT(ISERROR(SEARCH("Baja",AA16)))</formula>
    </cfRule>
    <cfRule type="containsText" dxfId="8858" priority="436" operator="containsText" text="Media">
      <formula>NOT(ISERROR(SEARCH("Media",AA16)))</formula>
    </cfRule>
    <cfRule type="containsText" dxfId="8857" priority="437" operator="containsText" text="Alta">
      <formula>NOT(ISERROR(SEARCH("Alta",AA16)))</formula>
    </cfRule>
  </conditionalFormatting>
  <conditionalFormatting sqref="Y16">
    <cfRule type="cellIs" dxfId="8856" priority="402" operator="equal">
      <formula>100%</formula>
    </cfRule>
    <cfRule type="cellIs" dxfId="8855" priority="403" operator="equal">
      <formula>80%</formula>
    </cfRule>
    <cfRule type="cellIs" dxfId="8854" priority="404" operator="equal">
      <formula>60%</formula>
    </cfRule>
    <cfRule type="cellIs" dxfId="8853" priority="405" operator="equal">
      <formula>40%</formula>
    </cfRule>
    <cfRule type="cellIs" dxfId="8852" priority="406" operator="equal">
      <formula>0.2</formula>
    </cfRule>
    <cfRule type="containsText" dxfId="8851" priority="407" operator="containsText" text="Extremo">
      <formula>NOT(ISERROR(SEARCH("Extremo",Y16)))</formula>
    </cfRule>
    <cfRule type="containsText" dxfId="8850" priority="408" operator="containsText" text="Alto">
      <formula>NOT(ISERROR(SEARCH("Alto",Y16)))</formula>
    </cfRule>
    <cfRule type="containsText" dxfId="8849" priority="409" operator="containsText" text="Bajo">
      <formula>NOT(ISERROR(SEARCH("Bajo",Y16)))</formula>
    </cfRule>
    <cfRule type="containsText" dxfId="8848" priority="410" operator="containsText" text="Catastrófico">
      <formula>NOT(ISERROR(SEARCH("Catastrófico",Y16)))</formula>
    </cfRule>
    <cfRule type="containsText" dxfId="8847" priority="411" operator="containsText" text="Mayor">
      <formula>NOT(ISERROR(SEARCH("Mayor",Y16)))</formula>
    </cfRule>
    <cfRule type="containsText" dxfId="8846" priority="412" operator="containsText" text="Moderado">
      <formula>NOT(ISERROR(SEARCH("Moderado",Y16)))</formula>
    </cfRule>
    <cfRule type="containsText" dxfId="8845" priority="413" operator="containsText" text="Menor">
      <formula>NOT(ISERROR(SEARCH("Menor",Y16)))</formula>
    </cfRule>
    <cfRule type="containsText" dxfId="8844" priority="414" operator="containsText" text="Leve">
      <formula>NOT(ISERROR(SEARCH("Leve",Y16)))</formula>
    </cfRule>
    <cfRule type="containsText" dxfId="8843" priority="415" operator="containsText" text="Muy a">
      <formula>NOT(ISERROR(SEARCH("Muy a",Y16)))</formula>
    </cfRule>
    <cfRule type="containsText" dxfId="8842" priority="416" operator="containsText" text="Muy b">
      <formula>NOT(ISERROR(SEARCH("Muy b",Y16)))</formula>
    </cfRule>
    <cfRule type="containsText" dxfId="8841" priority="417" operator="containsText" text="Baja">
      <formula>NOT(ISERROR(SEARCH("Baja",Y16)))</formula>
    </cfRule>
    <cfRule type="containsText" dxfId="8840" priority="418" operator="containsText" text="Media">
      <formula>NOT(ISERROR(SEARCH("Media",Y16)))</formula>
    </cfRule>
    <cfRule type="containsText" dxfId="8839" priority="419" operator="containsText" text="Alta">
      <formula>NOT(ISERROR(SEARCH("Alta",Y16)))</formula>
    </cfRule>
  </conditionalFormatting>
  <conditionalFormatting sqref="AD16">
    <cfRule type="containsText" dxfId="8838" priority="391" operator="containsText" text="BAJA">
      <formula>NOT(ISERROR(SEARCH("BAJA",AD16)))</formula>
    </cfRule>
    <cfRule type="containsText" dxfId="8837" priority="392" operator="containsText" text="MEDIA">
      <formula>NOT(ISERROR(SEARCH("MEDIA",AD16)))</formula>
    </cfRule>
    <cfRule type="containsText" dxfId="8836" priority="393" operator="containsText" text="ALTA">
      <formula>NOT(ISERROR(SEARCH("ALTA",AD16)))</formula>
    </cfRule>
  </conditionalFormatting>
  <conditionalFormatting sqref="S16">
    <cfRule type="cellIs" dxfId="8835" priority="364" operator="equal">
      <formula>100%</formula>
    </cfRule>
    <cfRule type="cellIs" dxfId="8834" priority="365" operator="equal">
      <formula>80%</formula>
    </cfRule>
    <cfRule type="cellIs" dxfId="8833" priority="366" operator="equal">
      <formula>60%</formula>
    </cfRule>
    <cfRule type="cellIs" dxfId="8832" priority="367" operator="equal">
      <formula>40%</formula>
    </cfRule>
    <cfRule type="cellIs" dxfId="8831" priority="368" operator="equal">
      <formula>0.2</formula>
    </cfRule>
    <cfRule type="containsText" dxfId="8830" priority="369" operator="containsText" text="Extremo">
      <formula>NOT(ISERROR(SEARCH("Extremo",S16)))</formula>
    </cfRule>
    <cfRule type="containsText" dxfId="8829" priority="370" operator="containsText" text="Alto">
      <formula>NOT(ISERROR(SEARCH("Alto",S16)))</formula>
    </cfRule>
    <cfRule type="containsText" dxfId="8828" priority="371" operator="containsText" text="Bajo">
      <formula>NOT(ISERROR(SEARCH("Bajo",S16)))</formula>
    </cfRule>
    <cfRule type="containsText" dxfId="8827" priority="372" operator="containsText" text="Catastrófico">
      <formula>NOT(ISERROR(SEARCH("Catastrófico",S16)))</formula>
    </cfRule>
    <cfRule type="containsText" dxfId="8826" priority="373" operator="containsText" text="Mayor">
      <formula>NOT(ISERROR(SEARCH("Mayor",S16)))</formula>
    </cfRule>
    <cfRule type="containsText" dxfId="8825" priority="374" operator="containsText" text="Moderado">
      <formula>NOT(ISERROR(SEARCH("Moderado",S16)))</formula>
    </cfRule>
    <cfRule type="containsText" dxfId="8824" priority="375" operator="containsText" text="Menor">
      <formula>NOT(ISERROR(SEARCH("Menor",S16)))</formula>
    </cfRule>
    <cfRule type="containsText" dxfId="8823" priority="376" operator="containsText" text="Leve">
      <formula>NOT(ISERROR(SEARCH("Leve",S16)))</formula>
    </cfRule>
    <cfRule type="containsText" dxfId="8822" priority="377" operator="containsText" text="Muy a">
      <formula>NOT(ISERROR(SEARCH("Muy a",S16)))</formula>
    </cfRule>
    <cfRule type="containsText" dxfId="8821" priority="378" operator="containsText" text="Muy b">
      <formula>NOT(ISERROR(SEARCH("Muy b",S16)))</formula>
    </cfRule>
    <cfRule type="containsText" dxfId="8820" priority="379" operator="containsText" text="Baja">
      <formula>NOT(ISERROR(SEARCH("Baja",S16)))</formula>
    </cfRule>
    <cfRule type="containsText" dxfId="8819" priority="380" operator="containsText" text="Media">
      <formula>NOT(ISERROR(SEARCH("Media",S16)))</formula>
    </cfRule>
    <cfRule type="containsText" dxfId="8818" priority="381" operator="containsText" text="Alta">
      <formula>NOT(ISERROR(SEARCH("Alta",S16)))</formula>
    </cfRule>
  </conditionalFormatting>
  <conditionalFormatting sqref="T16">
    <cfRule type="cellIs" dxfId="8817" priority="346" operator="equal">
      <formula>100%</formula>
    </cfRule>
    <cfRule type="cellIs" dxfId="8816" priority="347" operator="equal">
      <formula>80%</formula>
    </cfRule>
    <cfRule type="cellIs" dxfId="8815" priority="348" operator="equal">
      <formula>60%</formula>
    </cfRule>
    <cfRule type="cellIs" dxfId="8814" priority="349" operator="equal">
      <formula>40%</formula>
    </cfRule>
    <cfRule type="cellIs" dxfId="8813" priority="350" operator="equal">
      <formula>0.2</formula>
    </cfRule>
    <cfRule type="containsText" dxfId="8812" priority="351" operator="containsText" text="Extremo">
      <formula>NOT(ISERROR(SEARCH("Extremo",T16)))</formula>
    </cfRule>
    <cfRule type="containsText" dxfId="8811" priority="352" operator="containsText" text="Alto">
      <formula>NOT(ISERROR(SEARCH("Alto",T16)))</formula>
    </cfRule>
    <cfRule type="containsText" dxfId="8810" priority="353" operator="containsText" text="Bajo">
      <formula>NOT(ISERROR(SEARCH("Bajo",T16)))</formula>
    </cfRule>
    <cfRule type="containsText" dxfId="8809" priority="354" operator="containsText" text="Catastrófico">
      <formula>NOT(ISERROR(SEARCH("Catastrófico",T16)))</formula>
    </cfRule>
    <cfRule type="containsText" dxfId="8808" priority="355" operator="containsText" text="Mayor">
      <formula>NOT(ISERROR(SEARCH("Mayor",T16)))</formula>
    </cfRule>
    <cfRule type="containsText" dxfId="8807" priority="356" operator="containsText" text="Moderado">
      <formula>NOT(ISERROR(SEARCH("Moderado",T16)))</formula>
    </cfRule>
    <cfRule type="containsText" dxfId="8806" priority="357" operator="containsText" text="Menor">
      <formula>NOT(ISERROR(SEARCH("Menor",T16)))</formula>
    </cfRule>
    <cfRule type="containsText" dxfId="8805" priority="358" operator="containsText" text="Leve">
      <formula>NOT(ISERROR(SEARCH("Leve",T16)))</formula>
    </cfRule>
    <cfRule type="containsText" dxfId="8804" priority="359" operator="containsText" text="Muy a">
      <formula>NOT(ISERROR(SEARCH("Muy a",T16)))</formula>
    </cfRule>
    <cfRule type="containsText" dxfId="8803" priority="360" operator="containsText" text="Muy b">
      <formula>NOT(ISERROR(SEARCH("Muy b",T16)))</formula>
    </cfRule>
    <cfRule type="containsText" dxfId="8802" priority="361" operator="containsText" text="Baja">
      <formula>NOT(ISERROR(SEARCH("Baja",T16)))</formula>
    </cfRule>
    <cfRule type="containsText" dxfId="8801" priority="362" operator="containsText" text="Media">
      <formula>NOT(ISERROR(SEARCH("Media",T16)))</formula>
    </cfRule>
    <cfRule type="containsText" dxfId="8800" priority="363" operator="containsText" text="Alta">
      <formula>NOT(ISERROR(SEARCH("Alta",T16)))</formula>
    </cfRule>
  </conditionalFormatting>
  <conditionalFormatting sqref="U16">
    <cfRule type="cellIs" dxfId="8799" priority="328" operator="equal">
      <formula>100%</formula>
    </cfRule>
    <cfRule type="cellIs" dxfId="8798" priority="329" operator="equal">
      <formula>80%</formula>
    </cfRule>
    <cfRule type="cellIs" dxfId="8797" priority="330" operator="equal">
      <formula>60%</formula>
    </cfRule>
    <cfRule type="cellIs" dxfId="8796" priority="331" operator="equal">
      <formula>40%</formula>
    </cfRule>
    <cfRule type="cellIs" dxfId="8795" priority="332" operator="equal">
      <formula>0.2</formula>
    </cfRule>
    <cfRule type="containsText" dxfId="8794" priority="333" operator="containsText" text="Extremo">
      <formula>NOT(ISERROR(SEARCH("Extremo",U16)))</formula>
    </cfRule>
    <cfRule type="containsText" dxfId="8793" priority="334" operator="containsText" text="Alto">
      <formula>NOT(ISERROR(SEARCH("Alto",U16)))</formula>
    </cfRule>
    <cfRule type="containsText" dxfId="8792" priority="335" operator="containsText" text="Bajo">
      <formula>NOT(ISERROR(SEARCH("Bajo",U16)))</formula>
    </cfRule>
    <cfRule type="containsText" dxfId="8791" priority="336" operator="containsText" text="Catastrófico">
      <formula>NOT(ISERROR(SEARCH("Catastrófico",U16)))</formula>
    </cfRule>
    <cfRule type="containsText" dxfId="8790" priority="337" operator="containsText" text="Mayor">
      <formula>NOT(ISERROR(SEARCH("Mayor",U16)))</formula>
    </cfRule>
    <cfRule type="containsText" dxfId="8789" priority="338" operator="containsText" text="Moderado">
      <formula>NOT(ISERROR(SEARCH("Moderado",U16)))</formula>
    </cfRule>
    <cfRule type="containsText" dxfId="8788" priority="339" operator="containsText" text="Menor">
      <formula>NOT(ISERROR(SEARCH("Menor",U16)))</formula>
    </cfRule>
    <cfRule type="containsText" dxfId="8787" priority="340" operator="containsText" text="Leve">
      <formula>NOT(ISERROR(SEARCH("Leve",U16)))</formula>
    </cfRule>
    <cfRule type="containsText" dxfId="8786" priority="341" operator="containsText" text="Muy a">
      <formula>NOT(ISERROR(SEARCH("Muy a",U16)))</formula>
    </cfRule>
    <cfRule type="containsText" dxfId="8785" priority="342" operator="containsText" text="Muy b">
      <formula>NOT(ISERROR(SEARCH("Muy b",U16)))</formula>
    </cfRule>
    <cfRule type="containsText" dxfId="8784" priority="343" operator="containsText" text="Baja">
      <formula>NOT(ISERROR(SEARCH("Baja",U16)))</formula>
    </cfRule>
    <cfRule type="containsText" dxfId="8783" priority="344" operator="containsText" text="Media">
      <formula>NOT(ISERROR(SEARCH("Media",U16)))</formula>
    </cfRule>
    <cfRule type="containsText" dxfId="8782" priority="345" operator="containsText" text="Alta">
      <formula>NOT(ISERROR(SEARCH("Alta",U16)))</formula>
    </cfRule>
  </conditionalFormatting>
  <conditionalFormatting sqref="AN17">
    <cfRule type="containsText" dxfId="8781" priority="316" operator="containsText" text="BAJA">
      <formula>NOT(ISERROR(SEARCH("BAJA",AN17)))</formula>
    </cfRule>
    <cfRule type="containsText" dxfId="8780" priority="317" operator="containsText" text="MEDIA">
      <formula>NOT(ISERROR(SEARCH("MEDIA",AN17)))</formula>
    </cfRule>
    <cfRule type="containsText" dxfId="8779" priority="318" operator="containsText" text="ALTA">
      <formula>NOT(ISERROR(SEARCH("ALTA",AN17)))</formula>
    </cfRule>
  </conditionalFormatting>
  <conditionalFormatting sqref="AJ17:AK17">
    <cfRule type="containsText" dxfId="8778" priority="325" operator="containsText" text="BAJA">
      <formula>NOT(ISERROR(SEARCH("BAJA",AJ17)))</formula>
    </cfRule>
    <cfRule type="containsText" dxfId="8777" priority="326" operator="containsText" text="MEDIA">
      <formula>NOT(ISERROR(SEARCH("MEDIA",AJ17)))</formula>
    </cfRule>
    <cfRule type="containsText" dxfId="8776" priority="327" operator="containsText" text="ALTA">
      <formula>NOT(ISERROR(SEARCH("ALTA",AJ17)))</formula>
    </cfRule>
  </conditionalFormatting>
  <conditionalFormatting sqref="AQ17">
    <cfRule type="containsText" dxfId="8775" priority="280" operator="containsText" text="BAJA">
      <formula>NOT(ISERROR(SEARCH("BAJA",AQ17)))</formula>
    </cfRule>
    <cfRule type="containsText" dxfId="8774" priority="281" operator="containsText" text="MEDIA">
      <formula>NOT(ISERROR(SEARCH("MEDIA",AQ17)))</formula>
    </cfRule>
    <cfRule type="containsText" dxfId="8773" priority="282" operator="containsText" text="ALTA">
      <formula>NOT(ISERROR(SEARCH("ALTA",AQ17)))</formula>
    </cfRule>
  </conditionalFormatting>
  <conditionalFormatting sqref="AJ18:AK18">
    <cfRule type="containsText" dxfId="8772" priority="307" operator="containsText" text="BAJA">
      <formula>NOT(ISERROR(SEARCH("BAJA",AJ18)))</formula>
    </cfRule>
    <cfRule type="containsText" dxfId="8771" priority="308" operator="containsText" text="MEDIA">
      <formula>NOT(ISERROR(SEARCH("MEDIA",AJ18)))</formula>
    </cfRule>
    <cfRule type="containsText" dxfId="8770" priority="309" operator="containsText" text="ALTA">
      <formula>NOT(ISERROR(SEARCH("ALTA",AJ18)))</formula>
    </cfRule>
  </conditionalFormatting>
  <conditionalFormatting sqref="AN18">
    <cfRule type="containsText" dxfId="8769" priority="289" operator="containsText" text="BAJA">
      <formula>NOT(ISERROR(SEARCH("BAJA",AN18)))</formula>
    </cfRule>
    <cfRule type="containsText" dxfId="8768" priority="290" operator="containsText" text="MEDIA">
      <formula>NOT(ISERROR(SEARCH("MEDIA",AN18)))</formula>
    </cfRule>
    <cfRule type="containsText" dxfId="8767" priority="291" operator="containsText" text="ALTA">
      <formula>NOT(ISERROR(SEARCH("ALTA",AN18)))</formula>
    </cfRule>
  </conditionalFormatting>
  <conditionalFormatting sqref="AS17:AS18">
    <cfRule type="containsText" dxfId="8766" priority="286" operator="containsText" text="BAJA">
      <formula>NOT(ISERROR(SEARCH("BAJA",AS17)))</formula>
    </cfRule>
    <cfRule type="containsText" dxfId="8765" priority="287" operator="containsText" text="MEDIA">
      <formula>NOT(ISERROR(SEARCH("MEDIA",AS17)))</formula>
    </cfRule>
    <cfRule type="containsText" dxfId="8764" priority="288" operator="containsText" text="ALTA">
      <formula>NOT(ISERROR(SEARCH("ALTA",AS17)))</formula>
    </cfRule>
  </conditionalFormatting>
  <conditionalFormatting sqref="AQ16">
    <cfRule type="containsText" dxfId="8763" priority="283" operator="containsText" text="BAJA">
      <formula>NOT(ISERROR(SEARCH("BAJA",AQ16)))</formula>
    </cfRule>
    <cfRule type="containsText" dxfId="8762" priority="284" operator="containsText" text="MEDIA">
      <formula>NOT(ISERROR(SEARCH("MEDIA",AQ16)))</formula>
    </cfRule>
    <cfRule type="containsText" dxfId="8761" priority="285" operator="containsText" text="ALTA">
      <formula>NOT(ISERROR(SEARCH("ALTA",AQ16)))</formula>
    </cfRule>
  </conditionalFormatting>
  <conditionalFormatting sqref="AQ18">
    <cfRule type="containsText" dxfId="8760" priority="277" operator="containsText" text="BAJA">
      <formula>NOT(ISERROR(SEARCH("BAJA",AQ18)))</formula>
    </cfRule>
    <cfRule type="containsText" dxfId="8759" priority="278" operator="containsText" text="MEDIA">
      <formula>NOT(ISERROR(SEARCH("MEDIA",AQ18)))</formula>
    </cfRule>
    <cfRule type="containsText" dxfId="8758" priority="279" operator="containsText" text="ALTA">
      <formula>NOT(ISERROR(SEARCH("ALTA",AQ18)))</formula>
    </cfRule>
  </conditionalFormatting>
  <conditionalFormatting sqref="S19">
    <cfRule type="cellIs" dxfId="8757" priority="259" operator="equal">
      <formula>100%</formula>
    </cfRule>
    <cfRule type="cellIs" dxfId="8756" priority="260" operator="equal">
      <formula>80%</formula>
    </cfRule>
    <cfRule type="cellIs" dxfId="8755" priority="261" operator="equal">
      <formula>60%</formula>
    </cfRule>
    <cfRule type="cellIs" dxfId="8754" priority="262" operator="equal">
      <formula>40%</formula>
    </cfRule>
    <cfRule type="cellIs" dxfId="8753" priority="263" operator="equal">
      <formula>0.2</formula>
    </cfRule>
    <cfRule type="containsText" dxfId="8752" priority="264" operator="containsText" text="Extremo">
      <formula>NOT(ISERROR(SEARCH("Extremo",S19)))</formula>
    </cfRule>
    <cfRule type="containsText" dxfId="8751" priority="265" operator="containsText" text="Alto">
      <formula>NOT(ISERROR(SEARCH("Alto",S19)))</formula>
    </cfRule>
    <cfRule type="containsText" dxfId="8750" priority="266" operator="containsText" text="Bajo">
      <formula>NOT(ISERROR(SEARCH("Bajo",S19)))</formula>
    </cfRule>
    <cfRule type="containsText" dxfId="8749" priority="267" operator="containsText" text="Catastrófico">
      <formula>NOT(ISERROR(SEARCH("Catastrófico",S19)))</formula>
    </cfRule>
    <cfRule type="containsText" dxfId="8748" priority="268" operator="containsText" text="Mayor">
      <formula>NOT(ISERROR(SEARCH("Mayor",S19)))</formula>
    </cfRule>
    <cfRule type="containsText" dxfId="8747" priority="269" operator="containsText" text="Moderado">
      <formula>NOT(ISERROR(SEARCH("Moderado",S19)))</formula>
    </cfRule>
    <cfRule type="containsText" dxfId="8746" priority="270" operator="containsText" text="Menor">
      <formula>NOT(ISERROR(SEARCH("Menor",S19)))</formula>
    </cfRule>
    <cfRule type="containsText" dxfId="8745" priority="271" operator="containsText" text="Leve">
      <formula>NOT(ISERROR(SEARCH("Leve",S19)))</formula>
    </cfRule>
    <cfRule type="containsText" dxfId="8744" priority="272" operator="containsText" text="Muy a">
      <formula>NOT(ISERROR(SEARCH("Muy a",S19)))</formula>
    </cfRule>
    <cfRule type="containsText" dxfId="8743" priority="273" operator="containsText" text="Muy b">
      <formula>NOT(ISERROR(SEARCH("Muy b",S19)))</formula>
    </cfRule>
    <cfRule type="containsText" dxfId="8742" priority="274" operator="containsText" text="Baja">
      <formula>NOT(ISERROR(SEARCH("Baja",S19)))</formula>
    </cfRule>
    <cfRule type="containsText" dxfId="8741" priority="275" operator="containsText" text="Media">
      <formula>NOT(ISERROR(SEARCH("Media",S19)))</formula>
    </cfRule>
    <cfRule type="containsText" dxfId="8740" priority="276" operator="containsText" text="Alta">
      <formula>NOT(ISERROR(SEARCH("Alta",S19)))</formula>
    </cfRule>
  </conditionalFormatting>
  <conditionalFormatting sqref="T19">
    <cfRule type="cellIs" dxfId="8739" priority="241" operator="equal">
      <formula>100%</formula>
    </cfRule>
    <cfRule type="cellIs" dxfId="8738" priority="242" operator="equal">
      <formula>80%</formula>
    </cfRule>
    <cfRule type="cellIs" dxfId="8737" priority="243" operator="equal">
      <formula>60%</formula>
    </cfRule>
    <cfRule type="cellIs" dxfId="8736" priority="244" operator="equal">
      <formula>40%</formula>
    </cfRule>
    <cfRule type="cellIs" dxfId="8735" priority="245" operator="equal">
      <formula>0.2</formula>
    </cfRule>
    <cfRule type="containsText" dxfId="8734" priority="246" operator="containsText" text="Extremo">
      <formula>NOT(ISERROR(SEARCH("Extremo",T19)))</formula>
    </cfRule>
    <cfRule type="containsText" dxfId="8733" priority="247" operator="containsText" text="Alto">
      <formula>NOT(ISERROR(SEARCH("Alto",T19)))</formula>
    </cfRule>
    <cfRule type="containsText" dxfId="8732" priority="248" operator="containsText" text="Bajo">
      <formula>NOT(ISERROR(SEARCH("Bajo",T19)))</formula>
    </cfRule>
    <cfRule type="containsText" dxfId="8731" priority="249" operator="containsText" text="Catastrófico">
      <formula>NOT(ISERROR(SEARCH("Catastrófico",T19)))</formula>
    </cfRule>
    <cfRule type="containsText" dxfId="8730" priority="250" operator="containsText" text="Mayor">
      <formula>NOT(ISERROR(SEARCH("Mayor",T19)))</formula>
    </cfRule>
    <cfRule type="containsText" dxfId="8729" priority="251" operator="containsText" text="Moderado">
      <formula>NOT(ISERROR(SEARCH("Moderado",T19)))</formula>
    </cfRule>
    <cfRule type="containsText" dxfId="8728" priority="252" operator="containsText" text="Menor">
      <formula>NOT(ISERROR(SEARCH("Menor",T19)))</formula>
    </cfRule>
    <cfRule type="containsText" dxfId="8727" priority="253" operator="containsText" text="Leve">
      <formula>NOT(ISERROR(SEARCH("Leve",T19)))</formula>
    </cfRule>
    <cfRule type="containsText" dxfId="8726" priority="254" operator="containsText" text="Muy a">
      <formula>NOT(ISERROR(SEARCH("Muy a",T19)))</formula>
    </cfRule>
    <cfRule type="containsText" dxfId="8725" priority="255" operator="containsText" text="Muy b">
      <formula>NOT(ISERROR(SEARCH("Muy b",T19)))</formula>
    </cfRule>
    <cfRule type="containsText" dxfId="8724" priority="256" operator="containsText" text="Baja">
      <formula>NOT(ISERROR(SEARCH("Baja",T19)))</formula>
    </cfRule>
    <cfRule type="containsText" dxfId="8723" priority="257" operator="containsText" text="Media">
      <formula>NOT(ISERROR(SEARCH("Media",T19)))</formula>
    </cfRule>
    <cfRule type="containsText" dxfId="8722" priority="258" operator="containsText" text="Alta">
      <formula>NOT(ISERROR(SEARCH("Alta",T19)))</formula>
    </cfRule>
  </conditionalFormatting>
  <conditionalFormatting sqref="V19">
    <cfRule type="cellIs" dxfId="8721" priority="210" operator="equal">
      <formula>100%</formula>
    </cfRule>
    <cfRule type="cellIs" dxfId="8720" priority="211" operator="equal">
      <formula>80%</formula>
    </cfRule>
    <cfRule type="cellIs" dxfId="8719" priority="212" operator="equal">
      <formula>60%</formula>
    </cfRule>
    <cfRule type="cellIs" dxfId="8718" priority="213" operator="equal">
      <formula>40%</formula>
    </cfRule>
    <cfRule type="cellIs" dxfId="8717" priority="214" operator="equal">
      <formula>0.2</formula>
    </cfRule>
    <cfRule type="containsText" dxfId="8716" priority="228" operator="containsText" text="Extremo">
      <formula>NOT(ISERROR(SEARCH("Extremo",V19)))</formula>
    </cfRule>
    <cfRule type="containsText" dxfId="8715" priority="229" operator="containsText" text="Alto">
      <formula>NOT(ISERROR(SEARCH("Alto",V19)))</formula>
    </cfRule>
    <cfRule type="containsText" dxfId="8714" priority="230" operator="containsText" text="Bajo">
      <formula>NOT(ISERROR(SEARCH("Bajo",V19)))</formula>
    </cfRule>
    <cfRule type="containsText" dxfId="8713" priority="231" operator="containsText" text="Catastrófico">
      <formula>NOT(ISERROR(SEARCH("Catastrófico",V19)))</formula>
    </cfRule>
    <cfRule type="containsText" dxfId="8712" priority="232" operator="containsText" text="Mayor">
      <formula>NOT(ISERROR(SEARCH("Mayor",V19)))</formula>
    </cfRule>
    <cfRule type="containsText" dxfId="8711" priority="233" operator="containsText" text="Moderado">
      <formula>NOT(ISERROR(SEARCH("Moderado",V19)))</formula>
    </cfRule>
    <cfRule type="containsText" dxfId="8710" priority="234" operator="containsText" text="Menor">
      <formula>NOT(ISERROR(SEARCH("Menor",V19)))</formula>
    </cfRule>
    <cfRule type="containsText" dxfId="8709" priority="235" operator="containsText" text="Leve">
      <formula>NOT(ISERROR(SEARCH("Leve",V19)))</formula>
    </cfRule>
    <cfRule type="containsText" dxfId="8708" priority="236" operator="containsText" text="Muy a">
      <formula>NOT(ISERROR(SEARCH("Muy a",V19)))</formula>
    </cfRule>
    <cfRule type="containsText" dxfId="8707" priority="237" operator="containsText" text="Muy b">
      <formula>NOT(ISERROR(SEARCH("Muy b",V19)))</formula>
    </cfRule>
    <cfRule type="containsText" dxfId="8706" priority="238" operator="containsText" text="Baja">
      <formula>NOT(ISERROR(SEARCH("Baja",V19)))</formula>
    </cfRule>
    <cfRule type="containsText" dxfId="8705" priority="239" operator="containsText" text="Media">
      <formula>NOT(ISERROR(SEARCH("Media",V19)))</formula>
    </cfRule>
    <cfRule type="containsText" dxfId="8704" priority="240" operator="containsText" text="Alta">
      <formula>NOT(ISERROR(SEARCH("Alta",V19)))</formula>
    </cfRule>
  </conditionalFormatting>
  <conditionalFormatting sqref="U19">
    <cfRule type="cellIs" dxfId="8703" priority="170" operator="equal">
      <formula>100%</formula>
    </cfRule>
    <cfRule type="cellIs" dxfId="8702" priority="171" operator="equal">
      <formula>80%</formula>
    </cfRule>
    <cfRule type="cellIs" dxfId="8701" priority="172" operator="equal">
      <formula>60%</formula>
    </cfRule>
    <cfRule type="cellIs" dxfId="8700" priority="173" operator="equal">
      <formula>40%</formula>
    </cfRule>
    <cfRule type="cellIs" dxfId="8699" priority="174" operator="equal">
      <formula>0.2</formula>
    </cfRule>
    <cfRule type="containsText" dxfId="8698" priority="175" operator="containsText" text="Extremo">
      <formula>NOT(ISERROR(SEARCH("Extremo",U19)))</formula>
    </cfRule>
    <cfRule type="containsText" dxfId="8697" priority="176" operator="containsText" text="Alto">
      <formula>NOT(ISERROR(SEARCH("Alto",U19)))</formula>
    </cfRule>
    <cfRule type="containsText" dxfId="8696" priority="177" operator="containsText" text="Bajo">
      <formula>NOT(ISERROR(SEARCH("Bajo",U19)))</formula>
    </cfRule>
    <cfRule type="containsText" dxfId="8695" priority="178" operator="containsText" text="Catastrófico">
      <formula>NOT(ISERROR(SEARCH("Catastrófico",U19)))</formula>
    </cfRule>
    <cfRule type="containsText" dxfId="8694" priority="179" operator="containsText" text="Mayor">
      <formula>NOT(ISERROR(SEARCH("Mayor",U19)))</formula>
    </cfRule>
    <cfRule type="containsText" dxfId="8693" priority="180" operator="containsText" text="Moderado">
      <formula>NOT(ISERROR(SEARCH("Moderado",U19)))</formula>
    </cfRule>
    <cfRule type="containsText" dxfId="8692" priority="181" operator="containsText" text="Menor">
      <formula>NOT(ISERROR(SEARCH("Menor",U19)))</formula>
    </cfRule>
    <cfRule type="containsText" dxfId="8691" priority="182" operator="containsText" text="Leve">
      <formula>NOT(ISERROR(SEARCH("Leve",U19)))</formula>
    </cfRule>
    <cfRule type="containsText" dxfId="8690" priority="183" operator="containsText" text="Muy a">
      <formula>NOT(ISERROR(SEARCH("Muy a",U19)))</formula>
    </cfRule>
    <cfRule type="containsText" dxfId="8689" priority="184" operator="containsText" text="Muy b">
      <formula>NOT(ISERROR(SEARCH("Muy b",U19)))</formula>
    </cfRule>
    <cfRule type="containsText" dxfId="8688" priority="185" operator="containsText" text="Baja">
      <formula>NOT(ISERROR(SEARCH("Baja",U19)))</formula>
    </cfRule>
    <cfRule type="containsText" dxfId="8687" priority="186" operator="containsText" text="Media">
      <formula>NOT(ISERROR(SEARCH("Media",U19)))</formula>
    </cfRule>
    <cfRule type="containsText" dxfId="8686" priority="187" operator="containsText" text="Alta">
      <formula>NOT(ISERROR(SEARCH("Alta",U19)))</formula>
    </cfRule>
  </conditionalFormatting>
  <conditionalFormatting sqref="W19">
    <cfRule type="cellIs" dxfId="8685" priority="152" operator="equal">
      <formula>100%</formula>
    </cfRule>
    <cfRule type="cellIs" dxfId="8684" priority="153" operator="equal">
      <formula>80%</formula>
    </cfRule>
    <cfRule type="cellIs" dxfId="8683" priority="154" operator="equal">
      <formula>60%</formula>
    </cfRule>
    <cfRule type="cellIs" dxfId="8682" priority="155" operator="equal">
      <formula>40%</formula>
    </cfRule>
    <cfRule type="cellIs" dxfId="8681" priority="156" operator="equal">
      <formula>0.2</formula>
    </cfRule>
    <cfRule type="containsText" dxfId="8680" priority="157" operator="containsText" text="Extremo">
      <formula>NOT(ISERROR(SEARCH("Extremo",W19)))</formula>
    </cfRule>
    <cfRule type="containsText" dxfId="8679" priority="158" operator="containsText" text="Alto">
      <formula>NOT(ISERROR(SEARCH("Alto",W19)))</formula>
    </cfRule>
    <cfRule type="containsText" dxfId="8678" priority="159" operator="containsText" text="Bajo">
      <formula>NOT(ISERROR(SEARCH("Bajo",W19)))</formula>
    </cfRule>
    <cfRule type="containsText" dxfId="8677" priority="160" operator="containsText" text="Catastrófico">
      <formula>NOT(ISERROR(SEARCH("Catastrófico",W19)))</formula>
    </cfRule>
    <cfRule type="containsText" dxfId="8676" priority="161" operator="containsText" text="Mayor">
      <formula>NOT(ISERROR(SEARCH("Mayor",W19)))</formula>
    </cfRule>
    <cfRule type="containsText" dxfId="8675" priority="162" operator="containsText" text="Moderado">
      <formula>NOT(ISERROR(SEARCH("Moderado",W19)))</formula>
    </cfRule>
    <cfRule type="containsText" dxfId="8674" priority="163" operator="containsText" text="Menor">
      <formula>NOT(ISERROR(SEARCH("Menor",W19)))</formula>
    </cfRule>
    <cfRule type="containsText" dxfId="8673" priority="164" operator="containsText" text="Leve">
      <formula>NOT(ISERROR(SEARCH("Leve",W19)))</formula>
    </cfRule>
    <cfRule type="containsText" dxfId="8672" priority="165" operator="containsText" text="Muy a">
      <formula>NOT(ISERROR(SEARCH("Muy a",W19)))</formula>
    </cfRule>
    <cfRule type="containsText" dxfId="8671" priority="166" operator="containsText" text="Muy b">
      <formula>NOT(ISERROR(SEARCH("Muy b",W19)))</formula>
    </cfRule>
    <cfRule type="containsText" dxfId="8670" priority="167" operator="containsText" text="Baja">
      <formula>NOT(ISERROR(SEARCH("Baja",W19)))</formula>
    </cfRule>
    <cfRule type="containsText" dxfId="8669" priority="168" operator="containsText" text="Media">
      <formula>NOT(ISERROR(SEARCH("Media",W19)))</formula>
    </cfRule>
    <cfRule type="containsText" dxfId="8668" priority="169" operator="containsText" text="Alta">
      <formula>NOT(ISERROR(SEARCH("Alta",W19)))</formula>
    </cfRule>
  </conditionalFormatting>
  <conditionalFormatting sqref="X19">
    <cfRule type="cellIs" dxfId="8667" priority="134" operator="equal">
      <formula>100%</formula>
    </cfRule>
    <cfRule type="cellIs" dxfId="8666" priority="135" operator="equal">
      <formula>80%</formula>
    </cfRule>
    <cfRule type="cellIs" dxfId="8665" priority="136" operator="equal">
      <formula>60%</formula>
    </cfRule>
    <cfRule type="cellIs" dxfId="8664" priority="137" operator="equal">
      <formula>40%</formula>
    </cfRule>
    <cfRule type="cellIs" dxfId="8663" priority="138" operator="equal">
      <formula>0.2</formula>
    </cfRule>
    <cfRule type="containsText" dxfId="8662" priority="139" operator="containsText" text="Extremo">
      <formula>NOT(ISERROR(SEARCH("Extremo",X19)))</formula>
    </cfRule>
    <cfRule type="containsText" dxfId="8661" priority="140" operator="containsText" text="Alto">
      <formula>NOT(ISERROR(SEARCH("Alto",X19)))</formula>
    </cfRule>
    <cfRule type="containsText" dxfId="8660" priority="141" operator="containsText" text="Bajo">
      <formula>NOT(ISERROR(SEARCH("Bajo",X19)))</formula>
    </cfRule>
    <cfRule type="containsText" dxfId="8659" priority="142" operator="containsText" text="Catastrófico">
      <formula>NOT(ISERROR(SEARCH("Catastrófico",X19)))</formula>
    </cfRule>
    <cfRule type="containsText" dxfId="8658" priority="143" operator="containsText" text="Mayor">
      <formula>NOT(ISERROR(SEARCH("Mayor",X19)))</formula>
    </cfRule>
    <cfRule type="containsText" dxfId="8657" priority="144" operator="containsText" text="Moderado">
      <formula>NOT(ISERROR(SEARCH("Moderado",X19)))</formula>
    </cfRule>
    <cfRule type="containsText" dxfId="8656" priority="145" operator="containsText" text="Menor">
      <formula>NOT(ISERROR(SEARCH("Menor",X19)))</formula>
    </cfRule>
    <cfRule type="containsText" dxfId="8655" priority="146" operator="containsText" text="Leve">
      <formula>NOT(ISERROR(SEARCH("Leve",X19)))</formula>
    </cfRule>
    <cfRule type="containsText" dxfId="8654" priority="147" operator="containsText" text="Muy a">
      <formula>NOT(ISERROR(SEARCH("Muy a",X19)))</formula>
    </cfRule>
    <cfRule type="containsText" dxfId="8653" priority="148" operator="containsText" text="Muy b">
      <formula>NOT(ISERROR(SEARCH("Muy b",X19)))</formula>
    </cfRule>
    <cfRule type="containsText" dxfId="8652" priority="149" operator="containsText" text="Baja">
      <formula>NOT(ISERROR(SEARCH("Baja",X19)))</formula>
    </cfRule>
    <cfRule type="containsText" dxfId="8651" priority="150" operator="containsText" text="Media">
      <formula>NOT(ISERROR(SEARCH("Media",X19)))</formula>
    </cfRule>
    <cfRule type="containsText" dxfId="8650" priority="151" operator="containsText" text="Alta">
      <formula>NOT(ISERROR(SEARCH("Alta",X19)))</formula>
    </cfRule>
  </conditionalFormatting>
  <conditionalFormatting sqref="Y19">
    <cfRule type="cellIs" dxfId="8649" priority="116" operator="equal">
      <formula>100%</formula>
    </cfRule>
    <cfRule type="cellIs" dxfId="8648" priority="117" operator="equal">
      <formula>80%</formula>
    </cfRule>
    <cfRule type="cellIs" dxfId="8647" priority="118" operator="equal">
      <formula>60%</formula>
    </cfRule>
    <cfRule type="cellIs" dxfId="8646" priority="119" operator="equal">
      <formula>40%</formula>
    </cfRule>
    <cfRule type="cellIs" dxfId="8645" priority="120" operator="equal">
      <formula>0.2</formula>
    </cfRule>
    <cfRule type="containsText" dxfId="8644" priority="121" operator="containsText" text="Extremo">
      <formula>NOT(ISERROR(SEARCH("Extremo",Y19)))</formula>
    </cfRule>
    <cfRule type="containsText" dxfId="8643" priority="122" operator="containsText" text="Alto">
      <formula>NOT(ISERROR(SEARCH("Alto",Y19)))</formula>
    </cfRule>
    <cfRule type="containsText" dxfId="8642" priority="123" operator="containsText" text="Bajo">
      <formula>NOT(ISERROR(SEARCH("Bajo",Y19)))</formula>
    </cfRule>
    <cfRule type="containsText" dxfId="8641" priority="124" operator="containsText" text="Catastrófico">
      <formula>NOT(ISERROR(SEARCH("Catastrófico",Y19)))</formula>
    </cfRule>
    <cfRule type="containsText" dxfId="8640" priority="125" operator="containsText" text="Mayor">
      <formula>NOT(ISERROR(SEARCH("Mayor",Y19)))</formula>
    </cfRule>
    <cfRule type="containsText" dxfId="8639" priority="126" operator="containsText" text="Moderado">
      <formula>NOT(ISERROR(SEARCH("Moderado",Y19)))</formula>
    </cfRule>
    <cfRule type="containsText" dxfId="8638" priority="127" operator="containsText" text="Menor">
      <formula>NOT(ISERROR(SEARCH("Menor",Y19)))</formula>
    </cfRule>
    <cfRule type="containsText" dxfId="8637" priority="128" operator="containsText" text="Leve">
      <formula>NOT(ISERROR(SEARCH("Leve",Y19)))</formula>
    </cfRule>
    <cfRule type="containsText" dxfId="8636" priority="129" operator="containsText" text="Muy a">
      <formula>NOT(ISERROR(SEARCH("Muy a",Y19)))</formula>
    </cfRule>
    <cfRule type="containsText" dxfId="8635" priority="130" operator="containsText" text="Muy b">
      <formula>NOT(ISERROR(SEARCH("Muy b",Y19)))</formula>
    </cfRule>
    <cfRule type="containsText" dxfId="8634" priority="131" operator="containsText" text="Baja">
      <formula>NOT(ISERROR(SEARCH("Baja",Y19)))</formula>
    </cfRule>
    <cfRule type="containsText" dxfId="8633" priority="132" operator="containsText" text="Media">
      <formula>NOT(ISERROR(SEARCH("Media",Y19)))</formula>
    </cfRule>
    <cfRule type="containsText" dxfId="8632" priority="133" operator="containsText" text="Alta">
      <formula>NOT(ISERROR(SEARCH("Alta",Y19)))</formula>
    </cfRule>
  </conditionalFormatting>
  <conditionalFormatting sqref="Z19">
    <cfRule type="cellIs" dxfId="8631" priority="98" operator="equal">
      <formula>100%</formula>
    </cfRule>
    <cfRule type="cellIs" dxfId="8630" priority="99" operator="equal">
      <formula>80%</formula>
    </cfRule>
    <cfRule type="cellIs" dxfId="8629" priority="100" operator="equal">
      <formula>60%</formula>
    </cfRule>
    <cfRule type="cellIs" dxfId="8628" priority="101" operator="equal">
      <formula>40%</formula>
    </cfRule>
    <cfRule type="cellIs" dxfId="8627" priority="102" operator="equal">
      <formula>0.2</formula>
    </cfRule>
    <cfRule type="containsText" dxfId="8626" priority="103" operator="containsText" text="Extremo">
      <formula>NOT(ISERROR(SEARCH("Extremo",Z19)))</formula>
    </cfRule>
    <cfRule type="containsText" dxfId="8625" priority="104" operator="containsText" text="Alto">
      <formula>NOT(ISERROR(SEARCH("Alto",Z19)))</formula>
    </cfRule>
    <cfRule type="containsText" dxfId="8624" priority="105" operator="containsText" text="Bajo">
      <formula>NOT(ISERROR(SEARCH("Bajo",Z19)))</formula>
    </cfRule>
    <cfRule type="containsText" dxfId="8623" priority="106" operator="containsText" text="Catastrófico">
      <formula>NOT(ISERROR(SEARCH("Catastrófico",Z19)))</formula>
    </cfRule>
    <cfRule type="containsText" dxfId="8622" priority="107" operator="containsText" text="Mayor">
      <formula>NOT(ISERROR(SEARCH("Mayor",Z19)))</formula>
    </cfRule>
    <cfRule type="containsText" dxfId="8621" priority="108" operator="containsText" text="Moderado">
      <formula>NOT(ISERROR(SEARCH("Moderado",Z19)))</formula>
    </cfRule>
    <cfRule type="containsText" dxfId="8620" priority="109" operator="containsText" text="Menor">
      <formula>NOT(ISERROR(SEARCH("Menor",Z19)))</formula>
    </cfRule>
    <cfRule type="containsText" dxfId="8619" priority="110" operator="containsText" text="Leve">
      <formula>NOT(ISERROR(SEARCH("Leve",Z19)))</formula>
    </cfRule>
    <cfRule type="containsText" dxfId="8618" priority="111" operator="containsText" text="Muy a">
      <formula>NOT(ISERROR(SEARCH("Muy a",Z19)))</formula>
    </cfRule>
    <cfRule type="containsText" dxfId="8617" priority="112" operator="containsText" text="Muy b">
      <formula>NOT(ISERROR(SEARCH("Muy b",Z19)))</formula>
    </cfRule>
    <cfRule type="containsText" dxfId="8616" priority="113" operator="containsText" text="Baja">
      <formula>NOT(ISERROR(SEARCH("Baja",Z19)))</formula>
    </cfRule>
    <cfRule type="containsText" dxfId="8615" priority="114" operator="containsText" text="Media">
      <formula>NOT(ISERROR(SEARCH("Media",Z19)))</formula>
    </cfRule>
    <cfRule type="containsText" dxfId="8614" priority="115" operator="containsText" text="Alta">
      <formula>NOT(ISERROR(SEARCH("Alta",Z19)))</formula>
    </cfRule>
  </conditionalFormatting>
  <conditionalFormatting sqref="AA19">
    <cfRule type="cellIs" dxfId="8613" priority="81" operator="equal">
      <formula>100%</formula>
    </cfRule>
    <cfRule type="cellIs" dxfId="8612" priority="82" operator="equal">
      <formula>75%</formula>
    </cfRule>
    <cfRule type="cellIs" dxfId="8611" priority="83" operator="equal">
      <formula>50%</formula>
    </cfRule>
    <cfRule type="cellIs" dxfId="8610" priority="84" operator="equal">
      <formula>25%</formula>
    </cfRule>
    <cfRule type="containsText" dxfId="8609" priority="85" operator="containsText" text="Extremo">
      <formula>NOT(ISERROR(SEARCH("Extremo",AA19)))</formula>
    </cfRule>
    <cfRule type="containsText" dxfId="8608" priority="86" operator="containsText" text="Alto">
      <formula>NOT(ISERROR(SEARCH("Alto",AA19)))</formula>
    </cfRule>
    <cfRule type="containsText" dxfId="8607" priority="87" operator="containsText" text="Bajo">
      <formula>NOT(ISERROR(SEARCH("Bajo",AA19)))</formula>
    </cfRule>
    <cfRule type="containsText" dxfId="8606" priority="88" operator="containsText" text="Catastrófico">
      <formula>NOT(ISERROR(SEARCH("Catastrófico",AA19)))</formula>
    </cfRule>
    <cfRule type="containsText" dxfId="8605" priority="89" operator="containsText" text="Mayor">
      <formula>NOT(ISERROR(SEARCH("Mayor",AA19)))</formula>
    </cfRule>
    <cfRule type="containsText" dxfId="8604" priority="90" operator="containsText" text="Moderado">
      <formula>NOT(ISERROR(SEARCH("Moderado",AA19)))</formula>
    </cfRule>
    <cfRule type="containsText" dxfId="8603" priority="91" operator="containsText" text="Menor">
      <formula>NOT(ISERROR(SEARCH("Menor",AA19)))</formula>
    </cfRule>
    <cfRule type="containsText" dxfId="8602" priority="92" operator="containsText" text="Leve">
      <formula>NOT(ISERROR(SEARCH("Leve",AA19)))</formula>
    </cfRule>
    <cfRule type="containsText" dxfId="8601" priority="93" operator="containsText" text="Muy a">
      <formula>NOT(ISERROR(SEARCH("Muy a",AA19)))</formula>
    </cfRule>
    <cfRule type="containsText" dxfId="8600" priority="94" operator="containsText" text="Muy b">
      <formula>NOT(ISERROR(SEARCH("Muy b",AA19)))</formula>
    </cfRule>
    <cfRule type="containsText" dxfId="8599" priority="95" operator="containsText" text="Baja">
      <formula>NOT(ISERROR(SEARCH("Baja",AA19)))</formula>
    </cfRule>
    <cfRule type="containsText" dxfId="8598" priority="96" operator="containsText" text="Media">
      <formula>NOT(ISERROR(SEARCH("Media",AA19)))</formula>
    </cfRule>
    <cfRule type="containsText" dxfId="8597" priority="97" operator="containsText" text="Alta">
      <formula>NOT(ISERROR(SEARCH("Alta",AA19)))</formula>
    </cfRule>
  </conditionalFormatting>
  <conditionalFormatting sqref="AJ19:AK19">
    <cfRule type="containsText" dxfId="8596" priority="78" operator="containsText" text="BAJA">
      <formula>NOT(ISERROR(SEARCH("BAJA",AJ19)))</formula>
    </cfRule>
    <cfRule type="containsText" dxfId="8595" priority="79" operator="containsText" text="MEDIA">
      <formula>NOT(ISERROR(SEARCH("MEDIA",AJ19)))</formula>
    </cfRule>
    <cfRule type="containsText" dxfId="8594" priority="80" operator="containsText" text="ALTA">
      <formula>NOT(ISERROR(SEARCH("ALTA",AJ19)))</formula>
    </cfRule>
  </conditionalFormatting>
  <conditionalFormatting sqref="AL19">
    <cfRule type="containsText" dxfId="8593" priority="75" operator="containsText" text="BAJA">
      <formula>NOT(ISERROR(SEARCH("BAJA",AL19)))</formula>
    </cfRule>
    <cfRule type="containsText" dxfId="8592" priority="76" operator="containsText" text="MEDIA">
      <formula>NOT(ISERROR(SEARCH("MEDIA",AL19)))</formula>
    </cfRule>
    <cfRule type="containsText" dxfId="8591" priority="77" operator="containsText" text="ALTA">
      <formula>NOT(ISERROR(SEARCH("ALTA",AL19)))</formula>
    </cfRule>
  </conditionalFormatting>
  <conditionalFormatting sqref="AN19">
    <cfRule type="containsText" dxfId="8590" priority="72" operator="containsText" text="BAJA">
      <formula>NOT(ISERROR(SEARCH("BAJA",AN19)))</formula>
    </cfRule>
    <cfRule type="containsText" dxfId="8589" priority="73" operator="containsText" text="MEDIA">
      <formula>NOT(ISERROR(SEARCH("MEDIA",AN19)))</formula>
    </cfRule>
    <cfRule type="containsText" dxfId="8588" priority="74" operator="containsText" text="ALTA">
      <formula>NOT(ISERROR(SEARCH("ALTA",AN19)))</formula>
    </cfRule>
  </conditionalFormatting>
  <conditionalFormatting sqref="AS19">
    <cfRule type="containsText" dxfId="8587" priority="69" operator="containsText" text="BAJA">
      <formula>NOT(ISERROR(SEARCH("BAJA",AS19)))</formula>
    </cfRule>
    <cfRule type="containsText" dxfId="8586" priority="70" operator="containsText" text="MEDIA">
      <formula>NOT(ISERROR(SEARCH("MEDIA",AS19)))</formula>
    </cfRule>
    <cfRule type="containsText" dxfId="8585" priority="71" operator="containsText" text="ALTA">
      <formula>NOT(ISERROR(SEARCH("ALTA",AS19)))</formula>
    </cfRule>
  </conditionalFormatting>
  <conditionalFormatting sqref="AS20">
    <cfRule type="containsText" dxfId="8584" priority="51" operator="containsText" text="BAJA">
      <formula>NOT(ISERROR(SEARCH("BAJA",AS20)))</formula>
    </cfRule>
    <cfRule type="containsText" dxfId="8583" priority="52" operator="containsText" text="MEDIA">
      <formula>NOT(ISERROR(SEARCH("MEDIA",AS20)))</formula>
    </cfRule>
    <cfRule type="containsText" dxfId="8582" priority="53" operator="containsText" text="ALTA">
      <formula>NOT(ISERROR(SEARCH("ALTA",AS20)))</formula>
    </cfRule>
  </conditionalFormatting>
  <conditionalFormatting sqref="AQ19">
    <cfRule type="containsText" dxfId="8581" priority="66" operator="containsText" text="BAJA">
      <formula>NOT(ISERROR(SEARCH("BAJA",AQ19)))</formula>
    </cfRule>
    <cfRule type="containsText" dxfId="8580" priority="67" operator="containsText" text="MEDIA">
      <formula>NOT(ISERROR(SEARCH("MEDIA",AQ19)))</formula>
    </cfRule>
    <cfRule type="containsText" dxfId="8579" priority="68" operator="containsText" text="ALTA">
      <formula>NOT(ISERROR(SEARCH("ALTA",AQ19)))</formula>
    </cfRule>
  </conditionalFormatting>
  <conditionalFormatting sqref="AJ20:AK20">
    <cfRule type="containsText" dxfId="8578" priority="63" operator="containsText" text="BAJA">
      <formula>NOT(ISERROR(SEARCH("BAJA",AJ20)))</formula>
    </cfRule>
    <cfRule type="containsText" dxfId="8577" priority="64" operator="containsText" text="MEDIA">
      <formula>NOT(ISERROR(SEARCH("MEDIA",AJ20)))</formula>
    </cfRule>
    <cfRule type="containsText" dxfId="8576" priority="65" operator="containsText" text="ALTA">
      <formula>NOT(ISERROR(SEARCH("ALTA",AJ20)))</formula>
    </cfRule>
  </conditionalFormatting>
  <conditionalFormatting sqref="AL20">
    <cfRule type="containsText" dxfId="8575" priority="60" operator="containsText" text="BAJA">
      <formula>NOT(ISERROR(SEARCH("BAJA",AL20)))</formula>
    </cfRule>
    <cfRule type="containsText" dxfId="8574" priority="61" operator="containsText" text="MEDIA">
      <formula>NOT(ISERROR(SEARCH("MEDIA",AL20)))</formula>
    </cfRule>
    <cfRule type="containsText" dxfId="8573" priority="62" operator="containsText" text="ALTA">
      <formula>NOT(ISERROR(SEARCH("ALTA",AL20)))</formula>
    </cfRule>
  </conditionalFormatting>
  <conditionalFormatting sqref="AN20">
    <cfRule type="containsText" dxfId="8572" priority="57" operator="containsText" text="BAJA">
      <formula>NOT(ISERROR(SEARCH("BAJA",AN20)))</formula>
    </cfRule>
    <cfRule type="containsText" dxfId="8571" priority="58" operator="containsText" text="MEDIA">
      <formula>NOT(ISERROR(SEARCH("MEDIA",AN20)))</formula>
    </cfRule>
    <cfRule type="containsText" dxfId="8570" priority="59" operator="containsText" text="ALTA">
      <formula>NOT(ISERROR(SEARCH("ALTA",AN20)))</formula>
    </cfRule>
  </conditionalFormatting>
  <conditionalFormatting sqref="AQ20">
    <cfRule type="containsText" dxfId="8569" priority="54" operator="containsText" text="BAJA">
      <formula>NOT(ISERROR(SEARCH("BAJA",AQ20)))</formula>
    </cfRule>
    <cfRule type="containsText" dxfId="8568" priority="55" operator="containsText" text="MEDIA">
      <formula>NOT(ISERROR(SEARCH("MEDIA",AQ20)))</formula>
    </cfRule>
    <cfRule type="containsText" dxfId="8567" priority="56" operator="containsText" text="ALTA">
      <formula>NOT(ISERROR(SEARCH("ALTA",AQ20)))</formula>
    </cfRule>
  </conditionalFormatting>
  <conditionalFormatting sqref="AW19">
    <cfRule type="cellIs" dxfId="8566" priority="33" operator="equal">
      <formula>100%</formula>
    </cfRule>
    <cfRule type="cellIs" dxfId="8565" priority="34" operator="equal">
      <formula>80%</formula>
    </cfRule>
    <cfRule type="cellIs" dxfId="8564" priority="35" operator="equal">
      <formula>60%</formula>
    </cfRule>
    <cfRule type="cellIs" dxfId="8563" priority="36" operator="equal">
      <formula>40%</formula>
    </cfRule>
    <cfRule type="cellIs" dxfId="8562" priority="37" operator="equal">
      <formula>0.2</formula>
    </cfRule>
    <cfRule type="containsText" dxfId="8561" priority="38" operator="containsText" text="Extremo">
      <formula>NOT(ISERROR(SEARCH("Extremo",AW19)))</formula>
    </cfRule>
    <cfRule type="containsText" dxfId="8560" priority="39" operator="containsText" text="Alto">
      <formula>NOT(ISERROR(SEARCH("Alto",AW19)))</formula>
    </cfRule>
    <cfRule type="containsText" dxfId="8559" priority="40" operator="containsText" text="Bajo">
      <formula>NOT(ISERROR(SEARCH("Bajo",AW19)))</formula>
    </cfRule>
    <cfRule type="containsText" dxfId="8558" priority="41" operator="containsText" text="Catastrófico">
      <formula>NOT(ISERROR(SEARCH("Catastrófico",AW19)))</formula>
    </cfRule>
    <cfRule type="containsText" dxfId="8557" priority="42" operator="containsText" text="Mayor">
      <formula>NOT(ISERROR(SEARCH("Mayor",AW19)))</formula>
    </cfRule>
    <cfRule type="containsText" dxfId="8556" priority="43" operator="containsText" text="Moderado">
      <formula>NOT(ISERROR(SEARCH("Moderado",AW19)))</formula>
    </cfRule>
    <cfRule type="containsText" dxfId="8555" priority="44" operator="containsText" text="Menor">
      <formula>NOT(ISERROR(SEARCH("Menor",AW19)))</formula>
    </cfRule>
    <cfRule type="containsText" dxfId="8554" priority="45" operator="containsText" text="Leve">
      <formula>NOT(ISERROR(SEARCH("Leve",AW19)))</formula>
    </cfRule>
    <cfRule type="containsText" dxfId="8553" priority="46" operator="containsText" text="Muy a">
      <formula>NOT(ISERROR(SEARCH("Muy a",AW19)))</formula>
    </cfRule>
    <cfRule type="containsText" dxfId="8552" priority="47" operator="containsText" text="Muy b">
      <formula>NOT(ISERROR(SEARCH("Muy b",AW19)))</formula>
    </cfRule>
    <cfRule type="containsText" dxfId="8551" priority="48" operator="containsText" text="Baja">
      <formula>NOT(ISERROR(SEARCH("Baja",AW19)))</formula>
    </cfRule>
    <cfRule type="containsText" dxfId="8550" priority="49" operator="containsText" text="Media">
      <formula>NOT(ISERROR(SEARCH("Media",AW19)))</formula>
    </cfRule>
    <cfRule type="containsText" dxfId="8549" priority="50" operator="containsText" text="Alta">
      <formula>NOT(ISERROR(SEARCH("Alta",AW19)))</formula>
    </cfRule>
  </conditionalFormatting>
  <conditionalFormatting sqref="AX19">
    <cfRule type="cellIs" dxfId="8548" priority="15" operator="equal">
      <formula>100%</formula>
    </cfRule>
    <cfRule type="cellIs" dxfId="8547" priority="16" operator="equal">
      <formula>80%</formula>
    </cfRule>
    <cfRule type="cellIs" dxfId="8546" priority="17" operator="equal">
      <formula>60%</formula>
    </cfRule>
    <cfRule type="cellIs" dxfId="8545" priority="18" operator="equal">
      <formula>40%</formula>
    </cfRule>
    <cfRule type="cellIs" dxfId="8544" priority="19" operator="equal">
      <formula>0.2</formula>
    </cfRule>
    <cfRule type="containsText" dxfId="8543" priority="20" operator="containsText" text="Extremo">
      <formula>NOT(ISERROR(SEARCH("Extremo",AX19)))</formula>
    </cfRule>
    <cfRule type="containsText" dxfId="8542" priority="21" operator="containsText" text="Alto">
      <formula>NOT(ISERROR(SEARCH("Alto",AX19)))</formula>
    </cfRule>
    <cfRule type="containsText" dxfId="8541" priority="22" operator="containsText" text="Bajo">
      <formula>NOT(ISERROR(SEARCH("Bajo",AX19)))</formula>
    </cfRule>
    <cfRule type="containsText" dxfId="8540" priority="23" operator="containsText" text="Catastrófico">
      <formula>NOT(ISERROR(SEARCH("Catastrófico",AX19)))</formula>
    </cfRule>
    <cfRule type="containsText" dxfId="8539" priority="24" operator="containsText" text="Mayor">
      <formula>NOT(ISERROR(SEARCH("Mayor",AX19)))</formula>
    </cfRule>
    <cfRule type="containsText" dxfId="8538" priority="25" operator="containsText" text="Moderado">
      <formula>NOT(ISERROR(SEARCH("Moderado",AX19)))</formula>
    </cfRule>
    <cfRule type="containsText" dxfId="8537" priority="26" operator="containsText" text="Menor">
      <formula>NOT(ISERROR(SEARCH("Menor",AX19)))</formula>
    </cfRule>
    <cfRule type="containsText" dxfId="8536" priority="27" operator="containsText" text="Leve">
      <formula>NOT(ISERROR(SEARCH("Leve",AX19)))</formula>
    </cfRule>
    <cfRule type="containsText" dxfId="8535" priority="28" operator="containsText" text="Muy a">
      <formula>NOT(ISERROR(SEARCH("Muy a",AX19)))</formula>
    </cfRule>
    <cfRule type="containsText" dxfId="8534" priority="29" operator="containsText" text="Muy b">
      <formula>NOT(ISERROR(SEARCH("Muy b",AX19)))</formula>
    </cfRule>
    <cfRule type="containsText" dxfId="8533" priority="30" operator="containsText" text="Baja">
      <formula>NOT(ISERROR(SEARCH("Baja",AX19)))</formula>
    </cfRule>
    <cfRule type="containsText" dxfId="8532" priority="31" operator="containsText" text="Media">
      <formula>NOT(ISERROR(SEARCH("Media",AX19)))</formula>
    </cfRule>
    <cfRule type="containsText" dxfId="8531" priority="32" operator="containsText" text="Alta">
      <formula>NOT(ISERROR(SEARCH("Alta",AX19)))</formula>
    </cfRule>
  </conditionalFormatting>
  <conditionalFormatting sqref="AU19:AV19">
    <cfRule type="cellIs" dxfId="8530" priority="8" operator="greaterThan">
      <formula>75%</formula>
    </cfRule>
    <cfRule type="cellIs" dxfId="8529" priority="9" operator="between">
      <formula>51%</formula>
      <formula>75%</formula>
    </cfRule>
    <cfRule type="cellIs" dxfId="8528" priority="10" operator="between">
      <formula>26%</formula>
      <formula>50%</formula>
    </cfRule>
    <cfRule type="cellIs" dxfId="8527" priority="11" operator="between">
      <formula>0%</formula>
      <formula>25%</formula>
    </cfRule>
    <cfRule type="containsText" dxfId="8526" priority="12" operator="containsText" text="BAJA">
      <formula>NOT(ISERROR(SEARCH("BAJA",AU19)))</formula>
    </cfRule>
    <cfRule type="containsText" dxfId="8525" priority="13" operator="containsText" text="MEDIA">
      <formula>NOT(ISERROR(SEARCH("MEDIA",AU19)))</formula>
    </cfRule>
    <cfRule type="containsText" dxfId="8524" priority="14" operator="containsText" text="ALTA">
      <formula>NOT(ISERROR(SEARCH("ALTA",AU19)))</formula>
    </cfRule>
  </conditionalFormatting>
  <conditionalFormatting sqref="AU20:AV20">
    <cfRule type="cellIs" dxfId="8523" priority="1" operator="greaterThan">
      <formula>75%</formula>
    </cfRule>
    <cfRule type="cellIs" dxfId="8522" priority="2" operator="between">
      <formula>51%</formula>
      <formula>75%</formula>
    </cfRule>
    <cfRule type="cellIs" dxfId="8521" priority="3" operator="between">
      <formula>26%</formula>
      <formula>50%</formula>
    </cfRule>
    <cfRule type="cellIs" dxfId="8520" priority="4" operator="between">
      <formula>0%</formula>
      <formula>25%</formula>
    </cfRule>
    <cfRule type="containsText" dxfId="8519" priority="5" operator="containsText" text="BAJA">
      <formula>NOT(ISERROR(SEARCH("BAJA",AU20)))</formula>
    </cfRule>
    <cfRule type="containsText" dxfId="8518" priority="6" operator="containsText" text="MEDIA">
      <formula>NOT(ISERROR(SEARCH("MEDIA",AU20)))</formula>
    </cfRule>
    <cfRule type="containsText" dxfId="8517" priority="7" operator="containsText" text="ALTA">
      <formula>NOT(ISERROR(SEARCH("ALTA",AU20)))</formula>
    </cfRule>
  </conditionalFormatting>
  <dataValidations count="5">
    <dataValidation type="list" allowBlank="1" showInputMessage="1" showErrorMessage="1" sqref="AJ4:AJ13 AJ15:AJ20" xr:uid="{00000000-0002-0000-0600-000000000000}">
      <formula1>"Confiable,No confiable"</formula1>
    </dataValidation>
    <dataValidation type="list" allowBlank="1" showInputMessage="1" showErrorMessage="1" sqref="AT4:AT13 AT15:AT20" xr:uid="{00000000-0002-0000-0600-000001000000}">
      <formula1>"Adecuado,Inadecuado"</formula1>
    </dataValidation>
    <dataValidation type="list" allowBlank="1" showInputMessage="1" showErrorMessage="1" sqref="AR4:AR13 AR15:AR20" xr:uid="{00000000-0002-0000-0600-000002000000}">
      <formula1>"Asignado,No Asignado"</formula1>
    </dataValidation>
    <dataValidation type="list" allowBlank="1" showInputMessage="1" showErrorMessage="1" sqref="AK4:AK13 A4 A6 AK15:AK20 A11:A16 A19" xr:uid="{00000000-0002-0000-0600-000003000000}">
      <formula1>"SI,NO"</formula1>
    </dataValidation>
    <dataValidation type="list" allowBlank="1" showInputMessage="1" showErrorMessage="1" sqref="AG4:AG20" xr:uid="{00000000-0002-0000-0600-000004000000}">
      <formula1>"Manual,Automático"</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5">
        <x14:dataValidation type="list" allowBlank="1" showInputMessage="1" showErrorMessage="1" xr:uid="{00000000-0002-0000-0600-000005000000}">
          <x14:formula1>
            <xm:f>Listas!$M$2:$M$14</xm:f>
          </x14:formula1>
          <xm:sqref>B6 B4 B11:B16 B19</xm:sqref>
        </x14:dataValidation>
        <x14:dataValidation type="list" allowBlank="1" showInputMessage="1" showErrorMessage="1" xr:uid="{00000000-0002-0000-0600-000006000000}">
          <x14:formula1>
            <xm:f>Listas!$B$2:$B$7</xm:f>
          </x14:formula1>
          <xm:sqref>D6 D4 D11:D16 D19</xm:sqref>
        </x14:dataValidation>
        <x14:dataValidation type="list" allowBlank="1" showInputMessage="1" showErrorMessage="1" xr:uid="{00000000-0002-0000-0600-000007000000}">
          <x14:formula1>
            <xm:f>Listas!$L$2:$L$5</xm:f>
          </x14:formula1>
          <xm:sqref>T4:T16 T19</xm:sqref>
        </x14:dataValidation>
        <x14:dataValidation type="list" allowBlank="1" showInputMessage="1" showErrorMessage="1" xr:uid="{00000000-0002-0000-0600-000008000000}">
          <x14:formula1>
            <xm:f>Listas!$K$2:$K$5</xm:f>
          </x14:formula1>
          <xm:sqref>S4</xm:sqref>
        </x14:dataValidation>
        <x14:dataValidation type="list" allowBlank="1" showInputMessage="1" showErrorMessage="1" xr:uid="{00000000-0002-0000-0600-000009000000}">
          <x14:formula1>
            <xm:f>Listas!$J$2:$J$6</xm:f>
          </x14:formula1>
          <xm:sqref>AX4:AX6 AX11:AX12 AX15:AX16 AX19</xm:sqref>
        </x14:dataValidation>
        <x14:dataValidation type="list" allowBlank="1" showInputMessage="1" showErrorMessage="1" xr:uid="{00000000-0002-0000-0600-00000A000000}">
          <x14:formula1>
            <xm:f>Listas!$C$2:$C$8</xm:f>
          </x14:formula1>
          <xm:sqref>E6 E4 E11:E16 E19</xm:sqref>
        </x14:dataValidation>
        <x14:dataValidation type="list" allowBlank="1" showInputMessage="1" showErrorMessage="1" xr:uid="{00000000-0002-0000-0600-00000B000000}">
          <x14:formula1>
            <xm:f>Listas!$G$2:$G$11</xm:f>
          </x14:formula1>
          <xm:sqref>C4 C6:C16 C19</xm:sqref>
        </x14:dataValidation>
        <x14:dataValidation type="list" allowBlank="1" showInputMessage="1" showErrorMessage="1" xr:uid="{00000000-0002-0000-0600-00000C000000}">
          <x14:formula1>
            <xm:f>Listas!$N$2:$N$7</xm:f>
          </x14:formula1>
          <xm:sqref>M6 M11:M12 M4 M15:M16 M19</xm:sqref>
        </x14:dataValidation>
        <x14:dataValidation type="list" allowBlank="1" showInputMessage="1" showErrorMessage="1" xr:uid="{00000000-0002-0000-0600-00000D000000}">
          <x14:formula1>
            <xm:f>Listas!$O$2:$O$7</xm:f>
          </x14:formula1>
          <xm:sqref>O6 O11:O12 O4 O15:O16 O19</xm:sqref>
        </x14:dataValidation>
        <x14:dataValidation type="list" allowBlank="1" showInputMessage="1" showErrorMessage="1" xr:uid="{00000000-0002-0000-0600-00000E000000}">
          <x14:formula1>
            <xm:f>Listas!$P$2:$P$7</xm:f>
          </x14:formula1>
          <xm:sqref>Q6 Q11:Q12 Q4 Q15:Q16 Q19</xm:sqref>
        </x14:dataValidation>
        <x14:dataValidation type="list" allowBlank="1" showInputMessage="1" showErrorMessage="1" xr:uid="{00000000-0002-0000-0600-00000F000000}">
          <x14:formula1>
            <xm:f>Listas!$I$2:$I$3</xm:f>
          </x14:formula1>
          <xm:sqref>AO4:AO18</xm:sqref>
        </x14:dataValidation>
        <x14:dataValidation type="list" allowBlank="1" showInputMessage="1" showErrorMessage="1" xr:uid="{00000000-0002-0000-0600-000010000000}">
          <x14:formula1>
            <xm:f>Listas!$H$2:$H$3</xm:f>
          </x14:formula1>
          <xm:sqref>AM4:AM18</xm:sqref>
        </x14:dataValidation>
        <x14:dataValidation type="list" allowBlank="1" showInputMessage="1" showErrorMessage="1" xr:uid="{00000000-0002-0000-0600-000011000000}">
          <x14:formula1>
            <xm:f>Listas!$F$2:$F$4</xm:f>
          </x14:formula1>
          <xm:sqref>AE4:AE18</xm:sqref>
        </x14:dataValidation>
        <x14:dataValidation type="list" allowBlank="1" showInputMessage="1" showErrorMessage="1" xr:uid="{00000000-0002-0000-0600-000012000000}">
          <x14:formula1>
            <xm:f>Listas!$Q$2:$Q$8</xm:f>
          </x14:formula1>
          <xm:sqref>J11:J12 J6 J4 J15:J16 J19</xm:sqref>
        </x14:dataValidation>
        <x14:dataValidation type="list" allowBlank="1" showInputMessage="1" showErrorMessage="1" xr:uid="{00000000-0002-0000-0600-000013000000}">
          <x14:formula1>
            <xm:f>Listas!$K$2:$K$6</xm:f>
          </x14:formula1>
          <xm:sqref>S6:S16 S19</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BQ314"/>
  <sheetViews>
    <sheetView zoomScale="70" zoomScaleNormal="70" workbookViewId="0">
      <pane ySplit="3" topLeftCell="A19" activePane="bottomLeft" state="frozen"/>
      <selection activeCell="G4" sqref="G4:G13"/>
      <selection pane="bottomLeft" activeCell="C23" sqref="C23"/>
    </sheetView>
  </sheetViews>
  <sheetFormatPr baseColWidth="10" defaultColWidth="11.44140625" defaultRowHeight="14.4" x14ac:dyDescent="0.3"/>
  <cols>
    <col min="1" max="1" width="14.109375" style="1" customWidth="1"/>
    <col min="2" max="2" width="26" style="6" customWidth="1"/>
    <col min="3" max="3" width="31.44140625" style="6" customWidth="1"/>
    <col min="4" max="4" width="11.33203125" style="6" customWidth="1"/>
    <col min="5" max="5" width="19.5546875" style="6" customWidth="1"/>
    <col min="6" max="6" width="44.109375" style="2" customWidth="1"/>
    <col min="7" max="7" width="9.6640625" style="2" customWidth="1"/>
    <col min="8" max="8" width="20" style="2" customWidth="1"/>
    <col min="9" max="9" width="32.44140625" style="2" customWidth="1"/>
    <col min="10" max="10" width="14.6640625" style="2" bestFit="1" customWidth="1"/>
    <col min="11" max="11" width="15" style="2" customWidth="1"/>
    <col min="12" max="12" width="15.6640625" style="2" customWidth="1"/>
    <col min="13" max="13" width="20.33203125" style="2" customWidth="1"/>
    <col min="14" max="14" width="3.44140625" style="2" hidden="1" customWidth="1"/>
    <col min="15" max="15" width="18.33203125" style="2" customWidth="1"/>
    <col min="16" max="16" width="3.44140625" style="2" hidden="1" customWidth="1"/>
    <col min="17" max="17" width="18.109375" style="2" customWidth="1"/>
    <col min="18" max="18" width="3" style="2" hidden="1" customWidth="1"/>
    <col min="19" max="20" width="21.88671875" style="2" customWidth="1"/>
    <col min="21" max="21" width="21.88671875" style="2" hidden="1" customWidth="1"/>
    <col min="22" max="22" width="15" style="2" bestFit="1" customWidth="1"/>
    <col min="23" max="23" width="5.6640625" style="26" hidden="1" customWidth="1"/>
    <col min="24" max="24" width="13.6640625" style="2" customWidth="1"/>
    <col min="25" max="25" width="5.6640625" style="26" hidden="1" customWidth="1"/>
    <col min="26" max="26" width="16.88671875" style="2" bestFit="1" customWidth="1"/>
    <col min="27" max="27" width="5.44140625" style="2" hidden="1" customWidth="1"/>
    <col min="28" max="28" width="38.88671875" style="2" customWidth="1"/>
    <col min="29" max="29" width="28" style="2" customWidth="1"/>
    <col min="30" max="30" width="86.33203125" style="2" customWidth="1"/>
    <col min="31" max="31" width="10" style="2" bestFit="1" customWidth="1"/>
    <col min="32" max="32" width="8.44140625" style="26" customWidth="1"/>
    <col min="33" max="33" width="20.33203125" style="26" customWidth="1"/>
    <col min="34" max="34" width="9" style="26" customWidth="1"/>
    <col min="35" max="35" width="14.109375" style="26" customWidth="1"/>
    <col min="36" max="36" width="16.44140625" style="2" customWidth="1"/>
    <col min="37" max="37" width="6.6640625" style="2" customWidth="1"/>
    <col min="38" max="38" width="63.6640625" style="2" customWidth="1"/>
    <col min="39" max="39" width="14.6640625" style="6" customWidth="1"/>
    <col min="40" max="40" width="20.6640625" style="2" customWidth="1"/>
    <col min="41" max="41" width="8.88671875" style="2" customWidth="1"/>
    <col min="42" max="42" width="14.44140625" style="2" customWidth="1"/>
    <col min="43" max="43" width="14.88671875" style="2" customWidth="1"/>
    <col min="44" max="44" width="9.109375" style="2" customWidth="1"/>
    <col min="45" max="45" width="33.6640625" style="2" customWidth="1"/>
    <col min="46" max="46" width="13.6640625" style="2" customWidth="1"/>
    <col min="47" max="47" width="13.6640625" style="2" hidden="1" customWidth="1"/>
    <col min="48" max="48" width="13.6640625" style="30" customWidth="1"/>
    <col min="49" max="49" width="13.6640625" style="2" customWidth="1"/>
    <col min="50" max="50" width="15.33203125" style="2" customWidth="1"/>
    <col min="51" max="51" width="2.33203125" style="5" customWidth="1"/>
    <col min="52" max="52" width="62.33203125" style="5" customWidth="1"/>
    <col min="53" max="53" width="17" style="4" customWidth="1"/>
    <col min="54" max="55" width="11.5546875" style="3" customWidth="1"/>
    <col min="56" max="56" width="21.88671875" style="2" customWidth="1"/>
    <col min="57" max="57" width="14.88671875" style="1" customWidth="1"/>
    <col min="58" max="58" width="38.88671875" style="115" customWidth="1"/>
    <col min="59" max="59" width="14.88671875" style="1" customWidth="1"/>
    <col min="60" max="60" width="58.109375" style="1" customWidth="1"/>
    <col min="61" max="61" width="46.6640625" style="1" customWidth="1"/>
    <col min="62" max="62" width="14.88671875" style="1" customWidth="1"/>
    <col min="63" max="63" width="48.33203125" style="1" customWidth="1"/>
    <col min="64" max="249" width="11.5546875" style="1"/>
    <col min="250" max="250" width="21.88671875" style="1" customWidth="1"/>
    <col min="251" max="251" width="13.88671875" style="1" customWidth="1"/>
    <col min="252" max="252" width="38.6640625" style="1" customWidth="1"/>
    <col min="253" max="253" width="3" style="1" bestFit="1" customWidth="1"/>
    <col min="254" max="254" width="32.33203125" style="1" customWidth="1"/>
    <col min="255" max="255" width="46.33203125" style="1" customWidth="1"/>
    <col min="256" max="256" width="19" style="1" customWidth="1"/>
    <col min="257" max="257" width="0" style="1" hidden="1" customWidth="1"/>
    <col min="258" max="258" width="17.6640625" style="1" customWidth="1"/>
    <col min="259" max="259" width="0" style="1" hidden="1" customWidth="1"/>
    <col min="260" max="260" width="22.33203125" style="1" customWidth="1"/>
    <col min="261" max="261" width="5.33203125" style="1" customWidth="1"/>
    <col min="262" max="262" width="36.33203125" style="1" customWidth="1"/>
    <col min="263" max="263" width="5.6640625" style="1" customWidth="1"/>
    <col min="264" max="264" width="0" style="1" hidden="1" customWidth="1"/>
    <col min="265" max="265" width="20.6640625" style="1" customWidth="1"/>
    <col min="266" max="266" width="4.88671875" style="1" customWidth="1"/>
    <col min="267" max="267" width="0" style="1" hidden="1" customWidth="1"/>
    <col min="268" max="268" width="24.6640625" style="1" customWidth="1"/>
    <col min="269" max="269" width="12.33203125" style="1" customWidth="1"/>
    <col min="270" max="270" width="0" style="1" hidden="1" customWidth="1"/>
    <col min="271" max="271" width="3.44140625" style="1" customWidth="1"/>
    <col min="272" max="272" width="0" style="1" hidden="1" customWidth="1"/>
    <col min="273" max="273" width="17.6640625" style="1" customWidth="1"/>
    <col min="274" max="274" width="3.44140625" style="1" customWidth="1"/>
    <col min="275" max="275" width="0" style="1" hidden="1" customWidth="1"/>
    <col min="276" max="276" width="23.6640625" style="1" customWidth="1"/>
    <col min="277" max="277" width="10" style="1" customWidth="1"/>
    <col min="278" max="278" width="0" style="1" hidden="1" customWidth="1"/>
    <col min="279" max="280" width="14.6640625" style="1" customWidth="1"/>
    <col min="281" max="281" width="12.88671875" style="1" customWidth="1"/>
    <col min="282" max="282" width="3.33203125" style="1" customWidth="1"/>
    <col min="283" max="283" width="30.33203125" style="1" customWidth="1"/>
    <col min="284" max="284" width="5" style="1" customWidth="1"/>
    <col min="285" max="285" width="0" style="1" hidden="1" customWidth="1"/>
    <col min="286" max="286" width="14.33203125" style="1" customWidth="1"/>
    <col min="287" max="287" width="5.6640625" style="1" customWidth="1"/>
    <col min="288" max="288" width="0" style="1" hidden="1" customWidth="1"/>
    <col min="289" max="289" width="17.33203125" style="1" customWidth="1"/>
    <col min="290" max="290" width="12.6640625" style="1" customWidth="1"/>
    <col min="291" max="291" width="0" style="1" hidden="1" customWidth="1"/>
    <col min="292" max="292" width="5.33203125" style="1" customWidth="1"/>
    <col min="293" max="293" width="0" style="1" hidden="1" customWidth="1"/>
    <col min="294" max="294" width="17" style="1" customWidth="1"/>
    <col min="295" max="295" width="6.33203125" style="1" customWidth="1"/>
    <col min="296" max="296" width="0" style="1" hidden="1" customWidth="1"/>
    <col min="297" max="297" width="14.33203125" style="1" customWidth="1"/>
    <col min="298" max="298" width="7.5546875" style="1" customWidth="1"/>
    <col min="299" max="299" width="0" style="1" hidden="1" customWidth="1"/>
    <col min="300" max="301" width="14.33203125" style="1" customWidth="1"/>
    <col min="302" max="302" width="20.88671875" style="1" customWidth="1"/>
    <col min="303" max="303" width="14.44140625" style="1" customWidth="1"/>
    <col min="304" max="304" width="15" style="1" customWidth="1"/>
    <col min="305" max="305" width="2.6640625" style="1" customWidth="1"/>
    <col min="306" max="306" width="11.6640625" style="1" customWidth="1"/>
    <col min="307" max="307" width="11.5546875" style="1" customWidth="1"/>
    <col min="308" max="308" width="2.33203125" style="1" customWidth="1"/>
    <col min="309" max="309" width="41" style="1" customWidth="1"/>
    <col min="310" max="310" width="14.33203125" style="1" customWidth="1"/>
    <col min="311" max="312" width="11.5546875" style="1" customWidth="1"/>
    <col min="313" max="313" width="21.88671875" style="1" customWidth="1"/>
    <col min="314" max="505" width="11.5546875" style="1"/>
    <col min="506" max="506" width="21.88671875" style="1" customWidth="1"/>
    <col min="507" max="507" width="13.88671875" style="1" customWidth="1"/>
    <col min="508" max="508" width="38.6640625" style="1" customWidth="1"/>
    <col min="509" max="509" width="3" style="1" bestFit="1" customWidth="1"/>
    <col min="510" max="510" width="32.33203125" style="1" customWidth="1"/>
    <col min="511" max="511" width="46.33203125" style="1" customWidth="1"/>
    <col min="512" max="512" width="19" style="1" customWidth="1"/>
    <col min="513" max="513" width="0" style="1" hidden="1" customWidth="1"/>
    <col min="514" max="514" width="17.6640625" style="1" customWidth="1"/>
    <col min="515" max="515" width="0" style="1" hidden="1" customWidth="1"/>
    <col min="516" max="516" width="22.33203125" style="1" customWidth="1"/>
    <col min="517" max="517" width="5.33203125" style="1" customWidth="1"/>
    <col min="518" max="518" width="36.33203125" style="1" customWidth="1"/>
    <col min="519" max="519" width="5.6640625" style="1" customWidth="1"/>
    <col min="520" max="520" width="0" style="1" hidden="1" customWidth="1"/>
    <col min="521" max="521" width="20.6640625" style="1" customWidth="1"/>
    <col min="522" max="522" width="4.88671875" style="1" customWidth="1"/>
    <col min="523" max="523" width="0" style="1" hidden="1" customWidth="1"/>
    <col min="524" max="524" width="24.6640625" style="1" customWidth="1"/>
    <col min="525" max="525" width="12.33203125" style="1" customWidth="1"/>
    <col min="526" max="526" width="0" style="1" hidden="1" customWidth="1"/>
    <col min="527" max="527" width="3.44140625" style="1" customWidth="1"/>
    <col min="528" max="528" width="0" style="1" hidden="1" customWidth="1"/>
    <col min="529" max="529" width="17.6640625" style="1" customWidth="1"/>
    <col min="530" max="530" width="3.44140625" style="1" customWidth="1"/>
    <col min="531" max="531" width="0" style="1" hidden="1" customWidth="1"/>
    <col min="532" max="532" width="23.6640625" style="1" customWidth="1"/>
    <col min="533" max="533" width="10" style="1" customWidth="1"/>
    <col min="534" max="534" width="0" style="1" hidden="1" customWidth="1"/>
    <col min="535" max="536" width="14.6640625" style="1" customWidth="1"/>
    <col min="537" max="537" width="12.88671875" style="1" customWidth="1"/>
    <col min="538" max="538" width="3.33203125" style="1" customWidth="1"/>
    <col min="539" max="539" width="30.33203125" style="1" customWidth="1"/>
    <col min="540" max="540" width="5" style="1" customWidth="1"/>
    <col min="541" max="541" width="0" style="1" hidden="1" customWidth="1"/>
    <col min="542" max="542" width="14.33203125" style="1" customWidth="1"/>
    <col min="543" max="543" width="5.6640625" style="1" customWidth="1"/>
    <col min="544" max="544" width="0" style="1" hidden="1" customWidth="1"/>
    <col min="545" max="545" width="17.33203125" style="1" customWidth="1"/>
    <col min="546" max="546" width="12.6640625" style="1" customWidth="1"/>
    <col min="547" max="547" width="0" style="1" hidden="1" customWidth="1"/>
    <col min="548" max="548" width="5.33203125" style="1" customWidth="1"/>
    <col min="549" max="549" width="0" style="1" hidden="1" customWidth="1"/>
    <col min="550" max="550" width="17" style="1" customWidth="1"/>
    <col min="551" max="551" width="6.33203125" style="1" customWidth="1"/>
    <col min="552" max="552" width="0" style="1" hidden="1" customWidth="1"/>
    <col min="553" max="553" width="14.33203125" style="1" customWidth="1"/>
    <col min="554" max="554" width="7.5546875" style="1" customWidth="1"/>
    <col min="555" max="555" width="0" style="1" hidden="1" customWidth="1"/>
    <col min="556" max="557" width="14.33203125" style="1" customWidth="1"/>
    <col min="558" max="558" width="20.88671875" style="1" customWidth="1"/>
    <col min="559" max="559" width="14.44140625" style="1" customWidth="1"/>
    <col min="560" max="560" width="15" style="1" customWidth="1"/>
    <col min="561" max="561" width="2.6640625" style="1" customWidth="1"/>
    <col min="562" max="562" width="11.6640625" style="1" customWidth="1"/>
    <col min="563" max="563" width="11.5546875" style="1" customWidth="1"/>
    <col min="564" max="564" width="2.33203125" style="1" customWidth="1"/>
    <col min="565" max="565" width="41" style="1" customWidth="1"/>
    <col min="566" max="566" width="14.33203125" style="1" customWidth="1"/>
    <col min="567" max="568" width="11.5546875" style="1" customWidth="1"/>
    <col min="569" max="569" width="21.88671875" style="1" customWidth="1"/>
    <col min="570" max="761" width="11.5546875" style="1"/>
    <col min="762" max="762" width="21.88671875" style="1" customWidth="1"/>
    <col min="763" max="763" width="13.88671875" style="1" customWidth="1"/>
    <col min="764" max="764" width="38.6640625" style="1" customWidth="1"/>
    <col min="765" max="765" width="3" style="1" bestFit="1" customWidth="1"/>
    <col min="766" max="766" width="32.33203125" style="1" customWidth="1"/>
    <col min="767" max="767" width="46.33203125" style="1" customWidth="1"/>
    <col min="768" max="768" width="19" style="1" customWidth="1"/>
    <col min="769" max="769" width="0" style="1" hidden="1" customWidth="1"/>
    <col min="770" max="770" width="17.6640625" style="1" customWidth="1"/>
    <col min="771" max="771" width="0" style="1" hidden="1" customWidth="1"/>
    <col min="772" max="772" width="22.33203125" style="1" customWidth="1"/>
    <col min="773" max="773" width="5.33203125" style="1" customWidth="1"/>
    <col min="774" max="774" width="36.33203125" style="1" customWidth="1"/>
    <col min="775" max="775" width="5.6640625" style="1" customWidth="1"/>
    <col min="776" max="776" width="0" style="1" hidden="1" customWidth="1"/>
    <col min="777" max="777" width="20.6640625" style="1" customWidth="1"/>
    <col min="778" max="778" width="4.88671875" style="1" customWidth="1"/>
    <col min="779" max="779" width="0" style="1" hidden="1" customWidth="1"/>
    <col min="780" max="780" width="24.6640625" style="1" customWidth="1"/>
    <col min="781" max="781" width="12.33203125" style="1" customWidth="1"/>
    <col min="782" max="782" width="0" style="1" hidden="1" customWidth="1"/>
    <col min="783" max="783" width="3.44140625" style="1" customWidth="1"/>
    <col min="784" max="784" width="0" style="1" hidden="1" customWidth="1"/>
    <col min="785" max="785" width="17.6640625" style="1" customWidth="1"/>
    <col min="786" max="786" width="3.44140625" style="1" customWidth="1"/>
    <col min="787" max="787" width="0" style="1" hidden="1" customWidth="1"/>
    <col min="788" max="788" width="23.6640625" style="1" customWidth="1"/>
    <col min="789" max="789" width="10" style="1" customWidth="1"/>
    <col min="790" max="790" width="0" style="1" hidden="1" customWidth="1"/>
    <col min="791" max="792" width="14.6640625" style="1" customWidth="1"/>
    <col min="793" max="793" width="12.88671875" style="1" customWidth="1"/>
    <col min="794" max="794" width="3.33203125" style="1" customWidth="1"/>
    <col min="795" max="795" width="30.33203125" style="1" customWidth="1"/>
    <col min="796" max="796" width="5" style="1" customWidth="1"/>
    <col min="797" max="797" width="0" style="1" hidden="1" customWidth="1"/>
    <col min="798" max="798" width="14.33203125" style="1" customWidth="1"/>
    <col min="799" max="799" width="5.6640625" style="1" customWidth="1"/>
    <col min="800" max="800" width="0" style="1" hidden="1" customWidth="1"/>
    <col min="801" max="801" width="17.33203125" style="1" customWidth="1"/>
    <col min="802" max="802" width="12.6640625" style="1" customWidth="1"/>
    <col min="803" max="803" width="0" style="1" hidden="1" customWidth="1"/>
    <col min="804" max="804" width="5.33203125" style="1" customWidth="1"/>
    <col min="805" max="805" width="0" style="1" hidden="1" customWidth="1"/>
    <col min="806" max="806" width="17" style="1" customWidth="1"/>
    <col min="807" max="807" width="6.33203125" style="1" customWidth="1"/>
    <col min="808" max="808" width="0" style="1" hidden="1" customWidth="1"/>
    <col min="809" max="809" width="14.33203125" style="1" customWidth="1"/>
    <col min="810" max="810" width="7.5546875" style="1" customWidth="1"/>
    <col min="811" max="811" width="0" style="1" hidden="1" customWidth="1"/>
    <col min="812" max="813" width="14.33203125" style="1" customWidth="1"/>
    <col min="814" max="814" width="20.88671875" style="1" customWidth="1"/>
    <col min="815" max="815" width="14.44140625" style="1" customWidth="1"/>
    <col min="816" max="816" width="15" style="1" customWidth="1"/>
    <col min="817" max="817" width="2.6640625" style="1" customWidth="1"/>
    <col min="818" max="818" width="11.6640625" style="1" customWidth="1"/>
    <col min="819" max="819" width="11.5546875" style="1" customWidth="1"/>
    <col min="820" max="820" width="2.33203125" style="1" customWidth="1"/>
    <col min="821" max="821" width="41" style="1" customWidth="1"/>
    <col min="822" max="822" width="14.33203125" style="1" customWidth="1"/>
    <col min="823" max="824" width="11.5546875" style="1" customWidth="1"/>
    <col min="825" max="825" width="21.88671875" style="1" customWidth="1"/>
    <col min="826" max="1017" width="11.5546875" style="1"/>
    <col min="1018" max="1018" width="21.88671875" style="1" customWidth="1"/>
    <col min="1019" max="1019" width="13.88671875" style="1" customWidth="1"/>
    <col min="1020" max="1020" width="38.6640625" style="1" customWidth="1"/>
    <col min="1021" max="1021" width="3" style="1" bestFit="1" customWidth="1"/>
    <col min="1022" max="1022" width="32.33203125" style="1" customWidth="1"/>
    <col min="1023" max="1023" width="46.33203125" style="1" customWidth="1"/>
    <col min="1024" max="1024" width="19" style="1" customWidth="1"/>
    <col min="1025" max="1025" width="0" style="1" hidden="1" customWidth="1"/>
    <col min="1026" max="1026" width="17.6640625" style="1" customWidth="1"/>
    <col min="1027" max="1027" width="0" style="1" hidden="1" customWidth="1"/>
    <col min="1028" max="1028" width="22.33203125" style="1" customWidth="1"/>
    <col min="1029" max="1029" width="5.33203125" style="1" customWidth="1"/>
    <col min="1030" max="1030" width="36.33203125" style="1" customWidth="1"/>
    <col min="1031" max="1031" width="5.6640625" style="1" customWidth="1"/>
    <col min="1032" max="1032" width="0" style="1" hidden="1" customWidth="1"/>
    <col min="1033" max="1033" width="20.6640625" style="1" customWidth="1"/>
    <col min="1034" max="1034" width="4.88671875" style="1" customWidth="1"/>
    <col min="1035" max="1035" width="0" style="1" hidden="1" customWidth="1"/>
    <col min="1036" max="1036" width="24.6640625" style="1" customWidth="1"/>
    <col min="1037" max="1037" width="12.33203125" style="1" customWidth="1"/>
    <col min="1038" max="1038" width="0" style="1" hidden="1" customWidth="1"/>
    <col min="1039" max="1039" width="3.44140625" style="1" customWidth="1"/>
    <col min="1040" max="1040" width="0" style="1" hidden="1" customWidth="1"/>
    <col min="1041" max="1041" width="17.6640625" style="1" customWidth="1"/>
    <col min="1042" max="1042" width="3.44140625" style="1" customWidth="1"/>
    <col min="1043" max="1043" width="0" style="1" hidden="1" customWidth="1"/>
    <col min="1044" max="1044" width="23.6640625" style="1" customWidth="1"/>
    <col min="1045" max="1045" width="10" style="1" customWidth="1"/>
    <col min="1046" max="1046" width="0" style="1" hidden="1" customWidth="1"/>
    <col min="1047" max="1048" width="14.6640625" style="1" customWidth="1"/>
    <col min="1049" max="1049" width="12.88671875" style="1" customWidth="1"/>
    <col min="1050" max="1050" width="3.33203125" style="1" customWidth="1"/>
    <col min="1051" max="1051" width="30.33203125" style="1" customWidth="1"/>
    <col min="1052" max="1052" width="5" style="1" customWidth="1"/>
    <col min="1053" max="1053" width="0" style="1" hidden="1" customWidth="1"/>
    <col min="1054" max="1054" width="14.33203125" style="1" customWidth="1"/>
    <col min="1055" max="1055" width="5.6640625" style="1" customWidth="1"/>
    <col min="1056" max="1056" width="0" style="1" hidden="1" customWidth="1"/>
    <col min="1057" max="1057" width="17.33203125" style="1" customWidth="1"/>
    <col min="1058" max="1058" width="12.6640625" style="1" customWidth="1"/>
    <col min="1059" max="1059" width="0" style="1" hidden="1" customWidth="1"/>
    <col min="1060" max="1060" width="5.33203125" style="1" customWidth="1"/>
    <col min="1061" max="1061" width="0" style="1" hidden="1" customWidth="1"/>
    <col min="1062" max="1062" width="17" style="1" customWidth="1"/>
    <col min="1063" max="1063" width="6.33203125" style="1" customWidth="1"/>
    <col min="1064" max="1064" width="0" style="1" hidden="1" customWidth="1"/>
    <col min="1065" max="1065" width="14.33203125" style="1" customWidth="1"/>
    <col min="1066" max="1066" width="7.5546875" style="1" customWidth="1"/>
    <col min="1067" max="1067" width="0" style="1" hidden="1" customWidth="1"/>
    <col min="1068" max="1069" width="14.33203125" style="1" customWidth="1"/>
    <col min="1070" max="1070" width="20.88671875" style="1" customWidth="1"/>
    <col min="1071" max="1071" width="14.44140625" style="1" customWidth="1"/>
    <col min="1072" max="1072" width="15" style="1" customWidth="1"/>
    <col min="1073" max="1073" width="2.6640625" style="1" customWidth="1"/>
    <col min="1074" max="1074" width="11.6640625" style="1" customWidth="1"/>
    <col min="1075" max="1075" width="11.5546875" style="1" customWidth="1"/>
    <col min="1076" max="1076" width="2.33203125" style="1" customWidth="1"/>
    <col min="1077" max="1077" width="41" style="1" customWidth="1"/>
    <col min="1078" max="1078" width="14.33203125" style="1" customWidth="1"/>
    <col min="1079" max="1080" width="11.5546875" style="1" customWidth="1"/>
    <col min="1081" max="1081" width="21.88671875" style="1" customWidth="1"/>
    <col min="1082" max="1273" width="11.5546875" style="1"/>
    <col min="1274" max="1274" width="21.88671875" style="1" customWidth="1"/>
    <col min="1275" max="1275" width="13.88671875" style="1" customWidth="1"/>
    <col min="1276" max="1276" width="38.6640625" style="1" customWidth="1"/>
    <col min="1277" max="1277" width="3" style="1" bestFit="1" customWidth="1"/>
    <col min="1278" max="1278" width="32.33203125" style="1" customWidth="1"/>
    <col min="1279" max="1279" width="46.33203125" style="1" customWidth="1"/>
    <col min="1280" max="1280" width="19" style="1" customWidth="1"/>
    <col min="1281" max="1281" width="0" style="1" hidden="1" customWidth="1"/>
    <col min="1282" max="1282" width="17.6640625" style="1" customWidth="1"/>
    <col min="1283" max="1283" width="0" style="1" hidden="1" customWidth="1"/>
    <col min="1284" max="1284" width="22.33203125" style="1" customWidth="1"/>
    <col min="1285" max="1285" width="5.33203125" style="1" customWidth="1"/>
    <col min="1286" max="1286" width="36.33203125" style="1" customWidth="1"/>
    <col min="1287" max="1287" width="5.6640625" style="1" customWidth="1"/>
    <col min="1288" max="1288" width="0" style="1" hidden="1" customWidth="1"/>
    <col min="1289" max="1289" width="20.6640625" style="1" customWidth="1"/>
    <col min="1290" max="1290" width="4.88671875" style="1" customWidth="1"/>
    <col min="1291" max="1291" width="0" style="1" hidden="1" customWidth="1"/>
    <col min="1292" max="1292" width="24.6640625" style="1" customWidth="1"/>
    <col min="1293" max="1293" width="12.33203125" style="1" customWidth="1"/>
    <col min="1294" max="1294" width="0" style="1" hidden="1" customWidth="1"/>
    <col min="1295" max="1295" width="3.44140625" style="1" customWidth="1"/>
    <col min="1296" max="1296" width="0" style="1" hidden="1" customWidth="1"/>
    <col min="1297" max="1297" width="17.6640625" style="1" customWidth="1"/>
    <col min="1298" max="1298" width="3.44140625" style="1" customWidth="1"/>
    <col min="1299" max="1299" width="0" style="1" hidden="1" customWidth="1"/>
    <col min="1300" max="1300" width="23.6640625" style="1" customWidth="1"/>
    <col min="1301" max="1301" width="10" style="1" customWidth="1"/>
    <col min="1302" max="1302" width="0" style="1" hidden="1" customWidth="1"/>
    <col min="1303" max="1304" width="14.6640625" style="1" customWidth="1"/>
    <col min="1305" max="1305" width="12.88671875" style="1" customWidth="1"/>
    <col min="1306" max="1306" width="3.33203125" style="1" customWidth="1"/>
    <col min="1307" max="1307" width="30.33203125" style="1" customWidth="1"/>
    <col min="1308" max="1308" width="5" style="1" customWidth="1"/>
    <col min="1309" max="1309" width="0" style="1" hidden="1" customWidth="1"/>
    <col min="1310" max="1310" width="14.33203125" style="1" customWidth="1"/>
    <col min="1311" max="1311" width="5.6640625" style="1" customWidth="1"/>
    <col min="1312" max="1312" width="0" style="1" hidden="1" customWidth="1"/>
    <col min="1313" max="1313" width="17.33203125" style="1" customWidth="1"/>
    <col min="1314" max="1314" width="12.6640625" style="1" customWidth="1"/>
    <col min="1315" max="1315" width="0" style="1" hidden="1" customWidth="1"/>
    <col min="1316" max="1316" width="5.33203125" style="1" customWidth="1"/>
    <col min="1317" max="1317" width="0" style="1" hidden="1" customWidth="1"/>
    <col min="1318" max="1318" width="17" style="1" customWidth="1"/>
    <col min="1319" max="1319" width="6.33203125" style="1" customWidth="1"/>
    <col min="1320" max="1320" width="0" style="1" hidden="1" customWidth="1"/>
    <col min="1321" max="1321" width="14.33203125" style="1" customWidth="1"/>
    <col min="1322" max="1322" width="7.5546875" style="1" customWidth="1"/>
    <col min="1323" max="1323" width="0" style="1" hidden="1" customWidth="1"/>
    <col min="1324" max="1325" width="14.33203125" style="1" customWidth="1"/>
    <col min="1326" max="1326" width="20.88671875" style="1" customWidth="1"/>
    <col min="1327" max="1327" width="14.44140625" style="1" customWidth="1"/>
    <col min="1328" max="1328" width="15" style="1" customWidth="1"/>
    <col min="1329" max="1329" width="2.6640625" style="1" customWidth="1"/>
    <col min="1330" max="1330" width="11.6640625" style="1" customWidth="1"/>
    <col min="1331" max="1331" width="11.5546875" style="1" customWidth="1"/>
    <col min="1332" max="1332" width="2.33203125" style="1" customWidth="1"/>
    <col min="1333" max="1333" width="41" style="1" customWidth="1"/>
    <col min="1334" max="1334" width="14.33203125" style="1" customWidth="1"/>
    <col min="1335" max="1336" width="11.5546875" style="1" customWidth="1"/>
    <col min="1337" max="1337" width="21.88671875" style="1" customWidth="1"/>
    <col min="1338" max="1529" width="11.5546875" style="1"/>
    <col min="1530" max="1530" width="21.88671875" style="1" customWidth="1"/>
    <col min="1531" max="1531" width="13.88671875" style="1" customWidth="1"/>
    <col min="1532" max="1532" width="38.6640625" style="1" customWidth="1"/>
    <col min="1533" max="1533" width="3" style="1" bestFit="1" customWidth="1"/>
    <col min="1534" max="1534" width="32.33203125" style="1" customWidth="1"/>
    <col min="1535" max="1535" width="46.33203125" style="1" customWidth="1"/>
    <col min="1536" max="1536" width="19" style="1" customWidth="1"/>
    <col min="1537" max="1537" width="0" style="1" hidden="1" customWidth="1"/>
    <col min="1538" max="1538" width="17.6640625" style="1" customWidth="1"/>
    <col min="1539" max="1539" width="0" style="1" hidden="1" customWidth="1"/>
    <col min="1540" max="1540" width="22.33203125" style="1" customWidth="1"/>
    <col min="1541" max="1541" width="5.33203125" style="1" customWidth="1"/>
    <col min="1542" max="1542" width="36.33203125" style="1" customWidth="1"/>
    <col min="1543" max="1543" width="5.6640625" style="1" customWidth="1"/>
    <col min="1544" max="1544" width="0" style="1" hidden="1" customWidth="1"/>
    <col min="1545" max="1545" width="20.6640625" style="1" customWidth="1"/>
    <col min="1546" max="1546" width="4.88671875" style="1" customWidth="1"/>
    <col min="1547" max="1547" width="0" style="1" hidden="1" customWidth="1"/>
    <col min="1548" max="1548" width="24.6640625" style="1" customWidth="1"/>
    <col min="1549" max="1549" width="12.33203125" style="1" customWidth="1"/>
    <col min="1550" max="1550" width="0" style="1" hidden="1" customWidth="1"/>
    <col min="1551" max="1551" width="3.44140625" style="1" customWidth="1"/>
    <col min="1552" max="1552" width="0" style="1" hidden="1" customWidth="1"/>
    <col min="1553" max="1553" width="17.6640625" style="1" customWidth="1"/>
    <col min="1554" max="1554" width="3.44140625" style="1" customWidth="1"/>
    <col min="1555" max="1555" width="0" style="1" hidden="1" customWidth="1"/>
    <col min="1556" max="1556" width="23.6640625" style="1" customWidth="1"/>
    <col min="1557" max="1557" width="10" style="1" customWidth="1"/>
    <col min="1558" max="1558" width="0" style="1" hidden="1" customWidth="1"/>
    <col min="1559" max="1560" width="14.6640625" style="1" customWidth="1"/>
    <col min="1561" max="1561" width="12.88671875" style="1" customWidth="1"/>
    <col min="1562" max="1562" width="3.33203125" style="1" customWidth="1"/>
    <col min="1563" max="1563" width="30.33203125" style="1" customWidth="1"/>
    <col min="1564" max="1564" width="5" style="1" customWidth="1"/>
    <col min="1565" max="1565" width="0" style="1" hidden="1" customWidth="1"/>
    <col min="1566" max="1566" width="14.33203125" style="1" customWidth="1"/>
    <col min="1567" max="1567" width="5.6640625" style="1" customWidth="1"/>
    <col min="1568" max="1568" width="0" style="1" hidden="1" customWidth="1"/>
    <col min="1569" max="1569" width="17.33203125" style="1" customWidth="1"/>
    <col min="1570" max="1570" width="12.6640625" style="1" customWidth="1"/>
    <col min="1571" max="1571" width="0" style="1" hidden="1" customWidth="1"/>
    <col min="1572" max="1572" width="5.33203125" style="1" customWidth="1"/>
    <col min="1573" max="1573" width="0" style="1" hidden="1" customWidth="1"/>
    <col min="1574" max="1574" width="17" style="1" customWidth="1"/>
    <col min="1575" max="1575" width="6.33203125" style="1" customWidth="1"/>
    <col min="1576" max="1576" width="0" style="1" hidden="1" customWidth="1"/>
    <col min="1577" max="1577" width="14.33203125" style="1" customWidth="1"/>
    <col min="1578" max="1578" width="7.5546875" style="1" customWidth="1"/>
    <col min="1579" max="1579" width="0" style="1" hidden="1" customWidth="1"/>
    <col min="1580" max="1581" width="14.33203125" style="1" customWidth="1"/>
    <col min="1582" max="1582" width="20.88671875" style="1" customWidth="1"/>
    <col min="1583" max="1583" width="14.44140625" style="1" customWidth="1"/>
    <col min="1584" max="1584" width="15" style="1" customWidth="1"/>
    <col min="1585" max="1585" width="2.6640625" style="1" customWidth="1"/>
    <col min="1586" max="1586" width="11.6640625" style="1" customWidth="1"/>
    <col min="1587" max="1587" width="11.5546875" style="1" customWidth="1"/>
    <col min="1588" max="1588" width="2.33203125" style="1" customWidth="1"/>
    <col min="1589" max="1589" width="41" style="1" customWidth="1"/>
    <col min="1590" max="1590" width="14.33203125" style="1" customWidth="1"/>
    <col min="1591" max="1592" width="11.5546875" style="1" customWidth="1"/>
    <col min="1593" max="1593" width="21.88671875" style="1" customWidth="1"/>
    <col min="1594" max="1785" width="11.5546875" style="1"/>
    <col min="1786" max="1786" width="21.88671875" style="1" customWidth="1"/>
    <col min="1787" max="1787" width="13.88671875" style="1" customWidth="1"/>
    <col min="1788" max="1788" width="38.6640625" style="1" customWidth="1"/>
    <col min="1789" max="1789" width="3" style="1" bestFit="1" customWidth="1"/>
    <col min="1790" max="1790" width="32.33203125" style="1" customWidth="1"/>
    <col min="1791" max="1791" width="46.33203125" style="1" customWidth="1"/>
    <col min="1792" max="1792" width="19" style="1" customWidth="1"/>
    <col min="1793" max="1793" width="0" style="1" hidden="1" customWidth="1"/>
    <col min="1794" max="1794" width="17.6640625" style="1" customWidth="1"/>
    <col min="1795" max="1795" width="0" style="1" hidden="1" customWidth="1"/>
    <col min="1796" max="1796" width="22.33203125" style="1" customWidth="1"/>
    <col min="1797" max="1797" width="5.33203125" style="1" customWidth="1"/>
    <col min="1798" max="1798" width="36.33203125" style="1" customWidth="1"/>
    <col min="1799" max="1799" width="5.6640625" style="1" customWidth="1"/>
    <col min="1800" max="1800" width="0" style="1" hidden="1" customWidth="1"/>
    <col min="1801" max="1801" width="20.6640625" style="1" customWidth="1"/>
    <col min="1802" max="1802" width="4.88671875" style="1" customWidth="1"/>
    <col min="1803" max="1803" width="0" style="1" hidden="1" customWidth="1"/>
    <col min="1804" max="1804" width="24.6640625" style="1" customWidth="1"/>
    <col min="1805" max="1805" width="12.33203125" style="1" customWidth="1"/>
    <col min="1806" max="1806" width="0" style="1" hidden="1" customWidth="1"/>
    <col min="1807" max="1807" width="3.44140625" style="1" customWidth="1"/>
    <col min="1808" max="1808" width="0" style="1" hidden="1" customWidth="1"/>
    <col min="1809" max="1809" width="17.6640625" style="1" customWidth="1"/>
    <col min="1810" max="1810" width="3.44140625" style="1" customWidth="1"/>
    <col min="1811" max="1811" width="0" style="1" hidden="1" customWidth="1"/>
    <col min="1812" max="1812" width="23.6640625" style="1" customWidth="1"/>
    <col min="1813" max="1813" width="10" style="1" customWidth="1"/>
    <col min="1814" max="1814" width="0" style="1" hidden="1" customWidth="1"/>
    <col min="1815" max="1816" width="14.6640625" style="1" customWidth="1"/>
    <col min="1817" max="1817" width="12.88671875" style="1" customWidth="1"/>
    <col min="1818" max="1818" width="3.33203125" style="1" customWidth="1"/>
    <col min="1819" max="1819" width="30.33203125" style="1" customWidth="1"/>
    <col min="1820" max="1820" width="5" style="1" customWidth="1"/>
    <col min="1821" max="1821" width="0" style="1" hidden="1" customWidth="1"/>
    <col min="1822" max="1822" width="14.33203125" style="1" customWidth="1"/>
    <col min="1823" max="1823" width="5.6640625" style="1" customWidth="1"/>
    <col min="1824" max="1824" width="0" style="1" hidden="1" customWidth="1"/>
    <col min="1825" max="1825" width="17.33203125" style="1" customWidth="1"/>
    <col min="1826" max="1826" width="12.6640625" style="1" customWidth="1"/>
    <col min="1827" max="1827" width="0" style="1" hidden="1" customWidth="1"/>
    <col min="1828" max="1828" width="5.33203125" style="1" customWidth="1"/>
    <col min="1829" max="1829" width="0" style="1" hidden="1" customWidth="1"/>
    <col min="1830" max="1830" width="17" style="1" customWidth="1"/>
    <col min="1831" max="1831" width="6.33203125" style="1" customWidth="1"/>
    <col min="1832" max="1832" width="0" style="1" hidden="1" customWidth="1"/>
    <col min="1833" max="1833" width="14.33203125" style="1" customWidth="1"/>
    <col min="1834" max="1834" width="7.5546875" style="1" customWidth="1"/>
    <col min="1835" max="1835" width="0" style="1" hidden="1" customWidth="1"/>
    <col min="1836" max="1837" width="14.33203125" style="1" customWidth="1"/>
    <col min="1838" max="1838" width="20.88671875" style="1" customWidth="1"/>
    <col min="1839" max="1839" width="14.44140625" style="1" customWidth="1"/>
    <col min="1840" max="1840" width="15" style="1" customWidth="1"/>
    <col min="1841" max="1841" width="2.6640625" style="1" customWidth="1"/>
    <col min="1842" max="1842" width="11.6640625" style="1" customWidth="1"/>
    <col min="1843" max="1843" width="11.5546875" style="1" customWidth="1"/>
    <col min="1844" max="1844" width="2.33203125" style="1" customWidth="1"/>
    <col min="1845" max="1845" width="41" style="1" customWidth="1"/>
    <col min="1846" max="1846" width="14.33203125" style="1" customWidth="1"/>
    <col min="1847" max="1848" width="11.5546875" style="1" customWidth="1"/>
    <col min="1849" max="1849" width="21.88671875" style="1" customWidth="1"/>
    <col min="1850" max="2041" width="11.5546875" style="1"/>
    <col min="2042" max="2042" width="21.88671875" style="1" customWidth="1"/>
    <col min="2043" max="2043" width="13.88671875" style="1" customWidth="1"/>
    <col min="2044" max="2044" width="38.6640625" style="1" customWidth="1"/>
    <col min="2045" max="2045" width="3" style="1" bestFit="1" customWidth="1"/>
    <col min="2046" max="2046" width="32.33203125" style="1" customWidth="1"/>
    <col min="2047" max="2047" width="46.33203125" style="1" customWidth="1"/>
    <col min="2048" max="2048" width="19" style="1" customWidth="1"/>
    <col min="2049" max="2049" width="0" style="1" hidden="1" customWidth="1"/>
    <col min="2050" max="2050" width="17.6640625" style="1" customWidth="1"/>
    <col min="2051" max="2051" width="0" style="1" hidden="1" customWidth="1"/>
    <col min="2052" max="2052" width="22.33203125" style="1" customWidth="1"/>
    <col min="2053" max="2053" width="5.33203125" style="1" customWidth="1"/>
    <col min="2054" max="2054" width="36.33203125" style="1" customWidth="1"/>
    <col min="2055" max="2055" width="5.6640625" style="1" customWidth="1"/>
    <col min="2056" max="2056" width="0" style="1" hidden="1" customWidth="1"/>
    <col min="2057" max="2057" width="20.6640625" style="1" customWidth="1"/>
    <col min="2058" max="2058" width="4.88671875" style="1" customWidth="1"/>
    <col min="2059" max="2059" width="0" style="1" hidden="1" customWidth="1"/>
    <col min="2060" max="2060" width="24.6640625" style="1" customWidth="1"/>
    <col min="2061" max="2061" width="12.33203125" style="1" customWidth="1"/>
    <col min="2062" max="2062" width="0" style="1" hidden="1" customWidth="1"/>
    <col min="2063" max="2063" width="3.44140625" style="1" customWidth="1"/>
    <col min="2064" max="2064" width="0" style="1" hidden="1" customWidth="1"/>
    <col min="2065" max="2065" width="17.6640625" style="1" customWidth="1"/>
    <col min="2066" max="2066" width="3.44140625" style="1" customWidth="1"/>
    <col min="2067" max="2067" width="0" style="1" hidden="1" customWidth="1"/>
    <col min="2068" max="2068" width="23.6640625" style="1" customWidth="1"/>
    <col min="2069" max="2069" width="10" style="1" customWidth="1"/>
    <col min="2070" max="2070" width="0" style="1" hidden="1" customWidth="1"/>
    <col min="2071" max="2072" width="14.6640625" style="1" customWidth="1"/>
    <col min="2073" max="2073" width="12.88671875" style="1" customWidth="1"/>
    <col min="2074" max="2074" width="3.33203125" style="1" customWidth="1"/>
    <col min="2075" max="2075" width="30.33203125" style="1" customWidth="1"/>
    <col min="2076" max="2076" width="5" style="1" customWidth="1"/>
    <col min="2077" max="2077" width="0" style="1" hidden="1" customWidth="1"/>
    <col min="2078" max="2078" width="14.33203125" style="1" customWidth="1"/>
    <col min="2079" max="2079" width="5.6640625" style="1" customWidth="1"/>
    <col min="2080" max="2080" width="0" style="1" hidden="1" customWidth="1"/>
    <col min="2081" max="2081" width="17.33203125" style="1" customWidth="1"/>
    <col min="2082" max="2082" width="12.6640625" style="1" customWidth="1"/>
    <col min="2083" max="2083" width="0" style="1" hidden="1" customWidth="1"/>
    <col min="2084" max="2084" width="5.33203125" style="1" customWidth="1"/>
    <col min="2085" max="2085" width="0" style="1" hidden="1" customWidth="1"/>
    <col min="2086" max="2086" width="17" style="1" customWidth="1"/>
    <col min="2087" max="2087" width="6.33203125" style="1" customWidth="1"/>
    <col min="2088" max="2088" width="0" style="1" hidden="1" customWidth="1"/>
    <col min="2089" max="2089" width="14.33203125" style="1" customWidth="1"/>
    <col min="2090" max="2090" width="7.5546875" style="1" customWidth="1"/>
    <col min="2091" max="2091" width="0" style="1" hidden="1" customWidth="1"/>
    <col min="2092" max="2093" width="14.33203125" style="1" customWidth="1"/>
    <col min="2094" max="2094" width="20.88671875" style="1" customWidth="1"/>
    <col min="2095" max="2095" width="14.44140625" style="1" customWidth="1"/>
    <col min="2096" max="2096" width="15" style="1" customWidth="1"/>
    <col min="2097" max="2097" width="2.6640625" style="1" customWidth="1"/>
    <col min="2098" max="2098" width="11.6640625" style="1" customWidth="1"/>
    <col min="2099" max="2099" width="11.5546875" style="1" customWidth="1"/>
    <col min="2100" max="2100" width="2.33203125" style="1" customWidth="1"/>
    <col min="2101" max="2101" width="41" style="1" customWidth="1"/>
    <col min="2102" max="2102" width="14.33203125" style="1" customWidth="1"/>
    <col min="2103" max="2104" width="11.5546875" style="1" customWidth="1"/>
    <col min="2105" max="2105" width="21.88671875" style="1" customWidth="1"/>
    <col min="2106" max="2297" width="11.5546875" style="1"/>
    <col min="2298" max="2298" width="21.88671875" style="1" customWidth="1"/>
    <col min="2299" max="2299" width="13.88671875" style="1" customWidth="1"/>
    <col min="2300" max="2300" width="38.6640625" style="1" customWidth="1"/>
    <col min="2301" max="2301" width="3" style="1" bestFit="1" customWidth="1"/>
    <col min="2302" max="2302" width="32.33203125" style="1" customWidth="1"/>
    <col min="2303" max="2303" width="46.33203125" style="1" customWidth="1"/>
    <col min="2304" max="2304" width="19" style="1" customWidth="1"/>
    <col min="2305" max="2305" width="0" style="1" hidden="1" customWidth="1"/>
    <col min="2306" max="2306" width="17.6640625" style="1" customWidth="1"/>
    <col min="2307" max="2307" width="0" style="1" hidden="1" customWidth="1"/>
    <col min="2308" max="2308" width="22.33203125" style="1" customWidth="1"/>
    <col min="2309" max="2309" width="5.33203125" style="1" customWidth="1"/>
    <col min="2310" max="2310" width="36.33203125" style="1" customWidth="1"/>
    <col min="2311" max="2311" width="5.6640625" style="1" customWidth="1"/>
    <col min="2312" max="2312" width="0" style="1" hidden="1" customWidth="1"/>
    <col min="2313" max="2313" width="20.6640625" style="1" customWidth="1"/>
    <col min="2314" max="2314" width="4.88671875" style="1" customWidth="1"/>
    <col min="2315" max="2315" width="0" style="1" hidden="1" customWidth="1"/>
    <col min="2316" max="2316" width="24.6640625" style="1" customWidth="1"/>
    <col min="2317" max="2317" width="12.33203125" style="1" customWidth="1"/>
    <col min="2318" max="2318" width="0" style="1" hidden="1" customWidth="1"/>
    <col min="2319" max="2319" width="3.44140625" style="1" customWidth="1"/>
    <col min="2320" max="2320" width="0" style="1" hidden="1" customWidth="1"/>
    <col min="2321" max="2321" width="17.6640625" style="1" customWidth="1"/>
    <col min="2322" max="2322" width="3.44140625" style="1" customWidth="1"/>
    <col min="2323" max="2323" width="0" style="1" hidden="1" customWidth="1"/>
    <col min="2324" max="2324" width="23.6640625" style="1" customWidth="1"/>
    <col min="2325" max="2325" width="10" style="1" customWidth="1"/>
    <col min="2326" max="2326" width="0" style="1" hidden="1" customWidth="1"/>
    <col min="2327" max="2328" width="14.6640625" style="1" customWidth="1"/>
    <col min="2329" max="2329" width="12.88671875" style="1" customWidth="1"/>
    <col min="2330" max="2330" width="3.33203125" style="1" customWidth="1"/>
    <col min="2331" max="2331" width="30.33203125" style="1" customWidth="1"/>
    <col min="2332" max="2332" width="5" style="1" customWidth="1"/>
    <col min="2333" max="2333" width="0" style="1" hidden="1" customWidth="1"/>
    <col min="2334" max="2334" width="14.33203125" style="1" customWidth="1"/>
    <col min="2335" max="2335" width="5.6640625" style="1" customWidth="1"/>
    <col min="2336" max="2336" width="0" style="1" hidden="1" customWidth="1"/>
    <col min="2337" max="2337" width="17.33203125" style="1" customWidth="1"/>
    <col min="2338" max="2338" width="12.6640625" style="1" customWidth="1"/>
    <col min="2339" max="2339" width="0" style="1" hidden="1" customWidth="1"/>
    <col min="2340" max="2340" width="5.33203125" style="1" customWidth="1"/>
    <col min="2341" max="2341" width="0" style="1" hidden="1" customWidth="1"/>
    <col min="2342" max="2342" width="17" style="1" customWidth="1"/>
    <col min="2343" max="2343" width="6.33203125" style="1" customWidth="1"/>
    <col min="2344" max="2344" width="0" style="1" hidden="1" customWidth="1"/>
    <col min="2345" max="2345" width="14.33203125" style="1" customWidth="1"/>
    <col min="2346" max="2346" width="7.5546875" style="1" customWidth="1"/>
    <col min="2347" max="2347" width="0" style="1" hidden="1" customWidth="1"/>
    <col min="2348" max="2349" width="14.33203125" style="1" customWidth="1"/>
    <col min="2350" max="2350" width="20.88671875" style="1" customWidth="1"/>
    <col min="2351" max="2351" width="14.44140625" style="1" customWidth="1"/>
    <col min="2352" max="2352" width="15" style="1" customWidth="1"/>
    <col min="2353" max="2353" width="2.6640625" style="1" customWidth="1"/>
    <col min="2354" max="2354" width="11.6640625" style="1" customWidth="1"/>
    <col min="2355" max="2355" width="11.5546875" style="1" customWidth="1"/>
    <col min="2356" max="2356" width="2.33203125" style="1" customWidth="1"/>
    <col min="2357" max="2357" width="41" style="1" customWidth="1"/>
    <col min="2358" max="2358" width="14.33203125" style="1" customWidth="1"/>
    <col min="2359" max="2360" width="11.5546875" style="1" customWidth="1"/>
    <col min="2361" max="2361" width="21.88671875" style="1" customWidth="1"/>
    <col min="2362" max="2553" width="11.5546875" style="1"/>
    <col min="2554" max="2554" width="21.88671875" style="1" customWidth="1"/>
    <col min="2555" max="2555" width="13.88671875" style="1" customWidth="1"/>
    <col min="2556" max="2556" width="38.6640625" style="1" customWidth="1"/>
    <col min="2557" max="2557" width="3" style="1" bestFit="1" customWidth="1"/>
    <col min="2558" max="2558" width="32.33203125" style="1" customWidth="1"/>
    <col min="2559" max="2559" width="46.33203125" style="1" customWidth="1"/>
    <col min="2560" max="2560" width="19" style="1" customWidth="1"/>
    <col min="2561" max="2561" width="0" style="1" hidden="1" customWidth="1"/>
    <col min="2562" max="2562" width="17.6640625" style="1" customWidth="1"/>
    <col min="2563" max="2563" width="0" style="1" hidden="1" customWidth="1"/>
    <col min="2564" max="2564" width="22.33203125" style="1" customWidth="1"/>
    <col min="2565" max="2565" width="5.33203125" style="1" customWidth="1"/>
    <col min="2566" max="2566" width="36.33203125" style="1" customWidth="1"/>
    <col min="2567" max="2567" width="5.6640625" style="1" customWidth="1"/>
    <col min="2568" max="2568" width="0" style="1" hidden="1" customWidth="1"/>
    <col min="2569" max="2569" width="20.6640625" style="1" customWidth="1"/>
    <col min="2570" max="2570" width="4.88671875" style="1" customWidth="1"/>
    <col min="2571" max="2571" width="0" style="1" hidden="1" customWidth="1"/>
    <col min="2572" max="2572" width="24.6640625" style="1" customWidth="1"/>
    <col min="2573" max="2573" width="12.33203125" style="1" customWidth="1"/>
    <col min="2574" max="2574" width="0" style="1" hidden="1" customWidth="1"/>
    <col min="2575" max="2575" width="3.44140625" style="1" customWidth="1"/>
    <col min="2576" max="2576" width="0" style="1" hidden="1" customWidth="1"/>
    <col min="2577" max="2577" width="17.6640625" style="1" customWidth="1"/>
    <col min="2578" max="2578" width="3.44140625" style="1" customWidth="1"/>
    <col min="2579" max="2579" width="0" style="1" hidden="1" customWidth="1"/>
    <col min="2580" max="2580" width="23.6640625" style="1" customWidth="1"/>
    <col min="2581" max="2581" width="10" style="1" customWidth="1"/>
    <col min="2582" max="2582" width="0" style="1" hidden="1" customWidth="1"/>
    <col min="2583" max="2584" width="14.6640625" style="1" customWidth="1"/>
    <col min="2585" max="2585" width="12.88671875" style="1" customWidth="1"/>
    <col min="2586" max="2586" width="3.33203125" style="1" customWidth="1"/>
    <col min="2587" max="2587" width="30.33203125" style="1" customWidth="1"/>
    <col min="2588" max="2588" width="5" style="1" customWidth="1"/>
    <col min="2589" max="2589" width="0" style="1" hidden="1" customWidth="1"/>
    <col min="2590" max="2590" width="14.33203125" style="1" customWidth="1"/>
    <col min="2591" max="2591" width="5.6640625" style="1" customWidth="1"/>
    <col min="2592" max="2592" width="0" style="1" hidden="1" customWidth="1"/>
    <col min="2593" max="2593" width="17.33203125" style="1" customWidth="1"/>
    <col min="2594" max="2594" width="12.6640625" style="1" customWidth="1"/>
    <col min="2595" max="2595" width="0" style="1" hidden="1" customWidth="1"/>
    <col min="2596" max="2596" width="5.33203125" style="1" customWidth="1"/>
    <col min="2597" max="2597" width="0" style="1" hidden="1" customWidth="1"/>
    <col min="2598" max="2598" width="17" style="1" customWidth="1"/>
    <col min="2599" max="2599" width="6.33203125" style="1" customWidth="1"/>
    <col min="2600" max="2600" width="0" style="1" hidden="1" customWidth="1"/>
    <col min="2601" max="2601" width="14.33203125" style="1" customWidth="1"/>
    <col min="2602" max="2602" width="7.5546875" style="1" customWidth="1"/>
    <col min="2603" max="2603" width="0" style="1" hidden="1" customWidth="1"/>
    <col min="2604" max="2605" width="14.33203125" style="1" customWidth="1"/>
    <col min="2606" max="2606" width="20.88671875" style="1" customWidth="1"/>
    <col min="2607" max="2607" width="14.44140625" style="1" customWidth="1"/>
    <col min="2608" max="2608" width="15" style="1" customWidth="1"/>
    <col min="2609" max="2609" width="2.6640625" style="1" customWidth="1"/>
    <col min="2610" max="2610" width="11.6640625" style="1" customWidth="1"/>
    <col min="2611" max="2611" width="11.5546875" style="1" customWidth="1"/>
    <col min="2612" max="2612" width="2.33203125" style="1" customWidth="1"/>
    <col min="2613" max="2613" width="41" style="1" customWidth="1"/>
    <col min="2614" max="2614" width="14.33203125" style="1" customWidth="1"/>
    <col min="2615" max="2616" width="11.5546875" style="1" customWidth="1"/>
    <col min="2617" max="2617" width="21.88671875" style="1" customWidth="1"/>
    <col min="2618" max="2809" width="11.5546875" style="1"/>
    <col min="2810" max="2810" width="21.88671875" style="1" customWidth="1"/>
    <col min="2811" max="2811" width="13.88671875" style="1" customWidth="1"/>
    <col min="2812" max="2812" width="38.6640625" style="1" customWidth="1"/>
    <col min="2813" max="2813" width="3" style="1" bestFit="1" customWidth="1"/>
    <col min="2814" max="2814" width="32.33203125" style="1" customWidth="1"/>
    <col min="2815" max="2815" width="46.33203125" style="1" customWidth="1"/>
    <col min="2816" max="2816" width="19" style="1" customWidth="1"/>
    <col min="2817" max="2817" width="0" style="1" hidden="1" customWidth="1"/>
    <col min="2818" max="2818" width="17.6640625" style="1" customWidth="1"/>
    <col min="2819" max="2819" width="0" style="1" hidden="1" customWidth="1"/>
    <col min="2820" max="2820" width="22.33203125" style="1" customWidth="1"/>
    <col min="2821" max="2821" width="5.33203125" style="1" customWidth="1"/>
    <col min="2822" max="2822" width="36.33203125" style="1" customWidth="1"/>
    <col min="2823" max="2823" width="5.6640625" style="1" customWidth="1"/>
    <col min="2824" max="2824" width="0" style="1" hidden="1" customWidth="1"/>
    <col min="2825" max="2825" width="20.6640625" style="1" customWidth="1"/>
    <col min="2826" max="2826" width="4.88671875" style="1" customWidth="1"/>
    <col min="2827" max="2827" width="0" style="1" hidden="1" customWidth="1"/>
    <col min="2828" max="2828" width="24.6640625" style="1" customWidth="1"/>
    <col min="2829" max="2829" width="12.33203125" style="1" customWidth="1"/>
    <col min="2830" max="2830" width="0" style="1" hidden="1" customWidth="1"/>
    <col min="2831" max="2831" width="3.44140625" style="1" customWidth="1"/>
    <col min="2832" max="2832" width="0" style="1" hidden="1" customWidth="1"/>
    <col min="2833" max="2833" width="17.6640625" style="1" customWidth="1"/>
    <col min="2834" max="2834" width="3.44140625" style="1" customWidth="1"/>
    <col min="2835" max="2835" width="0" style="1" hidden="1" customWidth="1"/>
    <col min="2836" max="2836" width="23.6640625" style="1" customWidth="1"/>
    <col min="2837" max="2837" width="10" style="1" customWidth="1"/>
    <col min="2838" max="2838" width="0" style="1" hidden="1" customWidth="1"/>
    <col min="2839" max="2840" width="14.6640625" style="1" customWidth="1"/>
    <col min="2841" max="2841" width="12.88671875" style="1" customWidth="1"/>
    <col min="2842" max="2842" width="3.33203125" style="1" customWidth="1"/>
    <col min="2843" max="2843" width="30.33203125" style="1" customWidth="1"/>
    <col min="2844" max="2844" width="5" style="1" customWidth="1"/>
    <col min="2845" max="2845" width="0" style="1" hidden="1" customWidth="1"/>
    <col min="2846" max="2846" width="14.33203125" style="1" customWidth="1"/>
    <col min="2847" max="2847" width="5.6640625" style="1" customWidth="1"/>
    <col min="2848" max="2848" width="0" style="1" hidden="1" customWidth="1"/>
    <col min="2849" max="2849" width="17.33203125" style="1" customWidth="1"/>
    <col min="2850" max="2850" width="12.6640625" style="1" customWidth="1"/>
    <col min="2851" max="2851" width="0" style="1" hidden="1" customWidth="1"/>
    <col min="2852" max="2852" width="5.33203125" style="1" customWidth="1"/>
    <col min="2853" max="2853" width="0" style="1" hidden="1" customWidth="1"/>
    <col min="2854" max="2854" width="17" style="1" customWidth="1"/>
    <col min="2855" max="2855" width="6.33203125" style="1" customWidth="1"/>
    <col min="2856" max="2856" width="0" style="1" hidden="1" customWidth="1"/>
    <col min="2857" max="2857" width="14.33203125" style="1" customWidth="1"/>
    <col min="2858" max="2858" width="7.5546875" style="1" customWidth="1"/>
    <col min="2859" max="2859" width="0" style="1" hidden="1" customWidth="1"/>
    <col min="2860" max="2861" width="14.33203125" style="1" customWidth="1"/>
    <col min="2862" max="2862" width="20.88671875" style="1" customWidth="1"/>
    <col min="2863" max="2863" width="14.44140625" style="1" customWidth="1"/>
    <col min="2864" max="2864" width="15" style="1" customWidth="1"/>
    <col min="2865" max="2865" width="2.6640625" style="1" customWidth="1"/>
    <col min="2866" max="2866" width="11.6640625" style="1" customWidth="1"/>
    <col min="2867" max="2867" width="11.5546875" style="1" customWidth="1"/>
    <col min="2868" max="2868" width="2.33203125" style="1" customWidth="1"/>
    <col min="2869" max="2869" width="41" style="1" customWidth="1"/>
    <col min="2870" max="2870" width="14.33203125" style="1" customWidth="1"/>
    <col min="2871" max="2872" width="11.5546875" style="1" customWidth="1"/>
    <col min="2873" max="2873" width="21.88671875" style="1" customWidth="1"/>
    <col min="2874" max="3065" width="11.5546875" style="1"/>
    <col min="3066" max="3066" width="21.88671875" style="1" customWidth="1"/>
    <col min="3067" max="3067" width="13.88671875" style="1" customWidth="1"/>
    <col min="3068" max="3068" width="38.6640625" style="1" customWidth="1"/>
    <col min="3069" max="3069" width="3" style="1" bestFit="1" customWidth="1"/>
    <col min="3070" max="3070" width="32.33203125" style="1" customWidth="1"/>
    <col min="3071" max="3071" width="46.33203125" style="1" customWidth="1"/>
    <col min="3072" max="3072" width="19" style="1" customWidth="1"/>
    <col min="3073" max="3073" width="0" style="1" hidden="1" customWidth="1"/>
    <col min="3074" max="3074" width="17.6640625" style="1" customWidth="1"/>
    <col min="3075" max="3075" width="0" style="1" hidden="1" customWidth="1"/>
    <col min="3076" max="3076" width="22.33203125" style="1" customWidth="1"/>
    <col min="3077" max="3077" width="5.33203125" style="1" customWidth="1"/>
    <col min="3078" max="3078" width="36.33203125" style="1" customWidth="1"/>
    <col min="3079" max="3079" width="5.6640625" style="1" customWidth="1"/>
    <col min="3080" max="3080" width="0" style="1" hidden="1" customWidth="1"/>
    <col min="3081" max="3081" width="20.6640625" style="1" customWidth="1"/>
    <col min="3082" max="3082" width="4.88671875" style="1" customWidth="1"/>
    <col min="3083" max="3083" width="0" style="1" hidden="1" customWidth="1"/>
    <col min="3084" max="3084" width="24.6640625" style="1" customWidth="1"/>
    <col min="3085" max="3085" width="12.33203125" style="1" customWidth="1"/>
    <col min="3086" max="3086" width="0" style="1" hidden="1" customWidth="1"/>
    <col min="3087" max="3087" width="3.44140625" style="1" customWidth="1"/>
    <col min="3088" max="3088" width="0" style="1" hidden="1" customWidth="1"/>
    <col min="3089" max="3089" width="17.6640625" style="1" customWidth="1"/>
    <col min="3090" max="3090" width="3.44140625" style="1" customWidth="1"/>
    <col min="3091" max="3091" width="0" style="1" hidden="1" customWidth="1"/>
    <col min="3092" max="3092" width="23.6640625" style="1" customWidth="1"/>
    <col min="3093" max="3093" width="10" style="1" customWidth="1"/>
    <col min="3094" max="3094" width="0" style="1" hidden="1" customWidth="1"/>
    <col min="3095" max="3096" width="14.6640625" style="1" customWidth="1"/>
    <col min="3097" max="3097" width="12.88671875" style="1" customWidth="1"/>
    <col min="3098" max="3098" width="3.33203125" style="1" customWidth="1"/>
    <col min="3099" max="3099" width="30.33203125" style="1" customWidth="1"/>
    <col min="3100" max="3100" width="5" style="1" customWidth="1"/>
    <col min="3101" max="3101" width="0" style="1" hidden="1" customWidth="1"/>
    <col min="3102" max="3102" width="14.33203125" style="1" customWidth="1"/>
    <col min="3103" max="3103" width="5.6640625" style="1" customWidth="1"/>
    <col min="3104" max="3104" width="0" style="1" hidden="1" customWidth="1"/>
    <col min="3105" max="3105" width="17.33203125" style="1" customWidth="1"/>
    <col min="3106" max="3106" width="12.6640625" style="1" customWidth="1"/>
    <col min="3107" max="3107" width="0" style="1" hidden="1" customWidth="1"/>
    <col min="3108" max="3108" width="5.33203125" style="1" customWidth="1"/>
    <col min="3109" max="3109" width="0" style="1" hidden="1" customWidth="1"/>
    <col min="3110" max="3110" width="17" style="1" customWidth="1"/>
    <col min="3111" max="3111" width="6.33203125" style="1" customWidth="1"/>
    <col min="3112" max="3112" width="0" style="1" hidden="1" customWidth="1"/>
    <col min="3113" max="3113" width="14.33203125" style="1" customWidth="1"/>
    <col min="3114" max="3114" width="7.5546875" style="1" customWidth="1"/>
    <col min="3115" max="3115" width="0" style="1" hidden="1" customWidth="1"/>
    <col min="3116" max="3117" width="14.33203125" style="1" customWidth="1"/>
    <col min="3118" max="3118" width="20.88671875" style="1" customWidth="1"/>
    <col min="3119" max="3119" width="14.44140625" style="1" customWidth="1"/>
    <col min="3120" max="3120" width="15" style="1" customWidth="1"/>
    <col min="3121" max="3121" width="2.6640625" style="1" customWidth="1"/>
    <col min="3122" max="3122" width="11.6640625" style="1" customWidth="1"/>
    <col min="3123" max="3123" width="11.5546875" style="1" customWidth="1"/>
    <col min="3124" max="3124" width="2.33203125" style="1" customWidth="1"/>
    <col min="3125" max="3125" width="41" style="1" customWidth="1"/>
    <col min="3126" max="3126" width="14.33203125" style="1" customWidth="1"/>
    <col min="3127" max="3128" width="11.5546875" style="1" customWidth="1"/>
    <col min="3129" max="3129" width="21.88671875" style="1" customWidth="1"/>
    <col min="3130" max="3321" width="11.5546875" style="1"/>
    <col min="3322" max="3322" width="21.88671875" style="1" customWidth="1"/>
    <col min="3323" max="3323" width="13.88671875" style="1" customWidth="1"/>
    <col min="3324" max="3324" width="38.6640625" style="1" customWidth="1"/>
    <col min="3325" max="3325" width="3" style="1" bestFit="1" customWidth="1"/>
    <col min="3326" max="3326" width="32.33203125" style="1" customWidth="1"/>
    <col min="3327" max="3327" width="46.33203125" style="1" customWidth="1"/>
    <col min="3328" max="3328" width="19" style="1" customWidth="1"/>
    <col min="3329" max="3329" width="0" style="1" hidden="1" customWidth="1"/>
    <col min="3330" max="3330" width="17.6640625" style="1" customWidth="1"/>
    <col min="3331" max="3331" width="0" style="1" hidden="1" customWidth="1"/>
    <col min="3332" max="3332" width="22.33203125" style="1" customWidth="1"/>
    <col min="3333" max="3333" width="5.33203125" style="1" customWidth="1"/>
    <col min="3334" max="3334" width="36.33203125" style="1" customWidth="1"/>
    <col min="3335" max="3335" width="5.6640625" style="1" customWidth="1"/>
    <col min="3336" max="3336" width="0" style="1" hidden="1" customWidth="1"/>
    <col min="3337" max="3337" width="20.6640625" style="1" customWidth="1"/>
    <col min="3338" max="3338" width="4.88671875" style="1" customWidth="1"/>
    <col min="3339" max="3339" width="0" style="1" hidden="1" customWidth="1"/>
    <col min="3340" max="3340" width="24.6640625" style="1" customWidth="1"/>
    <col min="3341" max="3341" width="12.33203125" style="1" customWidth="1"/>
    <col min="3342" max="3342" width="0" style="1" hidden="1" customWidth="1"/>
    <col min="3343" max="3343" width="3.44140625" style="1" customWidth="1"/>
    <col min="3344" max="3344" width="0" style="1" hidden="1" customWidth="1"/>
    <col min="3345" max="3345" width="17.6640625" style="1" customWidth="1"/>
    <col min="3346" max="3346" width="3.44140625" style="1" customWidth="1"/>
    <col min="3347" max="3347" width="0" style="1" hidden="1" customWidth="1"/>
    <col min="3348" max="3348" width="23.6640625" style="1" customWidth="1"/>
    <col min="3349" max="3349" width="10" style="1" customWidth="1"/>
    <col min="3350" max="3350" width="0" style="1" hidden="1" customWidth="1"/>
    <col min="3351" max="3352" width="14.6640625" style="1" customWidth="1"/>
    <col min="3353" max="3353" width="12.88671875" style="1" customWidth="1"/>
    <col min="3354" max="3354" width="3.33203125" style="1" customWidth="1"/>
    <col min="3355" max="3355" width="30.33203125" style="1" customWidth="1"/>
    <col min="3356" max="3356" width="5" style="1" customWidth="1"/>
    <col min="3357" max="3357" width="0" style="1" hidden="1" customWidth="1"/>
    <col min="3358" max="3358" width="14.33203125" style="1" customWidth="1"/>
    <col min="3359" max="3359" width="5.6640625" style="1" customWidth="1"/>
    <col min="3360" max="3360" width="0" style="1" hidden="1" customWidth="1"/>
    <col min="3361" max="3361" width="17.33203125" style="1" customWidth="1"/>
    <col min="3362" max="3362" width="12.6640625" style="1" customWidth="1"/>
    <col min="3363" max="3363" width="0" style="1" hidden="1" customWidth="1"/>
    <col min="3364" max="3364" width="5.33203125" style="1" customWidth="1"/>
    <col min="3365" max="3365" width="0" style="1" hidden="1" customWidth="1"/>
    <col min="3366" max="3366" width="17" style="1" customWidth="1"/>
    <col min="3367" max="3367" width="6.33203125" style="1" customWidth="1"/>
    <col min="3368" max="3368" width="0" style="1" hidden="1" customWidth="1"/>
    <col min="3369" max="3369" width="14.33203125" style="1" customWidth="1"/>
    <col min="3370" max="3370" width="7.5546875" style="1" customWidth="1"/>
    <col min="3371" max="3371" width="0" style="1" hidden="1" customWidth="1"/>
    <col min="3372" max="3373" width="14.33203125" style="1" customWidth="1"/>
    <col min="3374" max="3374" width="20.88671875" style="1" customWidth="1"/>
    <col min="3375" max="3375" width="14.44140625" style="1" customWidth="1"/>
    <col min="3376" max="3376" width="15" style="1" customWidth="1"/>
    <col min="3377" max="3377" width="2.6640625" style="1" customWidth="1"/>
    <col min="3378" max="3378" width="11.6640625" style="1" customWidth="1"/>
    <col min="3379" max="3379" width="11.5546875" style="1" customWidth="1"/>
    <col min="3380" max="3380" width="2.33203125" style="1" customWidth="1"/>
    <col min="3381" max="3381" width="41" style="1" customWidth="1"/>
    <col min="3382" max="3382" width="14.33203125" style="1" customWidth="1"/>
    <col min="3383" max="3384" width="11.5546875" style="1" customWidth="1"/>
    <col min="3385" max="3385" width="21.88671875" style="1" customWidth="1"/>
    <col min="3386" max="3577" width="11.5546875" style="1"/>
    <col min="3578" max="3578" width="21.88671875" style="1" customWidth="1"/>
    <col min="3579" max="3579" width="13.88671875" style="1" customWidth="1"/>
    <col min="3580" max="3580" width="38.6640625" style="1" customWidth="1"/>
    <col min="3581" max="3581" width="3" style="1" bestFit="1" customWidth="1"/>
    <col min="3582" max="3582" width="32.33203125" style="1" customWidth="1"/>
    <col min="3583" max="3583" width="46.33203125" style="1" customWidth="1"/>
    <col min="3584" max="3584" width="19" style="1" customWidth="1"/>
    <col min="3585" max="3585" width="0" style="1" hidden="1" customWidth="1"/>
    <col min="3586" max="3586" width="17.6640625" style="1" customWidth="1"/>
    <col min="3587" max="3587" width="0" style="1" hidden="1" customWidth="1"/>
    <col min="3588" max="3588" width="22.33203125" style="1" customWidth="1"/>
    <col min="3589" max="3589" width="5.33203125" style="1" customWidth="1"/>
    <col min="3590" max="3590" width="36.33203125" style="1" customWidth="1"/>
    <col min="3591" max="3591" width="5.6640625" style="1" customWidth="1"/>
    <col min="3592" max="3592" width="0" style="1" hidden="1" customWidth="1"/>
    <col min="3593" max="3593" width="20.6640625" style="1" customWidth="1"/>
    <col min="3594" max="3594" width="4.88671875" style="1" customWidth="1"/>
    <col min="3595" max="3595" width="0" style="1" hidden="1" customWidth="1"/>
    <col min="3596" max="3596" width="24.6640625" style="1" customWidth="1"/>
    <col min="3597" max="3597" width="12.33203125" style="1" customWidth="1"/>
    <col min="3598" max="3598" width="0" style="1" hidden="1" customWidth="1"/>
    <col min="3599" max="3599" width="3.44140625" style="1" customWidth="1"/>
    <col min="3600" max="3600" width="0" style="1" hidden="1" customWidth="1"/>
    <col min="3601" max="3601" width="17.6640625" style="1" customWidth="1"/>
    <col min="3602" max="3602" width="3.44140625" style="1" customWidth="1"/>
    <col min="3603" max="3603" width="0" style="1" hidden="1" customWidth="1"/>
    <col min="3604" max="3604" width="23.6640625" style="1" customWidth="1"/>
    <col min="3605" max="3605" width="10" style="1" customWidth="1"/>
    <col min="3606" max="3606" width="0" style="1" hidden="1" customWidth="1"/>
    <col min="3607" max="3608" width="14.6640625" style="1" customWidth="1"/>
    <col min="3609" max="3609" width="12.88671875" style="1" customWidth="1"/>
    <col min="3610" max="3610" width="3.33203125" style="1" customWidth="1"/>
    <col min="3611" max="3611" width="30.33203125" style="1" customWidth="1"/>
    <col min="3612" max="3612" width="5" style="1" customWidth="1"/>
    <col min="3613" max="3613" width="0" style="1" hidden="1" customWidth="1"/>
    <col min="3614" max="3614" width="14.33203125" style="1" customWidth="1"/>
    <col min="3615" max="3615" width="5.6640625" style="1" customWidth="1"/>
    <col min="3616" max="3616" width="0" style="1" hidden="1" customWidth="1"/>
    <col min="3617" max="3617" width="17.33203125" style="1" customWidth="1"/>
    <col min="3618" max="3618" width="12.6640625" style="1" customWidth="1"/>
    <col min="3619" max="3619" width="0" style="1" hidden="1" customWidth="1"/>
    <col min="3620" max="3620" width="5.33203125" style="1" customWidth="1"/>
    <col min="3621" max="3621" width="0" style="1" hidden="1" customWidth="1"/>
    <col min="3622" max="3622" width="17" style="1" customWidth="1"/>
    <col min="3623" max="3623" width="6.33203125" style="1" customWidth="1"/>
    <col min="3624" max="3624" width="0" style="1" hidden="1" customWidth="1"/>
    <col min="3625" max="3625" width="14.33203125" style="1" customWidth="1"/>
    <col min="3626" max="3626" width="7.5546875" style="1" customWidth="1"/>
    <col min="3627" max="3627" width="0" style="1" hidden="1" customWidth="1"/>
    <col min="3628" max="3629" width="14.33203125" style="1" customWidth="1"/>
    <col min="3630" max="3630" width="20.88671875" style="1" customWidth="1"/>
    <col min="3631" max="3631" width="14.44140625" style="1" customWidth="1"/>
    <col min="3632" max="3632" width="15" style="1" customWidth="1"/>
    <col min="3633" max="3633" width="2.6640625" style="1" customWidth="1"/>
    <col min="3634" max="3634" width="11.6640625" style="1" customWidth="1"/>
    <col min="3635" max="3635" width="11.5546875" style="1" customWidth="1"/>
    <col min="3636" max="3636" width="2.33203125" style="1" customWidth="1"/>
    <col min="3637" max="3637" width="41" style="1" customWidth="1"/>
    <col min="3638" max="3638" width="14.33203125" style="1" customWidth="1"/>
    <col min="3639" max="3640" width="11.5546875" style="1" customWidth="1"/>
    <col min="3641" max="3641" width="21.88671875" style="1" customWidth="1"/>
    <col min="3642" max="3833" width="11.5546875" style="1"/>
    <col min="3834" max="3834" width="21.88671875" style="1" customWidth="1"/>
    <col min="3835" max="3835" width="13.88671875" style="1" customWidth="1"/>
    <col min="3836" max="3836" width="38.6640625" style="1" customWidth="1"/>
    <col min="3837" max="3837" width="3" style="1" bestFit="1" customWidth="1"/>
    <col min="3838" max="3838" width="32.33203125" style="1" customWidth="1"/>
    <col min="3839" max="3839" width="46.33203125" style="1" customWidth="1"/>
    <col min="3840" max="3840" width="19" style="1" customWidth="1"/>
    <col min="3841" max="3841" width="0" style="1" hidden="1" customWidth="1"/>
    <col min="3842" max="3842" width="17.6640625" style="1" customWidth="1"/>
    <col min="3843" max="3843" width="0" style="1" hidden="1" customWidth="1"/>
    <col min="3844" max="3844" width="22.33203125" style="1" customWidth="1"/>
    <col min="3845" max="3845" width="5.33203125" style="1" customWidth="1"/>
    <col min="3846" max="3846" width="36.33203125" style="1" customWidth="1"/>
    <col min="3847" max="3847" width="5.6640625" style="1" customWidth="1"/>
    <col min="3848" max="3848" width="0" style="1" hidden="1" customWidth="1"/>
    <col min="3849" max="3849" width="20.6640625" style="1" customWidth="1"/>
    <col min="3850" max="3850" width="4.88671875" style="1" customWidth="1"/>
    <col min="3851" max="3851" width="0" style="1" hidden="1" customWidth="1"/>
    <col min="3852" max="3852" width="24.6640625" style="1" customWidth="1"/>
    <col min="3853" max="3853" width="12.33203125" style="1" customWidth="1"/>
    <col min="3854" max="3854" width="0" style="1" hidden="1" customWidth="1"/>
    <col min="3855" max="3855" width="3.44140625" style="1" customWidth="1"/>
    <col min="3856" max="3856" width="0" style="1" hidden="1" customWidth="1"/>
    <col min="3857" max="3857" width="17.6640625" style="1" customWidth="1"/>
    <col min="3858" max="3858" width="3.44140625" style="1" customWidth="1"/>
    <col min="3859" max="3859" width="0" style="1" hidden="1" customWidth="1"/>
    <col min="3860" max="3860" width="23.6640625" style="1" customWidth="1"/>
    <col min="3861" max="3861" width="10" style="1" customWidth="1"/>
    <col min="3862" max="3862" width="0" style="1" hidden="1" customWidth="1"/>
    <col min="3863" max="3864" width="14.6640625" style="1" customWidth="1"/>
    <col min="3865" max="3865" width="12.88671875" style="1" customWidth="1"/>
    <col min="3866" max="3866" width="3.33203125" style="1" customWidth="1"/>
    <col min="3867" max="3867" width="30.33203125" style="1" customWidth="1"/>
    <col min="3868" max="3868" width="5" style="1" customWidth="1"/>
    <col min="3869" max="3869" width="0" style="1" hidden="1" customWidth="1"/>
    <col min="3870" max="3870" width="14.33203125" style="1" customWidth="1"/>
    <col min="3871" max="3871" width="5.6640625" style="1" customWidth="1"/>
    <col min="3872" max="3872" width="0" style="1" hidden="1" customWidth="1"/>
    <col min="3873" max="3873" width="17.33203125" style="1" customWidth="1"/>
    <col min="3874" max="3874" width="12.6640625" style="1" customWidth="1"/>
    <col min="3875" max="3875" width="0" style="1" hidden="1" customWidth="1"/>
    <col min="3876" max="3876" width="5.33203125" style="1" customWidth="1"/>
    <col min="3877" max="3877" width="0" style="1" hidden="1" customWidth="1"/>
    <col min="3878" max="3878" width="17" style="1" customWidth="1"/>
    <col min="3879" max="3879" width="6.33203125" style="1" customWidth="1"/>
    <col min="3880" max="3880" width="0" style="1" hidden="1" customWidth="1"/>
    <col min="3881" max="3881" width="14.33203125" style="1" customWidth="1"/>
    <col min="3882" max="3882" width="7.5546875" style="1" customWidth="1"/>
    <col min="3883" max="3883" width="0" style="1" hidden="1" customWidth="1"/>
    <col min="3884" max="3885" width="14.33203125" style="1" customWidth="1"/>
    <col min="3886" max="3886" width="20.88671875" style="1" customWidth="1"/>
    <col min="3887" max="3887" width="14.44140625" style="1" customWidth="1"/>
    <col min="3888" max="3888" width="15" style="1" customWidth="1"/>
    <col min="3889" max="3889" width="2.6640625" style="1" customWidth="1"/>
    <col min="3890" max="3890" width="11.6640625" style="1" customWidth="1"/>
    <col min="3891" max="3891" width="11.5546875" style="1" customWidth="1"/>
    <col min="3892" max="3892" width="2.33203125" style="1" customWidth="1"/>
    <col min="3893" max="3893" width="41" style="1" customWidth="1"/>
    <col min="3894" max="3894" width="14.33203125" style="1" customWidth="1"/>
    <col min="3895" max="3896" width="11.5546875" style="1" customWidth="1"/>
    <col min="3897" max="3897" width="21.88671875" style="1" customWidth="1"/>
    <col min="3898" max="4089" width="11.5546875" style="1"/>
    <col min="4090" max="4090" width="21.88671875" style="1" customWidth="1"/>
    <col min="4091" max="4091" width="13.88671875" style="1" customWidth="1"/>
    <col min="4092" max="4092" width="38.6640625" style="1" customWidth="1"/>
    <col min="4093" max="4093" width="3" style="1" bestFit="1" customWidth="1"/>
    <col min="4094" max="4094" width="32.33203125" style="1" customWidth="1"/>
    <col min="4095" max="4095" width="46.33203125" style="1" customWidth="1"/>
    <col min="4096" max="4096" width="19" style="1" customWidth="1"/>
    <col min="4097" max="4097" width="0" style="1" hidden="1" customWidth="1"/>
    <col min="4098" max="4098" width="17.6640625" style="1" customWidth="1"/>
    <col min="4099" max="4099" width="0" style="1" hidden="1" customWidth="1"/>
    <col min="4100" max="4100" width="22.33203125" style="1" customWidth="1"/>
    <col min="4101" max="4101" width="5.33203125" style="1" customWidth="1"/>
    <col min="4102" max="4102" width="36.33203125" style="1" customWidth="1"/>
    <col min="4103" max="4103" width="5.6640625" style="1" customWidth="1"/>
    <col min="4104" max="4104" width="0" style="1" hidden="1" customWidth="1"/>
    <col min="4105" max="4105" width="20.6640625" style="1" customWidth="1"/>
    <col min="4106" max="4106" width="4.88671875" style="1" customWidth="1"/>
    <col min="4107" max="4107" width="0" style="1" hidden="1" customWidth="1"/>
    <col min="4108" max="4108" width="24.6640625" style="1" customWidth="1"/>
    <col min="4109" max="4109" width="12.33203125" style="1" customWidth="1"/>
    <col min="4110" max="4110" width="0" style="1" hidden="1" customWidth="1"/>
    <col min="4111" max="4111" width="3.44140625" style="1" customWidth="1"/>
    <col min="4112" max="4112" width="0" style="1" hidden="1" customWidth="1"/>
    <col min="4113" max="4113" width="17.6640625" style="1" customWidth="1"/>
    <col min="4114" max="4114" width="3.44140625" style="1" customWidth="1"/>
    <col min="4115" max="4115" width="0" style="1" hidden="1" customWidth="1"/>
    <col min="4116" max="4116" width="23.6640625" style="1" customWidth="1"/>
    <col min="4117" max="4117" width="10" style="1" customWidth="1"/>
    <col min="4118" max="4118" width="0" style="1" hidden="1" customWidth="1"/>
    <col min="4119" max="4120" width="14.6640625" style="1" customWidth="1"/>
    <col min="4121" max="4121" width="12.88671875" style="1" customWidth="1"/>
    <col min="4122" max="4122" width="3.33203125" style="1" customWidth="1"/>
    <col min="4123" max="4123" width="30.33203125" style="1" customWidth="1"/>
    <col min="4124" max="4124" width="5" style="1" customWidth="1"/>
    <col min="4125" max="4125" width="0" style="1" hidden="1" customWidth="1"/>
    <col min="4126" max="4126" width="14.33203125" style="1" customWidth="1"/>
    <col min="4127" max="4127" width="5.6640625" style="1" customWidth="1"/>
    <col min="4128" max="4128" width="0" style="1" hidden="1" customWidth="1"/>
    <col min="4129" max="4129" width="17.33203125" style="1" customWidth="1"/>
    <col min="4130" max="4130" width="12.6640625" style="1" customWidth="1"/>
    <col min="4131" max="4131" width="0" style="1" hidden="1" customWidth="1"/>
    <col min="4132" max="4132" width="5.33203125" style="1" customWidth="1"/>
    <col min="4133" max="4133" width="0" style="1" hidden="1" customWidth="1"/>
    <col min="4134" max="4134" width="17" style="1" customWidth="1"/>
    <col min="4135" max="4135" width="6.33203125" style="1" customWidth="1"/>
    <col min="4136" max="4136" width="0" style="1" hidden="1" customWidth="1"/>
    <col min="4137" max="4137" width="14.33203125" style="1" customWidth="1"/>
    <col min="4138" max="4138" width="7.5546875" style="1" customWidth="1"/>
    <col min="4139" max="4139" width="0" style="1" hidden="1" customWidth="1"/>
    <col min="4140" max="4141" width="14.33203125" style="1" customWidth="1"/>
    <col min="4142" max="4142" width="20.88671875" style="1" customWidth="1"/>
    <col min="4143" max="4143" width="14.44140625" style="1" customWidth="1"/>
    <col min="4144" max="4144" width="15" style="1" customWidth="1"/>
    <col min="4145" max="4145" width="2.6640625" style="1" customWidth="1"/>
    <col min="4146" max="4146" width="11.6640625" style="1" customWidth="1"/>
    <col min="4147" max="4147" width="11.5546875" style="1" customWidth="1"/>
    <col min="4148" max="4148" width="2.33203125" style="1" customWidth="1"/>
    <col min="4149" max="4149" width="41" style="1" customWidth="1"/>
    <col min="4150" max="4150" width="14.33203125" style="1" customWidth="1"/>
    <col min="4151" max="4152" width="11.5546875" style="1" customWidth="1"/>
    <col min="4153" max="4153" width="21.88671875" style="1" customWidth="1"/>
    <col min="4154" max="4345" width="11.5546875" style="1"/>
    <col min="4346" max="4346" width="21.88671875" style="1" customWidth="1"/>
    <col min="4347" max="4347" width="13.88671875" style="1" customWidth="1"/>
    <col min="4348" max="4348" width="38.6640625" style="1" customWidth="1"/>
    <col min="4349" max="4349" width="3" style="1" bestFit="1" customWidth="1"/>
    <col min="4350" max="4350" width="32.33203125" style="1" customWidth="1"/>
    <col min="4351" max="4351" width="46.33203125" style="1" customWidth="1"/>
    <col min="4352" max="4352" width="19" style="1" customWidth="1"/>
    <col min="4353" max="4353" width="0" style="1" hidden="1" customWidth="1"/>
    <col min="4354" max="4354" width="17.6640625" style="1" customWidth="1"/>
    <col min="4355" max="4355" width="0" style="1" hidden="1" customWidth="1"/>
    <col min="4356" max="4356" width="22.33203125" style="1" customWidth="1"/>
    <col min="4357" max="4357" width="5.33203125" style="1" customWidth="1"/>
    <col min="4358" max="4358" width="36.33203125" style="1" customWidth="1"/>
    <col min="4359" max="4359" width="5.6640625" style="1" customWidth="1"/>
    <col min="4360" max="4360" width="0" style="1" hidden="1" customWidth="1"/>
    <col min="4361" max="4361" width="20.6640625" style="1" customWidth="1"/>
    <col min="4362" max="4362" width="4.88671875" style="1" customWidth="1"/>
    <col min="4363" max="4363" width="0" style="1" hidden="1" customWidth="1"/>
    <col min="4364" max="4364" width="24.6640625" style="1" customWidth="1"/>
    <col min="4365" max="4365" width="12.33203125" style="1" customWidth="1"/>
    <col min="4366" max="4366" width="0" style="1" hidden="1" customWidth="1"/>
    <col min="4367" max="4367" width="3.44140625" style="1" customWidth="1"/>
    <col min="4368" max="4368" width="0" style="1" hidden="1" customWidth="1"/>
    <col min="4369" max="4369" width="17.6640625" style="1" customWidth="1"/>
    <col min="4370" max="4370" width="3.44140625" style="1" customWidth="1"/>
    <col min="4371" max="4371" width="0" style="1" hidden="1" customWidth="1"/>
    <col min="4372" max="4372" width="23.6640625" style="1" customWidth="1"/>
    <col min="4373" max="4373" width="10" style="1" customWidth="1"/>
    <col min="4374" max="4374" width="0" style="1" hidden="1" customWidth="1"/>
    <col min="4375" max="4376" width="14.6640625" style="1" customWidth="1"/>
    <col min="4377" max="4377" width="12.88671875" style="1" customWidth="1"/>
    <col min="4378" max="4378" width="3.33203125" style="1" customWidth="1"/>
    <col min="4379" max="4379" width="30.33203125" style="1" customWidth="1"/>
    <col min="4380" max="4380" width="5" style="1" customWidth="1"/>
    <col min="4381" max="4381" width="0" style="1" hidden="1" customWidth="1"/>
    <col min="4382" max="4382" width="14.33203125" style="1" customWidth="1"/>
    <col min="4383" max="4383" width="5.6640625" style="1" customWidth="1"/>
    <col min="4384" max="4384" width="0" style="1" hidden="1" customWidth="1"/>
    <col min="4385" max="4385" width="17.33203125" style="1" customWidth="1"/>
    <col min="4386" max="4386" width="12.6640625" style="1" customWidth="1"/>
    <col min="4387" max="4387" width="0" style="1" hidden="1" customWidth="1"/>
    <col min="4388" max="4388" width="5.33203125" style="1" customWidth="1"/>
    <col min="4389" max="4389" width="0" style="1" hidden="1" customWidth="1"/>
    <col min="4390" max="4390" width="17" style="1" customWidth="1"/>
    <col min="4391" max="4391" width="6.33203125" style="1" customWidth="1"/>
    <col min="4392" max="4392" width="0" style="1" hidden="1" customWidth="1"/>
    <col min="4393" max="4393" width="14.33203125" style="1" customWidth="1"/>
    <col min="4394" max="4394" width="7.5546875" style="1" customWidth="1"/>
    <col min="4395" max="4395" width="0" style="1" hidden="1" customWidth="1"/>
    <col min="4396" max="4397" width="14.33203125" style="1" customWidth="1"/>
    <col min="4398" max="4398" width="20.88671875" style="1" customWidth="1"/>
    <col min="4399" max="4399" width="14.44140625" style="1" customWidth="1"/>
    <col min="4400" max="4400" width="15" style="1" customWidth="1"/>
    <col min="4401" max="4401" width="2.6640625" style="1" customWidth="1"/>
    <col min="4402" max="4402" width="11.6640625" style="1" customWidth="1"/>
    <col min="4403" max="4403" width="11.5546875" style="1" customWidth="1"/>
    <col min="4404" max="4404" width="2.33203125" style="1" customWidth="1"/>
    <col min="4405" max="4405" width="41" style="1" customWidth="1"/>
    <col min="4406" max="4406" width="14.33203125" style="1" customWidth="1"/>
    <col min="4407" max="4408" width="11.5546875" style="1" customWidth="1"/>
    <col min="4409" max="4409" width="21.88671875" style="1" customWidth="1"/>
    <col min="4410" max="4601" width="11.5546875" style="1"/>
    <col min="4602" max="4602" width="21.88671875" style="1" customWidth="1"/>
    <col min="4603" max="4603" width="13.88671875" style="1" customWidth="1"/>
    <col min="4604" max="4604" width="38.6640625" style="1" customWidth="1"/>
    <col min="4605" max="4605" width="3" style="1" bestFit="1" customWidth="1"/>
    <col min="4606" max="4606" width="32.33203125" style="1" customWidth="1"/>
    <col min="4607" max="4607" width="46.33203125" style="1" customWidth="1"/>
    <col min="4608" max="4608" width="19" style="1" customWidth="1"/>
    <col min="4609" max="4609" width="0" style="1" hidden="1" customWidth="1"/>
    <col min="4610" max="4610" width="17.6640625" style="1" customWidth="1"/>
    <col min="4611" max="4611" width="0" style="1" hidden="1" customWidth="1"/>
    <col min="4612" max="4612" width="22.33203125" style="1" customWidth="1"/>
    <col min="4613" max="4613" width="5.33203125" style="1" customWidth="1"/>
    <col min="4614" max="4614" width="36.33203125" style="1" customWidth="1"/>
    <col min="4615" max="4615" width="5.6640625" style="1" customWidth="1"/>
    <col min="4616" max="4616" width="0" style="1" hidden="1" customWidth="1"/>
    <col min="4617" max="4617" width="20.6640625" style="1" customWidth="1"/>
    <col min="4618" max="4618" width="4.88671875" style="1" customWidth="1"/>
    <col min="4619" max="4619" width="0" style="1" hidden="1" customWidth="1"/>
    <col min="4620" max="4620" width="24.6640625" style="1" customWidth="1"/>
    <col min="4621" max="4621" width="12.33203125" style="1" customWidth="1"/>
    <col min="4622" max="4622" width="0" style="1" hidden="1" customWidth="1"/>
    <col min="4623" max="4623" width="3.44140625" style="1" customWidth="1"/>
    <col min="4624" max="4624" width="0" style="1" hidden="1" customWidth="1"/>
    <col min="4625" max="4625" width="17.6640625" style="1" customWidth="1"/>
    <col min="4626" max="4626" width="3.44140625" style="1" customWidth="1"/>
    <col min="4627" max="4627" width="0" style="1" hidden="1" customWidth="1"/>
    <col min="4628" max="4628" width="23.6640625" style="1" customWidth="1"/>
    <col min="4629" max="4629" width="10" style="1" customWidth="1"/>
    <col min="4630" max="4630" width="0" style="1" hidden="1" customWidth="1"/>
    <col min="4631" max="4632" width="14.6640625" style="1" customWidth="1"/>
    <col min="4633" max="4633" width="12.88671875" style="1" customWidth="1"/>
    <col min="4634" max="4634" width="3.33203125" style="1" customWidth="1"/>
    <col min="4635" max="4635" width="30.33203125" style="1" customWidth="1"/>
    <col min="4636" max="4636" width="5" style="1" customWidth="1"/>
    <col min="4637" max="4637" width="0" style="1" hidden="1" customWidth="1"/>
    <col min="4638" max="4638" width="14.33203125" style="1" customWidth="1"/>
    <col min="4639" max="4639" width="5.6640625" style="1" customWidth="1"/>
    <col min="4640" max="4640" width="0" style="1" hidden="1" customWidth="1"/>
    <col min="4641" max="4641" width="17.33203125" style="1" customWidth="1"/>
    <col min="4642" max="4642" width="12.6640625" style="1" customWidth="1"/>
    <col min="4643" max="4643" width="0" style="1" hidden="1" customWidth="1"/>
    <col min="4644" max="4644" width="5.33203125" style="1" customWidth="1"/>
    <col min="4645" max="4645" width="0" style="1" hidden="1" customWidth="1"/>
    <col min="4646" max="4646" width="17" style="1" customWidth="1"/>
    <col min="4647" max="4647" width="6.33203125" style="1" customWidth="1"/>
    <col min="4648" max="4648" width="0" style="1" hidden="1" customWidth="1"/>
    <col min="4649" max="4649" width="14.33203125" style="1" customWidth="1"/>
    <col min="4650" max="4650" width="7.5546875" style="1" customWidth="1"/>
    <col min="4651" max="4651" width="0" style="1" hidden="1" customWidth="1"/>
    <col min="4652" max="4653" width="14.33203125" style="1" customWidth="1"/>
    <col min="4654" max="4654" width="20.88671875" style="1" customWidth="1"/>
    <col min="4655" max="4655" width="14.44140625" style="1" customWidth="1"/>
    <col min="4656" max="4656" width="15" style="1" customWidth="1"/>
    <col min="4657" max="4657" width="2.6640625" style="1" customWidth="1"/>
    <col min="4658" max="4658" width="11.6640625" style="1" customWidth="1"/>
    <col min="4659" max="4659" width="11.5546875" style="1" customWidth="1"/>
    <col min="4660" max="4660" width="2.33203125" style="1" customWidth="1"/>
    <col min="4661" max="4661" width="41" style="1" customWidth="1"/>
    <col min="4662" max="4662" width="14.33203125" style="1" customWidth="1"/>
    <col min="4663" max="4664" width="11.5546875" style="1" customWidth="1"/>
    <col min="4665" max="4665" width="21.88671875" style="1" customWidth="1"/>
    <col min="4666" max="4857" width="11.5546875" style="1"/>
    <col min="4858" max="4858" width="21.88671875" style="1" customWidth="1"/>
    <col min="4859" max="4859" width="13.88671875" style="1" customWidth="1"/>
    <col min="4860" max="4860" width="38.6640625" style="1" customWidth="1"/>
    <col min="4861" max="4861" width="3" style="1" bestFit="1" customWidth="1"/>
    <col min="4862" max="4862" width="32.33203125" style="1" customWidth="1"/>
    <col min="4863" max="4863" width="46.33203125" style="1" customWidth="1"/>
    <col min="4864" max="4864" width="19" style="1" customWidth="1"/>
    <col min="4865" max="4865" width="0" style="1" hidden="1" customWidth="1"/>
    <col min="4866" max="4866" width="17.6640625" style="1" customWidth="1"/>
    <col min="4867" max="4867" width="0" style="1" hidden="1" customWidth="1"/>
    <col min="4868" max="4868" width="22.33203125" style="1" customWidth="1"/>
    <col min="4869" max="4869" width="5.33203125" style="1" customWidth="1"/>
    <col min="4870" max="4870" width="36.33203125" style="1" customWidth="1"/>
    <col min="4871" max="4871" width="5.6640625" style="1" customWidth="1"/>
    <col min="4872" max="4872" width="0" style="1" hidden="1" customWidth="1"/>
    <col min="4873" max="4873" width="20.6640625" style="1" customWidth="1"/>
    <col min="4874" max="4874" width="4.88671875" style="1" customWidth="1"/>
    <col min="4875" max="4875" width="0" style="1" hidden="1" customWidth="1"/>
    <col min="4876" max="4876" width="24.6640625" style="1" customWidth="1"/>
    <col min="4877" max="4877" width="12.33203125" style="1" customWidth="1"/>
    <col min="4878" max="4878" width="0" style="1" hidden="1" customWidth="1"/>
    <col min="4879" max="4879" width="3.44140625" style="1" customWidth="1"/>
    <col min="4880" max="4880" width="0" style="1" hidden="1" customWidth="1"/>
    <col min="4881" max="4881" width="17.6640625" style="1" customWidth="1"/>
    <col min="4882" max="4882" width="3.44140625" style="1" customWidth="1"/>
    <col min="4883" max="4883" width="0" style="1" hidden="1" customWidth="1"/>
    <col min="4884" max="4884" width="23.6640625" style="1" customWidth="1"/>
    <col min="4885" max="4885" width="10" style="1" customWidth="1"/>
    <col min="4886" max="4886" width="0" style="1" hidden="1" customWidth="1"/>
    <col min="4887" max="4888" width="14.6640625" style="1" customWidth="1"/>
    <col min="4889" max="4889" width="12.88671875" style="1" customWidth="1"/>
    <col min="4890" max="4890" width="3.33203125" style="1" customWidth="1"/>
    <col min="4891" max="4891" width="30.33203125" style="1" customWidth="1"/>
    <col min="4892" max="4892" width="5" style="1" customWidth="1"/>
    <col min="4893" max="4893" width="0" style="1" hidden="1" customWidth="1"/>
    <col min="4894" max="4894" width="14.33203125" style="1" customWidth="1"/>
    <col min="4895" max="4895" width="5.6640625" style="1" customWidth="1"/>
    <col min="4896" max="4896" width="0" style="1" hidden="1" customWidth="1"/>
    <col min="4897" max="4897" width="17.33203125" style="1" customWidth="1"/>
    <col min="4898" max="4898" width="12.6640625" style="1" customWidth="1"/>
    <col min="4899" max="4899" width="0" style="1" hidden="1" customWidth="1"/>
    <col min="4900" max="4900" width="5.33203125" style="1" customWidth="1"/>
    <col min="4901" max="4901" width="0" style="1" hidden="1" customWidth="1"/>
    <col min="4902" max="4902" width="17" style="1" customWidth="1"/>
    <col min="4903" max="4903" width="6.33203125" style="1" customWidth="1"/>
    <col min="4904" max="4904" width="0" style="1" hidden="1" customWidth="1"/>
    <col min="4905" max="4905" width="14.33203125" style="1" customWidth="1"/>
    <col min="4906" max="4906" width="7.5546875" style="1" customWidth="1"/>
    <col min="4907" max="4907" width="0" style="1" hidden="1" customWidth="1"/>
    <col min="4908" max="4909" width="14.33203125" style="1" customWidth="1"/>
    <col min="4910" max="4910" width="20.88671875" style="1" customWidth="1"/>
    <col min="4911" max="4911" width="14.44140625" style="1" customWidth="1"/>
    <col min="4912" max="4912" width="15" style="1" customWidth="1"/>
    <col min="4913" max="4913" width="2.6640625" style="1" customWidth="1"/>
    <col min="4914" max="4914" width="11.6640625" style="1" customWidth="1"/>
    <col min="4915" max="4915" width="11.5546875" style="1" customWidth="1"/>
    <col min="4916" max="4916" width="2.33203125" style="1" customWidth="1"/>
    <col min="4917" max="4917" width="41" style="1" customWidth="1"/>
    <col min="4918" max="4918" width="14.33203125" style="1" customWidth="1"/>
    <col min="4919" max="4920" width="11.5546875" style="1" customWidth="1"/>
    <col min="4921" max="4921" width="21.88671875" style="1" customWidth="1"/>
    <col min="4922" max="5113" width="11.5546875" style="1"/>
    <col min="5114" max="5114" width="21.88671875" style="1" customWidth="1"/>
    <col min="5115" max="5115" width="13.88671875" style="1" customWidth="1"/>
    <col min="5116" max="5116" width="38.6640625" style="1" customWidth="1"/>
    <col min="5117" max="5117" width="3" style="1" bestFit="1" customWidth="1"/>
    <col min="5118" max="5118" width="32.33203125" style="1" customWidth="1"/>
    <col min="5119" max="5119" width="46.33203125" style="1" customWidth="1"/>
    <col min="5120" max="5120" width="19" style="1" customWidth="1"/>
    <col min="5121" max="5121" width="0" style="1" hidden="1" customWidth="1"/>
    <col min="5122" max="5122" width="17.6640625" style="1" customWidth="1"/>
    <col min="5123" max="5123" width="0" style="1" hidden="1" customWidth="1"/>
    <col min="5124" max="5124" width="22.33203125" style="1" customWidth="1"/>
    <col min="5125" max="5125" width="5.33203125" style="1" customWidth="1"/>
    <col min="5126" max="5126" width="36.33203125" style="1" customWidth="1"/>
    <col min="5127" max="5127" width="5.6640625" style="1" customWidth="1"/>
    <col min="5128" max="5128" width="0" style="1" hidden="1" customWidth="1"/>
    <col min="5129" max="5129" width="20.6640625" style="1" customWidth="1"/>
    <col min="5130" max="5130" width="4.88671875" style="1" customWidth="1"/>
    <col min="5131" max="5131" width="0" style="1" hidden="1" customWidth="1"/>
    <col min="5132" max="5132" width="24.6640625" style="1" customWidth="1"/>
    <col min="5133" max="5133" width="12.33203125" style="1" customWidth="1"/>
    <col min="5134" max="5134" width="0" style="1" hidden="1" customWidth="1"/>
    <col min="5135" max="5135" width="3.44140625" style="1" customWidth="1"/>
    <col min="5136" max="5136" width="0" style="1" hidden="1" customWidth="1"/>
    <col min="5137" max="5137" width="17.6640625" style="1" customWidth="1"/>
    <col min="5138" max="5138" width="3.44140625" style="1" customWidth="1"/>
    <col min="5139" max="5139" width="0" style="1" hidden="1" customWidth="1"/>
    <col min="5140" max="5140" width="23.6640625" style="1" customWidth="1"/>
    <col min="5141" max="5141" width="10" style="1" customWidth="1"/>
    <col min="5142" max="5142" width="0" style="1" hidden="1" customWidth="1"/>
    <col min="5143" max="5144" width="14.6640625" style="1" customWidth="1"/>
    <col min="5145" max="5145" width="12.88671875" style="1" customWidth="1"/>
    <col min="5146" max="5146" width="3.33203125" style="1" customWidth="1"/>
    <col min="5147" max="5147" width="30.33203125" style="1" customWidth="1"/>
    <col min="5148" max="5148" width="5" style="1" customWidth="1"/>
    <col min="5149" max="5149" width="0" style="1" hidden="1" customWidth="1"/>
    <col min="5150" max="5150" width="14.33203125" style="1" customWidth="1"/>
    <col min="5151" max="5151" width="5.6640625" style="1" customWidth="1"/>
    <col min="5152" max="5152" width="0" style="1" hidden="1" customWidth="1"/>
    <col min="5153" max="5153" width="17.33203125" style="1" customWidth="1"/>
    <col min="5154" max="5154" width="12.6640625" style="1" customWidth="1"/>
    <col min="5155" max="5155" width="0" style="1" hidden="1" customWidth="1"/>
    <col min="5156" max="5156" width="5.33203125" style="1" customWidth="1"/>
    <col min="5157" max="5157" width="0" style="1" hidden="1" customWidth="1"/>
    <col min="5158" max="5158" width="17" style="1" customWidth="1"/>
    <col min="5159" max="5159" width="6.33203125" style="1" customWidth="1"/>
    <col min="5160" max="5160" width="0" style="1" hidden="1" customWidth="1"/>
    <col min="5161" max="5161" width="14.33203125" style="1" customWidth="1"/>
    <col min="5162" max="5162" width="7.5546875" style="1" customWidth="1"/>
    <col min="5163" max="5163" width="0" style="1" hidden="1" customWidth="1"/>
    <col min="5164" max="5165" width="14.33203125" style="1" customWidth="1"/>
    <col min="5166" max="5166" width="20.88671875" style="1" customWidth="1"/>
    <col min="5167" max="5167" width="14.44140625" style="1" customWidth="1"/>
    <col min="5168" max="5168" width="15" style="1" customWidth="1"/>
    <col min="5169" max="5169" width="2.6640625" style="1" customWidth="1"/>
    <col min="5170" max="5170" width="11.6640625" style="1" customWidth="1"/>
    <col min="5171" max="5171" width="11.5546875" style="1" customWidth="1"/>
    <col min="5172" max="5172" width="2.33203125" style="1" customWidth="1"/>
    <col min="5173" max="5173" width="41" style="1" customWidth="1"/>
    <col min="5174" max="5174" width="14.33203125" style="1" customWidth="1"/>
    <col min="5175" max="5176" width="11.5546875" style="1" customWidth="1"/>
    <col min="5177" max="5177" width="21.88671875" style="1" customWidth="1"/>
    <col min="5178" max="5369" width="11.5546875" style="1"/>
    <col min="5370" max="5370" width="21.88671875" style="1" customWidth="1"/>
    <col min="5371" max="5371" width="13.88671875" style="1" customWidth="1"/>
    <col min="5372" max="5372" width="38.6640625" style="1" customWidth="1"/>
    <col min="5373" max="5373" width="3" style="1" bestFit="1" customWidth="1"/>
    <col min="5374" max="5374" width="32.33203125" style="1" customWidth="1"/>
    <col min="5375" max="5375" width="46.33203125" style="1" customWidth="1"/>
    <col min="5376" max="5376" width="19" style="1" customWidth="1"/>
    <col min="5377" max="5377" width="0" style="1" hidden="1" customWidth="1"/>
    <col min="5378" max="5378" width="17.6640625" style="1" customWidth="1"/>
    <col min="5379" max="5379" width="0" style="1" hidden="1" customWidth="1"/>
    <col min="5380" max="5380" width="22.33203125" style="1" customWidth="1"/>
    <col min="5381" max="5381" width="5.33203125" style="1" customWidth="1"/>
    <col min="5382" max="5382" width="36.33203125" style="1" customWidth="1"/>
    <col min="5383" max="5383" width="5.6640625" style="1" customWidth="1"/>
    <col min="5384" max="5384" width="0" style="1" hidden="1" customWidth="1"/>
    <col min="5385" max="5385" width="20.6640625" style="1" customWidth="1"/>
    <col min="5386" max="5386" width="4.88671875" style="1" customWidth="1"/>
    <col min="5387" max="5387" width="0" style="1" hidden="1" customWidth="1"/>
    <col min="5388" max="5388" width="24.6640625" style="1" customWidth="1"/>
    <col min="5389" max="5389" width="12.33203125" style="1" customWidth="1"/>
    <col min="5390" max="5390" width="0" style="1" hidden="1" customWidth="1"/>
    <col min="5391" max="5391" width="3.44140625" style="1" customWidth="1"/>
    <col min="5392" max="5392" width="0" style="1" hidden="1" customWidth="1"/>
    <col min="5393" max="5393" width="17.6640625" style="1" customWidth="1"/>
    <col min="5394" max="5394" width="3.44140625" style="1" customWidth="1"/>
    <col min="5395" max="5395" width="0" style="1" hidden="1" customWidth="1"/>
    <col min="5396" max="5396" width="23.6640625" style="1" customWidth="1"/>
    <col min="5397" max="5397" width="10" style="1" customWidth="1"/>
    <col min="5398" max="5398" width="0" style="1" hidden="1" customWidth="1"/>
    <col min="5399" max="5400" width="14.6640625" style="1" customWidth="1"/>
    <col min="5401" max="5401" width="12.88671875" style="1" customWidth="1"/>
    <col min="5402" max="5402" width="3.33203125" style="1" customWidth="1"/>
    <col min="5403" max="5403" width="30.33203125" style="1" customWidth="1"/>
    <col min="5404" max="5404" width="5" style="1" customWidth="1"/>
    <col min="5405" max="5405" width="0" style="1" hidden="1" customWidth="1"/>
    <col min="5406" max="5406" width="14.33203125" style="1" customWidth="1"/>
    <col min="5407" max="5407" width="5.6640625" style="1" customWidth="1"/>
    <col min="5408" max="5408" width="0" style="1" hidden="1" customWidth="1"/>
    <col min="5409" max="5409" width="17.33203125" style="1" customWidth="1"/>
    <col min="5410" max="5410" width="12.6640625" style="1" customWidth="1"/>
    <col min="5411" max="5411" width="0" style="1" hidden="1" customWidth="1"/>
    <col min="5412" max="5412" width="5.33203125" style="1" customWidth="1"/>
    <col min="5413" max="5413" width="0" style="1" hidden="1" customWidth="1"/>
    <col min="5414" max="5414" width="17" style="1" customWidth="1"/>
    <col min="5415" max="5415" width="6.33203125" style="1" customWidth="1"/>
    <col min="5416" max="5416" width="0" style="1" hidden="1" customWidth="1"/>
    <col min="5417" max="5417" width="14.33203125" style="1" customWidth="1"/>
    <col min="5418" max="5418" width="7.5546875" style="1" customWidth="1"/>
    <col min="5419" max="5419" width="0" style="1" hidden="1" customWidth="1"/>
    <col min="5420" max="5421" width="14.33203125" style="1" customWidth="1"/>
    <col min="5422" max="5422" width="20.88671875" style="1" customWidth="1"/>
    <col min="5423" max="5423" width="14.44140625" style="1" customWidth="1"/>
    <col min="5424" max="5424" width="15" style="1" customWidth="1"/>
    <col min="5425" max="5425" width="2.6640625" style="1" customWidth="1"/>
    <col min="5426" max="5426" width="11.6640625" style="1" customWidth="1"/>
    <col min="5427" max="5427" width="11.5546875" style="1" customWidth="1"/>
    <col min="5428" max="5428" width="2.33203125" style="1" customWidth="1"/>
    <col min="5429" max="5429" width="41" style="1" customWidth="1"/>
    <col min="5430" max="5430" width="14.33203125" style="1" customWidth="1"/>
    <col min="5431" max="5432" width="11.5546875" style="1" customWidth="1"/>
    <col min="5433" max="5433" width="21.88671875" style="1" customWidth="1"/>
    <col min="5434" max="5625" width="11.5546875" style="1"/>
    <col min="5626" max="5626" width="21.88671875" style="1" customWidth="1"/>
    <col min="5627" max="5627" width="13.88671875" style="1" customWidth="1"/>
    <col min="5628" max="5628" width="38.6640625" style="1" customWidth="1"/>
    <col min="5629" max="5629" width="3" style="1" bestFit="1" customWidth="1"/>
    <col min="5630" max="5630" width="32.33203125" style="1" customWidth="1"/>
    <col min="5631" max="5631" width="46.33203125" style="1" customWidth="1"/>
    <col min="5632" max="5632" width="19" style="1" customWidth="1"/>
    <col min="5633" max="5633" width="0" style="1" hidden="1" customWidth="1"/>
    <col min="5634" max="5634" width="17.6640625" style="1" customWidth="1"/>
    <col min="5635" max="5635" width="0" style="1" hidden="1" customWidth="1"/>
    <col min="5636" max="5636" width="22.33203125" style="1" customWidth="1"/>
    <col min="5637" max="5637" width="5.33203125" style="1" customWidth="1"/>
    <col min="5638" max="5638" width="36.33203125" style="1" customWidth="1"/>
    <col min="5639" max="5639" width="5.6640625" style="1" customWidth="1"/>
    <col min="5640" max="5640" width="0" style="1" hidden="1" customWidth="1"/>
    <col min="5641" max="5641" width="20.6640625" style="1" customWidth="1"/>
    <col min="5642" max="5642" width="4.88671875" style="1" customWidth="1"/>
    <col min="5643" max="5643" width="0" style="1" hidden="1" customWidth="1"/>
    <col min="5644" max="5644" width="24.6640625" style="1" customWidth="1"/>
    <col min="5645" max="5645" width="12.33203125" style="1" customWidth="1"/>
    <col min="5646" max="5646" width="0" style="1" hidden="1" customWidth="1"/>
    <col min="5647" max="5647" width="3.44140625" style="1" customWidth="1"/>
    <col min="5648" max="5648" width="0" style="1" hidden="1" customWidth="1"/>
    <col min="5649" max="5649" width="17.6640625" style="1" customWidth="1"/>
    <col min="5650" max="5650" width="3.44140625" style="1" customWidth="1"/>
    <col min="5651" max="5651" width="0" style="1" hidden="1" customWidth="1"/>
    <col min="5652" max="5652" width="23.6640625" style="1" customWidth="1"/>
    <col min="5653" max="5653" width="10" style="1" customWidth="1"/>
    <col min="5654" max="5654" width="0" style="1" hidden="1" customWidth="1"/>
    <col min="5655" max="5656" width="14.6640625" style="1" customWidth="1"/>
    <col min="5657" max="5657" width="12.88671875" style="1" customWidth="1"/>
    <col min="5658" max="5658" width="3.33203125" style="1" customWidth="1"/>
    <col min="5659" max="5659" width="30.33203125" style="1" customWidth="1"/>
    <col min="5660" max="5660" width="5" style="1" customWidth="1"/>
    <col min="5661" max="5661" width="0" style="1" hidden="1" customWidth="1"/>
    <col min="5662" max="5662" width="14.33203125" style="1" customWidth="1"/>
    <col min="5663" max="5663" width="5.6640625" style="1" customWidth="1"/>
    <col min="5664" max="5664" width="0" style="1" hidden="1" customWidth="1"/>
    <col min="5665" max="5665" width="17.33203125" style="1" customWidth="1"/>
    <col min="5666" max="5666" width="12.6640625" style="1" customWidth="1"/>
    <col min="5667" max="5667" width="0" style="1" hidden="1" customWidth="1"/>
    <col min="5668" max="5668" width="5.33203125" style="1" customWidth="1"/>
    <col min="5669" max="5669" width="0" style="1" hidden="1" customWidth="1"/>
    <col min="5670" max="5670" width="17" style="1" customWidth="1"/>
    <col min="5671" max="5671" width="6.33203125" style="1" customWidth="1"/>
    <col min="5672" max="5672" width="0" style="1" hidden="1" customWidth="1"/>
    <col min="5673" max="5673" width="14.33203125" style="1" customWidth="1"/>
    <col min="5674" max="5674" width="7.5546875" style="1" customWidth="1"/>
    <col min="5675" max="5675" width="0" style="1" hidden="1" customWidth="1"/>
    <col min="5676" max="5677" width="14.33203125" style="1" customWidth="1"/>
    <col min="5678" max="5678" width="20.88671875" style="1" customWidth="1"/>
    <col min="5679" max="5679" width="14.44140625" style="1" customWidth="1"/>
    <col min="5680" max="5680" width="15" style="1" customWidth="1"/>
    <col min="5681" max="5681" width="2.6640625" style="1" customWidth="1"/>
    <col min="5682" max="5682" width="11.6640625" style="1" customWidth="1"/>
    <col min="5683" max="5683" width="11.5546875" style="1" customWidth="1"/>
    <col min="5684" max="5684" width="2.33203125" style="1" customWidth="1"/>
    <col min="5685" max="5685" width="41" style="1" customWidth="1"/>
    <col min="5686" max="5686" width="14.33203125" style="1" customWidth="1"/>
    <col min="5687" max="5688" width="11.5546875" style="1" customWidth="1"/>
    <col min="5689" max="5689" width="21.88671875" style="1" customWidth="1"/>
    <col min="5690" max="5881" width="11.5546875" style="1"/>
    <col min="5882" max="5882" width="21.88671875" style="1" customWidth="1"/>
    <col min="5883" max="5883" width="13.88671875" style="1" customWidth="1"/>
    <col min="5884" max="5884" width="38.6640625" style="1" customWidth="1"/>
    <col min="5885" max="5885" width="3" style="1" bestFit="1" customWidth="1"/>
    <col min="5886" max="5886" width="32.33203125" style="1" customWidth="1"/>
    <col min="5887" max="5887" width="46.33203125" style="1" customWidth="1"/>
    <col min="5888" max="5888" width="19" style="1" customWidth="1"/>
    <col min="5889" max="5889" width="0" style="1" hidden="1" customWidth="1"/>
    <col min="5890" max="5890" width="17.6640625" style="1" customWidth="1"/>
    <col min="5891" max="5891" width="0" style="1" hidden="1" customWidth="1"/>
    <col min="5892" max="5892" width="22.33203125" style="1" customWidth="1"/>
    <col min="5893" max="5893" width="5.33203125" style="1" customWidth="1"/>
    <col min="5894" max="5894" width="36.33203125" style="1" customWidth="1"/>
    <col min="5895" max="5895" width="5.6640625" style="1" customWidth="1"/>
    <col min="5896" max="5896" width="0" style="1" hidden="1" customWidth="1"/>
    <col min="5897" max="5897" width="20.6640625" style="1" customWidth="1"/>
    <col min="5898" max="5898" width="4.88671875" style="1" customWidth="1"/>
    <col min="5899" max="5899" width="0" style="1" hidden="1" customWidth="1"/>
    <col min="5900" max="5900" width="24.6640625" style="1" customWidth="1"/>
    <col min="5901" max="5901" width="12.33203125" style="1" customWidth="1"/>
    <col min="5902" max="5902" width="0" style="1" hidden="1" customWidth="1"/>
    <col min="5903" max="5903" width="3.44140625" style="1" customWidth="1"/>
    <col min="5904" max="5904" width="0" style="1" hidden="1" customWidth="1"/>
    <col min="5905" max="5905" width="17.6640625" style="1" customWidth="1"/>
    <col min="5906" max="5906" width="3.44140625" style="1" customWidth="1"/>
    <col min="5907" max="5907" width="0" style="1" hidden="1" customWidth="1"/>
    <col min="5908" max="5908" width="23.6640625" style="1" customWidth="1"/>
    <col min="5909" max="5909" width="10" style="1" customWidth="1"/>
    <col min="5910" max="5910" width="0" style="1" hidden="1" customWidth="1"/>
    <col min="5911" max="5912" width="14.6640625" style="1" customWidth="1"/>
    <col min="5913" max="5913" width="12.88671875" style="1" customWidth="1"/>
    <col min="5914" max="5914" width="3.33203125" style="1" customWidth="1"/>
    <col min="5915" max="5915" width="30.33203125" style="1" customWidth="1"/>
    <col min="5916" max="5916" width="5" style="1" customWidth="1"/>
    <col min="5917" max="5917" width="0" style="1" hidden="1" customWidth="1"/>
    <col min="5918" max="5918" width="14.33203125" style="1" customWidth="1"/>
    <col min="5919" max="5919" width="5.6640625" style="1" customWidth="1"/>
    <col min="5920" max="5920" width="0" style="1" hidden="1" customWidth="1"/>
    <col min="5921" max="5921" width="17.33203125" style="1" customWidth="1"/>
    <col min="5922" max="5922" width="12.6640625" style="1" customWidth="1"/>
    <col min="5923" max="5923" width="0" style="1" hidden="1" customWidth="1"/>
    <col min="5924" max="5924" width="5.33203125" style="1" customWidth="1"/>
    <col min="5925" max="5925" width="0" style="1" hidden="1" customWidth="1"/>
    <col min="5926" max="5926" width="17" style="1" customWidth="1"/>
    <col min="5927" max="5927" width="6.33203125" style="1" customWidth="1"/>
    <col min="5928" max="5928" width="0" style="1" hidden="1" customWidth="1"/>
    <col min="5929" max="5929" width="14.33203125" style="1" customWidth="1"/>
    <col min="5930" max="5930" width="7.5546875" style="1" customWidth="1"/>
    <col min="5931" max="5931" width="0" style="1" hidden="1" customWidth="1"/>
    <col min="5932" max="5933" width="14.33203125" style="1" customWidth="1"/>
    <col min="5934" max="5934" width="20.88671875" style="1" customWidth="1"/>
    <col min="5935" max="5935" width="14.44140625" style="1" customWidth="1"/>
    <col min="5936" max="5936" width="15" style="1" customWidth="1"/>
    <col min="5937" max="5937" width="2.6640625" style="1" customWidth="1"/>
    <col min="5938" max="5938" width="11.6640625" style="1" customWidth="1"/>
    <col min="5939" max="5939" width="11.5546875" style="1" customWidth="1"/>
    <col min="5940" max="5940" width="2.33203125" style="1" customWidth="1"/>
    <col min="5941" max="5941" width="41" style="1" customWidth="1"/>
    <col min="5942" max="5942" width="14.33203125" style="1" customWidth="1"/>
    <col min="5943" max="5944" width="11.5546875" style="1" customWidth="1"/>
    <col min="5945" max="5945" width="21.88671875" style="1" customWidth="1"/>
    <col min="5946" max="6137" width="11.5546875" style="1"/>
    <col min="6138" max="6138" width="21.88671875" style="1" customWidth="1"/>
    <col min="6139" max="6139" width="13.88671875" style="1" customWidth="1"/>
    <col min="6140" max="6140" width="38.6640625" style="1" customWidth="1"/>
    <col min="6141" max="6141" width="3" style="1" bestFit="1" customWidth="1"/>
    <col min="6142" max="6142" width="32.33203125" style="1" customWidth="1"/>
    <col min="6143" max="6143" width="46.33203125" style="1" customWidth="1"/>
    <col min="6144" max="6144" width="19" style="1" customWidth="1"/>
    <col min="6145" max="6145" width="0" style="1" hidden="1" customWidth="1"/>
    <col min="6146" max="6146" width="17.6640625" style="1" customWidth="1"/>
    <col min="6147" max="6147" width="0" style="1" hidden="1" customWidth="1"/>
    <col min="6148" max="6148" width="22.33203125" style="1" customWidth="1"/>
    <col min="6149" max="6149" width="5.33203125" style="1" customWidth="1"/>
    <col min="6150" max="6150" width="36.33203125" style="1" customWidth="1"/>
    <col min="6151" max="6151" width="5.6640625" style="1" customWidth="1"/>
    <col min="6152" max="6152" width="0" style="1" hidden="1" customWidth="1"/>
    <col min="6153" max="6153" width="20.6640625" style="1" customWidth="1"/>
    <col min="6154" max="6154" width="4.88671875" style="1" customWidth="1"/>
    <col min="6155" max="6155" width="0" style="1" hidden="1" customWidth="1"/>
    <col min="6156" max="6156" width="24.6640625" style="1" customWidth="1"/>
    <col min="6157" max="6157" width="12.33203125" style="1" customWidth="1"/>
    <col min="6158" max="6158" width="0" style="1" hidden="1" customWidth="1"/>
    <col min="6159" max="6159" width="3.44140625" style="1" customWidth="1"/>
    <col min="6160" max="6160" width="0" style="1" hidden="1" customWidth="1"/>
    <col min="6161" max="6161" width="17.6640625" style="1" customWidth="1"/>
    <col min="6162" max="6162" width="3.44140625" style="1" customWidth="1"/>
    <col min="6163" max="6163" width="0" style="1" hidden="1" customWidth="1"/>
    <col min="6164" max="6164" width="23.6640625" style="1" customWidth="1"/>
    <col min="6165" max="6165" width="10" style="1" customWidth="1"/>
    <col min="6166" max="6166" width="0" style="1" hidden="1" customWidth="1"/>
    <col min="6167" max="6168" width="14.6640625" style="1" customWidth="1"/>
    <col min="6169" max="6169" width="12.88671875" style="1" customWidth="1"/>
    <col min="6170" max="6170" width="3.33203125" style="1" customWidth="1"/>
    <col min="6171" max="6171" width="30.33203125" style="1" customWidth="1"/>
    <col min="6172" max="6172" width="5" style="1" customWidth="1"/>
    <col min="6173" max="6173" width="0" style="1" hidden="1" customWidth="1"/>
    <col min="6174" max="6174" width="14.33203125" style="1" customWidth="1"/>
    <col min="6175" max="6175" width="5.6640625" style="1" customWidth="1"/>
    <col min="6176" max="6176" width="0" style="1" hidden="1" customWidth="1"/>
    <col min="6177" max="6177" width="17.33203125" style="1" customWidth="1"/>
    <col min="6178" max="6178" width="12.6640625" style="1" customWidth="1"/>
    <col min="6179" max="6179" width="0" style="1" hidden="1" customWidth="1"/>
    <col min="6180" max="6180" width="5.33203125" style="1" customWidth="1"/>
    <col min="6181" max="6181" width="0" style="1" hidden="1" customWidth="1"/>
    <col min="6182" max="6182" width="17" style="1" customWidth="1"/>
    <col min="6183" max="6183" width="6.33203125" style="1" customWidth="1"/>
    <col min="6184" max="6184" width="0" style="1" hidden="1" customWidth="1"/>
    <col min="6185" max="6185" width="14.33203125" style="1" customWidth="1"/>
    <col min="6186" max="6186" width="7.5546875" style="1" customWidth="1"/>
    <col min="6187" max="6187" width="0" style="1" hidden="1" customWidth="1"/>
    <col min="6188" max="6189" width="14.33203125" style="1" customWidth="1"/>
    <col min="6190" max="6190" width="20.88671875" style="1" customWidth="1"/>
    <col min="6191" max="6191" width="14.44140625" style="1" customWidth="1"/>
    <col min="6192" max="6192" width="15" style="1" customWidth="1"/>
    <col min="6193" max="6193" width="2.6640625" style="1" customWidth="1"/>
    <col min="6194" max="6194" width="11.6640625" style="1" customWidth="1"/>
    <col min="6195" max="6195" width="11.5546875" style="1" customWidth="1"/>
    <col min="6196" max="6196" width="2.33203125" style="1" customWidth="1"/>
    <col min="6197" max="6197" width="41" style="1" customWidth="1"/>
    <col min="6198" max="6198" width="14.33203125" style="1" customWidth="1"/>
    <col min="6199" max="6200" width="11.5546875" style="1" customWidth="1"/>
    <col min="6201" max="6201" width="21.88671875" style="1" customWidth="1"/>
    <col min="6202" max="6393" width="11.5546875" style="1"/>
    <col min="6394" max="6394" width="21.88671875" style="1" customWidth="1"/>
    <col min="6395" max="6395" width="13.88671875" style="1" customWidth="1"/>
    <col min="6396" max="6396" width="38.6640625" style="1" customWidth="1"/>
    <col min="6397" max="6397" width="3" style="1" bestFit="1" customWidth="1"/>
    <col min="6398" max="6398" width="32.33203125" style="1" customWidth="1"/>
    <col min="6399" max="6399" width="46.33203125" style="1" customWidth="1"/>
    <col min="6400" max="6400" width="19" style="1" customWidth="1"/>
    <col min="6401" max="6401" width="0" style="1" hidden="1" customWidth="1"/>
    <col min="6402" max="6402" width="17.6640625" style="1" customWidth="1"/>
    <col min="6403" max="6403" width="0" style="1" hidden="1" customWidth="1"/>
    <col min="6404" max="6404" width="22.33203125" style="1" customWidth="1"/>
    <col min="6405" max="6405" width="5.33203125" style="1" customWidth="1"/>
    <col min="6406" max="6406" width="36.33203125" style="1" customWidth="1"/>
    <col min="6407" max="6407" width="5.6640625" style="1" customWidth="1"/>
    <col min="6408" max="6408" width="0" style="1" hidden="1" customWidth="1"/>
    <col min="6409" max="6409" width="20.6640625" style="1" customWidth="1"/>
    <col min="6410" max="6410" width="4.88671875" style="1" customWidth="1"/>
    <col min="6411" max="6411" width="0" style="1" hidden="1" customWidth="1"/>
    <col min="6412" max="6412" width="24.6640625" style="1" customWidth="1"/>
    <col min="6413" max="6413" width="12.33203125" style="1" customWidth="1"/>
    <col min="6414" max="6414" width="0" style="1" hidden="1" customWidth="1"/>
    <col min="6415" max="6415" width="3.44140625" style="1" customWidth="1"/>
    <col min="6416" max="6416" width="0" style="1" hidden="1" customWidth="1"/>
    <col min="6417" max="6417" width="17.6640625" style="1" customWidth="1"/>
    <col min="6418" max="6418" width="3.44140625" style="1" customWidth="1"/>
    <col min="6419" max="6419" width="0" style="1" hidden="1" customWidth="1"/>
    <col min="6420" max="6420" width="23.6640625" style="1" customWidth="1"/>
    <col min="6421" max="6421" width="10" style="1" customWidth="1"/>
    <col min="6422" max="6422" width="0" style="1" hidden="1" customWidth="1"/>
    <col min="6423" max="6424" width="14.6640625" style="1" customWidth="1"/>
    <col min="6425" max="6425" width="12.88671875" style="1" customWidth="1"/>
    <col min="6426" max="6426" width="3.33203125" style="1" customWidth="1"/>
    <col min="6427" max="6427" width="30.33203125" style="1" customWidth="1"/>
    <col min="6428" max="6428" width="5" style="1" customWidth="1"/>
    <col min="6429" max="6429" width="0" style="1" hidden="1" customWidth="1"/>
    <col min="6430" max="6430" width="14.33203125" style="1" customWidth="1"/>
    <col min="6431" max="6431" width="5.6640625" style="1" customWidth="1"/>
    <col min="6432" max="6432" width="0" style="1" hidden="1" customWidth="1"/>
    <col min="6433" max="6433" width="17.33203125" style="1" customWidth="1"/>
    <col min="6434" max="6434" width="12.6640625" style="1" customWidth="1"/>
    <col min="6435" max="6435" width="0" style="1" hidden="1" customWidth="1"/>
    <col min="6436" max="6436" width="5.33203125" style="1" customWidth="1"/>
    <col min="6437" max="6437" width="0" style="1" hidden="1" customWidth="1"/>
    <col min="6438" max="6438" width="17" style="1" customWidth="1"/>
    <col min="6439" max="6439" width="6.33203125" style="1" customWidth="1"/>
    <col min="6440" max="6440" width="0" style="1" hidden="1" customWidth="1"/>
    <col min="6441" max="6441" width="14.33203125" style="1" customWidth="1"/>
    <col min="6442" max="6442" width="7.5546875" style="1" customWidth="1"/>
    <col min="6443" max="6443" width="0" style="1" hidden="1" customWidth="1"/>
    <col min="6444" max="6445" width="14.33203125" style="1" customWidth="1"/>
    <col min="6446" max="6446" width="20.88671875" style="1" customWidth="1"/>
    <col min="6447" max="6447" width="14.44140625" style="1" customWidth="1"/>
    <col min="6448" max="6448" width="15" style="1" customWidth="1"/>
    <col min="6449" max="6449" width="2.6640625" style="1" customWidth="1"/>
    <col min="6450" max="6450" width="11.6640625" style="1" customWidth="1"/>
    <col min="6451" max="6451" width="11.5546875" style="1" customWidth="1"/>
    <col min="6452" max="6452" width="2.33203125" style="1" customWidth="1"/>
    <col min="6453" max="6453" width="41" style="1" customWidth="1"/>
    <col min="6454" max="6454" width="14.33203125" style="1" customWidth="1"/>
    <col min="6455" max="6456" width="11.5546875" style="1" customWidth="1"/>
    <col min="6457" max="6457" width="21.88671875" style="1" customWidth="1"/>
    <col min="6458" max="6649" width="11.5546875" style="1"/>
    <col min="6650" max="6650" width="21.88671875" style="1" customWidth="1"/>
    <col min="6651" max="6651" width="13.88671875" style="1" customWidth="1"/>
    <col min="6652" max="6652" width="38.6640625" style="1" customWidth="1"/>
    <col min="6653" max="6653" width="3" style="1" bestFit="1" customWidth="1"/>
    <col min="6654" max="6654" width="32.33203125" style="1" customWidth="1"/>
    <col min="6655" max="6655" width="46.33203125" style="1" customWidth="1"/>
    <col min="6656" max="6656" width="19" style="1" customWidth="1"/>
    <col min="6657" max="6657" width="0" style="1" hidden="1" customWidth="1"/>
    <col min="6658" max="6658" width="17.6640625" style="1" customWidth="1"/>
    <col min="6659" max="6659" width="0" style="1" hidden="1" customWidth="1"/>
    <col min="6660" max="6660" width="22.33203125" style="1" customWidth="1"/>
    <col min="6661" max="6661" width="5.33203125" style="1" customWidth="1"/>
    <col min="6662" max="6662" width="36.33203125" style="1" customWidth="1"/>
    <col min="6663" max="6663" width="5.6640625" style="1" customWidth="1"/>
    <col min="6664" max="6664" width="0" style="1" hidden="1" customWidth="1"/>
    <col min="6665" max="6665" width="20.6640625" style="1" customWidth="1"/>
    <col min="6666" max="6666" width="4.88671875" style="1" customWidth="1"/>
    <col min="6667" max="6667" width="0" style="1" hidden="1" customWidth="1"/>
    <col min="6668" max="6668" width="24.6640625" style="1" customWidth="1"/>
    <col min="6669" max="6669" width="12.33203125" style="1" customWidth="1"/>
    <col min="6670" max="6670" width="0" style="1" hidden="1" customWidth="1"/>
    <col min="6671" max="6671" width="3.44140625" style="1" customWidth="1"/>
    <col min="6672" max="6672" width="0" style="1" hidden="1" customWidth="1"/>
    <col min="6673" max="6673" width="17.6640625" style="1" customWidth="1"/>
    <col min="6674" max="6674" width="3.44140625" style="1" customWidth="1"/>
    <col min="6675" max="6675" width="0" style="1" hidden="1" customWidth="1"/>
    <col min="6676" max="6676" width="23.6640625" style="1" customWidth="1"/>
    <col min="6677" max="6677" width="10" style="1" customWidth="1"/>
    <col min="6678" max="6678" width="0" style="1" hidden="1" customWidth="1"/>
    <col min="6679" max="6680" width="14.6640625" style="1" customWidth="1"/>
    <col min="6681" max="6681" width="12.88671875" style="1" customWidth="1"/>
    <col min="6682" max="6682" width="3.33203125" style="1" customWidth="1"/>
    <col min="6683" max="6683" width="30.33203125" style="1" customWidth="1"/>
    <col min="6684" max="6684" width="5" style="1" customWidth="1"/>
    <col min="6685" max="6685" width="0" style="1" hidden="1" customWidth="1"/>
    <col min="6686" max="6686" width="14.33203125" style="1" customWidth="1"/>
    <col min="6687" max="6687" width="5.6640625" style="1" customWidth="1"/>
    <col min="6688" max="6688" width="0" style="1" hidden="1" customWidth="1"/>
    <col min="6689" max="6689" width="17.33203125" style="1" customWidth="1"/>
    <col min="6690" max="6690" width="12.6640625" style="1" customWidth="1"/>
    <col min="6691" max="6691" width="0" style="1" hidden="1" customWidth="1"/>
    <col min="6692" max="6692" width="5.33203125" style="1" customWidth="1"/>
    <col min="6693" max="6693" width="0" style="1" hidden="1" customWidth="1"/>
    <col min="6694" max="6694" width="17" style="1" customWidth="1"/>
    <col min="6695" max="6695" width="6.33203125" style="1" customWidth="1"/>
    <col min="6696" max="6696" width="0" style="1" hidden="1" customWidth="1"/>
    <col min="6697" max="6697" width="14.33203125" style="1" customWidth="1"/>
    <col min="6698" max="6698" width="7.5546875" style="1" customWidth="1"/>
    <col min="6699" max="6699" width="0" style="1" hidden="1" customWidth="1"/>
    <col min="6700" max="6701" width="14.33203125" style="1" customWidth="1"/>
    <col min="6702" max="6702" width="20.88671875" style="1" customWidth="1"/>
    <col min="6703" max="6703" width="14.44140625" style="1" customWidth="1"/>
    <col min="6704" max="6704" width="15" style="1" customWidth="1"/>
    <col min="6705" max="6705" width="2.6640625" style="1" customWidth="1"/>
    <col min="6706" max="6706" width="11.6640625" style="1" customWidth="1"/>
    <col min="6707" max="6707" width="11.5546875" style="1" customWidth="1"/>
    <col min="6708" max="6708" width="2.33203125" style="1" customWidth="1"/>
    <col min="6709" max="6709" width="41" style="1" customWidth="1"/>
    <col min="6710" max="6710" width="14.33203125" style="1" customWidth="1"/>
    <col min="6711" max="6712" width="11.5546875" style="1" customWidth="1"/>
    <col min="6713" max="6713" width="21.88671875" style="1" customWidth="1"/>
    <col min="6714" max="6905" width="11.5546875" style="1"/>
    <col min="6906" max="6906" width="21.88671875" style="1" customWidth="1"/>
    <col min="6907" max="6907" width="13.88671875" style="1" customWidth="1"/>
    <col min="6908" max="6908" width="38.6640625" style="1" customWidth="1"/>
    <col min="6909" max="6909" width="3" style="1" bestFit="1" customWidth="1"/>
    <col min="6910" max="6910" width="32.33203125" style="1" customWidth="1"/>
    <col min="6911" max="6911" width="46.33203125" style="1" customWidth="1"/>
    <col min="6912" max="6912" width="19" style="1" customWidth="1"/>
    <col min="6913" max="6913" width="0" style="1" hidden="1" customWidth="1"/>
    <col min="6914" max="6914" width="17.6640625" style="1" customWidth="1"/>
    <col min="6915" max="6915" width="0" style="1" hidden="1" customWidth="1"/>
    <col min="6916" max="6916" width="22.33203125" style="1" customWidth="1"/>
    <col min="6917" max="6917" width="5.33203125" style="1" customWidth="1"/>
    <col min="6918" max="6918" width="36.33203125" style="1" customWidth="1"/>
    <col min="6919" max="6919" width="5.6640625" style="1" customWidth="1"/>
    <col min="6920" max="6920" width="0" style="1" hidden="1" customWidth="1"/>
    <col min="6921" max="6921" width="20.6640625" style="1" customWidth="1"/>
    <col min="6922" max="6922" width="4.88671875" style="1" customWidth="1"/>
    <col min="6923" max="6923" width="0" style="1" hidden="1" customWidth="1"/>
    <col min="6924" max="6924" width="24.6640625" style="1" customWidth="1"/>
    <col min="6925" max="6925" width="12.33203125" style="1" customWidth="1"/>
    <col min="6926" max="6926" width="0" style="1" hidden="1" customWidth="1"/>
    <col min="6927" max="6927" width="3.44140625" style="1" customWidth="1"/>
    <col min="6928" max="6928" width="0" style="1" hidden="1" customWidth="1"/>
    <col min="6929" max="6929" width="17.6640625" style="1" customWidth="1"/>
    <col min="6930" max="6930" width="3.44140625" style="1" customWidth="1"/>
    <col min="6931" max="6931" width="0" style="1" hidden="1" customWidth="1"/>
    <col min="6932" max="6932" width="23.6640625" style="1" customWidth="1"/>
    <col min="6933" max="6933" width="10" style="1" customWidth="1"/>
    <col min="6934" max="6934" width="0" style="1" hidden="1" customWidth="1"/>
    <col min="6935" max="6936" width="14.6640625" style="1" customWidth="1"/>
    <col min="6937" max="6937" width="12.88671875" style="1" customWidth="1"/>
    <col min="6938" max="6938" width="3.33203125" style="1" customWidth="1"/>
    <col min="6939" max="6939" width="30.33203125" style="1" customWidth="1"/>
    <col min="6940" max="6940" width="5" style="1" customWidth="1"/>
    <col min="6941" max="6941" width="0" style="1" hidden="1" customWidth="1"/>
    <col min="6942" max="6942" width="14.33203125" style="1" customWidth="1"/>
    <col min="6943" max="6943" width="5.6640625" style="1" customWidth="1"/>
    <col min="6944" max="6944" width="0" style="1" hidden="1" customWidth="1"/>
    <col min="6945" max="6945" width="17.33203125" style="1" customWidth="1"/>
    <col min="6946" max="6946" width="12.6640625" style="1" customWidth="1"/>
    <col min="6947" max="6947" width="0" style="1" hidden="1" customWidth="1"/>
    <col min="6948" max="6948" width="5.33203125" style="1" customWidth="1"/>
    <col min="6949" max="6949" width="0" style="1" hidden="1" customWidth="1"/>
    <col min="6950" max="6950" width="17" style="1" customWidth="1"/>
    <col min="6951" max="6951" width="6.33203125" style="1" customWidth="1"/>
    <col min="6952" max="6952" width="0" style="1" hidden="1" customWidth="1"/>
    <col min="6953" max="6953" width="14.33203125" style="1" customWidth="1"/>
    <col min="6954" max="6954" width="7.5546875" style="1" customWidth="1"/>
    <col min="6955" max="6955" width="0" style="1" hidden="1" customWidth="1"/>
    <col min="6956" max="6957" width="14.33203125" style="1" customWidth="1"/>
    <col min="6958" max="6958" width="20.88671875" style="1" customWidth="1"/>
    <col min="6959" max="6959" width="14.44140625" style="1" customWidth="1"/>
    <col min="6960" max="6960" width="15" style="1" customWidth="1"/>
    <col min="6961" max="6961" width="2.6640625" style="1" customWidth="1"/>
    <col min="6962" max="6962" width="11.6640625" style="1" customWidth="1"/>
    <col min="6963" max="6963" width="11.5546875" style="1" customWidth="1"/>
    <col min="6964" max="6964" width="2.33203125" style="1" customWidth="1"/>
    <col min="6965" max="6965" width="41" style="1" customWidth="1"/>
    <col min="6966" max="6966" width="14.33203125" style="1" customWidth="1"/>
    <col min="6967" max="6968" width="11.5546875" style="1" customWidth="1"/>
    <col min="6969" max="6969" width="21.88671875" style="1" customWidth="1"/>
    <col min="6970" max="7161" width="11.5546875" style="1"/>
    <col min="7162" max="7162" width="21.88671875" style="1" customWidth="1"/>
    <col min="7163" max="7163" width="13.88671875" style="1" customWidth="1"/>
    <col min="7164" max="7164" width="38.6640625" style="1" customWidth="1"/>
    <col min="7165" max="7165" width="3" style="1" bestFit="1" customWidth="1"/>
    <col min="7166" max="7166" width="32.33203125" style="1" customWidth="1"/>
    <col min="7167" max="7167" width="46.33203125" style="1" customWidth="1"/>
    <col min="7168" max="7168" width="19" style="1" customWidth="1"/>
    <col min="7169" max="7169" width="0" style="1" hidden="1" customWidth="1"/>
    <col min="7170" max="7170" width="17.6640625" style="1" customWidth="1"/>
    <col min="7171" max="7171" width="0" style="1" hidden="1" customWidth="1"/>
    <col min="7172" max="7172" width="22.33203125" style="1" customWidth="1"/>
    <col min="7173" max="7173" width="5.33203125" style="1" customWidth="1"/>
    <col min="7174" max="7174" width="36.33203125" style="1" customWidth="1"/>
    <col min="7175" max="7175" width="5.6640625" style="1" customWidth="1"/>
    <col min="7176" max="7176" width="0" style="1" hidden="1" customWidth="1"/>
    <col min="7177" max="7177" width="20.6640625" style="1" customWidth="1"/>
    <col min="7178" max="7178" width="4.88671875" style="1" customWidth="1"/>
    <col min="7179" max="7179" width="0" style="1" hidden="1" customWidth="1"/>
    <col min="7180" max="7180" width="24.6640625" style="1" customWidth="1"/>
    <col min="7181" max="7181" width="12.33203125" style="1" customWidth="1"/>
    <col min="7182" max="7182" width="0" style="1" hidden="1" customWidth="1"/>
    <col min="7183" max="7183" width="3.44140625" style="1" customWidth="1"/>
    <col min="7184" max="7184" width="0" style="1" hidden="1" customWidth="1"/>
    <col min="7185" max="7185" width="17.6640625" style="1" customWidth="1"/>
    <col min="7186" max="7186" width="3.44140625" style="1" customWidth="1"/>
    <col min="7187" max="7187" width="0" style="1" hidden="1" customWidth="1"/>
    <col min="7188" max="7188" width="23.6640625" style="1" customWidth="1"/>
    <col min="7189" max="7189" width="10" style="1" customWidth="1"/>
    <col min="7190" max="7190" width="0" style="1" hidden="1" customWidth="1"/>
    <col min="7191" max="7192" width="14.6640625" style="1" customWidth="1"/>
    <col min="7193" max="7193" width="12.88671875" style="1" customWidth="1"/>
    <col min="7194" max="7194" width="3.33203125" style="1" customWidth="1"/>
    <col min="7195" max="7195" width="30.33203125" style="1" customWidth="1"/>
    <col min="7196" max="7196" width="5" style="1" customWidth="1"/>
    <col min="7197" max="7197" width="0" style="1" hidden="1" customWidth="1"/>
    <col min="7198" max="7198" width="14.33203125" style="1" customWidth="1"/>
    <col min="7199" max="7199" width="5.6640625" style="1" customWidth="1"/>
    <col min="7200" max="7200" width="0" style="1" hidden="1" customWidth="1"/>
    <col min="7201" max="7201" width="17.33203125" style="1" customWidth="1"/>
    <col min="7202" max="7202" width="12.6640625" style="1" customWidth="1"/>
    <col min="7203" max="7203" width="0" style="1" hidden="1" customWidth="1"/>
    <col min="7204" max="7204" width="5.33203125" style="1" customWidth="1"/>
    <col min="7205" max="7205" width="0" style="1" hidden="1" customWidth="1"/>
    <col min="7206" max="7206" width="17" style="1" customWidth="1"/>
    <col min="7207" max="7207" width="6.33203125" style="1" customWidth="1"/>
    <col min="7208" max="7208" width="0" style="1" hidden="1" customWidth="1"/>
    <col min="7209" max="7209" width="14.33203125" style="1" customWidth="1"/>
    <col min="7210" max="7210" width="7.5546875" style="1" customWidth="1"/>
    <col min="7211" max="7211" width="0" style="1" hidden="1" customWidth="1"/>
    <col min="7212" max="7213" width="14.33203125" style="1" customWidth="1"/>
    <col min="7214" max="7214" width="20.88671875" style="1" customWidth="1"/>
    <col min="7215" max="7215" width="14.44140625" style="1" customWidth="1"/>
    <col min="7216" max="7216" width="15" style="1" customWidth="1"/>
    <col min="7217" max="7217" width="2.6640625" style="1" customWidth="1"/>
    <col min="7218" max="7218" width="11.6640625" style="1" customWidth="1"/>
    <col min="7219" max="7219" width="11.5546875" style="1" customWidth="1"/>
    <col min="7220" max="7220" width="2.33203125" style="1" customWidth="1"/>
    <col min="7221" max="7221" width="41" style="1" customWidth="1"/>
    <col min="7222" max="7222" width="14.33203125" style="1" customWidth="1"/>
    <col min="7223" max="7224" width="11.5546875" style="1" customWidth="1"/>
    <col min="7225" max="7225" width="21.88671875" style="1" customWidth="1"/>
    <col min="7226" max="7417" width="11.5546875" style="1"/>
    <col min="7418" max="7418" width="21.88671875" style="1" customWidth="1"/>
    <col min="7419" max="7419" width="13.88671875" style="1" customWidth="1"/>
    <col min="7420" max="7420" width="38.6640625" style="1" customWidth="1"/>
    <col min="7421" max="7421" width="3" style="1" bestFit="1" customWidth="1"/>
    <col min="7422" max="7422" width="32.33203125" style="1" customWidth="1"/>
    <col min="7423" max="7423" width="46.33203125" style="1" customWidth="1"/>
    <col min="7424" max="7424" width="19" style="1" customWidth="1"/>
    <col min="7425" max="7425" width="0" style="1" hidden="1" customWidth="1"/>
    <col min="7426" max="7426" width="17.6640625" style="1" customWidth="1"/>
    <col min="7427" max="7427" width="0" style="1" hidden="1" customWidth="1"/>
    <col min="7428" max="7428" width="22.33203125" style="1" customWidth="1"/>
    <col min="7429" max="7429" width="5.33203125" style="1" customWidth="1"/>
    <col min="7430" max="7430" width="36.33203125" style="1" customWidth="1"/>
    <col min="7431" max="7431" width="5.6640625" style="1" customWidth="1"/>
    <col min="7432" max="7432" width="0" style="1" hidden="1" customWidth="1"/>
    <col min="7433" max="7433" width="20.6640625" style="1" customWidth="1"/>
    <col min="7434" max="7434" width="4.88671875" style="1" customWidth="1"/>
    <col min="7435" max="7435" width="0" style="1" hidden="1" customWidth="1"/>
    <col min="7436" max="7436" width="24.6640625" style="1" customWidth="1"/>
    <col min="7437" max="7437" width="12.33203125" style="1" customWidth="1"/>
    <col min="7438" max="7438" width="0" style="1" hidden="1" customWidth="1"/>
    <col min="7439" max="7439" width="3.44140625" style="1" customWidth="1"/>
    <col min="7440" max="7440" width="0" style="1" hidden="1" customWidth="1"/>
    <col min="7441" max="7441" width="17.6640625" style="1" customWidth="1"/>
    <col min="7442" max="7442" width="3.44140625" style="1" customWidth="1"/>
    <col min="7443" max="7443" width="0" style="1" hidden="1" customWidth="1"/>
    <col min="7444" max="7444" width="23.6640625" style="1" customWidth="1"/>
    <col min="7445" max="7445" width="10" style="1" customWidth="1"/>
    <col min="7446" max="7446" width="0" style="1" hidden="1" customWidth="1"/>
    <col min="7447" max="7448" width="14.6640625" style="1" customWidth="1"/>
    <col min="7449" max="7449" width="12.88671875" style="1" customWidth="1"/>
    <col min="7450" max="7450" width="3.33203125" style="1" customWidth="1"/>
    <col min="7451" max="7451" width="30.33203125" style="1" customWidth="1"/>
    <col min="7452" max="7452" width="5" style="1" customWidth="1"/>
    <col min="7453" max="7453" width="0" style="1" hidden="1" customWidth="1"/>
    <col min="7454" max="7454" width="14.33203125" style="1" customWidth="1"/>
    <col min="7455" max="7455" width="5.6640625" style="1" customWidth="1"/>
    <col min="7456" max="7456" width="0" style="1" hidden="1" customWidth="1"/>
    <col min="7457" max="7457" width="17.33203125" style="1" customWidth="1"/>
    <col min="7458" max="7458" width="12.6640625" style="1" customWidth="1"/>
    <col min="7459" max="7459" width="0" style="1" hidden="1" customWidth="1"/>
    <col min="7460" max="7460" width="5.33203125" style="1" customWidth="1"/>
    <col min="7461" max="7461" width="0" style="1" hidden="1" customWidth="1"/>
    <col min="7462" max="7462" width="17" style="1" customWidth="1"/>
    <col min="7463" max="7463" width="6.33203125" style="1" customWidth="1"/>
    <col min="7464" max="7464" width="0" style="1" hidden="1" customWidth="1"/>
    <col min="7465" max="7465" width="14.33203125" style="1" customWidth="1"/>
    <col min="7466" max="7466" width="7.5546875" style="1" customWidth="1"/>
    <col min="7467" max="7467" width="0" style="1" hidden="1" customWidth="1"/>
    <col min="7468" max="7469" width="14.33203125" style="1" customWidth="1"/>
    <col min="7470" max="7470" width="20.88671875" style="1" customWidth="1"/>
    <col min="7471" max="7471" width="14.44140625" style="1" customWidth="1"/>
    <col min="7472" max="7472" width="15" style="1" customWidth="1"/>
    <col min="7473" max="7473" width="2.6640625" style="1" customWidth="1"/>
    <col min="7474" max="7474" width="11.6640625" style="1" customWidth="1"/>
    <col min="7475" max="7475" width="11.5546875" style="1" customWidth="1"/>
    <col min="7476" max="7476" width="2.33203125" style="1" customWidth="1"/>
    <col min="7477" max="7477" width="41" style="1" customWidth="1"/>
    <col min="7478" max="7478" width="14.33203125" style="1" customWidth="1"/>
    <col min="7479" max="7480" width="11.5546875" style="1" customWidth="1"/>
    <col min="7481" max="7481" width="21.88671875" style="1" customWidth="1"/>
    <col min="7482" max="7673" width="11.5546875" style="1"/>
    <col min="7674" max="7674" width="21.88671875" style="1" customWidth="1"/>
    <col min="7675" max="7675" width="13.88671875" style="1" customWidth="1"/>
    <col min="7676" max="7676" width="38.6640625" style="1" customWidth="1"/>
    <col min="7677" max="7677" width="3" style="1" bestFit="1" customWidth="1"/>
    <col min="7678" max="7678" width="32.33203125" style="1" customWidth="1"/>
    <col min="7679" max="7679" width="46.33203125" style="1" customWidth="1"/>
    <col min="7680" max="7680" width="19" style="1" customWidth="1"/>
    <col min="7681" max="7681" width="0" style="1" hidden="1" customWidth="1"/>
    <col min="7682" max="7682" width="17.6640625" style="1" customWidth="1"/>
    <col min="7683" max="7683" width="0" style="1" hidden="1" customWidth="1"/>
    <col min="7684" max="7684" width="22.33203125" style="1" customWidth="1"/>
    <col min="7685" max="7685" width="5.33203125" style="1" customWidth="1"/>
    <col min="7686" max="7686" width="36.33203125" style="1" customWidth="1"/>
    <col min="7687" max="7687" width="5.6640625" style="1" customWidth="1"/>
    <col min="7688" max="7688" width="0" style="1" hidden="1" customWidth="1"/>
    <col min="7689" max="7689" width="20.6640625" style="1" customWidth="1"/>
    <col min="7690" max="7690" width="4.88671875" style="1" customWidth="1"/>
    <col min="7691" max="7691" width="0" style="1" hidden="1" customWidth="1"/>
    <col min="7692" max="7692" width="24.6640625" style="1" customWidth="1"/>
    <col min="7693" max="7693" width="12.33203125" style="1" customWidth="1"/>
    <col min="7694" max="7694" width="0" style="1" hidden="1" customWidth="1"/>
    <col min="7695" max="7695" width="3.44140625" style="1" customWidth="1"/>
    <col min="7696" max="7696" width="0" style="1" hidden="1" customWidth="1"/>
    <col min="7697" max="7697" width="17.6640625" style="1" customWidth="1"/>
    <col min="7698" max="7698" width="3.44140625" style="1" customWidth="1"/>
    <col min="7699" max="7699" width="0" style="1" hidden="1" customWidth="1"/>
    <col min="7700" max="7700" width="23.6640625" style="1" customWidth="1"/>
    <col min="7701" max="7701" width="10" style="1" customWidth="1"/>
    <col min="7702" max="7702" width="0" style="1" hidden="1" customWidth="1"/>
    <col min="7703" max="7704" width="14.6640625" style="1" customWidth="1"/>
    <col min="7705" max="7705" width="12.88671875" style="1" customWidth="1"/>
    <col min="7706" max="7706" width="3.33203125" style="1" customWidth="1"/>
    <col min="7707" max="7707" width="30.33203125" style="1" customWidth="1"/>
    <col min="7708" max="7708" width="5" style="1" customWidth="1"/>
    <col min="7709" max="7709" width="0" style="1" hidden="1" customWidth="1"/>
    <col min="7710" max="7710" width="14.33203125" style="1" customWidth="1"/>
    <col min="7711" max="7711" width="5.6640625" style="1" customWidth="1"/>
    <col min="7712" max="7712" width="0" style="1" hidden="1" customWidth="1"/>
    <col min="7713" max="7713" width="17.33203125" style="1" customWidth="1"/>
    <col min="7714" max="7714" width="12.6640625" style="1" customWidth="1"/>
    <col min="7715" max="7715" width="0" style="1" hidden="1" customWidth="1"/>
    <col min="7716" max="7716" width="5.33203125" style="1" customWidth="1"/>
    <col min="7717" max="7717" width="0" style="1" hidden="1" customWidth="1"/>
    <col min="7718" max="7718" width="17" style="1" customWidth="1"/>
    <col min="7719" max="7719" width="6.33203125" style="1" customWidth="1"/>
    <col min="7720" max="7720" width="0" style="1" hidden="1" customWidth="1"/>
    <col min="7721" max="7721" width="14.33203125" style="1" customWidth="1"/>
    <col min="7722" max="7722" width="7.5546875" style="1" customWidth="1"/>
    <col min="7723" max="7723" width="0" style="1" hidden="1" customWidth="1"/>
    <col min="7724" max="7725" width="14.33203125" style="1" customWidth="1"/>
    <col min="7726" max="7726" width="20.88671875" style="1" customWidth="1"/>
    <col min="7727" max="7727" width="14.44140625" style="1" customWidth="1"/>
    <col min="7728" max="7728" width="15" style="1" customWidth="1"/>
    <col min="7729" max="7729" width="2.6640625" style="1" customWidth="1"/>
    <col min="7730" max="7730" width="11.6640625" style="1" customWidth="1"/>
    <col min="7731" max="7731" width="11.5546875" style="1" customWidth="1"/>
    <col min="7732" max="7732" width="2.33203125" style="1" customWidth="1"/>
    <col min="7733" max="7733" width="41" style="1" customWidth="1"/>
    <col min="7734" max="7734" width="14.33203125" style="1" customWidth="1"/>
    <col min="7735" max="7736" width="11.5546875" style="1" customWidth="1"/>
    <col min="7737" max="7737" width="21.88671875" style="1" customWidth="1"/>
    <col min="7738" max="7929" width="11.5546875" style="1"/>
    <col min="7930" max="7930" width="21.88671875" style="1" customWidth="1"/>
    <col min="7931" max="7931" width="13.88671875" style="1" customWidth="1"/>
    <col min="7932" max="7932" width="38.6640625" style="1" customWidth="1"/>
    <col min="7933" max="7933" width="3" style="1" bestFit="1" customWidth="1"/>
    <col min="7934" max="7934" width="32.33203125" style="1" customWidth="1"/>
    <col min="7935" max="7935" width="46.33203125" style="1" customWidth="1"/>
    <col min="7936" max="7936" width="19" style="1" customWidth="1"/>
    <col min="7937" max="7937" width="0" style="1" hidden="1" customWidth="1"/>
    <col min="7938" max="7938" width="17.6640625" style="1" customWidth="1"/>
    <col min="7939" max="7939" width="0" style="1" hidden="1" customWidth="1"/>
    <col min="7940" max="7940" width="22.33203125" style="1" customWidth="1"/>
    <col min="7941" max="7941" width="5.33203125" style="1" customWidth="1"/>
    <col min="7942" max="7942" width="36.33203125" style="1" customWidth="1"/>
    <col min="7943" max="7943" width="5.6640625" style="1" customWidth="1"/>
    <col min="7944" max="7944" width="0" style="1" hidden="1" customWidth="1"/>
    <col min="7945" max="7945" width="20.6640625" style="1" customWidth="1"/>
    <col min="7946" max="7946" width="4.88671875" style="1" customWidth="1"/>
    <col min="7947" max="7947" width="0" style="1" hidden="1" customWidth="1"/>
    <col min="7948" max="7948" width="24.6640625" style="1" customWidth="1"/>
    <col min="7949" max="7949" width="12.33203125" style="1" customWidth="1"/>
    <col min="7950" max="7950" width="0" style="1" hidden="1" customWidth="1"/>
    <col min="7951" max="7951" width="3.44140625" style="1" customWidth="1"/>
    <col min="7952" max="7952" width="0" style="1" hidden="1" customWidth="1"/>
    <col min="7953" max="7953" width="17.6640625" style="1" customWidth="1"/>
    <col min="7954" max="7954" width="3.44140625" style="1" customWidth="1"/>
    <col min="7955" max="7955" width="0" style="1" hidden="1" customWidth="1"/>
    <col min="7956" max="7956" width="23.6640625" style="1" customWidth="1"/>
    <col min="7957" max="7957" width="10" style="1" customWidth="1"/>
    <col min="7958" max="7958" width="0" style="1" hidden="1" customWidth="1"/>
    <col min="7959" max="7960" width="14.6640625" style="1" customWidth="1"/>
    <col min="7961" max="7961" width="12.88671875" style="1" customWidth="1"/>
    <col min="7962" max="7962" width="3.33203125" style="1" customWidth="1"/>
    <col min="7963" max="7963" width="30.33203125" style="1" customWidth="1"/>
    <col min="7964" max="7964" width="5" style="1" customWidth="1"/>
    <col min="7965" max="7965" width="0" style="1" hidden="1" customWidth="1"/>
    <col min="7966" max="7966" width="14.33203125" style="1" customWidth="1"/>
    <col min="7967" max="7967" width="5.6640625" style="1" customWidth="1"/>
    <col min="7968" max="7968" width="0" style="1" hidden="1" customWidth="1"/>
    <col min="7969" max="7969" width="17.33203125" style="1" customWidth="1"/>
    <col min="7970" max="7970" width="12.6640625" style="1" customWidth="1"/>
    <col min="7971" max="7971" width="0" style="1" hidden="1" customWidth="1"/>
    <col min="7972" max="7972" width="5.33203125" style="1" customWidth="1"/>
    <col min="7973" max="7973" width="0" style="1" hidden="1" customWidth="1"/>
    <col min="7974" max="7974" width="17" style="1" customWidth="1"/>
    <col min="7975" max="7975" width="6.33203125" style="1" customWidth="1"/>
    <col min="7976" max="7976" width="0" style="1" hidden="1" customWidth="1"/>
    <col min="7977" max="7977" width="14.33203125" style="1" customWidth="1"/>
    <col min="7978" max="7978" width="7.5546875" style="1" customWidth="1"/>
    <col min="7979" max="7979" width="0" style="1" hidden="1" customWidth="1"/>
    <col min="7980" max="7981" width="14.33203125" style="1" customWidth="1"/>
    <col min="7982" max="7982" width="20.88671875" style="1" customWidth="1"/>
    <col min="7983" max="7983" width="14.44140625" style="1" customWidth="1"/>
    <col min="7984" max="7984" width="15" style="1" customWidth="1"/>
    <col min="7985" max="7985" width="2.6640625" style="1" customWidth="1"/>
    <col min="7986" max="7986" width="11.6640625" style="1" customWidth="1"/>
    <col min="7987" max="7987" width="11.5546875" style="1" customWidth="1"/>
    <col min="7988" max="7988" width="2.33203125" style="1" customWidth="1"/>
    <col min="7989" max="7989" width="41" style="1" customWidth="1"/>
    <col min="7990" max="7990" width="14.33203125" style="1" customWidth="1"/>
    <col min="7991" max="7992" width="11.5546875" style="1" customWidth="1"/>
    <col min="7993" max="7993" width="21.88671875" style="1" customWidth="1"/>
    <col min="7994" max="8185" width="11.5546875" style="1"/>
    <col min="8186" max="8186" width="21.88671875" style="1" customWidth="1"/>
    <col min="8187" max="8187" width="13.88671875" style="1" customWidth="1"/>
    <col min="8188" max="8188" width="38.6640625" style="1" customWidth="1"/>
    <col min="8189" max="8189" width="3" style="1" bestFit="1" customWidth="1"/>
    <col min="8190" max="8190" width="32.33203125" style="1" customWidth="1"/>
    <col min="8191" max="8191" width="46.33203125" style="1" customWidth="1"/>
    <col min="8192" max="8192" width="19" style="1" customWidth="1"/>
    <col min="8193" max="8193" width="0" style="1" hidden="1" customWidth="1"/>
    <col min="8194" max="8194" width="17.6640625" style="1" customWidth="1"/>
    <col min="8195" max="8195" width="0" style="1" hidden="1" customWidth="1"/>
    <col min="8196" max="8196" width="22.33203125" style="1" customWidth="1"/>
    <col min="8197" max="8197" width="5.33203125" style="1" customWidth="1"/>
    <col min="8198" max="8198" width="36.33203125" style="1" customWidth="1"/>
    <col min="8199" max="8199" width="5.6640625" style="1" customWidth="1"/>
    <col min="8200" max="8200" width="0" style="1" hidden="1" customWidth="1"/>
    <col min="8201" max="8201" width="20.6640625" style="1" customWidth="1"/>
    <col min="8202" max="8202" width="4.88671875" style="1" customWidth="1"/>
    <col min="8203" max="8203" width="0" style="1" hidden="1" customWidth="1"/>
    <col min="8204" max="8204" width="24.6640625" style="1" customWidth="1"/>
    <col min="8205" max="8205" width="12.33203125" style="1" customWidth="1"/>
    <col min="8206" max="8206" width="0" style="1" hidden="1" customWidth="1"/>
    <col min="8207" max="8207" width="3.44140625" style="1" customWidth="1"/>
    <col min="8208" max="8208" width="0" style="1" hidden="1" customWidth="1"/>
    <col min="8209" max="8209" width="17.6640625" style="1" customWidth="1"/>
    <col min="8210" max="8210" width="3.44140625" style="1" customWidth="1"/>
    <col min="8211" max="8211" width="0" style="1" hidden="1" customWidth="1"/>
    <col min="8212" max="8212" width="23.6640625" style="1" customWidth="1"/>
    <col min="8213" max="8213" width="10" style="1" customWidth="1"/>
    <col min="8214" max="8214" width="0" style="1" hidden="1" customWidth="1"/>
    <col min="8215" max="8216" width="14.6640625" style="1" customWidth="1"/>
    <col min="8217" max="8217" width="12.88671875" style="1" customWidth="1"/>
    <col min="8218" max="8218" width="3.33203125" style="1" customWidth="1"/>
    <col min="8219" max="8219" width="30.33203125" style="1" customWidth="1"/>
    <col min="8220" max="8220" width="5" style="1" customWidth="1"/>
    <col min="8221" max="8221" width="0" style="1" hidden="1" customWidth="1"/>
    <col min="8222" max="8222" width="14.33203125" style="1" customWidth="1"/>
    <col min="8223" max="8223" width="5.6640625" style="1" customWidth="1"/>
    <col min="8224" max="8224" width="0" style="1" hidden="1" customWidth="1"/>
    <col min="8225" max="8225" width="17.33203125" style="1" customWidth="1"/>
    <col min="8226" max="8226" width="12.6640625" style="1" customWidth="1"/>
    <col min="8227" max="8227" width="0" style="1" hidden="1" customWidth="1"/>
    <col min="8228" max="8228" width="5.33203125" style="1" customWidth="1"/>
    <col min="8229" max="8229" width="0" style="1" hidden="1" customWidth="1"/>
    <col min="8230" max="8230" width="17" style="1" customWidth="1"/>
    <col min="8231" max="8231" width="6.33203125" style="1" customWidth="1"/>
    <col min="8232" max="8232" width="0" style="1" hidden="1" customWidth="1"/>
    <col min="8233" max="8233" width="14.33203125" style="1" customWidth="1"/>
    <col min="8234" max="8234" width="7.5546875" style="1" customWidth="1"/>
    <col min="8235" max="8235" width="0" style="1" hidden="1" customWidth="1"/>
    <col min="8236" max="8237" width="14.33203125" style="1" customWidth="1"/>
    <col min="8238" max="8238" width="20.88671875" style="1" customWidth="1"/>
    <col min="8239" max="8239" width="14.44140625" style="1" customWidth="1"/>
    <col min="8240" max="8240" width="15" style="1" customWidth="1"/>
    <col min="8241" max="8241" width="2.6640625" style="1" customWidth="1"/>
    <col min="8242" max="8242" width="11.6640625" style="1" customWidth="1"/>
    <col min="8243" max="8243" width="11.5546875" style="1" customWidth="1"/>
    <col min="8244" max="8244" width="2.33203125" style="1" customWidth="1"/>
    <col min="8245" max="8245" width="41" style="1" customWidth="1"/>
    <col min="8246" max="8246" width="14.33203125" style="1" customWidth="1"/>
    <col min="8247" max="8248" width="11.5546875" style="1" customWidth="1"/>
    <col min="8249" max="8249" width="21.88671875" style="1" customWidth="1"/>
    <col min="8250" max="8441" width="11.5546875" style="1"/>
    <col min="8442" max="8442" width="21.88671875" style="1" customWidth="1"/>
    <col min="8443" max="8443" width="13.88671875" style="1" customWidth="1"/>
    <col min="8444" max="8444" width="38.6640625" style="1" customWidth="1"/>
    <col min="8445" max="8445" width="3" style="1" bestFit="1" customWidth="1"/>
    <col min="8446" max="8446" width="32.33203125" style="1" customWidth="1"/>
    <col min="8447" max="8447" width="46.33203125" style="1" customWidth="1"/>
    <col min="8448" max="8448" width="19" style="1" customWidth="1"/>
    <col min="8449" max="8449" width="0" style="1" hidden="1" customWidth="1"/>
    <col min="8450" max="8450" width="17.6640625" style="1" customWidth="1"/>
    <col min="8451" max="8451" width="0" style="1" hidden="1" customWidth="1"/>
    <col min="8452" max="8452" width="22.33203125" style="1" customWidth="1"/>
    <col min="8453" max="8453" width="5.33203125" style="1" customWidth="1"/>
    <col min="8454" max="8454" width="36.33203125" style="1" customWidth="1"/>
    <col min="8455" max="8455" width="5.6640625" style="1" customWidth="1"/>
    <col min="8456" max="8456" width="0" style="1" hidden="1" customWidth="1"/>
    <col min="8457" max="8457" width="20.6640625" style="1" customWidth="1"/>
    <col min="8458" max="8458" width="4.88671875" style="1" customWidth="1"/>
    <col min="8459" max="8459" width="0" style="1" hidden="1" customWidth="1"/>
    <col min="8460" max="8460" width="24.6640625" style="1" customWidth="1"/>
    <col min="8461" max="8461" width="12.33203125" style="1" customWidth="1"/>
    <col min="8462" max="8462" width="0" style="1" hidden="1" customWidth="1"/>
    <col min="8463" max="8463" width="3.44140625" style="1" customWidth="1"/>
    <col min="8464" max="8464" width="0" style="1" hidden="1" customWidth="1"/>
    <col min="8465" max="8465" width="17.6640625" style="1" customWidth="1"/>
    <col min="8466" max="8466" width="3.44140625" style="1" customWidth="1"/>
    <col min="8467" max="8467" width="0" style="1" hidden="1" customWidth="1"/>
    <col min="8468" max="8468" width="23.6640625" style="1" customWidth="1"/>
    <col min="8469" max="8469" width="10" style="1" customWidth="1"/>
    <col min="8470" max="8470" width="0" style="1" hidden="1" customWidth="1"/>
    <col min="8471" max="8472" width="14.6640625" style="1" customWidth="1"/>
    <col min="8473" max="8473" width="12.88671875" style="1" customWidth="1"/>
    <col min="8474" max="8474" width="3.33203125" style="1" customWidth="1"/>
    <col min="8475" max="8475" width="30.33203125" style="1" customWidth="1"/>
    <col min="8476" max="8476" width="5" style="1" customWidth="1"/>
    <col min="8477" max="8477" width="0" style="1" hidden="1" customWidth="1"/>
    <col min="8478" max="8478" width="14.33203125" style="1" customWidth="1"/>
    <col min="8479" max="8479" width="5.6640625" style="1" customWidth="1"/>
    <col min="8480" max="8480" width="0" style="1" hidden="1" customWidth="1"/>
    <col min="8481" max="8481" width="17.33203125" style="1" customWidth="1"/>
    <col min="8482" max="8482" width="12.6640625" style="1" customWidth="1"/>
    <col min="8483" max="8483" width="0" style="1" hidden="1" customWidth="1"/>
    <col min="8484" max="8484" width="5.33203125" style="1" customWidth="1"/>
    <col min="8485" max="8485" width="0" style="1" hidden="1" customWidth="1"/>
    <col min="8486" max="8486" width="17" style="1" customWidth="1"/>
    <col min="8487" max="8487" width="6.33203125" style="1" customWidth="1"/>
    <col min="8488" max="8488" width="0" style="1" hidden="1" customWidth="1"/>
    <col min="8489" max="8489" width="14.33203125" style="1" customWidth="1"/>
    <col min="8490" max="8490" width="7.5546875" style="1" customWidth="1"/>
    <col min="8491" max="8491" width="0" style="1" hidden="1" customWidth="1"/>
    <col min="8492" max="8493" width="14.33203125" style="1" customWidth="1"/>
    <col min="8494" max="8494" width="20.88671875" style="1" customWidth="1"/>
    <col min="8495" max="8495" width="14.44140625" style="1" customWidth="1"/>
    <col min="8496" max="8496" width="15" style="1" customWidth="1"/>
    <col min="8497" max="8497" width="2.6640625" style="1" customWidth="1"/>
    <col min="8498" max="8498" width="11.6640625" style="1" customWidth="1"/>
    <col min="8499" max="8499" width="11.5546875" style="1" customWidth="1"/>
    <col min="8500" max="8500" width="2.33203125" style="1" customWidth="1"/>
    <col min="8501" max="8501" width="41" style="1" customWidth="1"/>
    <col min="8502" max="8502" width="14.33203125" style="1" customWidth="1"/>
    <col min="8503" max="8504" width="11.5546875" style="1" customWidth="1"/>
    <col min="8505" max="8505" width="21.88671875" style="1" customWidth="1"/>
    <col min="8506" max="8697" width="11.5546875" style="1"/>
    <col min="8698" max="8698" width="21.88671875" style="1" customWidth="1"/>
    <col min="8699" max="8699" width="13.88671875" style="1" customWidth="1"/>
    <col min="8700" max="8700" width="38.6640625" style="1" customWidth="1"/>
    <col min="8701" max="8701" width="3" style="1" bestFit="1" customWidth="1"/>
    <col min="8702" max="8702" width="32.33203125" style="1" customWidth="1"/>
    <col min="8703" max="8703" width="46.33203125" style="1" customWidth="1"/>
    <col min="8704" max="8704" width="19" style="1" customWidth="1"/>
    <col min="8705" max="8705" width="0" style="1" hidden="1" customWidth="1"/>
    <col min="8706" max="8706" width="17.6640625" style="1" customWidth="1"/>
    <col min="8707" max="8707" width="0" style="1" hidden="1" customWidth="1"/>
    <col min="8708" max="8708" width="22.33203125" style="1" customWidth="1"/>
    <col min="8709" max="8709" width="5.33203125" style="1" customWidth="1"/>
    <col min="8710" max="8710" width="36.33203125" style="1" customWidth="1"/>
    <col min="8711" max="8711" width="5.6640625" style="1" customWidth="1"/>
    <col min="8712" max="8712" width="0" style="1" hidden="1" customWidth="1"/>
    <col min="8713" max="8713" width="20.6640625" style="1" customWidth="1"/>
    <col min="8714" max="8714" width="4.88671875" style="1" customWidth="1"/>
    <col min="8715" max="8715" width="0" style="1" hidden="1" customWidth="1"/>
    <col min="8716" max="8716" width="24.6640625" style="1" customWidth="1"/>
    <col min="8717" max="8717" width="12.33203125" style="1" customWidth="1"/>
    <col min="8718" max="8718" width="0" style="1" hidden="1" customWidth="1"/>
    <col min="8719" max="8719" width="3.44140625" style="1" customWidth="1"/>
    <col min="8720" max="8720" width="0" style="1" hidden="1" customWidth="1"/>
    <col min="8721" max="8721" width="17.6640625" style="1" customWidth="1"/>
    <col min="8722" max="8722" width="3.44140625" style="1" customWidth="1"/>
    <col min="8723" max="8723" width="0" style="1" hidden="1" customWidth="1"/>
    <col min="8724" max="8724" width="23.6640625" style="1" customWidth="1"/>
    <col min="8725" max="8725" width="10" style="1" customWidth="1"/>
    <col min="8726" max="8726" width="0" style="1" hidden="1" customWidth="1"/>
    <col min="8727" max="8728" width="14.6640625" style="1" customWidth="1"/>
    <col min="8729" max="8729" width="12.88671875" style="1" customWidth="1"/>
    <col min="8730" max="8730" width="3.33203125" style="1" customWidth="1"/>
    <col min="8731" max="8731" width="30.33203125" style="1" customWidth="1"/>
    <col min="8732" max="8732" width="5" style="1" customWidth="1"/>
    <col min="8733" max="8733" width="0" style="1" hidden="1" customWidth="1"/>
    <col min="8734" max="8734" width="14.33203125" style="1" customWidth="1"/>
    <col min="8735" max="8735" width="5.6640625" style="1" customWidth="1"/>
    <col min="8736" max="8736" width="0" style="1" hidden="1" customWidth="1"/>
    <col min="8737" max="8737" width="17.33203125" style="1" customWidth="1"/>
    <col min="8738" max="8738" width="12.6640625" style="1" customWidth="1"/>
    <col min="8739" max="8739" width="0" style="1" hidden="1" customWidth="1"/>
    <col min="8740" max="8740" width="5.33203125" style="1" customWidth="1"/>
    <col min="8741" max="8741" width="0" style="1" hidden="1" customWidth="1"/>
    <col min="8742" max="8742" width="17" style="1" customWidth="1"/>
    <col min="8743" max="8743" width="6.33203125" style="1" customWidth="1"/>
    <col min="8744" max="8744" width="0" style="1" hidden="1" customWidth="1"/>
    <col min="8745" max="8745" width="14.33203125" style="1" customWidth="1"/>
    <col min="8746" max="8746" width="7.5546875" style="1" customWidth="1"/>
    <col min="8747" max="8747" width="0" style="1" hidden="1" customWidth="1"/>
    <col min="8748" max="8749" width="14.33203125" style="1" customWidth="1"/>
    <col min="8750" max="8750" width="20.88671875" style="1" customWidth="1"/>
    <col min="8751" max="8751" width="14.44140625" style="1" customWidth="1"/>
    <col min="8752" max="8752" width="15" style="1" customWidth="1"/>
    <col min="8753" max="8753" width="2.6640625" style="1" customWidth="1"/>
    <col min="8754" max="8754" width="11.6640625" style="1" customWidth="1"/>
    <col min="8755" max="8755" width="11.5546875" style="1" customWidth="1"/>
    <col min="8756" max="8756" width="2.33203125" style="1" customWidth="1"/>
    <col min="8757" max="8757" width="41" style="1" customWidth="1"/>
    <col min="8758" max="8758" width="14.33203125" style="1" customWidth="1"/>
    <col min="8759" max="8760" width="11.5546875" style="1" customWidth="1"/>
    <col min="8761" max="8761" width="21.88671875" style="1" customWidth="1"/>
    <col min="8762" max="8953" width="11.5546875" style="1"/>
    <col min="8954" max="8954" width="21.88671875" style="1" customWidth="1"/>
    <col min="8955" max="8955" width="13.88671875" style="1" customWidth="1"/>
    <col min="8956" max="8956" width="38.6640625" style="1" customWidth="1"/>
    <col min="8957" max="8957" width="3" style="1" bestFit="1" customWidth="1"/>
    <col min="8958" max="8958" width="32.33203125" style="1" customWidth="1"/>
    <col min="8959" max="8959" width="46.33203125" style="1" customWidth="1"/>
    <col min="8960" max="8960" width="19" style="1" customWidth="1"/>
    <col min="8961" max="8961" width="0" style="1" hidden="1" customWidth="1"/>
    <col min="8962" max="8962" width="17.6640625" style="1" customWidth="1"/>
    <col min="8963" max="8963" width="0" style="1" hidden="1" customWidth="1"/>
    <col min="8964" max="8964" width="22.33203125" style="1" customWidth="1"/>
    <col min="8965" max="8965" width="5.33203125" style="1" customWidth="1"/>
    <col min="8966" max="8966" width="36.33203125" style="1" customWidth="1"/>
    <col min="8967" max="8967" width="5.6640625" style="1" customWidth="1"/>
    <col min="8968" max="8968" width="0" style="1" hidden="1" customWidth="1"/>
    <col min="8969" max="8969" width="20.6640625" style="1" customWidth="1"/>
    <col min="8970" max="8970" width="4.88671875" style="1" customWidth="1"/>
    <col min="8971" max="8971" width="0" style="1" hidden="1" customWidth="1"/>
    <col min="8972" max="8972" width="24.6640625" style="1" customWidth="1"/>
    <col min="8973" max="8973" width="12.33203125" style="1" customWidth="1"/>
    <col min="8974" max="8974" width="0" style="1" hidden="1" customWidth="1"/>
    <col min="8975" max="8975" width="3.44140625" style="1" customWidth="1"/>
    <col min="8976" max="8976" width="0" style="1" hidden="1" customWidth="1"/>
    <col min="8977" max="8977" width="17.6640625" style="1" customWidth="1"/>
    <col min="8978" max="8978" width="3.44140625" style="1" customWidth="1"/>
    <col min="8979" max="8979" width="0" style="1" hidden="1" customWidth="1"/>
    <col min="8980" max="8980" width="23.6640625" style="1" customWidth="1"/>
    <col min="8981" max="8981" width="10" style="1" customWidth="1"/>
    <col min="8982" max="8982" width="0" style="1" hidden="1" customWidth="1"/>
    <col min="8983" max="8984" width="14.6640625" style="1" customWidth="1"/>
    <col min="8985" max="8985" width="12.88671875" style="1" customWidth="1"/>
    <col min="8986" max="8986" width="3.33203125" style="1" customWidth="1"/>
    <col min="8987" max="8987" width="30.33203125" style="1" customWidth="1"/>
    <col min="8988" max="8988" width="5" style="1" customWidth="1"/>
    <col min="8989" max="8989" width="0" style="1" hidden="1" customWidth="1"/>
    <col min="8990" max="8990" width="14.33203125" style="1" customWidth="1"/>
    <col min="8991" max="8991" width="5.6640625" style="1" customWidth="1"/>
    <col min="8992" max="8992" width="0" style="1" hidden="1" customWidth="1"/>
    <col min="8993" max="8993" width="17.33203125" style="1" customWidth="1"/>
    <col min="8994" max="8994" width="12.6640625" style="1" customWidth="1"/>
    <col min="8995" max="8995" width="0" style="1" hidden="1" customWidth="1"/>
    <col min="8996" max="8996" width="5.33203125" style="1" customWidth="1"/>
    <col min="8997" max="8997" width="0" style="1" hidden="1" customWidth="1"/>
    <col min="8998" max="8998" width="17" style="1" customWidth="1"/>
    <col min="8999" max="8999" width="6.33203125" style="1" customWidth="1"/>
    <col min="9000" max="9000" width="0" style="1" hidden="1" customWidth="1"/>
    <col min="9001" max="9001" width="14.33203125" style="1" customWidth="1"/>
    <col min="9002" max="9002" width="7.5546875" style="1" customWidth="1"/>
    <col min="9003" max="9003" width="0" style="1" hidden="1" customWidth="1"/>
    <col min="9004" max="9005" width="14.33203125" style="1" customWidth="1"/>
    <col min="9006" max="9006" width="20.88671875" style="1" customWidth="1"/>
    <col min="9007" max="9007" width="14.44140625" style="1" customWidth="1"/>
    <col min="9008" max="9008" width="15" style="1" customWidth="1"/>
    <col min="9009" max="9009" width="2.6640625" style="1" customWidth="1"/>
    <col min="9010" max="9010" width="11.6640625" style="1" customWidth="1"/>
    <col min="9011" max="9011" width="11.5546875" style="1" customWidth="1"/>
    <col min="9012" max="9012" width="2.33203125" style="1" customWidth="1"/>
    <col min="9013" max="9013" width="41" style="1" customWidth="1"/>
    <col min="9014" max="9014" width="14.33203125" style="1" customWidth="1"/>
    <col min="9015" max="9016" width="11.5546875" style="1" customWidth="1"/>
    <col min="9017" max="9017" width="21.88671875" style="1" customWidth="1"/>
    <col min="9018" max="9209" width="11.5546875" style="1"/>
    <col min="9210" max="9210" width="21.88671875" style="1" customWidth="1"/>
    <col min="9211" max="9211" width="13.88671875" style="1" customWidth="1"/>
    <col min="9212" max="9212" width="38.6640625" style="1" customWidth="1"/>
    <col min="9213" max="9213" width="3" style="1" bestFit="1" customWidth="1"/>
    <col min="9214" max="9214" width="32.33203125" style="1" customWidth="1"/>
    <col min="9215" max="9215" width="46.33203125" style="1" customWidth="1"/>
    <col min="9216" max="9216" width="19" style="1" customWidth="1"/>
    <col min="9217" max="9217" width="0" style="1" hidden="1" customWidth="1"/>
    <col min="9218" max="9218" width="17.6640625" style="1" customWidth="1"/>
    <col min="9219" max="9219" width="0" style="1" hidden="1" customWidth="1"/>
    <col min="9220" max="9220" width="22.33203125" style="1" customWidth="1"/>
    <col min="9221" max="9221" width="5.33203125" style="1" customWidth="1"/>
    <col min="9222" max="9222" width="36.33203125" style="1" customWidth="1"/>
    <col min="9223" max="9223" width="5.6640625" style="1" customWidth="1"/>
    <col min="9224" max="9224" width="0" style="1" hidden="1" customWidth="1"/>
    <col min="9225" max="9225" width="20.6640625" style="1" customWidth="1"/>
    <col min="9226" max="9226" width="4.88671875" style="1" customWidth="1"/>
    <col min="9227" max="9227" width="0" style="1" hidden="1" customWidth="1"/>
    <col min="9228" max="9228" width="24.6640625" style="1" customWidth="1"/>
    <col min="9229" max="9229" width="12.33203125" style="1" customWidth="1"/>
    <col min="9230" max="9230" width="0" style="1" hidden="1" customWidth="1"/>
    <col min="9231" max="9231" width="3.44140625" style="1" customWidth="1"/>
    <col min="9232" max="9232" width="0" style="1" hidden="1" customWidth="1"/>
    <col min="9233" max="9233" width="17.6640625" style="1" customWidth="1"/>
    <col min="9234" max="9234" width="3.44140625" style="1" customWidth="1"/>
    <col min="9235" max="9235" width="0" style="1" hidden="1" customWidth="1"/>
    <col min="9236" max="9236" width="23.6640625" style="1" customWidth="1"/>
    <col min="9237" max="9237" width="10" style="1" customWidth="1"/>
    <col min="9238" max="9238" width="0" style="1" hidden="1" customWidth="1"/>
    <col min="9239" max="9240" width="14.6640625" style="1" customWidth="1"/>
    <col min="9241" max="9241" width="12.88671875" style="1" customWidth="1"/>
    <col min="9242" max="9242" width="3.33203125" style="1" customWidth="1"/>
    <col min="9243" max="9243" width="30.33203125" style="1" customWidth="1"/>
    <col min="9244" max="9244" width="5" style="1" customWidth="1"/>
    <col min="9245" max="9245" width="0" style="1" hidden="1" customWidth="1"/>
    <col min="9246" max="9246" width="14.33203125" style="1" customWidth="1"/>
    <col min="9247" max="9247" width="5.6640625" style="1" customWidth="1"/>
    <col min="9248" max="9248" width="0" style="1" hidden="1" customWidth="1"/>
    <col min="9249" max="9249" width="17.33203125" style="1" customWidth="1"/>
    <col min="9250" max="9250" width="12.6640625" style="1" customWidth="1"/>
    <col min="9251" max="9251" width="0" style="1" hidden="1" customWidth="1"/>
    <col min="9252" max="9252" width="5.33203125" style="1" customWidth="1"/>
    <col min="9253" max="9253" width="0" style="1" hidden="1" customWidth="1"/>
    <col min="9254" max="9254" width="17" style="1" customWidth="1"/>
    <col min="9255" max="9255" width="6.33203125" style="1" customWidth="1"/>
    <col min="9256" max="9256" width="0" style="1" hidden="1" customWidth="1"/>
    <col min="9257" max="9257" width="14.33203125" style="1" customWidth="1"/>
    <col min="9258" max="9258" width="7.5546875" style="1" customWidth="1"/>
    <col min="9259" max="9259" width="0" style="1" hidden="1" customWidth="1"/>
    <col min="9260" max="9261" width="14.33203125" style="1" customWidth="1"/>
    <col min="9262" max="9262" width="20.88671875" style="1" customWidth="1"/>
    <col min="9263" max="9263" width="14.44140625" style="1" customWidth="1"/>
    <col min="9264" max="9264" width="15" style="1" customWidth="1"/>
    <col min="9265" max="9265" width="2.6640625" style="1" customWidth="1"/>
    <col min="9266" max="9266" width="11.6640625" style="1" customWidth="1"/>
    <col min="9267" max="9267" width="11.5546875" style="1" customWidth="1"/>
    <col min="9268" max="9268" width="2.33203125" style="1" customWidth="1"/>
    <col min="9269" max="9269" width="41" style="1" customWidth="1"/>
    <col min="9270" max="9270" width="14.33203125" style="1" customWidth="1"/>
    <col min="9271" max="9272" width="11.5546875" style="1" customWidth="1"/>
    <col min="9273" max="9273" width="21.88671875" style="1" customWidth="1"/>
    <col min="9274" max="9465" width="11.5546875" style="1"/>
    <col min="9466" max="9466" width="21.88671875" style="1" customWidth="1"/>
    <col min="9467" max="9467" width="13.88671875" style="1" customWidth="1"/>
    <col min="9468" max="9468" width="38.6640625" style="1" customWidth="1"/>
    <col min="9469" max="9469" width="3" style="1" bestFit="1" customWidth="1"/>
    <col min="9470" max="9470" width="32.33203125" style="1" customWidth="1"/>
    <col min="9471" max="9471" width="46.33203125" style="1" customWidth="1"/>
    <col min="9472" max="9472" width="19" style="1" customWidth="1"/>
    <col min="9473" max="9473" width="0" style="1" hidden="1" customWidth="1"/>
    <col min="9474" max="9474" width="17.6640625" style="1" customWidth="1"/>
    <col min="9475" max="9475" width="0" style="1" hidden="1" customWidth="1"/>
    <col min="9476" max="9476" width="22.33203125" style="1" customWidth="1"/>
    <col min="9477" max="9477" width="5.33203125" style="1" customWidth="1"/>
    <col min="9478" max="9478" width="36.33203125" style="1" customWidth="1"/>
    <col min="9479" max="9479" width="5.6640625" style="1" customWidth="1"/>
    <col min="9480" max="9480" width="0" style="1" hidden="1" customWidth="1"/>
    <col min="9481" max="9481" width="20.6640625" style="1" customWidth="1"/>
    <col min="9482" max="9482" width="4.88671875" style="1" customWidth="1"/>
    <col min="9483" max="9483" width="0" style="1" hidden="1" customWidth="1"/>
    <col min="9484" max="9484" width="24.6640625" style="1" customWidth="1"/>
    <col min="9485" max="9485" width="12.33203125" style="1" customWidth="1"/>
    <col min="9486" max="9486" width="0" style="1" hidden="1" customWidth="1"/>
    <col min="9487" max="9487" width="3.44140625" style="1" customWidth="1"/>
    <col min="9488" max="9488" width="0" style="1" hidden="1" customWidth="1"/>
    <col min="9489" max="9489" width="17.6640625" style="1" customWidth="1"/>
    <col min="9490" max="9490" width="3.44140625" style="1" customWidth="1"/>
    <col min="9491" max="9491" width="0" style="1" hidden="1" customWidth="1"/>
    <col min="9492" max="9492" width="23.6640625" style="1" customWidth="1"/>
    <col min="9493" max="9493" width="10" style="1" customWidth="1"/>
    <col min="9494" max="9494" width="0" style="1" hidden="1" customWidth="1"/>
    <col min="9495" max="9496" width="14.6640625" style="1" customWidth="1"/>
    <col min="9497" max="9497" width="12.88671875" style="1" customWidth="1"/>
    <col min="9498" max="9498" width="3.33203125" style="1" customWidth="1"/>
    <col min="9499" max="9499" width="30.33203125" style="1" customWidth="1"/>
    <col min="9500" max="9500" width="5" style="1" customWidth="1"/>
    <col min="9501" max="9501" width="0" style="1" hidden="1" customWidth="1"/>
    <col min="9502" max="9502" width="14.33203125" style="1" customWidth="1"/>
    <col min="9503" max="9503" width="5.6640625" style="1" customWidth="1"/>
    <col min="9504" max="9504" width="0" style="1" hidden="1" customWidth="1"/>
    <col min="9505" max="9505" width="17.33203125" style="1" customWidth="1"/>
    <col min="9506" max="9506" width="12.6640625" style="1" customWidth="1"/>
    <col min="9507" max="9507" width="0" style="1" hidden="1" customWidth="1"/>
    <col min="9508" max="9508" width="5.33203125" style="1" customWidth="1"/>
    <col min="9509" max="9509" width="0" style="1" hidden="1" customWidth="1"/>
    <col min="9510" max="9510" width="17" style="1" customWidth="1"/>
    <col min="9511" max="9511" width="6.33203125" style="1" customWidth="1"/>
    <col min="9512" max="9512" width="0" style="1" hidden="1" customWidth="1"/>
    <col min="9513" max="9513" width="14.33203125" style="1" customWidth="1"/>
    <col min="9514" max="9514" width="7.5546875" style="1" customWidth="1"/>
    <col min="9515" max="9515" width="0" style="1" hidden="1" customWidth="1"/>
    <col min="9516" max="9517" width="14.33203125" style="1" customWidth="1"/>
    <col min="9518" max="9518" width="20.88671875" style="1" customWidth="1"/>
    <col min="9519" max="9519" width="14.44140625" style="1" customWidth="1"/>
    <col min="9520" max="9520" width="15" style="1" customWidth="1"/>
    <col min="9521" max="9521" width="2.6640625" style="1" customWidth="1"/>
    <col min="9522" max="9522" width="11.6640625" style="1" customWidth="1"/>
    <col min="9523" max="9523" width="11.5546875" style="1" customWidth="1"/>
    <col min="9524" max="9524" width="2.33203125" style="1" customWidth="1"/>
    <col min="9525" max="9525" width="41" style="1" customWidth="1"/>
    <col min="9526" max="9526" width="14.33203125" style="1" customWidth="1"/>
    <col min="9527" max="9528" width="11.5546875" style="1" customWidth="1"/>
    <col min="9529" max="9529" width="21.88671875" style="1" customWidth="1"/>
    <col min="9530" max="9721" width="11.5546875" style="1"/>
    <col min="9722" max="9722" width="21.88671875" style="1" customWidth="1"/>
    <col min="9723" max="9723" width="13.88671875" style="1" customWidth="1"/>
    <col min="9724" max="9724" width="38.6640625" style="1" customWidth="1"/>
    <col min="9725" max="9725" width="3" style="1" bestFit="1" customWidth="1"/>
    <col min="9726" max="9726" width="32.33203125" style="1" customWidth="1"/>
    <col min="9727" max="9727" width="46.33203125" style="1" customWidth="1"/>
    <col min="9728" max="9728" width="19" style="1" customWidth="1"/>
    <col min="9729" max="9729" width="0" style="1" hidden="1" customWidth="1"/>
    <col min="9730" max="9730" width="17.6640625" style="1" customWidth="1"/>
    <col min="9731" max="9731" width="0" style="1" hidden="1" customWidth="1"/>
    <col min="9732" max="9732" width="22.33203125" style="1" customWidth="1"/>
    <col min="9733" max="9733" width="5.33203125" style="1" customWidth="1"/>
    <col min="9734" max="9734" width="36.33203125" style="1" customWidth="1"/>
    <col min="9735" max="9735" width="5.6640625" style="1" customWidth="1"/>
    <col min="9736" max="9736" width="0" style="1" hidden="1" customWidth="1"/>
    <col min="9737" max="9737" width="20.6640625" style="1" customWidth="1"/>
    <col min="9738" max="9738" width="4.88671875" style="1" customWidth="1"/>
    <col min="9739" max="9739" width="0" style="1" hidden="1" customWidth="1"/>
    <col min="9740" max="9740" width="24.6640625" style="1" customWidth="1"/>
    <col min="9741" max="9741" width="12.33203125" style="1" customWidth="1"/>
    <col min="9742" max="9742" width="0" style="1" hidden="1" customWidth="1"/>
    <col min="9743" max="9743" width="3.44140625" style="1" customWidth="1"/>
    <col min="9744" max="9744" width="0" style="1" hidden="1" customWidth="1"/>
    <col min="9745" max="9745" width="17.6640625" style="1" customWidth="1"/>
    <col min="9746" max="9746" width="3.44140625" style="1" customWidth="1"/>
    <col min="9747" max="9747" width="0" style="1" hidden="1" customWidth="1"/>
    <col min="9748" max="9748" width="23.6640625" style="1" customWidth="1"/>
    <col min="9749" max="9749" width="10" style="1" customWidth="1"/>
    <col min="9750" max="9750" width="0" style="1" hidden="1" customWidth="1"/>
    <col min="9751" max="9752" width="14.6640625" style="1" customWidth="1"/>
    <col min="9753" max="9753" width="12.88671875" style="1" customWidth="1"/>
    <col min="9754" max="9754" width="3.33203125" style="1" customWidth="1"/>
    <col min="9755" max="9755" width="30.33203125" style="1" customWidth="1"/>
    <col min="9756" max="9756" width="5" style="1" customWidth="1"/>
    <col min="9757" max="9757" width="0" style="1" hidden="1" customWidth="1"/>
    <col min="9758" max="9758" width="14.33203125" style="1" customWidth="1"/>
    <col min="9759" max="9759" width="5.6640625" style="1" customWidth="1"/>
    <col min="9760" max="9760" width="0" style="1" hidden="1" customWidth="1"/>
    <col min="9761" max="9761" width="17.33203125" style="1" customWidth="1"/>
    <col min="9762" max="9762" width="12.6640625" style="1" customWidth="1"/>
    <col min="9763" max="9763" width="0" style="1" hidden="1" customWidth="1"/>
    <col min="9764" max="9764" width="5.33203125" style="1" customWidth="1"/>
    <col min="9765" max="9765" width="0" style="1" hidden="1" customWidth="1"/>
    <col min="9766" max="9766" width="17" style="1" customWidth="1"/>
    <col min="9767" max="9767" width="6.33203125" style="1" customWidth="1"/>
    <col min="9768" max="9768" width="0" style="1" hidden="1" customWidth="1"/>
    <col min="9769" max="9769" width="14.33203125" style="1" customWidth="1"/>
    <col min="9770" max="9770" width="7.5546875" style="1" customWidth="1"/>
    <col min="9771" max="9771" width="0" style="1" hidden="1" customWidth="1"/>
    <col min="9772" max="9773" width="14.33203125" style="1" customWidth="1"/>
    <col min="9774" max="9774" width="20.88671875" style="1" customWidth="1"/>
    <col min="9775" max="9775" width="14.44140625" style="1" customWidth="1"/>
    <col min="9776" max="9776" width="15" style="1" customWidth="1"/>
    <col min="9777" max="9777" width="2.6640625" style="1" customWidth="1"/>
    <col min="9778" max="9778" width="11.6640625" style="1" customWidth="1"/>
    <col min="9779" max="9779" width="11.5546875" style="1" customWidth="1"/>
    <col min="9780" max="9780" width="2.33203125" style="1" customWidth="1"/>
    <col min="9781" max="9781" width="41" style="1" customWidth="1"/>
    <col min="9782" max="9782" width="14.33203125" style="1" customWidth="1"/>
    <col min="9783" max="9784" width="11.5546875" style="1" customWidth="1"/>
    <col min="9785" max="9785" width="21.88671875" style="1" customWidth="1"/>
    <col min="9786" max="9977" width="11.5546875" style="1"/>
    <col min="9978" max="9978" width="21.88671875" style="1" customWidth="1"/>
    <col min="9979" max="9979" width="13.88671875" style="1" customWidth="1"/>
    <col min="9980" max="9980" width="38.6640625" style="1" customWidth="1"/>
    <col min="9981" max="9981" width="3" style="1" bestFit="1" customWidth="1"/>
    <col min="9982" max="9982" width="32.33203125" style="1" customWidth="1"/>
    <col min="9983" max="9983" width="46.33203125" style="1" customWidth="1"/>
    <col min="9984" max="9984" width="19" style="1" customWidth="1"/>
    <col min="9985" max="9985" width="0" style="1" hidden="1" customWidth="1"/>
    <col min="9986" max="9986" width="17.6640625" style="1" customWidth="1"/>
    <col min="9987" max="9987" width="0" style="1" hidden="1" customWidth="1"/>
    <col min="9988" max="9988" width="22.33203125" style="1" customWidth="1"/>
    <col min="9989" max="9989" width="5.33203125" style="1" customWidth="1"/>
    <col min="9990" max="9990" width="36.33203125" style="1" customWidth="1"/>
    <col min="9991" max="9991" width="5.6640625" style="1" customWidth="1"/>
    <col min="9992" max="9992" width="0" style="1" hidden="1" customWidth="1"/>
    <col min="9993" max="9993" width="20.6640625" style="1" customWidth="1"/>
    <col min="9994" max="9994" width="4.88671875" style="1" customWidth="1"/>
    <col min="9995" max="9995" width="0" style="1" hidden="1" customWidth="1"/>
    <col min="9996" max="9996" width="24.6640625" style="1" customWidth="1"/>
    <col min="9997" max="9997" width="12.33203125" style="1" customWidth="1"/>
    <col min="9998" max="9998" width="0" style="1" hidden="1" customWidth="1"/>
    <col min="9999" max="9999" width="3.44140625" style="1" customWidth="1"/>
    <col min="10000" max="10000" width="0" style="1" hidden="1" customWidth="1"/>
    <col min="10001" max="10001" width="17.6640625" style="1" customWidth="1"/>
    <col min="10002" max="10002" width="3.44140625" style="1" customWidth="1"/>
    <col min="10003" max="10003" width="0" style="1" hidden="1" customWidth="1"/>
    <col min="10004" max="10004" width="23.6640625" style="1" customWidth="1"/>
    <col min="10005" max="10005" width="10" style="1" customWidth="1"/>
    <col min="10006" max="10006" width="0" style="1" hidden="1" customWidth="1"/>
    <col min="10007" max="10008" width="14.6640625" style="1" customWidth="1"/>
    <col min="10009" max="10009" width="12.88671875" style="1" customWidth="1"/>
    <col min="10010" max="10010" width="3.33203125" style="1" customWidth="1"/>
    <col min="10011" max="10011" width="30.33203125" style="1" customWidth="1"/>
    <col min="10012" max="10012" width="5" style="1" customWidth="1"/>
    <col min="10013" max="10013" width="0" style="1" hidden="1" customWidth="1"/>
    <col min="10014" max="10014" width="14.33203125" style="1" customWidth="1"/>
    <col min="10015" max="10015" width="5.6640625" style="1" customWidth="1"/>
    <col min="10016" max="10016" width="0" style="1" hidden="1" customWidth="1"/>
    <col min="10017" max="10017" width="17.33203125" style="1" customWidth="1"/>
    <col min="10018" max="10018" width="12.6640625" style="1" customWidth="1"/>
    <col min="10019" max="10019" width="0" style="1" hidden="1" customWidth="1"/>
    <col min="10020" max="10020" width="5.33203125" style="1" customWidth="1"/>
    <col min="10021" max="10021" width="0" style="1" hidden="1" customWidth="1"/>
    <col min="10022" max="10022" width="17" style="1" customWidth="1"/>
    <col min="10023" max="10023" width="6.33203125" style="1" customWidth="1"/>
    <col min="10024" max="10024" width="0" style="1" hidden="1" customWidth="1"/>
    <col min="10025" max="10025" width="14.33203125" style="1" customWidth="1"/>
    <col min="10026" max="10026" width="7.5546875" style="1" customWidth="1"/>
    <col min="10027" max="10027" width="0" style="1" hidden="1" customWidth="1"/>
    <col min="10028" max="10029" width="14.33203125" style="1" customWidth="1"/>
    <col min="10030" max="10030" width="20.88671875" style="1" customWidth="1"/>
    <col min="10031" max="10031" width="14.44140625" style="1" customWidth="1"/>
    <col min="10032" max="10032" width="15" style="1" customWidth="1"/>
    <col min="10033" max="10033" width="2.6640625" style="1" customWidth="1"/>
    <col min="10034" max="10034" width="11.6640625" style="1" customWidth="1"/>
    <col min="10035" max="10035" width="11.5546875" style="1" customWidth="1"/>
    <col min="10036" max="10036" width="2.33203125" style="1" customWidth="1"/>
    <col min="10037" max="10037" width="41" style="1" customWidth="1"/>
    <col min="10038" max="10038" width="14.33203125" style="1" customWidth="1"/>
    <col min="10039" max="10040" width="11.5546875" style="1" customWidth="1"/>
    <col min="10041" max="10041" width="21.88671875" style="1" customWidth="1"/>
    <col min="10042" max="10233" width="11.5546875" style="1"/>
    <col min="10234" max="10234" width="21.88671875" style="1" customWidth="1"/>
    <col min="10235" max="10235" width="13.88671875" style="1" customWidth="1"/>
    <col min="10236" max="10236" width="38.6640625" style="1" customWidth="1"/>
    <col min="10237" max="10237" width="3" style="1" bestFit="1" customWidth="1"/>
    <col min="10238" max="10238" width="32.33203125" style="1" customWidth="1"/>
    <col min="10239" max="10239" width="46.33203125" style="1" customWidth="1"/>
    <col min="10240" max="10240" width="19" style="1" customWidth="1"/>
    <col min="10241" max="10241" width="0" style="1" hidden="1" customWidth="1"/>
    <col min="10242" max="10242" width="17.6640625" style="1" customWidth="1"/>
    <col min="10243" max="10243" width="0" style="1" hidden="1" customWidth="1"/>
    <col min="10244" max="10244" width="22.33203125" style="1" customWidth="1"/>
    <col min="10245" max="10245" width="5.33203125" style="1" customWidth="1"/>
    <col min="10246" max="10246" width="36.33203125" style="1" customWidth="1"/>
    <col min="10247" max="10247" width="5.6640625" style="1" customWidth="1"/>
    <col min="10248" max="10248" width="0" style="1" hidden="1" customWidth="1"/>
    <col min="10249" max="10249" width="20.6640625" style="1" customWidth="1"/>
    <col min="10250" max="10250" width="4.88671875" style="1" customWidth="1"/>
    <col min="10251" max="10251" width="0" style="1" hidden="1" customWidth="1"/>
    <col min="10252" max="10252" width="24.6640625" style="1" customWidth="1"/>
    <col min="10253" max="10253" width="12.33203125" style="1" customWidth="1"/>
    <col min="10254" max="10254" width="0" style="1" hidden="1" customWidth="1"/>
    <col min="10255" max="10255" width="3.44140625" style="1" customWidth="1"/>
    <col min="10256" max="10256" width="0" style="1" hidden="1" customWidth="1"/>
    <col min="10257" max="10257" width="17.6640625" style="1" customWidth="1"/>
    <col min="10258" max="10258" width="3.44140625" style="1" customWidth="1"/>
    <col min="10259" max="10259" width="0" style="1" hidden="1" customWidth="1"/>
    <col min="10260" max="10260" width="23.6640625" style="1" customWidth="1"/>
    <col min="10261" max="10261" width="10" style="1" customWidth="1"/>
    <col min="10262" max="10262" width="0" style="1" hidden="1" customWidth="1"/>
    <col min="10263" max="10264" width="14.6640625" style="1" customWidth="1"/>
    <col min="10265" max="10265" width="12.88671875" style="1" customWidth="1"/>
    <col min="10266" max="10266" width="3.33203125" style="1" customWidth="1"/>
    <col min="10267" max="10267" width="30.33203125" style="1" customWidth="1"/>
    <col min="10268" max="10268" width="5" style="1" customWidth="1"/>
    <col min="10269" max="10269" width="0" style="1" hidden="1" customWidth="1"/>
    <col min="10270" max="10270" width="14.33203125" style="1" customWidth="1"/>
    <col min="10271" max="10271" width="5.6640625" style="1" customWidth="1"/>
    <col min="10272" max="10272" width="0" style="1" hidden="1" customWidth="1"/>
    <col min="10273" max="10273" width="17.33203125" style="1" customWidth="1"/>
    <col min="10274" max="10274" width="12.6640625" style="1" customWidth="1"/>
    <col min="10275" max="10275" width="0" style="1" hidden="1" customWidth="1"/>
    <col min="10276" max="10276" width="5.33203125" style="1" customWidth="1"/>
    <col min="10277" max="10277" width="0" style="1" hidden="1" customWidth="1"/>
    <col min="10278" max="10278" width="17" style="1" customWidth="1"/>
    <col min="10279" max="10279" width="6.33203125" style="1" customWidth="1"/>
    <col min="10280" max="10280" width="0" style="1" hidden="1" customWidth="1"/>
    <col min="10281" max="10281" width="14.33203125" style="1" customWidth="1"/>
    <col min="10282" max="10282" width="7.5546875" style="1" customWidth="1"/>
    <col min="10283" max="10283" width="0" style="1" hidden="1" customWidth="1"/>
    <col min="10284" max="10285" width="14.33203125" style="1" customWidth="1"/>
    <col min="10286" max="10286" width="20.88671875" style="1" customWidth="1"/>
    <col min="10287" max="10287" width="14.44140625" style="1" customWidth="1"/>
    <col min="10288" max="10288" width="15" style="1" customWidth="1"/>
    <col min="10289" max="10289" width="2.6640625" style="1" customWidth="1"/>
    <col min="10290" max="10290" width="11.6640625" style="1" customWidth="1"/>
    <col min="10291" max="10291" width="11.5546875" style="1" customWidth="1"/>
    <col min="10292" max="10292" width="2.33203125" style="1" customWidth="1"/>
    <col min="10293" max="10293" width="41" style="1" customWidth="1"/>
    <col min="10294" max="10294" width="14.33203125" style="1" customWidth="1"/>
    <col min="10295" max="10296" width="11.5546875" style="1" customWidth="1"/>
    <col min="10297" max="10297" width="21.88671875" style="1" customWidth="1"/>
    <col min="10298" max="10489" width="11.5546875" style="1"/>
    <col min="10490" max="10490" width="21.88671875" style="1" customWidth="1"/>
    <col min="10491" max="10491" width="13.88671875" style="1" customWidth="1"/>
    <col min="10492" max="10492" width="38.6640625" style="1" customWidth="1"/>
    <col min="10493" max="10493" width="3" style="1" bestFit="1" customWidth="1"/>
    <col min="10494" max="10494" width="32.33203125" style="1" customWidth="1"/>
    <col min="10495" max="10495" width="46.33203125" style="1" customWidth="1"/>
    <col min="10496" max="10496" width="19" style="1" customWidth="1"/>
    <col min="10497" max="10497" width="0" style="1" hidden="1" customWidth="1"/>
    <col min="10498" max="10498" width="17.6640625" style="1" customWidth="1"/>
    <col min="10499" max="10499" width="0" style="1" hidden="1" customWidth="1"/>
    <col min="10500" max="10500" width="22.33203125" style="1" customWidth="1"/>
    <col min="10501" max="10501" width="5.33203125" style="1" customWidth="1"/>
    <col min="10502" max="10502" width="36.33203125" style="1" customWidth="1"/>
    <col min="10503" max="10503" width="5.6640625" style="1" customWidth="1"/>
    <col min="10504" max="10504" width="0" style="1" hidden="1" customWidth="1"/>
    <col min="10505" max="10505" width="20.6640625" style="1" customWidth="1"/>
    <col min="10506" max="10506" width="4.88671875" style="1" customWidth="1"/>
    <col min="10507" max="10507" width="0" style="1" hidden="1" customWidth="1"/>
    <col min="10508" max="10508" width="24.6640625" style="1" customWidth="1"/>
    <col min="10509" max="10509" width="12.33203125" style="1" customWidth="1"/>
    <col min="10510" max="10510" width="0" style="1" hidden="1" customWidth="1"/>
    <col min="10511" max="10511" width="3.44140625" style="1" customWidth="1"/>
    <col min="10512" max="10512" width="0" style="1" hidden="1" customWidth="1"/>
    <col min="10513" max="10513" width="17.6640625" style="1" customWidth="1"/>
    <col min="10514" max="10514" width="3.44140625" style="1" customWidth="1"/>
    <col min="10515" max="10515" width="0" style="1" hidden="1" customWidth="1"/>
    <col min="10516" max="10516" width="23.6640625" style="1" customWidth="1"/>
    <col min="10517" max="10517" width="10" style="1" customWidth="1"/>
    <col min="10518" max="10518" width="0" style="1" hidden="1" customWidth="1"/>
    <col min="10519" max="10520" width="14.6640625" style="1" customWidth="1"/>
    <col min="10521" max="10521" width="12.88671875" style="1" customWidth="1"/>
    <col min="10522" max="10522" width="3.33203125" style="1" customWidth="1"/>
    <col min="10523" max="10523" width="30.33203125" style="1" customWidth="1"/>
    <col min="10524" max="10524" width="5" style="1" customWidth="1"/>
    <col min="10525" max="10525" width="0" style="1" hidden="1" customWidth="1"/>
    <col min="10526" max="10526" width="14.33203125" style="1" customWidth="1"/>
    <col min="10527" max="10527" width="5.6640625" style="1" customWidth="1"/>
    <col min="10528" max="10528" width="0" style="1" hidden="1" customWidth="1"/>
    <col min="10529" max="10529" width="17.33203125" style="1" customWidth="1"/>
    <col min="10530" max="10530" width="12.6640625" style="1" customWidth="1"/>
    <col min="10531" max="10531" width="0" style="1" hidden="1" customWidth="1"/>
    <col min="10532" max="10532" width="5.33203125" style="1" customWidth="1"/>
    <col min="10533" max="10533" width="0" style="1" hidden="1" customWidth="1"/>
    <col min="10534" max="10534" width="17" style="1" customWidth="1"/>
    <col min="10535" max="10535" width="6.33203125" style="1" customWidth="1"/>
    <col min="10536" max="10536" width="0" style="1" hidden="1" customWidth="1"/>
    <col min="10537" max="10537" width="14.33203125" style="1" customWidth="1"/>
    <col min="10538" max="10538" width="7.5546875" style="1" customWidth="1"/>
    <col min="10539" max="10539" width="0" style="1" hidden="1" customWidth="1"/>
    <col min="10540" max="10541" width="14.33203125" style="1" customWidth="1"/>
    <col min="10542" max="10542" width="20.88671875" style="1" customWidth="1"/>
    <col min="10543" max="10543" width="14.44140625" style="1" customWidth="1"/>
    <col min="10544" max="10544" width="15" style="1" customWidth="1"/>
    <col min="10545" max="10545" width="2.6640625" style="1" customWidth="1"/>
    <col min="10546" max="10546" width="11.6640625" style="1" customWidth="1"/>
    <col min="10547" max="10547" width="11.5546875" style="1" customWidth="1"/>
    <col min="10548" max="10548" width="2.33203125" style="1" customWidth="1"/>
    <col min="10549" max="10549" width="41" style="1" customWidth="1"/>
    <col min="10550" max="10550" width="14.33203125" style="1" customWidth="1"/>
    <col min="10551" max="10552" width="11.5546875" style="1" customWidth="1"/>
    <col min="10553" max="10553" width="21.88671875" style="1" customWidth="1"/>
    <col min="10554" max="10745" width="11.5546875" style="1"/>
    <col min="10746" max="10746" width="21.88671875" style="1" customWidth="1"/>
    <col min="10747" max="10747" width="13.88671875" style="1" customWidth="1"/>
    <col min="10748" max="10748" width="38.6640625" style="1" customWidth="1"/>
    <col min="10749" max="10749" width="3" style="1" bestFit="1" customWidth="1"/>
    <col min="10750" max="10750" width="32.33203125" style="1" customWidth="1"/>
    <col min="10751" max="10751" width="46.33203125" style="1" customWidth="1"/>
    <col min="10752" max="10752" width="19" style="1" customWidth="1"/>
    <col min="10753" max="10753" width="0" style="1" hidden="1" customWidth="1"/>
    <col min="10754" max="10754" width="17.6640625" style="1" customWidth="1"/>
    <col min="10755" max="10755" width="0" style="1" hidden="1" customWidth="1"/>
    <col min="10756" max="10756" width="22.33203125" style="1" customWidth="1"/>
    <col min="10757" max="10757" width="5.33203125" style="1" customWidth="1"/>
    <col min="10758" max="10758" width="36.33203125" style="1" customWidth="1"/>
    <col min="10759" max="10759" width="5.6640625" style="1" customWidth="1"/>
    <col min="10760" max="10760" width="0" style="1" hidden="1" customWidth="1"/>
    <col min="10761" max="10761" width="20.6640625" style="1" customWidth="1"/>
    <col min="10762" max="10762" width="4.88671875" style="1" customWidth="1"/>
    <col min="10763" max="10763" width="0" style="1" hidden="1" customWidth="1"/>
    <col min="10764" max="10764" width="24.6640625" style="1" customWidth="1"/>
    <col min="10765" max="10765" width="12.33203125" style="1" customWidth="1"/>
    <col min="10766" max="10766" width="0" style="1" hidden="1" customWidth="1"/>
    <col min="10767" max="10767" width="3.44140625" style="1" customWidth="1"/>
    <col min="10768" max="10768" width="0" style="1" hidden="1" customWidth="1"/>
    <col min="10769" max="10769" width="17.6640625" style="1" customWidth="1"/>
    <col min="10770" max="10770" width="3.44140625" style="1" customWidth="1"/>
    <col min="10771" max="10771" width="0" style="1" hidden="1" customWidth="1"/>
    <col min="10772" max="10772" width="23.6640625" style="1" customWidth="1"/>
    <col min="10773" max="10773" width="10" style="1" customWidth="1"/>
    <col min="10774" max="10774" width="0" style="1" hidden="1" customWidth="1"/>
    <col min="10775" max="10776" width="14.6640625" style="1" customWidth="1"/>
    <col min="10777" max="10777" width="12.88671875" style="1" customWidth="1"/>
    <col min="10778" max="10778" width="3.33203125" style="1" customWidth="1"/>
    <col min="10779" max="10779" width="30.33203125" style="1" customWidth="1"/>
    <col min="10780" max="10780" width="5" style="1" customWidth="1"/>
    <col min="10781" max="10781" width="0" style="1" hidden="1" customWidth="1"/>
    <col min="10782" max="10782" width="14.33203125" style="1" customWidth="1"/>
    <col min="10783" max="10783" width="5.6640625" style="1" customWidth="1"/>
    <col min="10784" max="10784" width="0" style="1" hidden="1" customWidth="1"/>
    <col min="10785" max="10785" width="17.33203125" style="1" customWidth="1"/>
    <col min="10786" max="10786" width="12.6640625" style="1" customWidth="1"/>
    <col min="10787" max="10787" width="0" style="1" hidden="1" customWidth="1"/>
    <col min="10788" max="10788" width="5.33203125" style="1" customWidth="1"/>
    <col min="10789" max="10789" width="0" style="1" hidden="1" customWidth="1"/>
    <col min="10790" max="10790" width="17" style="1" customWidth="1"/>
    <col min="10791" max="10791" width="6.33203125" style="1" customWidth="1"/>
    <col min="10792" max="10792" width="0" style="1" hidden="1" customWidth="1"/>
    <col min="10793" max="10793" width="14.33203125" style="1" customWidth="1"/>
    <col min="10794" max="10794" width="7.5546875" style="1" customWidth="1"/>
    <col min="10795" max="10795" width="0" style="1" hidden="1" customWidth="1"/>
    <col min="10796" max="10797" width="14.33203125" style="1" customWidth="1"/>
    <col min="10798" max="10798" width="20.88671875" style="1" customWidth="1"/>
    <col min="10799" max="10799" width="14.44140625" style="1" customWidth="1"/>
    <col min="10800" max="10800" width="15" style="1" customWidth="1"/>
    <col min="10801" max="10801" width="2.6640625" style="1" customWidth="1"/>
    <col min="10802" max="10802" width="11.6640625" style="1" customWidth="1"/>
    <col min="10803" max="10803" width="11.5546875" style="1" customWidth="1"/>
    <col min="10804" max="10804" width="2.33203125" style="1" customWidth="1"/>
    <col min="10805" max="10805" width="41" style="1" customWidth="1"/>
    <col min="10806" max="10806" width="14.33203125" style="1" customWidth="1"/>
    <col min="10807" max="10808" width="11.5546875" style="1" customWidth="1"/>
    <col min="10809" max="10809" width="21.88671875" style="1" customWidth="1"/>
    <col min="10810" max="11001" width="11.5546875" style="1"/>
    <col min="11002" max="11002" width="21.88671875" style="1" customWidth="1"/>
    <col min="11003" max="11003" width="13.88671875" style="1" customWidth="1"/>
    <col min="11004" max="11004" width="38.6640625" style="1" customWidth="1"/>
    <col min="11005" max="11005" width="3" style="1" bestFit="1" customWidth="1"/>
    <col min="11006" max="11006" width="32.33203125" style="1" customWidth="1"/>
    <col min="11007" max="11007" width="46.33203125" style="1" customWidth="1"/>
    <col min="11008" max="11008" width="19" style="1" customWidth="1"/>
    <col min="11009" max="11009" width="0" style="1" hidden="1" customWidth="1"/>
    <col min="11010" max="11010" width="17.6640625" style="1" customWidth="1"/>
    <col min="11011" max="11011" width="0" style="1" hidden="1" customWidth="1"/>
    <col min="11012" max="11012" width="22.33203125" style="1" customWidth="1"/>
    <col min="11013" max="11013" width="5.33203125" style="1" customWidth="1"/>
    <col min="11014" max="11014" width="36.33203125" style="1" customWidth="1"/>
    <col min="11015" max="11015" width="5.6640625" style="1" customWidth="1"/>
    <col min="11016" max="11016" width="0" style="1" hidden="1" customWidth="1"/>
    <col min="11017" max="11017" width="20.6640625" style="1" customWidth="1"/>
    <col min="11018" max="11018" width="4.88671875" style="1" customWidth="1"/>
    <col min="11019" max="11019" width="0" style="1" hidden="1" customWidth="1"/>
    <col min="11020" max="11020" width="24.6640625" style="1" customWidth="1"/>
    <col min="11021" max="11021" width="12.33203125" style="1" customWidth="1"/>
    <col min="11022" max="11022" width="0" style="1" hidden="1" customWidth="1"/>
    <col min="11023" max="11023" width="3.44140625" style="1" customWidth="1"/>
    <col min="11024" max="11024" width="0" style="1" hidden="1" customWidth="1"/>
    <col min="11025" max="11025" width="17.6640625" style="1" customWidth="1"/>
    <col min="11026" max="11026" width="3.44140625" style="1" customWidth="1"/>
    <col min="11027" max="11027" width="0" style="1" hidden="1" customWidth="1"/>
    <col min="11028" max="11028" width="23.6640625" style="1" customWidth="1"/>
    <col min="11029" max="11029" width="10" style="1" customWidth="1"/>
    <col min="11030" max="11030" width="0" style="1" hidden="1" customWidth="1"/>
    <col min="11031" max="11032" width="14.6640625" style="1" customWidth="1"/>
    <col min="11033" max="11033" width="12.88671875" style="1" customWidth="1"/>
    <col min="11034" max="11034" width="3.33203125" style="1" customWidth="1"/>
    <col min="11035" max="11035" width="30.33203125" style="1" customWidth="1"/>
    <col min="11036" max="11036" width="5" style="1" customWidth="1"/>
    <col min="11037" max="11037" width="0" style="1" hidden="1" customWidth="1"/>
    <col min="11038" max="11038" width="14.33203125" style="1" customWidth="1"/>
    <col min="11039" max="11039" width="5.6640625" style="1" customWidth="1"/>
    <col min="11040" max="11040" width="0" style="1" hidden="1" customWidth="1"/>
    <col min="11041" max="11041" width="17.33203125" style="1" customWidth="1"/>
    <col min="11042" max="11042" width="12.6640625" style="1" customWidth="1"/>
    <col min="11043" max="11043" width="0" style="1" hidden="1" customWidth="1"/>
    <col min="11044" max="11044" width="5.33203125" style="1" customWidth="1"/>
    <col min="11045" max="11045" width="0" style="1" hidden="1" customWidth="1"/>
    <col min="11046" max="11046" width="17" style="1" customWidth="1"/>
    <col min="11047" max="11047" width="6.33203125" style="1" customWidth="1"/>
    <col min="11048" max="11048" width="0" style="1" hidden="1" customWidth="1"/>
    <col min="11049" max="11049" width="14.33203125" style="1" customWidth="1"/>
    <col min="11050" max="11050" width="7.5546875" style="1" customWidth="1"/>
    <col min="11051" max="11051" width="0" style="1" hidden="1" customWidth="1"/>
    <col min="11052" max="11053" width="14.33203125" style="1" customWidth="1"/>
    <col min="11054" max="11054" width="20.88671875" style="1" customWidth="1"/>
    <col min="11055" max="11055" width="14.44140625" style="1" customWidth="1"/>
    <col min="11056" max="11056" width="15" style="1" customWidth="1"/>
    <col min="11057" max="11057" width="2.6640625" style="1" customWidth="1"/>
    <col min="11058" max="11058" width="11.6640625" style="1" customWidth="1"/>
    <col min="11059" max="11059" width="11.5546875" style="1" customWidth="1"/>
    <col min="11060" max="11060" width="2.33203125" style="1" customWidth="1"/>
    <col min="11061" max="11061" width="41" style="1" customWidth="1"/>
    <col min="11062" max="11062" width="14.33203125" style="1" customWidth="1"/>
    <col min="11063" max="11064" width="11.5546875" style="1" customWidth="1"/>
    <col min="11065" max="11065" width="21.88671875" style="1" customWidth="1"/>
    <col min="11066" max="11257" width="11.5546875" style="1"/>
    <col min="11258" max="11258" width="21.88671875" style="1" customWidth="1"/>
    <col min="11259" max="11259" width="13.88671875" style="1" customWidth="1"/>
    <col min="11260" max="11260" width="38.6640625" style="1" customWidth="1"/>
    <col min="11261" max="11261" width="3" style="1" bestFit="1" customWidth="1"/>
    <col min="11262" max="11262" width="32.33203125" style="1" customWidth="1"/>
    <col min="11263" max="11263" width="46.33203125" style="1" customWidth="1"/>
    <col min="11264" max="11264" width="19" style="1" customWidth="1"/>
    <col min="11265" max="11265" width="0" style="1" hidden="1" customWidth="1"/>
    <col min="11266" max="11266" width="17.6640625" style="1" customWidth="1"/>
    <col min="11267" max="11267" width="0" style="1" hidden="1" customWidth="1"/>
    <col min="11268" max="11268" width="22.33203125" style="1" customWidth="1"/>
    <col min="11269" max="11269" width="5.33203125" style="1" customWidth="1"/>
    <col min="11270" max="11270" width="36.33203125" style="1" customWidth="1"/>
    <col min="11271" max="11271" width="5.6640625" style="1" customWidth="1"/>
    <col min="11272" max="11272" width="0" style="1" hidden="1" customWidth="1"/>
    <col min="11273" max="11273" width="20.6640625" style="1" customWidth="1"/>
    <col min="11274" max="11274" width="4.88671875" style="1" customWidth="1"/>
    <col min="11275" max="11275" width="0" style="1" hidden="1" customWidth="1"/>
    <col min="11276" max="11276" width="24.6640625" style="1" customWidth="1"/>
    <col min="11277" max="11277" width="12.33203125" style="1" customWidth="1"/>
    <col min="11278" max="11278" width="0" style="1" hidden="1" customWidth="1"/>
    <col min="11279" max="11279" width="3.44140625" style="1" customWidth="1"/>
    <col min="11280" max="11280" width="0" style="1" hidden="1" customWidth="1"/>
    <col min="11281" max="11281" width="17.6640625" style="1" customWidth="1"/>
    <col min="11282" max="11282" width="3.44140625" style="1" customWidth="1"/>
    <col min="11283" max="11283" width="0" style="1" hidden="1" customWidth="1"/>
    <col min="11284" max="11284" width="23.6640625" style="1" customWidth="1"/>
    <col min="11285" max="11285" width="10" style="1" customWidth="1"/>
    <col min="11286" max="11286" width="0" style="1" hidden="1" customWidth="1"/>
    <col min="11287" max="11288" width="14.6640625" style="1" customWidth="1"/>
    <col min="11289" max="11289" width="12.88671875" style="1" customWidth="1"/>
    <col min="11290" max="11290" width="3.33203125" style="1" customWidth="1"/>
    <col min="11291" max="11291" width="30.33203125" style="1" customWidth="1"/>
    <col min="11292" max="11292" width="5" style="1" customWidth="1"/>
    <col min="11293" max="11293" width="0" style="1" hidden="1" customWidth="1"/>
    <col min="11294" max="11294" width="14.33203125" style="1" customWidth="1"/>
    <col min="11295" max="11295" width="5.6640625" style="1" customWidth="1"/>
    <col min="11296" max="11296" width="0" style="1" hidden="1" customWidth="1"/>
    <col min="11297" max="11297" width="17.33203125" style="1" customWidth="1"/>
    <col min="11298" max="11298" width="12.6640625" style="1" customWidth="1"/>
    <col min="11299" max="11299" width="0" style="1" hidden="1" customWidth="1"/>
    <col min="11300" max="11300" width="5.33203125" style="1" customWidth="1"/>
    <col min="11301" max="11301" width="0" style="1" hidden="1" customWidth="1"/>
    <col min="11302" max="11302" width="17" style="1" customWidth="1"/>
    <col min="11303" max="11303" width="6.33203125" style="1" customWidth="1"/>
    <col min="11304" max="11304" width="0" style="1" hidden="1" customWidth="1"/>
    <col min="11305" max="11305" width="14.33203125" style="1" customWidth="1"/>
    <col min="11306" max="11306" width="7.5546875" style="1" customWidth="1"/>
    <col min="11307" max="11307" width="0" style="1" hidden="1" customWidth="1"/>
    <col min="11308" max="11309" width="14.33203125" style="1" customWidth="1"/>
    <col min="11310" max="11310" width="20.88671875" style="1" customWidth="1"/>
    <col min="11311" max="11311" width="14.44140625" style="1" customWidth="1"/>
    <col min="11312" max="11312" width="15" style="1" customWidth="1"/>
    <col min="11313" max="11313" width="2.6640625" style="1" customWidth="1"/>
    <col min="11314" max="11314" width="11.6640625" style="1" customWidth="1"/>
    <col min="11315" max="11315" width="11.5546875" style="1" customWidth="1"/>
    <col min="11316" max="11316" width="2.33203125" style="1" customWidth="1"/>
    <col min="11317" max="11317" width="41" style="1" customWidth="1"/>
    <col min="11318" max="11318" width="14.33203125" style="1" customWidth="1"/>
    <col min="11319" max="11320" width="11.5546875" style="1" customWidth="1"/>
    <col min="11321" max="11321" width="21.88671875" style="1" customWidth="1"/>
    <col min="11322" max="11513" width="11.5546875" style="1"/>
    <col min="11514" max="11514" width="21.88671875" style="1" customWidth="1"/>
    <col min="11515" max="11515" width="13.88671875" style="1" customWidth="1"/>
    <col min="11516" max="11516" width="38.6640625" style="1" customWidth="1"/>
    <col min="11517" max="11517" width="3" style="1" bestFit="1" customWidth="1"/>
    <col min="11518" max="11518" width="32.33203125" style="1" customWidth="1"/>
    <col min="11519" max="11519" width="46.33203125" style="1" customWidth="1"/>
    <col min="11520" max="11520" width="19" style="1" customWidth="1"/>
    <col min="11521" max="11521" width="0" style="1" hidden="1" customWidth="1"/>
    <col min="11522" max="11522" width="17.6640625" style="1" customWidth="1"/>
    <col min="11523" max="11523" width="0" style="1" hidden="1" customWidth="1"/>
    <col min="11524" max="11524" width="22.33203125" style="1" customWidth="1"/>
    <col min="11525" max="11525" width="5.33203125" style="1" customWidth="1"/>
    <col min="11526" max="11526" width="36.33203125" style="1" customWidth="1"/>
    <col min="11527" max="11527" width="5.6640625" style="1" customWidth="1"/>
    <col min="11528" max="11528" width="0" style="1" hidden="1" customWidth="1"/>
    <col min="11529" max="11529" width="20.6640625" style="1" customWidth="1"/>
    <col min="11530" max="11530" width="4.88671875" style="1" customWidth="1"/>
    <col min="11531" max="11531" width="0" style="1" hidden="1" customWidth="1"/>
    <col min="11532" max="11532" width="24.6640625" style="1" customWidth="1"/>
    <col min="11533" max="11533" width="12.33203125" style="1" customWidth="1"/>
    <col min="11534" max="11534" width="0" style="1" hidden="1" customWidth="1"/>
    <col min="11535" max="11535" width="3.44140625" style="1" customWidth="1"/>
    <col min="11536" max="11536" width="0" style="1" hidden="1" customWidth="1"/>
    <col min="11537" max="11537" width="17.6640625" style="1" customWidth="1"/>
    <col min="11538" max="11538" width="3.44140625" style="1" customWidth="1"/>
    <col min="11539" max="11539" width="0" style="1" hidden="1" customWidth="1"/>
    <col min="11540" max="11540" width="23.6640625" style="1" customWidth="1"/>
    <col min="11541" max="11541" width="10" style="1" customWidth="1"/>
    <col min="11542" max="11542" width="0" style="1" hidden="1" customWidth="1"/>
    <col min="11543" max="11544" width="14.6640625" style="1" customWidth="1"/>
    <col min="11545" max="11545" width="12.88671875" style="1" customWidth="1"/>
    <col min="11546" max="11546" width="3.33203125" style="1" customWidth="1"/>
    <col min="11547" max="11547" width="30.33203125" style="1" customWidth="1"/>
    <col min="11548" max="11548" width="5" style="1" customWidth="1"/>
    <col min="11549" max="11549" width="0" style="1" hidden="1" customWidth="1"/>
    <col min="11550" max="11550" width="14.33203125" style="1" customWidth="1"/>
    <col min="11551" max="11551" width="5.6640625" style="1" customWidth="1"/>
    <col min="11552" max="11552" width="0" style="1" hidden="1" customWidth="1"/>
    <col min="11553" max="11553" width="17.33203125" style="1" customWidth="1"/>
    <col min="11554" max="11554" width="12.6640625" style="1" customWidth="1"/>
    <col min="11555" max="11555" width="0" style="1" hidden="1" customWidth="1"/>
    <col min="11556" max="11556" width="5.33203125" style="1" customWidth="1"/>
    <col min="11557" max="11557" width="0" style="1" hidden="1" customWidth="1"/>
    <col min="11558" max="11558" width="17" style="1" customWidth="1"/>
    <col min="11559" max="11559" width="6.33203125" style="1" customWidth="1"/>
    <col min="11560" max="11560" width="0" style="1" hidden="1" customWidth="1"/>
    <col min="11561" max="11561" width="14.33203125" style="1" customWidth="1"/>
    <col min="11562" max="11562" width="7.5546875" style="1" customWidth="1"/>
    <col min="11563" max="11563" width="0" style="1" hidden="1" customWidth="1"/>
    <col min="11564" max="11565" width="14.33203125" style="1" customWidth="1"/>
    <col min="11566" max="11566" width="20.88671875" style="1" customWidth="1"/>
    <col min="11567" max="11567" width="14.44140625" style="1" customWidth="1"/>
    <col min="11568" max="11568" width="15" style="1" customWidth="1"/>
    <col min="11569" max="11569" width="2.6640625" style="1" customWidth="1"/>
    <col min="11570" max="11570" width="11.6640625" style="1" customWidth="1"/>
    <col min="11571" max="11571" width="11.5546875" style="1" customWidth="1"/>
    <col min="11572" max="11572" width="2.33203125" style="1" customWidth="1"/>
    <col min="11573" max="11573" width="41" style="1" customWidth="1"/>
    <col min="11574" max="11574" width="14.33203125" style="1" customWidth="1"/>
    <col min="11575" max="11576" width="11.5546875" style="1" customWidth="1"/>
    <col min="11577" max="11577" width="21.88671875" style="1" customWidth="1"/>
    <col min="11578" max="11769" width="11.5546875" style="1"/>
    <col min="11770" max="11770" width="21.88671875" style="1" customWidth="1"/>
    <col min="11771" max="11771" width="13.88671875" style="1" customWidth="1"/>
    <col min="11772" max="11772" width="38.6640625" style="1" customWidth="1"/>
    <col min="11773" max="11773" width="3" style="1" bestFit="1" customWidth="1"/>
    <col min="11774" max="11774" width="32.33203125" style="1" customWidth="1"/>
    <col min="11775" max="11775" width="46.33203125" style="1" customWidth="1"/>
    <col min="11776" max="11776" width="19" style="1" customWidth="1"/>
    <col min="11777" max="11777" width="0" style="1" hidden="1" customWidth="1"/>
    <col min="11778" max="11778" width="17.6640625" style="1" customWidth="1"/>
    <col min="11779" max="11779" width="0" style="1" hidden="1" customWidth="1"/>
    <col min="11780" max="11780" width="22.33203125" style="1" customWidth="1"/>
    <col min="11781" max="11781" width="5.33203125" style="1" customWidth="1"/>
    <col min="11782" max="11782" width="36.33203125" style="1" customWidth="1"/>
    <col min="11783" max="11783" width="5.6640625" style="1" customWidth="1"/>
    <col min="11784" max="11784" width="0" style="1" hidden="1" customWidth="1"/>
    <col min="11785" max="11785" width="20.6640625" style="1" customWidth="1"/>
    <col min="11786" max="11786" width="4.88671875" style="1" customWidth="1"/>
    <col min="11787" max="11787" width="0" style="1" hidden="1" customWidth="1"/>
    <col min="11788" max="11788" width="24.6640625" style="1" customWidth="1"/>
    <col min="11789" max="11789" width="12.33203125" style="1" customWidth="1"/>
    <col min="11790" max="11790" width="0" style="1" hidden="1" customWidth="1"/>
    <col min="11791" max="11791" width="3.44140625" style="1" customWidth="1"/>
    <col min="11792" max="11792" width="0" style="1" hidden="1" customWidth="1"/>
    <col min="11793" max="11793" width="17.6640625" style="1" customWidth="1"/>
    <col min="11794" max="11794" width="3.44140625" style="1" customWidth="1"/>
    <col min="11795" max="11795" width="0" style="1" hidden="1" customWidth="1"/>
    <col min="11796" max="11796" width="23.6640625" style="1" customWidth="1"/>
    <col min="11797" max="11797" width="10" style="1" customWidth="1"/>
    <col min="11798" max="11798" width="0" style="1" hidden="1" customWidth="1"/>
    <col min="11799" max="11800" width="14.6640625" style="1" customWidth="1"/>
    <col min="11801" max="11801" width="12.88671875" style="1" customWidth="1"/>
    <col min="11802" max="11802" width="3.33203125" style="1" customWidth="1"/>
    <col min="11803" max="11803" width="30.33203125" style="1" customWidth="1"/>
    <col min="11804" max="11804" width="5" style="1" customWidth="1"/>
    <col min="11805" max="11805" width="0" style="1" hidden="1" customWidth="1"/>
    <col min="11806" max="11806" width="14.33203125" style="1" customWidth="1"/>
    <col min="11807" max="11807" width="5.6640625" style="1" customWidth="1"/>
    <col min="11808" max="11808" width="0" style="1" hidden="1" customWidth="1"/>
    <col min="11809" max="11809" width="17.33203125" style="1" customWidth="1"/>
    <col min="11810" max="11810" width="12.6640625" style="1" customWidth="1"/>
    <col min="11811" max="11811" width="0" style="1" hidden="1" customWidth="1"/>
    <col min="11812" max="11812" width="5.33203125" style="1" customWidth="1"/>
    <col min="11813" max="11813" width="0" style="1" hidden="1" customWidth="1"/>
    <col min="11814" max="11814" width="17" style="1" customWidth="1"/>
    <col min="11815" max="11815" width="6.33203125" style="1" customWidth="1"/>
    <col min="11816" max="11816" width="0" style="1" hidden="1" customWidth="1"/>
    <col min="11817" max="11817" width="14.33203125" style="1" customWidth="1"/>
    <col min="11818" max="11818" width="7.5546875" style="1" customWidth="1"/>
    <col min="11819" max="11819" width="0" style="1" hidden="1" customWidth="1"/>
    <col min="11820" max="11821" width="14.33203125" style="1" customWidth="1"/>
    <col min="11822" max="11822" width="20.88671875" style="1" customWidth="1"/>
    <col min="11823" max="11823" width="14.44140625" style="1" customWidth="1"/>
    <col min="11824" max="11824" width="15" style="1" customWidth="1"/>
    <col min="11825" max="11825" width="2.6640625" style="1" customWidth="1"/>
    <col min="11826" max="11826" width="11.6640625" style="1" customWidth="1"/>
    <col min="11827" max="11827" width="11.5546875" style="1" customWidth="1"/>
    <col min="11828" max="11828" width="2.33203125" style="1" customWidth="1"/>
    <col min="11829" max="11829" width="41" style="1" customWidth="1"/>
    <col min="11830" max="11830" width="14.33203125" style="1" customWidth="1"/>
    <col min="11831" max="11832" width="11.5546875" style="1" customWidth="1"/>
    <col min="11833" max="11833" width="21.88671875" style="1" customWidth="1"/>
    <col min="11834" max="12025" width="11.5546875" style="1"/>
    <col min="12026" max="12026" width="21.88671875" style="1" customWidth="1"/>
    <col min="12027" max="12027" width="13.88671875" style="1" customWidth="1"/>
    <col min="12028" max="12028" width="38.6640625" style="1" customWidth="1"/>
    <col min="12029" max="12029" width="3" style="1" bestFit="1" customWidth="1"/>
    <col min="12030" max="12030" width="32.33203125" style="1" customWidth="1"/>
    <col min="12031" max="12031" width="46.33203125" style="1" customWidth="1"/>
    <col min="12032" max="12032" width="19" style="1" customWidth="1"/>
    <col min="12033" max="12033" width="0" style="1" hidden="1" customWidth="1"/>
    <col min="12034" max="12034" width="17.6640625" style="1" customWidth="1"/>
    <col min="12035" max="12035" width="0" style="1" hidden="1" customWidth="1"/>
    <col min="12036" max="12036" width="22.33203125" style="1" customWidth="1"/>
    <col min="12037" max="12037" width="5.33203125" style="1" customWidth="1"/>
    <col min="12038" max="12038" width="36.33203125" style="1" customWidth="1"/>
    <col min="12039" max="12039" width="5.6640625" style="1" customWidth="1"/>
    <col min="12040" max="12040" width="0" style="1" hidden="1" customWidth="1"/>
    <col min="12041" max="12041" width="20.6640625" style="1" customWidth="1"/>
    <col min="12042" max="12042" width="4.88671875" style="1" customWidth="1"/>
    <col min="12043" max="12043" width="0" style="1" hidden="1" customWidth="1"/>
    <col min="12044" max="12044" width="24.6640625" style="1" customWidth="1"/>
    <col min="12045" max="12045" width="12.33203125" style="1" customWidth="1"/>
    <col min="12046" max="12046" width="0" style="1" hidden="1" customWidth="1"/>
    <col min="12047" max="12047" width="3.44140625" style="1" customWidth="1"/>
    <col min="12048" max="12048" width="0" style="1" hidden="1" customWidth="1"/>
    <col min="12049" max="12049" width="17.6640625" style="1" customWidth="1"/>
    <col min="12050" max="12050" width="3.44140625" style="1" customWidth="1"/>
    <col min="12051" max="12051" width="0" style="1" hidden="1" customWidth="1"/>
    <col min="12052" max="12052" width="23.6640625" style="1" customWidth="1"/>
    <col min="12053" max="12053" width="10" style="1" customWidth="1"/>
    <col min="12054" max="12054" width="0" style="1" hidden="1" customWidth="1"/>
    <col min="12055" max="12056" width="14.6640625" style="1" customWidth="1"/>
    <col min="12057" max="12057" width="12.88671875" style="1" customWidth="1"/>
    <col min="12058" max="12058" width="3.33203125" style="1" customWidth="1"/>
    <col min="12059" max="12059" width="30.33203125" style="1" customWidth="1"/>
    <col min="12060" max="12060" width="5" style="1" customWidth="1"/>
    <col min="12061" max="12061" width="0" style="1" hidden="1" customWidth="1"/>
    <col min="12062" max="12062" width="14.33203125" style="1" customWidth="1"/>
    <col min="12063" max="12063" width="5.6640625" style="1" customWidth="1"/>
    <col min="12064" max="12064" width="0" style="1" hidden="1" customWidth="1"/>
    <col min="12065" max="12065" width="17.33203125" style="1" customWidth="1"/>
    <col min="12066" max="12066" width="12.6640625" style="1" customWidth="1"/>
    <col min="12067" max="12067" width="0" style="1" hidden="1" customWidth="1"/>
    <col min="12068" max="12068" width="5.33203125" style="1" customWidth="1"/>
    <col min="12069" max="12069" width="0" style="1" hidden="1" customWidth="1"/>
    <col min="12070" max="12070" width="17" style="1" customWidth="1"/>
    <col min="12071" max="12071" width="6.33203125" style="1" customWidth="1"/>
    <col min="12072" max="12072" width="0" style="1" hidden="1" customWidth="1"/>
    <col min="12073" max="12073" width="14.33203125" style="1" customWidth="1"/>
    <col min="12074" max="12074" width="7.5546875" style="1" customWidth="1"/>
    <col min="12075" max="12075" width="0" style="1" hidden="1" customWidth="1"/>
    <col min="12076" max="12077" width="14.33203125" style="1" customWidth="1"/>
    <col min="12078" max="12078" width="20.88671875" style="1" customWidth="1"/>
    <col min="12079" max="12079" width="14.44140625" style="1" customWidth="1"/>
    <col min="12080" max="12080" width="15" style="1" customWidth="1"/>
    <col min="12081" max="12081" width="2.6640625" style="1" customWidth="1"/>
    <col min="12082" max="12082" width="11.6640625" style="1" customWidth="1"/>
    <col min="12083" max="12083" width="11.5546875" style="1" customWidth="1"/>
    <col min="12084" max="12084" width="2.33203125" style="1" customWidth="1"/>
    <col min="12085" max="12085" width="41" style="1" customWidth="1"/>
    <col min="12086" max="12086" width="14.33203125" style="1" customWidth="1"/>
    <col min="12087" max="12088" width="11.5546875" style="1" customWidth="1"/>
    <col min="12089" max="12089" width="21.88671875" style="1" customWidth="1"/>
    <col min="12090" max="12281" width="11.5546875" style="1"/>
    <col min="12282" max="12282" width="21.88671875" style="1" customWidth="1"/>
    <col min="12283" max="12283" width="13.88671875" style="1" customWidth="1"/>
    <col min="12284" max="12284" width="38.6640625" style="1" customWidth="1"/>
    <col min="12285" max="12285" width="3" style="1" bestFit="1" customWidth="1"/>
    <col min="12286" max="12286" width="32.33203125" style="1" customWidth="1"/>
    <col min="12287" max="12287" width="46.33203125" style="1" customWidth="1"/>
    <col min="12288" max="12288" width="19" style="1" customWidth="1"/>
    <col min="12289" max="12289" width="0" style="1" hidden="1" customWidth="1"/>
    <col min="12290" max="12290" width="17.6640625" style="1" customWidth="1"/>
    <col min="12291" max="12291" width="0" style="1" hidden="1" customWidth="1"/>
    <col min="12292" max="12292" width="22.33203125" style="1" customWidth="1"/>
    <col min="12293" max="12293" width="5.33203125" style="1" customWidth="1"/>
    <col min="12294" max="12294" width="36.33203125" style="1" customWidth="1"/>
    <col min="12295" max="12295" width="5.6640625" style="1" customWidth="1"/>
    <col min="12296" max="12296" width="0" style="1" hidden="1" customWidth="1"/>
    <col min="12297" max="12297" width="20.6640625" style="1" customWidth="1"/>
    <col min="12298" max="12298" width="4.88671875" style="1" customWidth="1"/>
    <col min="12299" max="12299" width="0" style="1" hidden="1" customWidth="1"/>
    <col min="12300" max="12300" width="24.6640625" style="1" customWidth="1"/>
    <col min="12301" max="12301" width="12.33203125" style="1" customWidth="1"/>
    <col min="12302" max="12302" width="0" style="1" hidden="1" customWidth="1"/>
    <col min="12303" max="12303" width="3.44140625" style="1" customWidth="1"/>
    <col min="12304" max="12304" width="0" style="1" hidden="1" customWidth="1"/>
    <col min="12305" max="12305" width="17.6640625" style="1" customWidth="1"/>
    <col min="12306" max="12306" width="3.44140625" style="1" customWidth="1"/>
    <col min="12307" max="12307" width="0" style="1" hidden="1" customWidth="1"/>
    <col min="12308" max="12308" width="23.6640625" style="1" customWidth="1"/>
    <col min="12309" max="12309" width="10" style="1" customWidth="1"/>
    <col min="12310" max="12310" width="0" style="1" hidden="1" customWidth="1"/>
    <col min="12311" max="12312" width="14.6640625" style="1" customWidth="1"/>
    <col min="12313" max="12313" width="12.88671875" style="1" customWidth="1"/>
    <col min="12314" max="12314" width="3.33203125" style="1" customWidth="1"/>
    <col min="12315" max="12315" width="30.33203125" style="1" customWidth="1"/>
    <col min="12316" max="12316" width="5" style="1" customWidth="1"/>
    <col min="12317" max="12317" width="0" style="1" hidden="1" customWidth="1"/>
    <col min="12318" max="12318" width="14.33203125" style="1" customWidth="1"/>
    <col min="12319" max="12319" width="5.6640625" style="1" customWidth="1"/>
    <col min="12320" max="12320" width="0" style="1" hidden="1" customWidth="1"/>
    <col min="12321" max="12321" width="17.33203125" style="1" customWidth="1"/>
    <col min="12322" max="12322" width="12.6640625" style="1" customWidth="1"/>
    <col min="12323" max="12323" width="0" style="1" hidden="1" customWidth="1"/>
    <col min="12324" max="12324" width="5.33203125" style="1" customWidth="1"/>
    <col min="12325" max="12325" width="0" style="1" hidden="1" customWidth="1"/>
    <col min="12326" max="12326" width="17" style="1" customWidth="1"/>
    <col min="12327" max="12327" width="6.33203125" style="1" customWidth="1"/>
    <col min="12328" max="12328" width="0" style="1" hidden="1" customWidth="1"/>
    <col min="12329" max="12329" width="14.33203125" style="1" customWidth="1"/>
    <col min="12330" max="12330" width="7.5546875" style="1" customWidth="1"/>
    <col min="12331" max="12331" width="0" style="1" hidden="1" customWidth="1"/>
    <col min="12332" max="12333" width="14.33203125" style="1" customWidth="1"/>
    <col min="12334" max="12334" width="20.88671875" style="1" customWidth="1"/>
    <col min="12335" max="12335" width="14.44140625" style="1" customWidth="1"/>
    <col min="12336" max="12336" width="15" style="1" customWidth="1"/>
    <col min="12337" max="12337" width="2.6640625" style="1" customWidth="1"/>
    <col min="12338" max="12338" width="11.6640625" style="1" customWidth="1"/>
    <col min="12339" max="12339" width="11.5546875" style="1" customWidth="1"/>
    <col min="12340" max="12340" width="2.33203125" style="1" customWidth="1"/>
    <col min="12341" max="12341" width="41" style="1" customWidth="1"/>
    <col min="12342" max="12342" width="14.33203125" style="1" customWidth="1"/>
    <col min="12343" max="12344" width="11.5546875" style="1" customWidth="1"/>
    <col min="12345" max="12345" width="21.88671875" style="1" customWidth="1"/>
    <col min="12346" max="12537" width="11.5546875" style="1"/>
    <col min="12538" max="12538" width="21.88671875" style="1" customWidth="1"/>
    <col min="12539" max="12539" width="13.88671875" style="1" customWidth="1"/>
    <col min="12540" max="12540" width="38.6640625" style="1" customWidth="1"/>
    <col min="12541" max="12541" width="3" style="1" bestFit="1" customWidth="1"/>
    <col min="12542" max="12542" width="32.33203125" style="1" customWidth="1"/>
    <col min="12543" max="12543" width="46.33203125" style="1" customWidth="1"/>
    <col min="12544" max="12544" width="19" style="1" customWidth="1"/>
    <col min="12545" max="12545" width="0" style="1" hidden="1" customWidth="1"/>
    <col min="12546" max="12546" width="17.6640625" style="1" customWidth="1"/>
    <col min="12547" max="12547" width="0" style="1" hidden="1" customWidth="1"/>
    <col min="12548" max="12548" width="22.33203125" style="1" customWidth="1"/>
    <col min="12549" max="12549" width="5.33203125" style="1" customWidth="1"/>
    <col min="12550" max="12550" width="36.33203125" style="1" customWidth="1"/>
    <col min="12551" max="12551" width="5.6640625" style="1" customWidth="1"/>
    <col min="12552" max="12552" width="0" style="1" hidden="1" customWidth="1"/>
    <col min="12553" max="12553" width="20.6640625" style="1" customWidth="1"/>
    <col min="12554" max="12554" width="4.88671875" style="1" customWidth="1"/>
    <col min="12555" max="12555" width="0" style="1" hidden="1" customWidth="1"/>
    <col min="12556" max="12556" width="24.6640625" style="1" customWidth="1"/>
    <col min="12557" max="12557" width="12.33203125" style="1" customWidth="1"/>
    <col min="12558" max="12558" width="0" style="1" hidden="1" customWidth="1"/>
    <col min="12559" max="12559" width="3.44140625" style="1" customWidth="1"/>
    <col min="12560" max="12560" width="0" style="1" hidden="1" customWidth="1"/>
    <col min="12561" max="12561" width="17.6640625" style="1" customWidth="1"/>
    <col min="12562" max="12562" width="3.44140625" style="1" customWidth="1"/>
    <col min="12563" max="12563" width="0" style="1" hidden="1" customWidth="1"/>
    <col min="12564" max="12564" width="23.6640625" style="1" customWidth="1"/>
    <col min="12565" max="12565" width="10" style="1" customWidth="1"/>
    <col min="12566" max="12566" width="0" style="1" hidden="1" customWidth="1"/>
    <col min="12567" max="12568" width="14.6640625" style="1" customWidth="1"/>
    <col min="12569" max="12569" width="12.88671875" style="1" customWidth="1"/>
    <col min="12570" max="12570" width="3.33203125" style="1" customWidth="1"/>
    <col min="12571" max="12571" width="30.33203125" style="1" customWidth="1"/>
    <col min="12572" max="12572" width="5" style="1" customWidth="1"/>
    <col min="12573" max="12573" width="0" style="1" hidden="1" customWidth="1"/>
    <col min="12574" max="12574" width="14.33203125" style="1" customWidth="1"/>
    <col min="12575" max="12575" width="5.6640625" style="1" customWidth="1"/>
    <col min="12576" max="12576" width="0" style="1" hidden="1" customWidth="1"/>
    <col min="12577" max="12577" width="17.33203125" style="1" customWidth="1"/>
    <col min="12578" max="12578" width="12.6640625" style="1" customWidth="1"/>
    <col min="12579" max="12579" width="0" style="1" hidden="1" customWidth="1"/>
    <col min="12580" max="12580" width="5.33203125" style="1" customWidth="1"/>
    <col min="12581" max="12581" width="0" style="1" hidden="1" customWidth="1"/>
    <col min="12582" max="12582" width="17" style="1" customWidth="1"/>
    <col min="12583" max="12583" width="6.33203125" style="1" customWidth="1"/>
    <col min="12584" max="12584" width="0" style="1" hidden="1" customWidth="1"/>
    <col min="12585" max="12585" width="14.33203125" style="1" customWidth="1"/>
    <col min="12586" max="12586" width="7.5546875" style="1" customWidth="1"/>
    <col min="12587" max="12587" width="0" style="1" hidden="1" customWidth="1"/>
    <col min="12588" max="12589" width="14.33203125" style="1" customWidth="1"/>
    <col min="12590" max="12590" width="20.88671875" style="1" customWidth="1"/>
    <col min="12591" max="12591" width="14.44140625" style="1" customWidth="1"/>
    <col min="12592" max="12592" width="15" style="1" customWidth="1"/>
    <col min="12593" max="12593" width="2.6640625" style="1" customWidth="1"/>
    <col min="12594" max="12594" width="11.6640625" style="1" customWidth="1"/>
    <col min="12595" max="12595" width="11.5546875" style="1" customWidth="1"/>
    <col min="12596" max="12596" width="2.33203125" style="1" customWidth="1"/>
    <col min="12597" max="12597" width="41" style="1" customWidth="1"/>
    <col min="12598" max="12598" width="14.33203125" style="1" customWidth="1"/>
    <col min="12599" max="12600" width="11.5546875" style="1" customWidth="1"/>
    <col min="12601" max="12601" width="21.88671875" style="1" customWidth="1"/>
    <col min="12602" max="12793" width="11.5546875" style="1"/>
    <col min="12794" max="12794" width="21.88671875" style="1" customWidth="1"/>
    <col min="12795" max="12795" width="13.88671875" style="1" customWidth="1"/>
    <col min="12796" max="12796" width="38.6640625" style="1" customWidth="1"/>
    <col min="12797" max="12797" width="3" style="1" bestFit="1" customWidth="1"/>
    <col min="12798" max="12798" width="32.33203125" style="1" customWidth="1"/>
    <col min="12799" max="12799" width="46.33203125" style="1" customWidth="1"/>
    <col min="12800" max="12800" width="19" style="1" customWidth="1"/>
    <col min="12801" max="12801" width="0" style="1" hidden="1" customWidth="1"/>
    <col min="12802" max="12802" width="17.6640625" style="1" customWidth="1"/>
    <col min="12803" max="12803" width="0" style="1" hidden="1" customWidth="1"/>
    <col min="12804" max="12804" width="22.33203125" style="1" customWidth="1"/>
    <col min="12805" max="12805" width="5.33203125" style="1" customWidth="1"/>
    <col min="12806" max="12806" width="36.33203125" style="1" customWidth="1"/>
    <col min="12807" max="12807" width="5.6640625" style="1" customWidth="1"/>
    <col min="12808" max="12808" width="0" style="1" hidden="1" customWidth="1"/>
    <col min="12809" max="12809" width="20.6640625" style="1" customWidth="1"/>
    <col min="12810" max="12810" width="4.88671875" style="1" customWidth="1"/>
    <col min="12811" max="12811" width="0" style="1" hidden="1" customWidth="1"/>
    <col min="12812" max="12812" width="24.6640625" style="1" customWidth="1"/>
    <col min="12813" max="12813" width="12.33203125" style="1" customWidth="1"/>
    <col min="12814" max="12814" width="0" style="1" hidden="1" customWidth="1"/>
    <col min="12815" max="12815" width="3.44140625" style="1" customWidth="1"/>
    <col min="12816" max="12816" width="0" style="1" hidden="1" customWidth="1"/>
    <col min="12817" max="12817" width="17.6640625" style="1" customWidth="1"/>
    <col min="12818" max="12818" width="3.44140625" style="1" customWidth="1"/>
    <col min="12819" max="12819" width="0" style="1" hidden="1" customWidth="1"/>
    <col min="12820" max="12820" width="23.6640625" style="1" customWidth="1"/>
    <col min="12821" max="12821" width="10" style="1" customWidth="1"/>
    <col min="12822" max="12822" width="0" style="1" hidden="1" customWidth="1"/>
    <col min="12823" max="12824" width="14.6640625" style="1" customWidth="1"/>
    <col min="12825" max="12825" width="12.88671875" style="1" customWidth="1"/>
    <col min="12826" max="12826" width="3.33203125" style="1" customWidth="1"/>
    <col min="12827" max="12827" width="30.33203125" style="1" customWidth="1"/>
    <col min="12828" max="12828" width="5" style="1" customWidth="1"/>
    <col min="12829" max="12829" width="0" style="1" hidden="1" customWidth="1"/>
    <col min="12830" max="12830" width="14.33203125" style="1" customWidth="1"/>
    <col min="12831" max="12831" width="5.6640625" style="1" customWidth="1"/>
    <col min="12832" max="12832" width="0" style="1" hidden="1" customWidth="1"/>
    <col min="12833" max="12833" width="17.33203125" style="1" customWidth="1"/>
    <col min="12834" max="12834" width="12.6640625" style="1" customWidth="1"/>
    <col min="12835" max="12835" width="0" style="1" hidden="1" customWidth="1"/>
    <col min="12836" max="12836" width="5.33203125" style="1" customWidth="1"/>
    <col min="12837" max="12837" width="0" style="1" hidden="1" customWidth="1"/>
    <col min="12838" max="12838" width="17" style="1" customWidth="1"/>
    <col min="12839" max="12839" width="6.33203125" style="1" customWidth="1"/>
    <col min="12840" max="12840" width="0" style="1" hidden="1" customWidth="1"/>
    <col min="12841" max="12841" width="14.33203125" style="1" customWidth="1"/>
    <col min="12842" max="12842" width="7.5546875" style="1" customWidth="1"/>
    <col min="12843" max="12843" width="0" style="1" hidden="1" customWidth="1"/>
    <col min="12844" max="12845" width="14.33203125" style="1" customWidth="1"/>
    <col min="12846" max="12846" width="20.88671875" style="1" customWidth="1"/>
    <col min="12847" max="12847" width="14.44140625" style="1" customWidth="1"/>
    <col min="12848" max="12848" width="15" style="1" customWidth="1"/>
    <col min="12849" max="12849" width="2.6640625" style="1" customWidth="1"/>
    <col min="12850" max="12850" width="11.6640625" style="1" customWidth="1"/>
    <col min="12851" max="12851" width="11.5546875" style="1" customWidth="1"/>
    <col min="12852" max="12852" width="2.33203125" style="1" customWidth="1"/>
    <col min="12853" max="12853" width="41" style="1" customWidth="1"/>
    <col min="12854" max="12854" width="14.33203125" style="1" customWidth="1"/>
    <col min="12855" max="12856" width="11.5546875" style="1" customWidth="1"/>
    <col min="12857" max="12857" width="21.88671875" style="1" customWidth="1"/>
    <col min="12858" max="13049" width="11.5546875" style="1"/>
    <col min="13050" max="13050" width="21.88671875" style="1" customWidth="1"/>
    <col min="13051" max="13051" width="13.88671875" style="1" customWidth="1"/>
    <col min="13052" max="13052" width="38.6640625" style="1" customWidth="1"/>
    <col min="13053" max="13053" width="3" style="1" bestFit="1" customWidth="1"/>
    <col min="13054" max="13054" width="32.33203125" style="1" customWidth="1"/>
    <col min="13055" max="13055" width="46.33203125" style="1" customWidth="1"/>
    <col min="13056" max="13056" width="19" style="1" customWidth="1"/>
    <col min="13057" max="13057" width="0" style="1" hidden="1" customWidth="1"/>
    <col min="13058" max="13058" width="17.6640625" style="1" customWidth="1"/>
    <col min="13059" max="13059" width="0" style="1" hidden="1" customWidth="1"/>
    <col min="13060" max="13060" width="22.33203125" style="1" customWidth="1"/>
    <col min="13061" max="13061" width="5.33203125" style="1" customWidth="1"/>
    <col min="13062" max="13062" width="36.33203125" style="1" customWidth="1"/>
    <col min="13063" max="13063" width="5.6640625" style="1" customWidth="1"/>
    <col min="13064" max="13064" width="0" style="1" hidden="1" customWidth="1"/>
    <col min="13065" max="13065" width="20.6640625" style="1" customWidth="1"/>
    <col min="13066" max="13066" width="4.88671875" style="1" customWidth="1"/>
    <col min="13067" max="13067" width="0" style="1" hidden="1" customWidth="1"/>
    <col min="13068" max="13068" width="24.6640625" style="1" customWidth="1"/>
    <col min="13069" max="13069" width="12.33203125" style="1" customWidth="1"/>
    <col min="13070" max="13070" width="0" style="1" hidden="1" customWidth="1"/>
    <col min="13071" max="13071" width="3.44140625" style="1" customWidth="1"/>
    <col min="13072" max="13072" width="0" style="1" hidden="1" customWidth="1"/>
    <col min="13073" max="13073" width="17.6640625" style="1" customWidth="1"/>
    <col min="13074" max="13074" width="3.44140625" style="1" customWidth="1"/>
    <col min="13075" max="13075" width="0" style="1" hidden="1" customWidth="1"/>
    <col min="13076" max="13076" width="23.6640625" style="1" customWidth="1"/>
    <col min="13077" max="13077" width="10" style="1" customWidth="1"/>
    <col min="13078" max="13078" width="0" style="1" hidden="1" customWidth="1"/>
    <col min="13079" max="13080" width="14.6640625" style="1" customWidth="1"/>
    <col min="13081" max="13081" width="12.88671875" style="1" customWidth="1"/>
    <col min="13082" max="13082" width="3.33203125" style="1" customWidth="1"/>
    <col min="13083" max="13083" width="30.33203125" style="1" customWidth="1"/>
    <col min="13084" max="13084" width="5" style="1" customWidth="1"/>
    <col min="13085" max="13085" width="0" style="1" hidden="1" customWidth="1"/>
    <col min="13086" max="13086" width="14.33203125" style="1" customWidth="1"/>
    <col min="13087" max="13087" width="5.6640625" style="1" customWidth="1"/>
    <col min="13088" max="13088" width="0" style="1" hidden="1" customWidth="1"/>
    <col min="13089" max="13089" width="17.33203125" style="1" customWidth="1"/>
    <col min="13090" max="13090" width="12.6640625" style="1" customWidth="1"/>
    <col min="13091" max="13091" width="0" style="1" hidden="1" customWidth="1"/>
    <col min="13092" max="13092" width="5.33203125" style="1" customWidth="1"/>
    <col min="13093" max="13093" width="0" style="1" hidden="1" customWidth="1"/>
    <col min="13094" max="13094" width="17" style="1" customWidth="1"/>
    <col min="13095" max="13095" width="6.33203125" style="1" customWidth="1"/>
    <col min="13096" max="13096" width="0" style="1" hidden="1" customWidth="1"/>
    <col min="13097" max="13097" width="14.33203125" style="1" customWidth="1"/>
    <col min="13098" max="13098" width="7.5546875" style="1" customWidth="1"/>
    <col min="13099" max="13099" width="0" style="1" hidden="1" customWidth="1"/>
    <col min="13100" max="13101" width="14.33203125" style="1" customWidth="1"/>
    <col min="13102" max="13102" width="20.88671875" style="1" customWidth="1"/>
    <col min="13103" max="13103" width="14.44140625" style="1" customWidth="1"/>
    <col min="13104" max="13104" width="15" style="1" customWidth="1"/>
    <col min="13105" max="13105" width="2.6640625" style="1" customWidth="1"/>
    <col min="13106" max="13106" width="11.6640625" style="1" customWidth="1"/>
    <col min="13107" max="13107" width="11.5546875" style="1" customWidth="1"/>
    <col min="13108" max="13108" width="2.33203125" style="1" customWidth="1"/>
    <col min="13109" max="13109" width="41" style="1" customWidth="1"/>
    <col min="13110" max="13110" width="14.33203125" style="1" customWidth="1"/>
    <col min="13111" max="13112" width="11.5546875" style="1" customWidth="1"/>
    <col min="13113" max="13113" width="21.88671875" style="1" customWidth="1"/>
    <col min="13114" max="13305" width="11.5546875" style="1"/>
    <col min="13306" max="13306" width="21.88671875" style="1" customWidth="1"/>
    <col min="13307" max="13307" width="13.88671875" style="1" customWidth="1"/>
    <col min="13308" max="13308" width="38.6640625" style="1" customWidth="1"/>
    <col min="13309" max="13309" width="3" style="1" bestFit="1" customWidth="1"/>
    <col min="13310" max="13310" width="32.33203125" style="1" customWidth="1"/>
    <col min="13311" max="13311" width="46.33203125" style="1" customWidth="1"/>
    <col min="13312" max="13312" width="19" style="1" customWidth="1"/>
    <col min="13313" max="13313" width="0" style="1" hidden="1" customWidth="1"/>
    <col min="13314" max="13314" width="17.6640625" style="1" customWidth="1"/>
    <col min="13315" max="13315" width="0" style="1" hidden="1" customWidth="1"/>
    <col min="13316" max="13316" width="22.33203125" style="1" customWidth="1"/>
    <col min="13317" max="13317" width="5.33203125" style="1" customWidth="1"/>
    <col min="13318" max="13318" width="36.33203125" style="1" customWidth="1"/>
    <col min="13319" max="13319" width="5.6640625" style="1" customWidth="1"/>
    <col min="13320" max="13320" width="0" style="1" hidden="1" customWidth="1"/>
    <col min="13321" max="13321" width="20.6640625" style="1" customWidth="1"/>
    <col min="13322" max="13322" width="4.88671875" style="1" customWidth="1"/>
    <col min="13323" max="13323" width="0" style="1" hidden="1" customWidth="1"/>
    <col min="13324" max="13324" width="24.6640625" style="1" customWidth="1"/>
    <col min="13325" max="13325" width="12.33203125" style="1" customWidth="1"/>
    <col min="13326" max="13326" width="0" style="1" hidden="1" customWidth="1"/>
    <col min="13327" max="13327" width="3.44140625" style="1" customWidth="1"/>
    <col min="13328" max="13328" width="0" style="1" hidden="1" customWidth="1"/>
    <col min="13329" max="13329" width="17.6640625" style="1" customWidth="1"/>
    <col min="13330" max="13330" width="3.44140625" style="1" customWidth="1"/>
    <col min="13331" max="13331" width="0" style="1" hidden="1" customWidth="1"/>
    <col min="13332" max="13332" width="23.6640625" style="1" customWidth="1"/>
    <col min="13333" max="13333" width="10" style="1" customWidth="1"/>
    <col min="13334" max="13334" width="0" style="1" hidden="1" customWidth="1"/>
    <col min="13335" max="13336" width="14.6640625" style="1" customWidth="1"/>
    <col min="13337" max="13337" width="12.88671875" style="1" customWidth="1"/>
    <col min="13338" max="13338" width="3.33203125" style="1" customWidth="1"/>
    <col min="13339" max="13339" width="30.33203125" style="1" customWidth="1"/>
    <col min="13340" max="13340" width="5" style="1" customWidth="1"/>
    <col min="13341" max="13341" width="0" style="1" hidden="1" customWidth="1"/>
    <col min="13342" max="13342" width="14.33203125" style="1" customWidth="1"/>
    <col min="13343" max="13343" width="5.6640625" style="1" customWidth="1"/>
    <col min="13344" max="13344" width="0" style="1" hidden="1" customWidth="1"/>
    <col min="13345" max="13345" width="17.33203125" style="1" customWidth="1"/>
    <col min="13346" max="13346" width="12.6640625" style="1" customWidth="1"/>
    <col min="13347" max="13347" width="0" style="1" hidden="1" customWidth="1"/>
    <col min="13348" max="13348" width="5.33203125" style="1" customWidth="1"/>
    <col min="13349" max="13349" width="0" style="1" hidden="1" customWidth="1"/>
    <col min="13350" max="13350" width="17" style="1" customWidth="1"/>
    <col min="13351" max="13351" width="6.33203125" style="1" customWidth="1"/>
    <col min="13352" max="13352" width="0" style="1" hidden="1" customWidth="1"/>
    <col min="13353" max="13353" width="14.33203125" style="1" customWidth="1"/>
    <col min="13354" max="13354" width="7.5546875" style="1" customWidth="1"/>
    <col min="13355" max="13355" width="0" style="1" hidden="1" customWidth="1"/>
    <col min="13356" max="13357" width="14.33203125" style="1" customWidth="1"/>
    <col min="13358" max="13358" width="20.88671875" style="1" customWidth="1"/>
    <col min="13359" max="13359" width="14.44140625" style="1" customWidth="1"/>
    <col min="13360" max="13360" width="15" style="1" customWidth="1"/>
    <col min="13361" max="13361" width="2.6640625" style="1" customWidth="1"/>
    <col min="13362" max="13362" width="11.6640625" style="1" customWidth="1"/>
    <col min="13363" max="13363" width="11.5546875" style="1" customWidth="1"/>
    <col min="13364" max="13364" width="2.33203125" style="1" customWidth="1"/>
    <col min="13365" max="13365" width="41" style="1" customWidth="1"/>
    <col min="13366" max="13366" width="14.33203125" style="1" customWidth="1"/>
    <col min="13367" max="13368" width="11.5546875" style="1" customWidth="1"/>
    <col min="13369" max="13369" width="21.88671875" style="1" customWidth="1"/>
    <col min="13370" max="13561" width="11.5546875" style="1"/>
    <col min="13562" max="13562" width="21.88671875" style="1" customWidth="1"/>
    <col min="13563" max="13563" width="13.88671875" style="1" customWidth="1"/>
    <col min="13564" max="13564" width="38.6640625" style="1" customWidth="1"/>
    <col min="13565" max="13565" width="3" style="1" bestFit="1" customWidth="1"/>
    <col min="13566" max="13566" width="32.33203125" style="1" customWidth="1"/>
    <col min="13567" max="13567" width="46.33203125" style="1" customWidth="1"/>
    <col min="13568" max="13568" width="19" style="1" customWidth="1"/>
    <col min="13569" max="13569" width="0" style="1" hidden="1" customWidth="1"/>
    <col min="13570" max="13570" width="17.6640625" style="1" customWidth="1"/>
    <col min="13571" max="13571" width="0" style="1" hidden="1" customWidth="1"/>
    <col min="13572" max="13572" width="22.33203125" style="1" customWidth="1"/>
    <col min="13573" max="13573" width="5.33203125" style="1" customWidth="1"/>
    <col min="13574" max="13574" width="36.33203125" style="1" customWidth="1"/>
    <col min="13575" max="13575" width="5.6640625" style="1" customWidth="1"/>
    <col min="13576" max="13576" width="0" style="1" hidden="1" customWidth="1"/>
    <col min="13577" max="13577" width="20.6640625" style="1" customWidth="1"/>
    <col min="13578" max="13578" width="4.88671875" style="1" customWidth="1"/>
    <col min="13579" max="13579" width="0" style="1" hidden="1" customWidth="1"/>
    <col min="13580" max="13580" width="24.6640625" style="1" customWidth="1"/>
    <col min="13581" max="13581" width="12.33203125" style="1" customWidth="1"/>
    <col min="13582" max="13582" width="0" style="1" hidden="1" customWidth="1"/>
    <col min="13583" max="13583" width="3.44140625" style="1" customWidth="1"/>
    <col min="13584" max="13584" width="0" style="1" hidden="1" customWidth="1"/>
    <col min="13585" max="13585" width="17.6640625" style="1" customWidth="1"/>
    <col min="13586" max="13586" width="3.44140625" style="1" customWidth="1"/>
    <col min="13587" max="13587" width="0" style="1" hidden="1" customWidth="1"/>
    <col min="13588" max="13588" width="23.6640625" style="1" customWidth="1"/>
    <col min="13589" max="13589" width="10" style="1" customWidth="1"/>
    <col min="13590" max="13590" width="0" style="1" hidden="1" customWidth="1"/>
    <col min="13591" max="13592" width="14.6640625" style="1" customWidth="1"/>
    <col min="13593" max="13593" width="12.88671875" style="1" customWidth="1"/>
    <col min="13594" max="13594" width="3.33203125" style="1" customWidth="1"/>
    <col min="13595" max="13595" width="30.33203125" style="1" customWidth="1"/>
    <col min="13596" max="13596" width="5" style="1" customWidth="1"/>
    <col min="13597" max="13597" width="0" style="1" hidden="1" customWidth="1"/>
    <col min="13598" max="13598" width="14.33203125" style="1" customWidth="1"/>
    <col min="13599" max="13599" width="5.6640625" style="1" customWidth="1"/>
    <col min="13600" max="13600" width="0" style="1" hidden="1" customWidth="1"/>
    <col min="13601" max="13601" width="17.33203125" style="1" customWidth="1"/>
    <col min="13602" max="13602" width="12.6640625" style="1" customWidth="1"/>
    <col min="13603" max="13603" width="0" style="1" hidden="1" customWidth="1"/>
    <col min="13604" max="13604" width="5.33203125" style="1" customWidth="1"/>
    <col min="13605" max="13605" width="0" style="1" hidden="1" customWidth="1"/>
    <col min="13606" max="13606" width="17" style="1" customWidth="1"/>
    <col min="13607" max="13607" width="6.33203125" style="1" customWidth="1"/>
    <col min="13608" max="13608" width="0" style="1" hidden="1" customWidth="1"/>
    <col min="13609" max="13609" width="14.33203125" style="1" customWidth="1"/>
    <col min="13610" max="13610" width="7.5546875" style="1" customWidth="1"/>
    <col min="13611" max="13611" width="0" style="1" hidden="1" customWidth="1"/>
    <col min="13612" max="13613" width="14.33203125" style="1" customWidth="1"/>
    <col min="13614" max="13614" width="20.88671875" style="1" customWidth="1"/>
    <col min="13615" max="13615" width="14.44140625" style="1" customWidth="1"/>
    <col min="13616" max="13616" width="15" style="1" customWidth="1"/>
    <col min="13617" max="13617" width="2.6640625" style="1" customWidth="1"/>
    <col min="13618" max="13618" width="11.6640625" style="1" customWidth="1"/>
    <col min="13619" max="13619" width="11.5546875" style="1" customWidth="1"/>
    <col min="13620" max="13620" width="2.33203125" style="1" customWidth="1"/>
    <col min="13621" max="13621" width="41" style="1" customWidth="1"/>
    <col min="13622" max="13622" width="14.33203125" style="1" customWidth="1"/>
    <col min="13623" max="13624" width="11.5546875" style="1" customWidth="1"/>
    <col min="13625" max="13625" width="21.88671875" style="1" customWidth="1"/>
    <col min="13626" max="13817" width="11.5546875" style="1"/>
    <col min="13818" max="13818" width="21.88671875" style="1" customWidth="1"/>
    <col min="13819" max="13819" width="13.88671875" style="1" customWidth="1"/>
    <col min="13820" max="13820" width="38.6640625" style="1" customWidth="1"/>
    <col min="13821" max="13821" width="3" style="1" bestFit="1" customWidth="1"/>
    <col min="13822" max="13822" width="32.33203125" style="1" customWidth="1"/>
    <col min="13823" max="13823" width="46.33203125" style="1" customWidth="1"/>
    <col min="13824" max="13824" width="19" style="1" customWidth="1"/>
    <col min="13825" max="13825" width="0" style="1" hidden="1" customWidth="1"/>
    <col min="13826" max="13826" width="17.6640625" style="1" customWidth="1"/>
    <col min="13827" max="13827" width="0" style="1" hidden="1" customWidth="1"/>
    <col min="13828" max="13828" width="22.33203125" style="1" customWidth="1"/>
    <col min="13829" max="13829" width="5.33203125" style="1" customWidth="1"/>
    <col min="13830" max="13830" width="36.33203125" style="1" customWidth="1"/>
    <col min="13831" max="13831" width="5.6640625" style="1" customWidth="1"/>
    <col min="13832" max="13832" width="0" style="1" hidden="1" customWidth="1"/>
    <col min="13833" max="13833" width="20.6640625" style="1" customWidth="1"/>
    <col min="13834" max="13834" width="4.88671875" style="1" customWidth="1"/>
    <col min="13835" max="13835" width="0" style="1" hidden="1" customWidth="1"/>
    <col min="13836" max="13836" width="24.6640625" style="1" customWidth="1"/>
    <col min="13837" max="13837" width="12.33203125" style="1" customWidth="1"/>
    <col min="13838" max="13838" width="0" style="1" hidden="1" customWidth="1"/>
    <col min="13839" max="13839" width="3.44140625" style="1" customWidth="1"/>
    <col min="13840" max="13840" width="0" style="1" hidden="1" customWidth="1"/>
    <col min="13841" max="13841" width="17.6640625" style="1" customWidth="1"/>
    <col min="13842" max="13842" width="3.44140625" style="1" customWidth="1"/>
    <col min="13843" max="13843" width="0" style="1" hidden="1" customWidth="1"/>
    <col min="13844" max="13844" width="23.6640625" style="1" customWidth="1"/>
    <col min="13845" max="13845" width="10" style="1" customWidth="1"/>
    <col min="13846" max="13846" width="0" style="1" hidden="1" customWidth="1"/>
    <col min="13847" max="13848" width="14.6640625" style="1" customWidth="1"/>
    <col min="13849" max="13849" width="12.88671875" style="1" customWidth="1"/>
    <col min="13850" max="13850" width="3.33203125" style="1" customWidth="1"/>
    <col min="13851" max="13851" width="30.33203125" style="1" customWidth="1"/>
    <col min="13852" max="13852" width="5" style="1" customWidth="1"/>
    <col min="13853" max="13853" width="0" style="1" hidden="1" customWidth="1"/>
    <col min="13854" max="13854" width="14.33203125" style="1" customWidth="1"/>
    <col min="13855" max="13855" width="5.6640625" style="1" customWidth="1"/>
    <col min="13856" max="13856" width="0" style="1" hidden="1" customWidth="1"/>
    <col min="13857" max="13857" width="17.33203125" style="1" customWidth="1"/>
    <col min="13858" max="13858" width="12.6640625" style="1" customWidth="1"/>
    <col min="13859" max="13859" width="0" style="1" hidden="1" customWidth="1"/>
    <col min="13860" max="13860" width="5.33203125" style="1" customWidth="1"/>
    <col min="13861" max="13861" width="0" style="1" hidden="1" customWidth="1"/>
    <col min="13862" max="13862" width="17" style="1" customWidth="1"/>
    <col min="13863" max="13863" width="6.33203125" style="1" customWidth="1"/>
    <col min="13864" max="13864" width="0" style="1" hidden="1" customWidth="1"/>
    <col min="13865" max="13865" width="14.33203125" style="1" customWidth="1"/>
    <col min="13866" max="13866" width="7.5546875" style="1" customWidth="1"/>
    <col min="13867" max="13867" width="0" style="1" hidden="1" customWidth="1"/>
    <col min="13868" max="13869" width="14.33203125" style="1" customWidth="1"/>
    <col min="13870" max="13870" width="20.88671875" style="1" customWidth="1"/>
    <col min="13871" max="13871" width="14.44140625" style="1" customWidth="1"/>
    <col min="13872" max="13872" width="15" style="1" customWidth="1"/>
    <col min="13873" max="13873" width="2.6640625" style="1" customWidth="1"/>
    <col min="13874" max="13874" width="11.6640625" style="1" customWidth="1"/>
    <col min="13875" max="13875" width="11.5546875" style="1" customWidth="1"/>
    <col min="13876" max="13876" width="2.33203125" style="1" customWidth="1"/>
    <col min="13877" max="13877" width="41" style="1" customWidth="1"/>
    <col min="13878" max="13878" width="14.33203125" style="1" customWidth="1"/>
    <col min="13879" max="13880" width="11.5546875" style="1" customWidth="1"/>
    <col min="13881" max="13881" width="21.88671875" style="1" customWidth="1"/>
    <col min="13882" max="14073" width="11.5546875" style="1"/>
    <col min="14074" max="14074" width="21.88671875" style="1" customWidth="1"/>
    <col min="14075" max="14075" width="13.88671875" style="1" customWidth="1"/>
    <col min="14076" max="14076" width="38.6640625" style="1" customWidth="1"/>
    <col min="14077" max="14077" width="3" style="1" bestFit="1" customWidth="1"/>
    <col min="14078" max="14078" width="32.33203125" style="1" customWidth="1"/>
    <col min="14079" max="14079" width="46.33203125" style="1" customWidth="1"/>
    <col min="14080" max="14080" width="19" style="1" customWidth="1"/>
    <col min="14081" max="14081" width="0" style="1" hidden="1" customWidth="1"/>
    <col min="14082" max="14082" width="17.6640625" style="1" customWidth="1"/>
    <col min="14083" max="14083" width="0" style="1" hidden="1" customWidth="1"/>
    <col min="14084" max="14084" width="22.33203125" style="1" customWidth="1"/>
    <col min="14085" max="14085" width="5.33203125" style="1" customWidth="1"/>
    <col min="14086" max="14086" width="36.33203125" style="1" customWidth="1"/>
    <col min="14087" max="14087" width="5.6640625" style="1" customWidth="1"/>
    <col min="14088" max="14088" width="0" style="1" hidden="1" customWidth="1"/>
    <col min="14089" max="14089" width="20.6640625" style="1" customWidth="1"/>
    <col min="14090" max="14090" width="4.88671875" style="1" customWidth="1"/>
    <col min="14091" max="14091" width="0" style="1" hidden="1" customWidth="1"/>
    <col min="14092" max="14092" width="24.6640625" style="1" customWidth="1"/>
    <col min="14093" max="14093" width="12.33203125" style="1" customWidth="1"/>
    <col min="14094" max="14094" width="0" style="1" hidden="1" customWidth="1"/>
    <col min="14095" max="14095" width="3.44140625" style="1" customWidth="1"/>
    <col min="14096" max="14096" width="0" style="1" hidden="1" customWidth="1"/>
    <col min="14097" max="14097" width="17.6640625" style="1" customWidth="1"/>
    <col min="14098" max="14098" width="3.44140625" style="1" customWidth="1"/>
    <col min="14099" max="14099" width="0" style="1" hidden="1" customWidth="1"/>
    <col min="14100" max="14100" width="23.6640625" style="1" customWidth="1"/>
    <col min="14101" max="14101" width="10" style="1" customWidth="1"/>
    <col min="14102" max="14102" width="0" style="1" hidden="1" customWidth="1"/>
    <col min="14103" max="14104" width="14.6640625" style="1" customWidth="1"/>
    <col min="14105" max="14105" width="12.88671875" style="1" customWidth="1"/>
    <col min="14106" max="14106" width="3.33203125" style="1" customWidth="1"/>
    <col min="14107" max="14107" width="30.33203125" style="1" customWidth="1"/>
    <col min="14108" max="14108" width="5" style="1" customWidth="1"/>
    <col min="14109" max="14109" width="0" style="1" hidden="1" customWidth="1"/>
    <col min="14110" max="14110" width="14.33203125" style="1" customWidth="1"/>
    <col min="14111" max="14111" width="5.6640625" style="1" customWidth="1"/>
    <col min="14112" max="14112" width="0" style="1" hidden="1" customWidth="1"/>
    <col min="14113" max="14113" width="17.33203125" style="1" customWidth="1"/>
    <col min="14114" max="14114" width="12.6640625" style="1" customWidth="1"/>
    <col min="14115" max="14115" width="0" style="1" hidden="1" customWidth="1"/>
    <col min="14116" max="14116" width="5.33203125" style="1" customWidth="1"/>
    <col min="14117" max="14117" width="0" style="1" hidden="1" customWidth="1"/>
    <col min="14118" max="14118" width="17" style="1" customWidth="1"/>
    <col min="14119" max="14119" width="6.33203125" style="1" customWidth="1"/>
    <col min="14120" max="14120" width="0" style="1" hidden="1" customWidth="1"/>
    <col min="14121" max="14121" width="14.33203125" style="1" customWidth="1"/>
    <col min="14122" max="14122" width="7.5546875" style="1" customWidth="1"/>
    <col min="14123" max="14123" width="0" style="1" hidden="1" customWidth="1"/>
    <col min="14124" max="14125" width="14.33203125" style="1" customWidth="1"/>
    <col min="14126" max="14126" width="20.88671875" style="1" customWidth="1"/>
    <col min="14127" max="14127" width="14.44140625" style="1" customWidth="1"/>
    <col min="14128" max="14128" width="15" style="1" customWidth="1"/>
    <col min="14129" max="14129" width="2.6640625" style="1" customWidth="1"/>
    <col min="14130" max="14130" width="11.6640625" style="1" customWidth="1"/>
    <col min="14131" max="14131" width="11.5546875" style="1" customWidth="1"/>
    <col min="14132" max="14132" width="2.33203125" style="1" customWidth="1"/>
    <col min="14133" max="14133" width="41" style="1" customWidth="1"/>
    <col min="14134" max="14134" width="14.33203125" style="1" customWidth="1"/>
    <col min="14135" max="14136" width="11.5546875" style="1" customWidth="1"/>
    <col min="14137" max="14137" width="21.88671875" style="1" customWidth="1"/>
    <col min="14138" max="14329" width="11.5546875" style="1"/>
    <col min="14330" max="14330" width="21.88671875" style="1" customWidth="1"/>
    <col min="14331" max="14331" width="13.88671875" style="1" customWidth="1"/>
    <col min="14332" max="14332" width="38.6640625" style="1" customWidth="1"/>
    <col min="14333" max="14333" width="3" style="1" bestFit="1" customWidth="1"/>
    <col min="14334" max="14334" width="32.33203125" style="1" customWidth="1"/>
    <col min="14335" max="14335" width="46.33203125" style="1" customWidth="1"/>
    <col min="14336" max="14336" width="19" style="1" customWidth="1"/>
    <col min="14337" max="14337" width="0" style="1" hidden="1" customWidth="1"/>
    <col min="14338" max="14338" width="17.6640625" style="1" customWidth="1"/>
    <col min="14339" max="14339" width="0" style="1" hidden="1" customWidth="1"/>
    <col min="14340" max="14340" width="22.33203125" style="1" customWidth="1"/>
    <col min="14341" max="14341" width="5.33203125" style="1" customWidth="1"/>
    <col min="14342" max="14342" width="36.33203125" style="1" customWidth="1"/>
    <col min="14343" max="14343" width="5.6640625" style="1" customWidth="1"/>
    <col min="14344" max="14344" width="0" style="1" hidden="1" customWidth="1"/>
    <col min="14345" max="14345" width="20.6640625" style="1" customWidth="1"/>
    <col min="14346" max="14346" width="4.88671875" style="1" customWidth="1"/>
    <col min="14347" max="14347" width="0" style="1" hidden="1" customWidth="1"/>
    <col min="14348" max="14348" width="24.6640625" style="1" customWidth="1"/>
    <col min="14349" max="14349" width="12.33203125" style="1" customWidth="1"/>
    <col min="14350" max="14350" width="0" style="1" hidden="1" customWidth="1"/>
    <col min="14351" max="14351" width="3.44140625" style="1" customWidth="1"/>
    <col min="14352" max="14352" width="0" style="1" hidden="1" customWidth="1"/>
    <col min="14353" max="14353" width="17.6640625" style="1" customWidth="1"/>
    <col min="14354" max="14354" width="3.44140625" style="1" customWidth="1"/>
    <col min="14355" max="14355" width="0" style="1" hidden="1" customWidth="1"/>
    <col min="14356" max="14356" width="23.6640625" style="1" customWidth="1"/>
    <col min="14357" max="14357" width="10" style="1" customWidth="1"/>
    <col min="14358" max="14358" width="0" style="1" hidden="1" customWidth="1"/>
    <col min="14359" max="14360" width="14.6640625" style="1" customWidth="1"/>
    <col min="14361" max="14361" width="12.88671875" style="1" customWidth="1"/>
    <col min="14362" max="14362" width="3.33203125" style="1" customWidth="1"/>
    <col min="14363" max="14363" width="30.33203125" style="1" customWidth="1"/>
    <col min="14364" max="14364" width="5" style="1" customWidth="1"/>
    <col min="14365" max="14365" width="0" style="1" hidden="1" customWidth="1"/>
    <col min="14366" max="14366" width="14.33203125" style="1" customWidth="1"/>
    <col min="14367" max="14367" width="5.6640625" style="1" customWidth="1"/>
    <col min="14368" max="14368" width="0" style="1" hidden="1" customWidth="1"/>
    <col min="14369" max="14369" width="17.33203125" style="1" customWidth="1"/>
    <col min="14370" max="14370" width="12.6640625" style="1" customWidth="1"/>
    <col min="14371" max="14371" width="0" style="1" hidden="1" customWidth="1"/>
    <col min="14372" max="14372" width="5.33203125" style="1" customWidth="1"/>
    <col min="14373" max="14373" width="0" style="1" hidden="1" customWidth="1"/>
    <col min="14374" max="14374" width="17" style="1" customWidth="1"/>
    <col min="14375" max="14375" width="6.33203125" style="1" customWidth="1"/>
    <col min="14376" max="14376" width="0" style="1" hidden="1" customWidth="1"/>
    <col min="14377" max="14377" width="14.33203125" style="1" customWidth="1"/>
    <col min="14378" max="14378" width="7.5546875" style="1" customWidth="1"/>
    <col min="14379" max="14379" width="0" style="1" hidden="1" customWidth="1"/>
    <col min="14380" max="14381" width="14.33203125" style="1" customWidth="1"/>
    <col min="14382" max="14382" width="20.88671875" style="1" customWidth="1"/>
    <col min="14383" max="14383" width="14.44140625" style="1" customWidth="1"/>
    <col min="14384" max="14384" width="15" style="1" customWidth="1"/>
    <col min="14385" max="14385" width="2.6640625" style="1" customWidth="1"/>
    <col min="14386" max="14386" width="11.6640625" style="1" customWidth="1"/>
    <col min="14387" max="14387" width="11.5546875" style="1" customWidth="1"/>
    <col min="14388" max="14388" width="2.33203125" style="1" customWidth="1"/>
    <col min="14389" max="14389" width="41" style="1" customWidth="1"/>
    <col min="14390" max="14390" width="14.33203125" style="1" customWidth="1"/>
    <col min="14391" max="14392" width="11.5546875" style="1" customWidth="1"/>
    <col min="14393" max="14393" width="21.88671875" style="1" customWidth="1"/>
    <col min="14394" max="14585" width="11.5546875" style="1"/>
    <col min="14586" max="14586" width="21.88671875" style="1" customWidth="1"/>
    <col min="14587" max="14587" width="13.88671875" style="1" customWidth="1"/>
    <col min="14588" max="14588" width="38.6640625" style="1" customWidth="1"/>
    <col min="14589" max="14589" width="3" style="1" bestFit="1" customWidth="1"/>
    <col min="14590" max="14590" width="32.33203125" style="1" customWidth="1"/>
    <col min="14591" max="14591" width="46.33203125" style="1" customWidth="1"/>
    <col min="14592" max="14592" width="19" style="1" customWidth="1"/>
    <col min="14593" max="14593" width="0" style="1" hidden="1" customWidth="1"/>
    <col min="14594" max="14594" width="17.6640625" style="1" customWidth="1"/>
    <col min="14595" max="14595" width="0" style="1" hidden="1" customWidth="1"/>
    <col min="14596" max="14596" width="22.33203125" style="1" customWidth="1"/>
    <col min="14597" max="14597" width="5.33203125" style="1" customWidth="1"/>
    <col min="14598" max="14598" width="36.33203125" style="1" customWidth="1"/>
    <col min="14599" max="14599" width="5.6640625" style="1" customWidth="1"/>
    <col min="14600" max="14600" width="0" style="1" hidden="1" customWidth="1"/>
    <col min="14601" max="14601" width="20.6640625" style="1" customWidth="1"/>
    <col min="14602" max="14602" width="4.88671875" style="1" customWidth="1"/>
    <col min="14603" max="14603" width="0" style="1" hidden="1" customWidth="1"/>
    <col min="14604" max="14604" width="24.6640625" style="1" customWidth="1"/>
    <col min="14605" max="14605" width="12.33203125" style="1" customWidth="1"/>
    <col min="14606" max="14606" width="0" style="1" hidden="1" customWidth="1"/>
    <col min="14607" max="14607" width="3.44140625" style="1" customWidth="1"/>
    <col min="14608" max="14608" width="0" style="1" hidden="1" customWidth="1"/>
    <col min="14609" max="14609" width="17.6640625" style="1" customWidth="1"/>
    <col min="14610" max="14610" width="3.44140625" style="1" customWidth="1"/>
    <col min="14611" max="14611" width="0" style="1" hidden="1" customWidth="1"/>
    <col min="14612" max="14612" width="23.6640625" style="1" customWidth="1"/>
    <col min="14613" max="14613" width="10" style="1" customWidth="1"/>
    <col min="14614" max="14614" width="0" style="1" hidden="1" customWidth="1"/>
    <col min="14615" max="14616" width="14.6640625" style="1" customWidth="1"/>
    <col min="14617" max="14617" width="12.88671875" style="1" customWidth="1"/>
    <col min="14618" max="14618" width="3.33203125" style="1" customWidth="1"/>
    <col min="14619" max="14619" width="30.33203125" style="1" customWidth="1"/>
    <col min="14620" max="14620" width="5" style="1" customWidth="1"/>
    <col min="14621" max="14621" width="0" style="1" hidden="1" customWidth="1"/>
    <col min="14622" max="14622" width="14.33203125" style="1" customWidth="1"/>
    <col min="14623" max="14623" width="5.6640625" style="1" customWidth="1"/>
    <col min="14624" max="14624" width="0" style="1" hidden="1" customWidth="1"/>
    <col min="14625" max="14625" width="17.33203125" style="1" customWidth="1"/>
    <col min="14626" max="14626" width="12.6640625" style="1" customWidth="1"/>
    <col min="14627" max="14627" width="0" style="1" hidden="1" customWidth="1"/>
    <col min="14628" max="14628" width="5.33203125" style="1" customWidth="1"/>
    <col min="14629" max="14629" width="0" style="1" hidden="1" customWidth="1"/>
    <col min="14630" max="14630" width="17" style="1" customWidth="1"/>
    <col min="14631" max="14631" width="6.33203125" style="1" customWidth="1"/>
    <col min="14632" max="14632" width="0" style="1" hidden="1" customWidth="1"/>
    <col min="14633" max="14633" width="14.33203125" style="1" customWidth="1"/>
    <col min="14634" max="14634" width="7.5546875" style="1" customWidth="1"/>
    <col min="14635" max="14635" width="0" style="1" hidden="1" customWidth="1"/>
    <col min="14636" max="14637" width="14.33203125" style="1" customWidth="1"/>
    <col min="14638" max="14638" width="20.88671875" style="1" customWidth="1"/>
    <col min="14639" max="14639" width="14.44140625" style="1" customWidth="1"/>
    <col min="14640" max="14640" width="15" style="1" customWidth="1"/>
    <col min="14641" max="14641" width="2.6640625" style="1" customWidth="1"/>
    <col min="14642" max="14642" width="11.6640625" style="1" customWidth="1"/>
    <col min="14643" max="14643" width="11.5546875" style="1" customWidth="1"/>
    <col min="14644" max="14644" width="2.33203125" style="1" customWidth="1"/>
    <col min="14645" max="14645" width="41" style="1" customWidth="1"/>
    <col min="14646" max="14646" width="14.33203125" style="1" customWidth="1"/>
    <col min="14647" max="14648" width="11.5546875" style="1" customWidth="1"/>
    <col min="14649" max="14649" width="21.88671875" style="1" customWidth="1"/>
    <col min="14650" max="14841" width="11.5546875" style="1"/>
    <col min="14842" max="14842" width="21.88671875" style="1" customWidth="1"/>
    <col min="14843" max="14843" width="13.88671875" style="1" customWidth="1"/>
    <col min="14844" max="14844" width="38.6640625" style="1" customWidth="1"/>
    <col min="14845" max="14845" width="3" style="1" bestFit="1" customWidth="1"/>
    <col min="14846" max="14846" width="32.33203125" style="1" customWidth="1"/>
    <col min="14847" max="14847" width="46.33203125" style="1" customWidth="1"/>
    <col min="14848" max="14848" width="19" style="1" customWidth="1"/>
    <col min="14849" max="14849" width="0" style="1" hidden="1" customWidth="1"/>
    <col min="14850" max="14850" width="17.6640625" style="1" customWidth="1"/>
    <col min="14851" max="14851" width="0" style="1" hidden="1" customWidth="1"/>
    <col min="14852" max="14852" width="22.33203125" style="1" customWidth="1"/>
    <col min="14853" max="14853" width="5.33203125" style="1" customWidth="1"/>
    <col min="14854" max="14854" width="36.33203125" style="1" customWidth="1"/>
    <col min="14855" max="14855" width="5.6640625" style="1" customWidth="1"/>
    <col min="14856" max="14856" width="0" style="1" hidden="1" customWidth="1"/>
    <col min="14857" max="14857" width="20.6640625" style="1" customWidth="1"/>
    <col min="14858" max="14858" width="4.88671875" style="1" customWidth="1"/>
    <col min="14859" max="14859" width="0" style="1" hidden="1" customWidth="1"/>
    <col min="14860" max="14860" width="24.6640625" style="1" customWidth="1"/>
    <col min="14861" max="14861" width="12.33203125" style="1" customWidth="1"/>
    <col min="14862" max="14862" width="0" style="1" hidden="1" customWidth="1"/>
    <col min="14863" max="14863" width="3.44140625" style="1" customWidth="1"/>
    <col min="14864" max="14864" width="0" style="1" hidden="1" customWidth="1"/>
    <col min="14865" max="14865" width="17.6640625" style="1" customWidth="1"/>
    <col min="14866" max="14866" width="3.44140625" style="1" customWidth="1"/>
    <col min="14867" max="14867" width="0" style="1" hidden="1" customWidth="1"/>
    <col min="14868" max="14868" width="23.6640625" style="1" customWidth="1"/>
    <col min="14869" max="14869" width="10" style="1" customWidth="1"/>
    <col min="14870" max="14870" width="0" style="1" hidden="1" customWidth="1"/>
    <col min="14871" max="14872" width="14.6640625" style="1" customWidth="1"/>
    <col min="14873" max="14873" width="12.88671875" style="1" customWidth="1"/>
    <col min="14874" max="14874" width="3.33203125" style="1" customWidth="1"/>
    <col min="14875" max="14875" width="30.33203125" style="1" customWidth="1"/>
    <col min="14876" max="14876" width="5" style="1" customWidth="1"/>
    <col min="14877" max="14877" width="0" style="1" hidden="1" customWidth="1"/>
    <col min="14878" max="14878" width="14.33203125" style="1" customWidth="1"/>
    <col min="14879" max="14879" width="5.6640625" style="1" customWidth="1"/>
    <col min="14880" max="14880" width="0" style="1" hidden="1" customWidth="1"/>
    <col min="14881" max="14881" width="17.33203125" style="1" customWidth="1"/>
    <col min="14882" max="14882" width="12.6640625" style="1" customWidth="1"/>
    <col min="14883" max="14883" width="0" style="1" hidden="1" customWidth="1"/>
    <col min="14884" max="14884" width="5.33203125" style="1" customWidth="1"/>
    <col min="14885" max="14885" width="0" style="1" hidden="1" customWidth="1"/>
    <col min="14886" max="14886" width="17" style="1" customWidth="1"/>
    <col min="14887" max="14887" width="6.33203125" style="1" customWidth="1"/>
    <col min="14888" max="14888" width="0" style="1" hidden="1" customWidth="1"/>
    <col min="14889" max="14889" width="14.33203125" style="1" customWidth="1"/>
    <col min="14890" max="14890" width="7.5546875" style="1" customWidth="1"/>
    <col min="14891" max="14891" width="0" style="1" hidden="1" customWidth="1"/>
    <col min="14892" max="14893" width="14.33203125" style="1" customWidth="1"/>
    <col min="14894" max="14894" width="20.88671875" style="1" customWidth="1"/>
    <col min="14895" max="14895" width="14.44140625" style="1" customWidth="1"/>
    <col min="14896" max="14896" width="15" style="1" customWidth="1"/>
    <col min="14897" max="14897" width="2.6640625" style="1" customWidth="1"/>
    <col min="14898" max="14898" width="11.6640625" style="1" customWidth="1"/>
    <col min="14899" max="14899" width="11.5546875" style="1" customWidth="1"/>
    <col min="14900" max="14900" width="2.33203125" style="1" customWidth="1"/>
    <col min="14901" max="14901" width="41" style="1" customWidth="1"/>
    <col min="14902" max="14902" width="14.33203125" style="1" customWidth="1"/>
    <col min="14903" max="14904" width="11.5546875" style="1" customWidth="1"/>
    <col min="14905" max="14905" width="21.88671875" style="1" customWidth="1"/>
    <col min="14906" max="15097" width="11.5546875" style="1"/>
    <col min="15098" max="15098" width="21.88671875" style="1" customWidth="1"/>
    <col min="15099" max="15099" width="13.88671875" style="1" customWidth="1"/>
    <col min="15100" max="15100" width="38.6640625" style="1" customWidth="1"/>
    <col min="15101" max="15101" width="3" style="1" bestFit="1" customWidth="1"/>
    <col min="15102" max="15102" width="32.33203125" style="1" customWidth="1"/>
    <col min="15103" max="15103" width="46.33203125" style="1" customWidth="1"/>
    <col min="15104" max="15104" width="19" style="1" customWidth="1"/>
    <col min="15105" max="15105" width="0" style="1" hidden="1" customWidth="1"/>
    <col min="15106" max="15106" width="17.6640625" style="1" customWidth="1"/>
    <col min="15107" max="15107" width="0" style="1" hidden="1" customWidth="1"/>
    <col min="15108" max="15108" width="22.33203125" style="1" customWidth="1"/>
    <col min="15109" max="15109" width="5.33203125" style="1" customWidth="1"/>
    <col min="15110" max="15110" width="36.33203125" style="1" customWidth="1"/>
    <col min="15111" max="15111" width="5.6640625" style="1" customWidth="1"/>
    <col min="15112" max="15112" width="0" style="1" hidden="1" customWidth="1"/>
    <col min="15113" max="15113" width="20.6640625" style="1" customWidth="1"/>
    <col min="15114" max="15114" width="4.88671875" style="1" customWidth="1"/>
    <col min="15115" max="15115" width="0" style="1" hidden="1" customWidth="1"/>
    <col min="15116" max="15116" width="24.6640625" style="1" customWidth="1"/>
    <col min="15117" max="15117" width="12.33203125" style="1" customWidth="1"/>
    <col min="15118" max="15118" width="0" style="1" hidden="1" customWidth="1"/>
    <col min="15119" max="15119" width="3.44140625" style="1" customWidth="1"/>
    <col min="15120" max="15120" width="0" style="1" hidden="1" customWidth="1"/>
    <col min="15121" max="15121" width="17.6640625" style="1" customWidth="1"/>
    <col min="15122" max="15122" width="3.44140625" style="1" customWidth="1"/>
    <col min="15123" max="15123" width="0" style="1" hidden="1" customWidth="1"/>
    <col min="15124" max="15124" width="23.6640625" style="1" customWidth="1"/>
    <col min="15125" max="15125" width="10" style="1" customWidth="1"/>
    <col min="15126" max="15126" width="0" style="1" hidden="1" customWidth="1"/>
    <col min="15127" max="15128" width="14.6640625" style="1" customWidth="1"/>
    <col min="15129" max="15129" width="12.88671875" style="1" customWidth="1"/>
    <col min="15130" max="15130" width="3.33203125" style="1" customWidth="1"/>
    <col min="15131" max="15131" width="30.33203125" style="1" customWidth="1"/>
    <col min="15132" max="15132" width="5" style="1" customWidth="1"/>
    <col min="15133" max="15133" width="0" style="1" hidden="1" customWidth="1"/>
    <col min="15134" max="15134" width="14.33203125" style="1" customWidth="1"/>
    <col min="15135" max="15135" width="5.6640625" style="1" customWidth="1"/>
    <col min="15136" max="15136" width="0" style="1" hidden="1" customWidth="1"/>
    <col min="15137" max="15137" width="17.33203125" style="1" customWidth="1"/>
    <col min="15138" max="15138" width="12.6640625" style="1" customWidth="1"/>
    <col min="15139" max="15139" width="0" style="1" hidden="1" customWidth="1"/>
    <col min="15140" max="15140" width="5.33203125" style="1" customWidth="1"/>
    <col min="15141" max="15141" width="0" style="1" hidden="1" customWidth="1"/>
    <col min="15142" max="15142" width="17" style="1" customWidth="1"/>
    <col min="15143" max="15143" width="6.33203125" style="1" customWidth="1"/>
    <col min="15144" max="15144" width="0" style="1" hidden="1" customWidth="1"/>
    <col min="15145" max="15145" width="14.33203125" style="1" customWidth="1"/>
    <col min="15146" max="15146" width="7.5546875" style="1" customWidth="1"/>
    <col min="15147" max="15147" width="0" style="1" hidden="1" customWidth="1"/>
    <col min="15148" max="15149" width="14.33203125" style="1" customWidth="1"/>
    <col min="15150" max="15150" width="20.88671875" style="1" customWidth="1"/>
    <col min="15151" max="15151" width="14.44140625" style="1" customWidth="1"/>
    <col min="15152" max="15152" width="15" style="1" customWidth="1"/>
    <col min="15153" max="15153" width="2.6640625" style="1" customWidth="1"/>
    <col min="15154" max="15154" width="11.6640625" style="1" customWidth="1"/>
    <col min="15155" max="15155" width="11.5546875" style="1" customWidth="1"/>
    <col min="15156" max="15156" width="2.33203125" style="1" customWidth="1"/>
    <col min="15157" max="15157" width="41" style="1" customWidth="1"/>
    <col min="15158" max="15158" width="14.33203125" style="1" customWidth="1"/>
    <col min="15159" max="15160" width="11.5546875" style="1" customWidth="1"/>
    <col min="15161" max="15161" width="21.88671875" style="1" customWidth="1"/>
    <col min="15162" max="15353" width="11.5546875" style="1"/>
    <col min="15354" max="15354" width="21.88671875" style="1" customWidth="1"/>
    <col min="15355" max="15355" width="13.88671875" style="1" customWidth="1"/>
    <col min="15356" max="15356" width="38.6640625" style="1" customWidth="1"/>
    <col min="15357" max="15357" width="3" style="1" bestFit="1" customWidth="1"/>
    <col min="15358" max="15358" width="32.33203125" style="1" customWidth="1"/>
    <col min="15359" max="15359" width="46.33203125" style="1" customWidth="1"/>
    <col min="15360" max="15360" width="19" style="1" customWidth="1"/>
    <col min="15361" max="15361" width="0" style="1" hidden="1" customWidth="1"/>
    <col min="15362" max="15362" width="17.6640625" style="1" customWidth="1"/>
    <col min="15363" max="15363" width="0" style="1" hidden="1" customWidth="1"/>
    <col min="15364" max="15364" width="22.33203125" style="1" customWidth="1"/>
    <col min="15365" max="15365" width="5.33203125" style="1" customWidth="1"/>
    <col min="15366" max="15366" width="36.33203125" style="1" customWidth="1"/>
    <col min="15367" max="15367" width="5.6640625" style="1" customWidth="1"/>
    <col min="15368" max="15368" width="0" style="1" hidden="1" customWidth="1"/>
    <col min="15369" max="15369" width="20.6640625" style="1" customWidth="1"/>
    <col min="15370" max="15370" width="4.88671875" style="1" customWidth="1"/>
    <col min="15371" max="15371" width="0" style="1" hidden="1" customWidth="1"/>
    <col min="15372" max="15372" width="24.6640625" style="1" customWidth="1"/>
    <col min="15373" max="15373" width="12.33203125" style="1" customWidth="1"/>
    <col min="15374" max="15374" width="0" style="1" hidden="1" customWidth="1"/>
    <col min="15375" max="15375" width="3.44140625" style="1" customWidth="1"/>
    <col min="15376" max="15376" width="0" style="1" hidden="1" customWidth="1"/>
    <col min="15377" max="15377" width="17.6640625" style="1" customWidth="1"/>
    <col min="15378" max="15378" width="3.44140625" style="1" customWidth="1"/>
    <col min="15379" max="15379" width="0" style="1" hidden="1" customWidth="1"/>
    <col min="15380" max="15380" width="23.6640625" style="1" customWidth="1"/>
    <col min="15381" max="15381" width="10" style="1" customWidth="1"/>
    <col min="15382" max="15382" width="0" style="1" hidden="1" customWidth="1"/>
    <col min="15383" max="15384" width="14.6640625" style="1" customWidth="1"/>
    <col min="15385" max="15385" width="12.88671875" style="1" customWidth="1"/>
    <col min="15386" max="15386" width="3.33203125" style="1" customWidth="1"/>
    <col min="15387" max="15387" width="30.33203125" style="1" customWidth="1"/>
    <col min="15388" max="15388" width="5" style="1" customWidth="1"/>
    <col min="15389" max="15389" width="0" style="1" hidden="1" customWidth="1"/>
    <col min="15390" max="15390" width="14.33203125" style="1" customWidth="1"/>
    <col min="15391" max="15391" width="5.6640625" style="1" customWidth="1"/>
    <col min="15392" max="15392" width="0" style="1" hidden="1" customWidth="1"/>
    <col min="15393" max="15393" width="17.33203125" style="1" customWidth="1"/>
    <col min="15394" max="15394" width="12.6640625" style="1" customWidth="1"/>
    <col min="15395" max="15395" width="0" style="1" hidden="1" customWidth="1"/>
    <col min="15396" max="15396" width="5.33203125" style="1" customWidth="1"/>
    <col min="15397" max="15397" width="0" style="1" hidden="1" customWidth="1"/>
    <col min="15398" max="15398" width="17" style="1" customWidth="1"/>
    <col min="15399" max="15399" width="6.33203125" style="1" customWidth="1"/>
    <col min="15400" max="15400" width="0" style="1" hidden="1" customWidth="1"/>
    <col min="15401" max="15401" width="14.33203125" style="1" customWidth="1"/>
    <col min="15402" max="15402" width="7.5546875" style="1" customWidth="1"/>
    <col min="15403" max="15403" width="0" style="1" hidden="1" customWidth="1"/>
    <col min="15404" max="15405" width="14.33203125" style="1" customWidth="1"/>
    <col min="15406" max="15406" width="20.88671875" style="1" customWidth="1"/>
    <col min="15407" max="15407" width="14.44140625" style="1" customWidth="1"/>
    <col min="15408" max="15408" width="15" style="1" customWidth="1"/>
    <col min="15409" max="15409" width="2.6640625" style="1" customWidth="1"/>
    <col min="15410" max="15410" width="11.6640625" style="1" customWidth="1"/>
    <col min="15411" max="15411" width="11.5546875" style="1" customWidth="1"/>
    <col min="15412" max="15412" width="2.33203125" style="1" customWidth="1"/>
    <col min="15413" max="15413" width="41" style="1" customWidth="1"/>
    <col min="15414" max="15414" width="14.33203125" style="1" customWidth="1"/>
    <col min="15415" max="15416" width="11.5546875" style="1" customWidth="1"/>
    <col min="15417" max="15417" width="21.88671875" style="1" customWidth="1"/>
    <col min="15418" max="15609" width="11.5546875" style="1"/>
    <col min="15610" max="15610" width="21.88671875" style="1" customWidth="1"/>
    <col min="15611" max="15611" width="13.88671875" style="1" customWidth="1"/>
    <col min="15612" max="15612" width="38.6640625" style="1" customWidth="1"/>
    <col min="15613" max="15613" width="3" style="1" bestFit="1" customWidth="1"/>
    <col min="15614" max="15614" width="32.33203125" style="1" customWidth="1"/>
    <col min="15615" max="15615" width="46.33203125" style="1" customWidth="1"/>
    <col min="15616" max="15616" width="19" style="1" customWidth="1"/>
    <col min="15617" max="15617" width="0" style="1" hidden="1" customWidth="1"/>
    <col min="15618" max="15618" width="17.6640625" style="1" customWidth="1"/>
    <col min="15619" max="15619" width="0" style="1" hidden="1" customWidth="1"/>
    <col min="15620" max="15620" width="22.33203125" style="1" customWidth="1"/>
    <col min="15621" max="15621" width="5.33203125" style="1" customWidth="1"/>
    <col min="15622" max="15622" width="36.33203125" style="1" customWidth="1"/>
    <col min="15623" max="15623" width="5.6640625" style="1" customWidth="1"/>
    <col min="15624" max="15624" width="0" style="1" hidden="1" customWidth="1"/>
    <col min="15625" max="15625" width="20.6640625" style="1" customWidth="1"/>
    <col min="15626" max="15626" width="4.88671875" style="1" customWidth="1"/>
    <col min="15627" max="15627" width="0" style="1" hidden="1" customWidth="1"/>
    <col min="15628" max="15628" width="24.6640625" style="1" customWidth="1"/>
    <col min="15629" max="15629" width="12.33203125" style="1" customWidth="1"/>
    <col min="15630" max="15630" width="0" style="1" hidden="1" customWidth="1"/>
    <col min="15631" max="15631" width="3.44140625" style="1" customWidth="1"/>
    <col min="15632" max="15632" width="0" style="1" hidden="1" customWidth="1"/>
    <col min="15633" max="15633" width="17.6640625" style="1" customWidth="1"/>
    <col min="15634" max="15634" width="3.44140625" style="1" customWidth="1"/>
    <col min="15635" max="15635" width="0" style="1" hidden="1" customWidth="1"/>
    <col min="15636" max="15636" width="23.6640625" style="1" customWidth="1"/>
    <col min="15637" max="15637" width="10" style="1" customWidth="1"/>
    <col min="15638" max="15638" width="0" style="1" hidden="1" customWidth="1"/>
    <col min="15639" max="15640" width="14.6640625" style="1" customWidth="1"/>
    <col min="15641" max="15641" width="12.88671875" style="1" customWidth="1"/>
    <col min="15642" max="15642" width="3.33203125" style="1" customWidth="1"/>
    <col min="15643" max="15643" width="30.33203125" style="1" customWidth="1"/>
    <col min="15644" max="15644" width="5" style="1" customWidth="1"/>
    <col min="15645" max="15645" width="0" style="1" hidden="1" customWidth="1"/>
    <col min="15646" max="15646" width="14.33203125" style="1" customWidth="1"/>
    <col min="15647" max="15647" width="5.6640625" style="1" customWidth="1"/>
    <col min="15648" max="15648" width="0" style="1" hidden="1" customWidth="1"/>
    <col min="15649" max="15649" width="17.33203125" style="1" customWidth="1"/>
    <col min="15650" max="15650" width="12.6640625" style="1" customWidth="1"/>
    <col min="15651" max="15651" width="0" style="1" hidden="1" customWidth="1"/>
    <col min="15652" max="15652" width="5.33203125" style="1" customWidth="1"/>
    <col min="15653" max="15653" width="0" style="1" hidden="1" customWidth="1"/>
    <col min="15654" max="15654" width="17" style="1" customWidth="1"/>
    <col min="15655" max="15655" width="6.33203125" style="1" customWidth="1"/>
    <col min="15656" max="15656" width="0" style="1" hidden="1" customWidth="1"/>
    <col min="15657" max="15657" width="14.33203125" style="1" customWidth="1"/>
    <col min="15658" max="15658" width="7.5546875" style="1" customWidth="1"/>
    <col min="15659" max="15659" width="0" style="1" hidden="1" customWidth="1"/>
    <col min="15660" max="15661" width="14.33203125" style="1" customWidth="1"/>
    <col min="15662" max="15662" width="20.88671875" style="1" customWidth="1"/>
    <col min="15663" max="15663" width="14.44140625" style="1" customWidth="1"/>
    <col min="15664" max="15664" width="15" style="1" customWidth="1"/>
    <col min="15665" max="15665" width="2.6640625" style="1" customWidth="1"/>
    <col min="15666" max="15666" width="11.6640625" style="1" customWidth="1"/>
    <col min="15667" max="15667" width="11.5546875" style="1" customWidth="1"/>
    <col min="15668" max="15668" width="2.33203125" style="1" customWidth="1"/>
    <col min="15669" max="15669" width="41" style="1" customWidth="1"/>
    <col min="15670" max="15670" width="14.33203125" style="1" customWidth="1"/>
    <col min="15671" max="15672" width="11.5546875" style="1" customWidth="1"/>
    <col min="15673" max="15673" width="21.88671875" style="1" customWidth="1"/>
    <col min="15674" max="15865" width="11.5546875" style="1"/>
    <col min="15866" max="15866" width="21.88671875" style="1" customWidth="1"/>
    <col min="15867" max="15867" width="13.88671875" style="1" customWidth="1"/>
    <col min="15868" max="15868" width="38.6640625" style="1" customWidth="1"/>
    <col min="15869" max="15869" width="3" style="1" bestFit="1" customWidth="1"/>
    <col min="15870" max="15870" width="32.33203125" style="1" customWidth="1"/>
    <col min="15871" max="15871" width="46.33203125" style="1" customWidth="1"/>
    <col min="15872" max="15872" width="19" style="1" customWidth="1"/>
    <col min="15873" max="15873" width="0" style="1" hidden="1" customWidth="1"/>
    <col min="15874" max="15874" width="17.6640625" style="1" customWidth="1"/>
    <col min="15875" max="15875" width="0" style="1" hidden="1" customWidth="1"/>
    <col min="15876" max="15876" width="22.33203125" style="1" customWidth="1"/>
    <col min="15877" max="15877" width="5.33203125" style="1" customWidth="1"/>
    <col min="15878" max="15878" width="36.33203125" style="1" customWidth="1"/>
    <col min="15879" max="15879" width="5.6640625" style="1" customWidth="1"/>
    <col min="15880" max="15880" width="0" style="1" hidden="1" customWidth="1"/>
    <col min="15881" max="15881" width="20.6640625" style="1" customWidth="1"/>
    <col min="15882" max="15882" width="4.88671875" style="1" customWidth="1"/>
    <col min="15883" max="15883" width="0" style="1" hidden="1" customWidth="1"/>
    <col min="15884" max="15884" width="24.6640625" style="1" customWidth="1"/>
    <col min="15885" max="15885" width="12.33203125" style="1" customWidth="1"/>
    <col min="15886" max="15886" width="0" style="1" hidden="1" customWidth="1"/>
    <col min="15887" max="15887" width="3.44140625" style="1" customWidth="1"/>
    <col min="15888" max="15888" width="0" style="1" hidden="1" customWidth="1"/>
    <col min="15889" max="15889" width="17.6640625" style="1" customWidth="1"/>
    <col min="15890" max="15890" width="3.44140625" style="1" customWidth="1"/>
    <col min="15891" max="15891" width="0" style="1" hidden="1" customWidth="1"/>
    <col min="15892" max="15892" width="23.6640625" style="1" customWidth="1"/>
    <col min="15893" max="15893" width="10" style="1" customWidth="1"/>
    <col min="15894" max="15894" width="0" style="1" hidden="1" customWidth="1"/>
    <col min="15895" max="15896" width="14.6640625" style="1" customWidth="1"/>
    <col min="15897" max="15897" width="12.88671875" style="1" customWidth="1"/>
    <col min="15898" max="15898" width="3.33203125" style="1" customWidth="1"/>
    <col min="15899" max="15899" width="30.33203125" style="1" customWidth="1"/>
    <col min="15900" max="15900" width="5" style="1" customWidth="1"/>
    <col min="15901" max="15901" width="0" style="1" hidden="1" customWidth="1"/>
    <col min="15902" max="15902" width="14.33203125" style="1" customWidth="1"/>
    <col min="15903" max="15903" width="5.6640625" style="1" customWidth="1"/>
    <col min="15904" max="15904" width="0" style="1" hidden="1" customWidth="1"/>
    <col min="15905" max="15905" width="17.33203125" style="1" customWidth="1"/>
    <col min="15906" max="15906" width="12.6640625" style="1" customWidth="1"/>
    <col min="15907" max="15907" width="0" style="1" hidden="1" customWidth="1"/>
    <col min="15908" max="15908" width="5.33203125" style="1" customWidth="1"/>
    <col min="15909" max="15909" width="0" style="1" hidden="1" customWidth="1"/>
    <col min="15910" max="15910" width="17" style="1" customWidth="1"/>
    <col min="15911" max="15911" width="6.33203125" style="1" customWidth="1"/>
    <col min="15912" max="15912" width="0" style="1" hidden="1" customWidth="1"/>
    <col min="15913" max="15913" width="14.33203125" style="1" customWidth="1"/>
    <col min="15914" max="15914" width="7.5546875" style="1" customWidth="1"/>
    <col min="15915" max="15915" width="0" style="1" hidden="1" customWidth="1"/>
    <col min="15916" max="15917" width="14.33203125" style="1" customWidth="1"/>
    <col min="15918" max="15918" width="20.88671875" style="1" customWidth="1"/>
    <col min="15919" max="15919" width="14.44140625" style="1" customWidth="1"/>
    <col min="15920" max="15920" width="15" style="1" customWidth="1"/>
    <col min="15921" max="15921" width="2.6640625" style="1" customWidth="1"/>
    <col min="15922" max="15922" width="11.6640625" style="1" customWidth="1"/>
    <col min="15923" max="15923" width="11.5546875" style="1" customWidth="1"/>
    <col min="15924" max="15924" width="2.33203125" style="1" customWidth="1"/>
    <col min="15925" max="15925" width="41" style="1" customWidth="1"/>
    <col min="15926" max="15926" width="14.33203125" style="1" customWidth="1"/>
    <col min="15927" max="15928" width="11.5546875" style="1" customWidth="1"/>
    <col min="15929" max="15929" width="21.88671875" style="1" customWidth="1"/>
    <col min="15930" max="16121" width="11.5546875" style="1"/>
    <col min="16122" max="16122" width="21.88671875" style="1" customWidth="1"/>
    <col min="16123" max="16123" width="13.88671875" style="1" customWidth="1"/>
    <col min="16124" max="16124" width="38.6640625" style="1" customWidth="1"/>
    <col min="16125" max="16125" width="3" style="1" bestFit="1" customWidth="1"/>
    <col min="16126" max="16126" width="32.33203125" style="1" customWidth="1"/>
    <col min="16127" max="16127" width="46.33203125" style="1" customWidth="1"/>
    <col min="16128" max="16128" width="19" style="1" customWidth="1"/>
    <col min="16129" max="16129" width="0" style="1" hidden="1" customWidth="1"/>
    <col min="16130" max="16130" width="17.6640625" style="1" customWidth="1"/>
    <col min="16131" max="16131" width="0" style="1" hidden="1" customWidth="1"/>
    <col min="16132" max="16132" width="22.33203125" style="1" customWidth="1"/>
    <col min="16133" max="16133" width="5.33203125" style="1" customWidth="1"/>
    <col min="16134" max="16134" width="36.33203125" style="1" customWidth="1"/>
    <col min="16135" max="16135" width="5.6640625" style="1" customWidth="1"/>
    <col min="16136" max="16136" width="0" style="1" hidden="1" customWidth="1"/>
    <col min="16137" max="16137" width="20.6640625" style="1" customWidth="1"/>
    <col min="16138" max="16138" width="4.88671875" style="1" customWidth="1"/>
    <col min="16139" max="16139" width="0" style="1" hidden="1" customWidth="1"/>
    <col min="16140" max="16140" width="24.6640625" style="1" customWidth="1"/>
    <col min="16141" max="16141" width="12.33203125" style="1" customWidth="1"/>
    <col min="16142" max="16142" width="0" style="1" hidden="1" customWidth="1"/>
    <col min="16143" max="16143" width="3.44140625" style="1" customWidth="1"/>
    <col min="16144" max="16144" width="0" style="1" hidden="1" customWidth="1"/>
    <col min="16145" max="16145" width="17.6640625" style="1" customWidth="1"/>
    <col min="16146" max="16146" width="3.44140625" style="1" customWidth="1"/>
    <col min="16147" max="16147" width="0" style="1" hidden="1" customWidth="1"/>
    <col min="16148" max="16148" width="23.6640625" style="1" customWidth="1"/>
    <col min="16149" max="16149" width="10" style="1" customWidth="1"/>
    <col min="16150" max="16150" width="0" style="1" hidden="1" customWidth="1"/>
    <col min="16151" max="16152" width="14.6640625" style="1" customWidth="1"/>
    <col min="16153" max="16153" width="12.88671875" style="1" customWidth="1"/>
    <col min="16154" max="16154" width="3.33203125" style="1" customWidth="1"/>
    <col min="16155" max="16155" width="30.33203125" style="1" customWidth="1"/>
    <col min="16156" max="16156" width="5" style="1" customWidth="1"/>
    <col min="16157" max="16157" width="0" style="1" hidden="1" customWidth="1"/>
    <col min="16158" max="16158" width="14.33203125" style="1" customWidth="1"/>
    <col min="16159" max="16159" width="5.6640625" style="1" customWidth="1"/>
    <col min="16160" max="16160" width="0" style="1" hidden="1" customWidth="1"/>
    <col min="16161" max="16161" width="17.33203125" style="1" customWidth="1"/>
    <col min="16162" max="16162" width="12.6640625" style="1" customWidth="1"/>
    <col min="16163" max="16163" width="0" style="1" hidden="1" customWidth="1"/>
    <col min="16164" max="16164" width="5.33203125" style="1" customWidth="1"/>
    <col min="16165" max="16165" width="0" style="1" hidden="1" customWidth="1"/>
    <col min="16166" max="16166" width="17" style="1" customWidth="1"/>
    <col min="16167" max="16167" width="6.33203125" style="1" customWidth="1"/>
    <col min="16168" max="16168" width="0" style="1" hidden="1" customWidth="1"/>
    <col min="16169" max="16169" width="14.33203125" style="1" customWidth="1"/>
    <col min="16170" max="16170" width="7.5546875" style="1" customWidth="1"/>
    <col min="16171" max="16171" width="0" style="1" hidden="1" customWidth="1"/>
    <col min="16172" max="16173" width="14.33203125" style="1" customWidth="1"/>
    <col min="16174" max="16174" width="20.88671875" style="1" customWidth="1"/>
    <col min="16175" max="16175" width="14.44140625" style="1" customWidth="1"/>
    <col min="16176" max="16176" width="15" style="1" customWidth="1"/>
    <col min="16177" max="16177" width="2.6640625" style="1" customWidth="1"/>
    <col min="16178" max="16178" width="11.6640625" style="1" customWidth="1"/>
    <col min="16179" max="16179" width="11.5546875" style="1" customWidth="1"/>
    <col min="16180" max="16180" width="2.33203125" style="1" customWidth="1"/>
    <col min="16181" max="16181" width="41" style="1" customWidth="1"/>
    <col min="16182" max="16182" width="14.33203125" style="1" customWidth="1"/>
    <col min="16183" max="16184" width="11.5546875" style="1" customWidth="1"/>
    <col min="16185" max="16185" width="21.88671875" style="1" customWidth="1"/>
    <col min="16186" max="16379" width="11.5546875" style="1"/>
    <col min="16380" max="16384" width="11.5546875" style="1" customWidth="1"/>
  </cols>
  <sheetData>
    <row r="1" spans="1:69" ht="16.5" customHeight="1" x14ac:dyDescent="0.3">
      <c r="A1" s="394" t="s">
        <v>154</v>
      </c>
      <c r="B1" s="395"/>
      <c r="C1" s="395"/>
      <c r="D1" s="395"/>
      <c r="E1" s="395"/>
      <c r="F1" s="395"/>
      <c r="G1" s="395"/>
      <c r="H1" s="395"/>
      <c r="I1" s="395"/>
      <c r="J1" s="395"/>
      <c r="K1" s="395"/>
      <c r="L1" s="395"/>
      <c r="M1" s="395"/>
      <c r="N1" s="395"/>
      <c r="O1" s="395"/>
      <c r="P1" s="395"/>
      <c r="Q1" s="395"/>
      <c r="R1" s="395"/>
      <c r="S1" s="395"/>
      <c r="T1" s="395"/>
      <c r="U1" s="398" t="s">
        <v>155</v>
      </c>
      <c r="V1" s="398"/>
      <c r="W1" s="398"/>
      <c r="X1" s="398"/>
      <c r="Y1" s="398"/>
      <c r="Z1" s="398"/>
      <c r="AA1" s="398"/>
      <c r="AB1" s="398"/>
      <c r="AC1" s="406" t="s">
        <v>156</v>
      </c>
      <c r="AD1" s="406"/>
      <c r="AE1" s="406"/>
      <c r="AF1" s="406"/>
      <c r="AG1" s="406"/>
      <c r="AH1" s="406"/>
      <c r="AI1" s="406"/>
      <c r="AJ1" s="406"/>
      <c r="AK1" s="406"/>
      <c r="AL1" s="406"/>
      <c r="AM1" s="406"/>
      <c r="AN1" s="406"/>
      <c r="AO1" s="406"/>
      <c r="AP1" s="406"/>
      <c r="AQ1" s="406"/>
      <c r="AR1" s="406"/>
      <c r="AS1" s="406"/>
      <c r="AT1" s="406"/>
      <c r="AU1" s="124"/>
      <c r="AV1" s="407" t="s">
        <v>157</v>
      </c>
      <c r="AW1" s="407"/>
      <c r="AX1" s="407"/>
      <c r="AY1" s="431" t="s">
        <v>158</v>
      </c>
      <c r="AZ1" s="432"/>
      <c r="BA1" s="432"/>
      <c r="BB1" s="432"/>
      <c r="BC1" s="432"/>
      <c r="BD1" s="432"/>
      <c r="BE1" s="432"/>
      <c r="BF1" s="432"/>
      <c r="BG1" s="432"/>
      <c r="BH1" s="432"/>
      <c r="BI1" s="432"/>
      <c r="BJ1" s="432"/>
      <c r="BK1" s="432"/>
      <c r="BL1" s="432"/>
      <c r="BM1" s="432"/>
      <c r="BN1" s="432"/>
      <c r="BO1" s="432"/>
      <c r="BP1" s="432"/>
      <c r="BQ1" s="432"/>
    </row>
    <row r="2" spans="1:69" ht="13.5" customHeight="1" x14ac:dyDescent="0.3">
      <c r="A2" s="396"/>
      <c r="B2" s="397"/>
      <c r="C2" s="397"/>
      <c r="D2" s="397"/>
      <c r="E2" s="397"/>
      <c r="F2" s="397"/>
      <c r="G2" s="397"/>
      <c r="H2" s="397"/>
      <c r="I2" s="397"/>
      <c r="J2" s="397"/>
      <c r="K2" s="397"/>
      <c r="L2" s="397"/>
      <c r="M2" s="397"/>
      <c r="N2" s="397"/>
      <c r="O2" s="397"/>
      <c r="P2" s="397"/>
      <c r="Q2" s="397"/>
      <c r="R2" s="397"/>
      <c r="S2" s="397"/>
      <c r="T2" s="397"/>
      <c r="U2" s="399"/>
      <c r="V2" s="399"/>
      <c r="W2" s="399"/>
      <c r="X2" s="399"/>
      <c r="Y2" s="399"/>
      <c r="Z2" s="399"/>
      <c r="AA2" s="399"/>
      <c r="AB2" s="399"/>
      <c r="AC2" s="393" t="s">
        <v>159</v>
      </c>
      <c r="AD2" s="393" t="s">
        <v>160</v>
      </c>
      <c r="AE2" s="393" t="s">
        <v>161</v>
      </c>
      <c r="AF2" s="393"/>
      <c r="AG2" s="393"/>
      <c r="AH2" s="393"/>
      <c r="AI2" s="393" t="s">
        <v>162</v>
      </c>
      <c r="AJ2" s="393" t="s">
        <v>163</v>
      </c>
      <c r="AK2" s="393"/>
      <c r="AL2" s="393"/>
      <c r="AM2" s="393"/>
      <c r="AN2" s="393"/>
      <c r="AO2" s="393"/>
      <c r="AP2" s="393"/>
      <c r="AQ2" s="393"/>
      <c r="AR2" s="393"/>
      <c r="AS2" s="393"/>
      <c r="AT2" s="393"/>
      <c r="AU2" s="393" t="s">
        <v>164</v>
      </c>
      <c r="AV2" s="393"/>
      <c r="AW2" s="393"/>
      <c r="AX2" s="393" t="s">
        <v>9</v>
      </c>
      <c r="AY2" s="404" t="s">
        <v>165</v>
      </c>
      <c r="AZ2" s="404"/>
      <c r="BA2" s="404" t="s">
        <v>127</v>
      </c>
      <c r="BB2" s="404" t="s">
        <v>166</v>
      </c>
      <c r="BC2" s="404" t="s">
        <v>167</v>
      </c>
      <c r="BD2" s="404" t="s">
        <v>168</v>
      </c>
      <c r="BE2" s="404" t="s">
        <v>169</v>
      </c>
      <c r="BF2" s="404"/>
      <c r="BG2" s="404"/>
      <c r="BH2" s="404"/>
      <c r="BI2" s="404"/>
      <c r="BJ2" s="404"/>
      <c r="BK2" s="404"/>
      <c r="BL2" s="404"/>
      <c r="BM2" s="404"/>
      <c r="BN2" s="404"/>
      <c r="BO2" s="404"/>
      <c r="BP2" s="404"/>
      <c r="BQ2" s="404"/>
    </row>
    <row r="3" spans="1:69" s="19" customFormat="1" ht="42" customHeight="1" x14ac:dyDescent="0.3">
      <c r="A3" s="110" t="s">
        <v>170</v>
      </c>
      <c r="B3" s="194" t="s">
        <v>125</v>
      </c>
      <c r="C3" s="194" t="s">
        <v>6</v>
      </c>
      <c r="D3" s="194" t="s">
        <v>1</v>
      </c>
      <c r="E3" s="194" t="s">
        <v>2</v>
      </c>
      <c r="F3" s="194" t="s">
        <v>171</v>
      </c>
      <c r="G3" s="414" t="s">
        <v>172</v>
      </c>
      <c r="H3" s="414"/>
      <c r="I3" s="194" t="s">
        <v>173</v>
      </c>
      <c r="J3" s="194" t="s">
        <v>16</v>
      </c>
      <c r="K3" s="194" t="s">
        <v>174</v>
      </c>
      <c r="L3" s="194" t="s">
        <v>175</v>
      </c>
      <c r="M3" s="194" t="s">
        <v>13</v>
      </c>
      <c r="N3" s="194" t="s">
        <v>150</v>
      </c>
      <c r="O3" s="194" t="s">
        <v>14</v>
      </c>
      <c r="P3" s="194" t="s">
        <v>150</v>
      </c>
      <c r="Q3" s="194" t="s">
        <v>15</v>
      </c>
      <c r="R3" s="194" t="s">
        <v>150</v>
      </c>
      <c r="S3" s="194" t="s">
        <v>176</v>
      </c>
      <c r="T3" s="194" t="s">
        <v>11</v>
      </c>
      <c r="U3" s="105" t="s">
        <v>177</v>
      </c>
      <c r="V3" s="106" t="s">
        <v>178</v>
      </c>
      <c r="W3" s="105" t="s">
        <v>150</v>
      </c>
      <c r="X3" s="106" t="s">
        <v>179</v>
      </c>
      <c r="Y3" s="105" t="s">
        <v>150</v>
      </c>
      <c r="Z3" s="106" t="s">
        <v>180</v>
      </c>
      <c r="AA3" s="106" t="s">
        <v>150</v>
      </c>
      <c r="AB3" s="106" t="s">
        <v>181</v>
      </c>
      <c r="AC3" s="393"/>
      <c r="AD3" s="393"/>
      <c r="AE3" s="182" t="s">
        <v>5</v>
      </c>
      <c r="AF3" s="107" t="s">
        <v>182</v>
      </c>
      <c r="AG3" s="182" t="s">
        <v>183</v>
      </c>
      <c r="AH3" s="182" t="s">
        <v>182</v>
      </c>
      <c r="AI3" s="393"/>
      <c r="AJ3" s="182" t="s">
        <v>184</v>
      </c>
      <c r="AK3" s="393" t="s">
        <v>185</v>
      </c>
      <c r="AL3" s="393"/>
      <c r="AM3" s="393" t="s">
        <v>7</v>
      </c>
      <c r="AN3" s="393"/>
      <c r="AO3" s="393" t="s">
        <v>8</v>
      </c>
      <c r="AP3" s="393"/>
      <c r="AQ3" s="182" t="s">
        <v>186</v>
      </c>
      <c r="AR3" s="393" t="s">
        <v>127</v>
      </c>
      <c r="AS3" s="393"/>
      <c r="AT3" s="182" t="s">
        <v>187</v>
      </c>
      <c r="AU3" s="393"/>
      <c r="AV3" s="393"/>
      <c r="AW3" s="393"/>
      <c r="AX3" s="393"/>
      <c r="AY3" s="404"/>
      <c r="AZ3" s="404"/>
      <c r="BA3" s="404"/>
      <c r="BB3" s="404"/>
      <c r="BC3" s="404"/>
      <c r="BD3" s="404"/>
      <c r="BE3" s="247" t="s">
        <v>188</v>
      </c>
      <c r="BF3" s="247" t="s">
        <v>189</v>
      </c>
      <c r="BG3" s="247" t="s">
        <v>188</v>
      </c>
      <c r="BH3" s="247" t="s">
        <v>189</v>
      </c>
      <c r="BI3" s="247" t="s">
        <v>190</v>
      </c>
      <c r="BJ3" s="247" t="s">
        <v>188</v>
      </c>
      <c r="BK3" s="247" t="s">
        <v>189</v>
      </c>
      <c r="BL3" s="247" t="s">
        <v>188</v>
      </c>
      <c r="BM3" s="247" t="s">
        <v>189</v>
      </c>
      <c r="BN3" s="247" t="s">
        <v>188</v>
      </c>
      <c r="BO3" s="247" t="s">
        <v>189</v>
      </c>
      <c r="BP3" s="247" t="s">
        <v>188</v>
      </c>
      <c r="BQ3" s="247" t="s">
        <v>189</v>
      </c>
    </row>
    <row r="4" spans="1:69" ht="124.2" customHeight="1" x14ac:dyDescent="0.3">
      <c r="A4" s="410" t="s">
        <v>191</v>
      </c>
      <c r="B4" s="388" t="s">
        <v>71</v>
      </c>
      <c r="C4" s="388" t="s">
        <v>55</v>
      </c>
      <c r="D4" s="388" t="s">
        <v>76</v>
      </c>
      <c r="E4" s="388" t="s">
        <v>77</v>
      </c>
      <c r="F4" s="403" t="s">
        <v>571</v>
      </c>
      <c r="G4" s="412" t="s">
        <v>572</v>
      </c>
      <c r="H4" s="450" t="s">
        <v>573</v>
      </c>
      <c r="I4" s="403" t="s">
        <v>574</v>
      </c>
      <c r="J4" s="388" t="s">
        <v>48</v>
      </c>
      <c r="K4" s="388">
        <v>1</v>
      </c>
      <c r="L4" s="390">
        <f>IF(J4="Diaria",+(K4/360),IF(J4="Mensual",+(K4/12),IF(J4="Semanal",+(K4/52),IF(J4="Bimestral",+(K4/6),IF(J4="Trimestral",+(K4/4),IF(J4="Semestral",+(K4/2),IF(J4="Anual",+(K4/1),"")))))))</f>
        <v>1.9230769230769232E-2</v>
      </c>
      <c r="M4" s="388" t="s">
        <v>29</v>
      </c>
      <c r="N4" s="388">
        <f>IF(M4="Menor al 1% del patrimonio de la Lotería de Bogotá",20%,IF(M4="Entre el 1% y el 3% del patrimonio de la Lotería de Bogotá",40%,IF(M4="Entre el 3% y el 6% del patrimonio de la Lotería de Bogotá",60%,IF(M4="Entre el 6% y el 10% del patrimonio de la Lotería de Bogotá",80%,IF(M4="Mayor al 10% del patrimonio de la Lotería de Bogotá",100%,IF(M4="NA",0%,""))))))</f>
        <v>0.2</v>
      </c>
      <c r="O4" s="388" t="s">
        <v>46</v>
      </c>
      <c r="P4" s="388">
        <f>IF(O4="El riesgo afecta la imagen de algún área de la organización",20%,IF(O4="El riesgo afecta la imagen de la entidad internamente, de conocimiento general nivel interno, de junta directiva y accionistas y/o de proveedores",40%,IF(O4="El riesgo afecta la imagen de la entidad con algunos usuarios de relevancia frente al logro de los objetivos",60%,IF(O4="El riesgo afecta la imagen de la entidad con efecto publicitario sistenido a nivel de sector administrativo, nivel departamental o municipal",80%,IF(O4="El riesgo afecta la imagen de la entidad a nivel nacional, con efecto publicitario sistenido a nivel país",100%,IF(O4="NA",0%,""))))))</f>
        <v>0.4</v>
      </c>
      <c r="Q4" s="388" t="s">
        <v>70</v>
      </c>
      <c r="R4" s="388">
        <f>IF(Q4="Interrupción de la operación por menos de un día",20%,IF(Q4="Interrupción de la operación por un día completo",40%,IF(Q4="Interrupción de la operación mayor a 1 día y menor a 2 días",60%,IF(Q4="Interrupción de la operación por dos días completos",80%,IF(Q4="Interrupción de la operación por más de dos días",100%,IF(Q4="NA",0%,""))))))</f>
        <v>0</v>
      </c>
      <c r="S4" s="389" t="s">
        <v>57</v>
      </c>
      <c r="T4" s="389" t="s">
        <v>58</v>
      </c>
      <c r="U4" s="389">
        <f>+MAX(N4,P4,R4)</f>
        <v>0.4</v>
      </c>
      <c r="V4" s="402" t="str">
        <f>IF(L4&lt;=20%,"Muy baja",IF(L4&lt;=40%,"Baja",IF(L4&lt;=60%,"Media",IF(L4&lt;=80%,"Alta",IF(L4&lt;=100%,"Muy alta",IF(L4&gt;=100%,"Muy alta",""))))))</f>
        <v>Muy baja</v>
      </c>
      <c r="W4" s="400">
        <f>+IFERROR(VLOOKUP(V4,Fórmula!$F$1:$G$6,2,FALSE),"")</f>
        <v>0.2</v>
      </c>
      <c r="X4" s="402" t="s">
        <v>53</v>
      </c>
      <c r="Y4" s="400">
        <f>+IFERROR(VLOOKUP(X4,Fórmula!$H$1:$I$6,2,FALSE),"")</f>
        <v>0.6</v>
      </c>
      <c r="Z4" s="389" t="s">
        <v>53</v>
      </c>
      <c r="AA4" s="400">
        <f>IF(Z4="Bajo",25%,IF(Z4="Moderado",50%,IF(Z4="Alto",75%,IF(Z4="Extremo",100%,""))))</f>
        <v>0.5</v>
      </c>
      <c r="AB4" s="401" t="s">
        <v>575</v>
      </c>
      <c r="AC4" s="66" t="s">
        <v>576</v>
      </c>
      <c r="AD4" s="66" t="s">
        <v>577</v>
      </c>
      <c r="AE4" s="66" t="s">
        <v>54</v>
      </c>
      <c r="AF4" s="38">
        <f>IF(AE4="Preventivo",25%,IF(AE4="Detectivo",15%,IF(AE4="Correctivo",10%,"")))</f>
        <v>0.25</v>
      </c>
      <c r="AG4" s="122" t="s">
        <v>199</v>
      </c>
      <c r="AH4" s="38">
        <f>IF(AG4="Manual",15%,IF(AG4="Automático",25%,""))</f>
        <v>0.15</v>
      </c>
      <c r="AI4" s="38">
        <f>+AH4+AF4</f>
        <v>0.4</v>
      </c>
      <c r="AJ4" s="122" t="s">
        <v>200</v>
      </c>
      <c r="AK4" s="119" t="s">
        <v>191</v>
      </c>
      <c r="AL4" s="66" t="s">
        <v>578</v>
      </c>
      <c r="AM4" s="119" t="s">
        <v>23</v>
      </c>
      <c r="AN4" s="122" t="s">
        <v>579</v>
      </c>
      <c r="AO4" s="122" t="s">
        <v>24</v>
      </c>
      <c r="AP4" s="122" t="s">
        <v>48</v>
      </c>
      <c r="AQ4" s="122" t="s">
        <v>580</v>
      </c>
      <c r="AR4" s="122" t="s">
        <v>204</v>
      </c>
      <c r="AS4" s="122" t="s">
        <v>581</v>
      </c>
      <c r="AT4" s="122" t="s">
        <v>206</v>
      </c>
      <c r="AU4" s="122">
        <f>+AA4*AI4</f>
        <v>0.2</v>
      </c>
      <c r="AV4" s="39">
        <f>+AA4-AU4</f>
        <v>0.3</v>
      </c>
      <c r="AW4" s="389" t="str">
        <f>+IF(C4="Corrupción","Moderado",IF(AV5&lt;=25%,"Bajo",IF(AV5&lt;=50%,"Moderado",IF(AV5&lt;=75%,"Alto",IF(AV5&gt;75%,"Extremo","")))))</f>
        <v>Moderado</v>
      </c>
      <c r="AX4" s="389" t="s">
        <v>41</v>
      </c>
      <c r="AY4" s="108">
        <v>1</v>
      </c>
      <c r="AZ4" s="224" t="s">
        <v>582</v>
      </c>
      <c r="BA4" s="119" t="s">
        <v>583</v>
      </c>
      <c r="BB4" s="46">
        <v>44766</v>
      </c>
      <c r="BC4" s="43">
        <v>44865</v>
      </c>
      <c r="BD4" s="42" t="s">
        <v>584</v>
      </c>
      <c r="BE4" s="196">
        <v>44620</v>
      </c>
      <c r="BF4" s="198"/>
      <c r="BG4" s="41"/>
      <c r="BH4" s="198"/>
      <c r="BI4" s="198"/>
      <c r="BJ4" s="41">
        <v>44742</v>
      </c>
      <c r="BK4" s="246"/>
      <c r="BL4" s="41">
        <v>44804</v>
      </c>
      <c r="BM4" s="246"/>
      <c r="BN4" s="41">
        <v>44865</v>
      </c>
      <c r="BO4" s="246"/>
      <c r="BP4" s="41">
        <v>44926</v>
      </c>
      <c r="BQ4" s="246"/>
    </row>
    <row r="5" spans="1:69" ht="211.5" customHeight="1" x14ac:dyDescent="0.3">
      <c r="A5" s="410"/>
      <c r="B5" s="388"/>
      <c r="C5" s="388"/>
      <c r="D5" s="388"/>
      <c r="E5" s="388"/>
      <c r="F5" s="403"/>
      <c r="G5" s="412"/>
      <c r="H5" s="450"/>
      <c r="I5" s="403"/>
      <c r="J5" s="388"/>
      <c r="K5" s="388"/>
      <c r="L5" s="390"/>
      <c r="M5" s="388"/>
      <c r="N5" s="388"/>
      <c r="O5" s="388"/>
      <c r="P5" s="388"/>
      <c r="Q5" s="388"/>
      <c r="R5" s="388"/>
      <c r="S5" s="389"/>
      <c r="T5" s="389"/>
      <c r="U5" s="389"/>
      <c r="V5" s="402"/>
      <c r="W5" s="400"/>
      <c r="X5" s="402"/>
      <c r="Y5" s="400"/>
      <c r="Z5" s="389"/>
      <c r="AA5" s="400"/>
      <c r="AB5" s="401"/>
      <c r="AC5" s="66" t="s">
        <v>585</v>
      </c>
      <c r="AD5" s="66" t="s">
        <v>586</v>
      </c>
      <c r="AE5" s="66" t="s">
        <v>54</v>
      </c>
      <c r="AF5" s="38">
        <f>IF(AE5="Preventivo",25%,IF(AE5="Detectivo",15%,IF(AE5="Correctivo",10%,"")))</f>
        <v>0.25</v>
      </c>
      <c r="AG5" s="122" t="s">
        <v>199</v>
      </c>
      <c r="AH5" s="38">
        <f t="shared" ref="AH5:AH9" si="0">IF(AG5="Manual",15%,IF(AG5="Automático",25%,""))</f>
        <v>0.15</v>
      </c>
      <c r="AI5" s="38">
        <f t="shared" ref="AI5" si="1">+AH5+AF5</f>
        <v>0.4</v>
      </c>
      <c r="AJ5" s="122" t="s">
        <v>200</v>
      </c>
      <c r="AK5" s="119" t="s">
        <v>191</v>
      </c>
      <c r="AL5" s="66" t="s">
        <v>578</v>
      </c>
      <c r="AM5" s="119" t="s">
        <v>23</v>
      </c>
      <c r="AN5" s="122" t="s">
        <v>579</v>
      </c>
      <c r="AO5" s="122" t="s">
        <v>24</v>
      </c>
      <c r="AP5" s="122" t="s">
        <v>48</v>
      </c>
      <c r="AQ5" s="122" t="s">
        <v>587</v>
      </c>
      <c r="AR5" s="122" t="s">
        <v>204</v>
      </c>
      <c r="AS5" s="122" t="s">
        <v>588</v>
      </c>
      <c r="AT5" s="122" t="s">
        <v>206</v>
      </c>
      <c r="AU5" s="122">
        <f>+AV4*AI5</f>
        <v>0.12</v>
      </c>
      <c r="AV5" s="39">
        <f>+AV4-AU5</f>
        <v>0.18</v>
      </c>
      <c r="AW5" s="389"/>
      <c r="AX5" s="389"/>
      <c r="AY5" s="136">
        <v>2</v>
      </c>
      <c r="AZ5" s="225" t="s">
        <v>589</v>
      </c>
      <c r="BA5" s="119" t="s">
        <v>147</v>
      </c>
      <c r="BB5" s="46">
        <v>44774</v>
      </c>
      <c r="BC5" s="46">
        <v>44864</v>
      </c>
      <c r="BD5" s="112" t="s">
        <v>590</v>
      </c>
      <c r="BE5" s="196">
        <v>44620</v>
      </c>
      <c r="BF5" s="198" t="s">
        <v>591</v>
      </c>
      <c r="BG5" s="41">
        <v>44681</v>
      </c>
      <c r="BH5" s="198" t="s">
        <v>592</v>
      </c>
      <c r="BI5" s="198"/>
      <c r="BJ5" s="41">
        <v>44742</v>
      </c>
      <c r="BK5" s="246"/>
      <c r="BL5" s="41">
        <v>44804</v>
      </c>
      <c r="BM5" s="246"/>
      <c r="BN5" s="41">
        <v>44865</v>
      </c>
      <c r="BO5" s="246"/>
      <c r="BP5" s="41">
        <v>44926</v>
      </c>
      <c r="BQ5" s="246"/>
    </row>
    <row r="6" spans="1:69" ht="182.25" customHeight="1" x14ac:dyDescent="0.3">
      <c r="A6" s="410" t="s">
        <v>191</v>
      </c>
      <c r="B6" s="388" t="s">
        <v>71</v>
      </c>
      <c r="C6" s="388" t="s">
        <v>89</v>
      </c>
      <c r="D6" s="388" t="s">
        <v>17</v>
      </c>
      <c r="E6" s="388" t="s">
        <v>93</v>
      </c>
      <c r="F6" s="403" t="s">
        <v>593</v>
      </c>
      <c r="G6" s="412" t="s">
        <v>594</v>
      </c>
      <c r="H6" s="388" t="s">
        <v>595</v>
      </c>
      <c r="I6" s="403" t="s">
        <v>596</v>
      </c>
      <c r="J6" s="388" t="s">
        <v>48</v>
      </c>
      <c r="K6" s="388">
        <v>15</v>
      </c>
      <c r="L6" s="390">
        <f>IF(J6="Diaria",+(K6/360),IF(J6="Mensual",+(K6/12),IF(J4="Semanal",+(K6/52),IF(J6="Bimestral",+(K6/6),IF(J6="Trimestral",+(K6/4),IF(J6="Semestral",+(K6/2),IF(J6="Anual",+(K6/1),"")))))))</f>
        <v>0.28846153846153844</v>
      </c>
      <c r="M6" s="388" t="s">
        <v>60</v>
      </c>
      <c r="N6" s="388">
        <f>IF(M6="Menor al 1% del patrimonio de la Lotería de Bogotá",20%,IF(M6="Entre el 1% y el 3% del patrimonio de la Lotería de Bogotá",40%,IF(M6="Entre el 3% y el 6% del patrimonio de la Lotería de Bogotá",60%,IF(M6="Entre el 6% y el 10% del patrimonio de la Lotería de Bogotá",80%,IF(M6="Mayor al 10% del patrimonio de la Lotería de Bogotá",100%,IF(M6="NA",0%,""))))))</f>
        <v>0.6</v>
      </c>
      <c r="O6" s="388" t="s">
        <v>46</v>
      </c>
      <c r="P6" s="388">
        <f>IF(O6="El riesgo afecta la imagen de algún área de la organización",20%,IF(O6="El riesgo afecta la imagen de la entidad internamente, de conocimiento general nivel interno, de junta directiva y accionistas y/o de proveedores",40%,IF(O6="El riesgo afecta la imagen de la entidad con algunos usuarios de relevancia frente al logro de los objetivos",60%,IF(O6="El riesgo afecta la imagen de la entidad con efecto publicitario sistenido a nivel de sector administrativo, nivel departamental o municipal",80%,IF(O6="El riesgo afecta la imagen de la entidad a nivel nacional, con efecto publicitario sistenido a nivel país",100%,IF(O6="NA",0%,""))))))</f>
        <v>0.4</v>
      </c>
      <c r="Q6" s="388" t="s">
        <v>70</v>
      </c>
      <c r="R6" s="388">
        <f>IF(Q6="Interrupción de la operación por menos de un día",20%,IF(Q6="Interrupción de la operación por un día completo",40%,IF(Q6="Interrupción de la operación mayor a 1 día y menor a 2 días",60%,IF(Q6="Interrupción de la operación por dos días completos",80%,IF(Q6="Interrupción de la operación por más de dos días",100%,IF(Q6="NA",0%,""))))))</f>
        <v>0</v>
      </c>
      <c r="S6" s="389" t="s">
        <v>57</v>
      </c>
      <c r="T6" s="389" t="s">
        <v>70</v>
      </c>
      <c r="U6" s="389">
        <f>+MAX(N6,P6,R6)</f>
        <v>0.6</v>
      </c>
      <c r="V6" s="402" t="str">
        <f>IF(L6&lt;=20%,"Muy baja",IF(L6&lt;=40%,"Baja",IF(L6&lt;=60%,"Media",IF(L6&lt;=80%,"Alta",IF(L6&lt;=100%,"Muy alta",IF(L6&gt;=100%,"Muy alta",""))))))</f>
        <v>Baja</v>
      </c>
      <c r="W6" s="400">
        <f>+IFERROR(VLOOKUP(V6,Fórmula!$F$1:$G$6,2,FALSE),"")</f>
        <v>0.4</v>
      </c>
      <c r="X6" s="402" t="str">
        <f>IF(U6=20%,"Leve",IF(U6=40%,"Menor",IF(U6=60%,"Moderado",IF(U6=80%,"Mayor",IF(U6=100%,"Catastrófico","")))))</f>
        <v>Moderado</v>
      </c>
      <c r="Y6" s="400">
        <f>+IFERROR(VLOOKUP(X6,Fórmula!$H$1:$I$6,2,FALSE),"")</f>
        <v>0.6</v>
      </c>
      <c r="Z6" s="389" t="str">
        <f>+IFERROR(VLOOKUP(V6&amp;X6,Fórmula!$C$2:$D$26,2,FALSE),"")</f>
        <v>Moderado</v>
      </c>
      <c r="AA6" s="400">
        <f>IF(Z6="Bajo",25%,IF(Z6="Moderado",50%,IF(Z6="Alto",75%,IF(Z6="Extremo",100%,""))))</f>
        <v>0.5</v>
      </c>
      <c r="AB6" s="449" t="s">
        <v>597</v>
      </c>
      <c r="AC6" s="66" t="s">
        <v>598</v>
      </c>
      <c r="AD6" s="66" t="s">
        <v>599</v>
      </c>
      <c r="AE6" s="66" t="s">
        <v>54</v>
      </c>
      <c r="AF6" s="38">
        <f>IF(AE6="Preventivo",25%,IF(AE6="Detectivo",15%,IF(AE6="Correctivo",10%,"")))</f>
        <v>0.25</v>
      </c>
      <c r="AG6" s="122" t="s">
        <v>199</v>
      </c>
      <c r="AH6" s="38">
        <f t="shared" si="0"/>
        <v>0.15</v>
      </c>
      <c r="AI6" s="38">
        <f t="shared" ref="AI6:AI20" si="2">+AH6+AF6</f>
        <v>0.4</v>
      </c>
      <c r="AJ6" s="122" t="s">
        <v>200</v>
      </c>
      <c r="AK6" s="119" t="s">
        <v>239</v>
      </c>
      <c r="AL6" s="66"/>
      <c r="AM6" s="119" t="s">
        <v>23</v>
      </c>
      <c r="AN6" s="122" t="s">
        <v>600</v>
      </c>
      <c r="AO6" s="122" t="s">
        <v>24</v>
      </c>
      <c r="AP6" s="122" t="s">
        <v>96</v>
      </c>
      <c r="AQ6" s="122" t="s">
        <v>601</v>
      </c>
      <c r="AR6" s="122" t="s">
        <v>204</v>
      </c>
      <c r="AS6" s="122" t="s">
        <v>367</v>
      </c>
      <c r="AT6" s="122" t="s">
        <v>206</v>
      </c>
      <c r="AU6" s="122">
        <f>+AI6*AA6</f>
        <v>0.2</v>
      </c>
      <c r="AV6" s="39">
        <f>+AA6-AU6</f>
        <v>0.3</v>
      </c>
      <c r="AW6" s="389" t="str">
        <f>+IF(C6="Corrupción","Moderado",IF(AV10&lt;=25%,"Bajo",IF(AV10&lt;=50%,"Moderado",IF(AV10&lt;=75%,"Alto",IF(AV10&gt;75%,"Extremo","")))))</f>
        <v>Bajo</v>
      </c>
      <c r="AX6" s="389" t="s">
        <v>41</v>
      </c>
      <c r="AY6" s="108">
        <v>1</v>
      </c>
      <c r="AZ6" s="40" t="s">
        <v>602</v>
      </c>
      <c r="BA6" s="112" t="s">
        <v>603</v>
      </c>
      <c r="BB6" s="46">
        <v>44805</v>
      </c>
      <c r="BC6" s="46">
        <v>44910</v>
      </c>
      <c r="BD6" s="112" t="s">
        <v>604</v>
      </c>
      <c r="BE6" s="196">
        <v>44620</v>
      </c>
      <c r="BF6" s="266" t="s">
        <v>605</v>
      </c>
      <c r="BG6" s="41">
        <v>44681</v>
      </c>
      <c r="BH6" s="266" t="s">
        <v>605</v>
      </c>
      <c r="BI6" s="199"/>
      <c r="BJ6" s="41">
        <v>44742</v>
      </c>
      <c r="BK6" s="266" t="s">
        <v>605</v>
      </c>
      <c r="BL6" s="41">
        <v>44804</v>
      </c>
      <c r="BM6" s="199"/>
      <c r="BN6" s="41">
        <v>44865</v>
      </c>
      <c r="BO6" s="199"/>
      <c r="BP6" s="41">
        <v>44926</v>
      </c>
      <c r="BQ6" s="199"/>
    </row>
    <row r="7" spans="1:69" ht="87.6" customHeight="1" x14ac:dyDescent="0.3">
      <c r="A7" s="410"/>
      <c r="B7" s="388"/>
      <c r="C7" s="388"/>
      <c r="D7" s="388"/>
      <c r="E7" s="388"/>
      <c r="F7" s="403"/>
      <c r="G7" s="412"/>
      <c r="H7" s="388"/>
      <c r="I7" s="403"/>
      <c r="J7" s="388"/>
      <c r="K7" s="388"/>
      <c r="L7" s="390"/>
      <c r="M7" s="388"/>
      <c r="N7" s="388"/>
      <c r="O7" s="388"/>
      <c r="P7" s="388"/>
      <c r="Q7" s="388"/>
      <c r="R7" s="388"/>
      <c r="S7" s="389"/>
      <c r="T7" s="389"/>
      <c r="U7" s="389"/>
      <c r="V7" s="402"/>
      <c r="W7" s="400"/>
      <c r="X7" s="402"/>
      <c r="Y7" s="400"/>
      <c r="Z7" s="389"/>
      <c r="AA7" s="400"/>
      <c r="AB7" s="449"/>
      <c r="AC7" s="66" t="s">
        <v>606</v>
      </c>
      <c r="AD7" s="66" t="s">
        <v>607</v>
      </c>
      <c r="AE7" s="66" t="s">
        <v>54</v>
      </c>
      <c r="AF7" s="38">
        <f t="shared" ref="AF7:AF9" si="3">IF(AE7="Preventivo",25%,IF(AE7="Detectivo",15%,IF(AE7="Correctivo",10%,"")))</f>
        <v>0.25</v>
      </c>
      <c r="AG7" s="122" t="s">
        <v>199</v>
      </c>
      <c r="AH7" s="38">
        <f t="shared" si="0"/>
        <v>0.15</v>
      </c>
      <c r="AI7" s="38">
        <f t="shared" si="2"/>
        <v>0.4</v>
      </c>
      <c r="AJ7" s="122" t="s">
        <v>200</v>
      </c>
      <c r="AK7" s="119" t="s">
        <v>191</v>
      </c>
      <c r="AL7" s="47" t="s">
        <v>608</v>
      </c>
      <c r="AM7" s="119" t="s">
        <v>23</v>
      </c>
      <c r="AN7" s="122" t="s">
        <v>600</v>
      </c>
      <c r="AO7" s="122" t="s">
        <v>24</v>
      </c>
      <c r="AP7" s="122" t="s">
        <v>63</v>
      </c>
      <c r="AQ7" s="122" t="s">
        <v>609</v>
      </c>
      <c r="AR7" s="122" t="s">
        <v>204</v>
      </c>
      <c r="AS7" s="122" t="s">
        <v>610</v>
      </c>
      <c r="AT7" s="122" t="s">
        <v>206</v>
      </c>
      <c r="AU7" s="122">
        <f>+AV6*AI7</f>
        <v>0.12</v>
      </c>
      <c r="AV7" s="39">
        <f>+AV6-AU7</f>
        <v>0.18</v>
      </c>
      <c r="AW7" s="389"/>
      <c r="AX7" s="389"/>
      <c r="AY7" s="136">
        <v>2</v>
      </c>
      <c r="AZ7" s="40"/>
      <c r="BA7" s="112" t="s">
        <v>611</v>
      </c>
      <c r="BB7" s="37">
        <v>44805</v>
      </c>
      <c r="BC7" s="37">
        <v>44864</v>
      </c>
      <c r="BD7" s="112" t="str">
        <f>+AQ7</f>
        <v>Carpeta del plan comercial y de mercadeo</v>
      </c>
      <c r="BE7" s="196">
        <v>44620</v>
      </c>
      <c r="BF7" s="266" t="s">
        <v>612</v>
      </c>
      <c r="BG7" s="41">
        <v>44681</v>
      </c>
      <c r="BH7" s="198"/>
      <c r="BI7" s="198"/>
      <c r="BJ7" s="41">
        <v>44742</v>
      </c>
      <c r="BK7" s="198"/>
      <c r="BL7" s="41">
        <v>44804</v>
      </c>
      <c r="BM7" s="198"/>
      <c r="BN7" s="41">
        <v>44865</v>
      </c>
      <c r="BO7" s="198"/>
      <c r="BP7" s="41">
        <v>44926</v>
      </c>
      <c r="BQ7" s="198"/>
    </row>
    <row r="8" spans="1:69" ht="84" customHeight="1" x14ac:dyDescent="0.3">
      <c r="A8" s="410"/>
      <c r="B8" s="388"/>
      <c r="C8" s="388"/>
      <c r="D8" s="388"/>
      <c r="E8" s="388"/>
      <c r="F8" s="403"/>
      <c r="G8" s="412"/>
      <c r="H8" s="388"/>
      <c r="I8" s="403"/>
      <c r="J8" s="388"/>
      <c r="K8" s="388"/>
      <c r="L8" s="390"/>
      <c r="M8" s="388"/>
      <c r="N8" s="388"/>
      <c r="O8" s="388"/>
      <c r="P8" s="388"/>
      <c r="Q8" s="388"/>
      <c r="R8" s="388"/>
      <c r="S8" s="389"/>
      <c r="T8" s="389"/>
      <c r="U8" s="389"/>
      <c r="V8" s="402"/>
      <c r="W8" s="400"/>
      <c r="X8" s="402"/>
      <c r="Y8" s="400"/>
      <c r="Z8" s="389"/>
      <c r="AA8" s="400"/>
      <c r="AB8" s="449"/>
      <c r="AC8" s="48" t="s">
        <v>613</v>
      </c>
      <c r="AD8" s="66" t="s">
        <v>614</v>
      </c>
      <c r="AE8" s="66" t="s">
        <v>54</v>
      </c>
      <c r="AF8" s="38">
        <f t="shared" si="3"/>
        <v>0.25</v>
      </c>
      <c r="AG8" s="122" t="s">
        <v>199</v>
      </c>
      <c r="AH8" s="38">
        <f t="shared" si="0"/>
        <v>0.15</v>
      </c>
      <c r="AI8" s="38">
        <f t="shared" si="2"/>
        <v>0.4</v>
      </c>
      <c r="AJ8" s="122" t="s">
        <v>200</v>
      </c>
      <c r="AK8" s="119" t="s">
        <v>191</v>
      </c>
      <c r="AL8" s="47" t="s">
        <v>615</v>
      </c>
      <c r="AM8" s="119" t="s">
        <v>23</v>
      </c>
      <c r="AN8" s="122" t="s">
        <v>616</v>
      </c>
      <c r="AO8" s="122" t="s">
        <v>24</v>
      </c>
      <c r="AP8" s="122" t="s">
        <v>96</v>
      </c>
      <c r="AQ8" s="122" t="s">
        <v>617</v>
      </c>
      <c r="AR8" s="122" t="s">
        <v>204</v>
      </c>
      <c r="AS8" s="122" t="s">
        <v>618</v>
      </c>
      <c r="AT8" s="122" t="s">
        <v>206</v>
      </c>
      <c r="AU8" s="122">
        <f>+AV7*AI8</f>
        <v>7.1999999999999995E-2</v>
      </c>
      <c r="AV8" s="39">
        <f>+AV7-AU8</f>
        <v>0.108</v>
      </c>
      <c r="AW8" s="389"/>
      <c r="AX8" s="389"/>
      <c r="AY8" s="136">
        <v>3</v>
      </c>
      <c r="AZ8" s="40"/>
      <c r="BA8" s="112" t="str">
        <f t="shared" ref="BA8:BA9" si="4">+AS8</f>
        <v>Gerente General
Subgerente General</v>
      </c>
      <c r="BB8" s="37">
        <v>44562</v>
      </c>
      <c r="BC8" s="37">
        <v>44926</v>
      </c>
      <c r="BD8" s="112" t="str">
        <f>+AQ8</f>
        <v>Plan de premios aprobado</v>
      </c>
      <c r="BE8" s="196">
        <v>44620</v>
      </c>
      <c r="BF8" s="198"/>
      <c r="BG8" s="41">
        <v>44681</v>
      </c>
      <c r="BH8" s="209"/>
      <c r="BI8" s="209"/>
      <c r="BJ8" s="41">
        <v>44742</v>
      </c>
      <c r="BK8" s="209"/>
      <c r="BL8" s="41">
        <v>44804</v>
      </c>
      <c r="BM8" s="209"/>
      <c r="BN8" s="41">
        <v>44865</v>
      </c>
      <c r="BO8" s="209"/>
      <c r="BP8" s="41">
        <v>44926</v>
      </c>
      <c r="BQ8" s="209"/>
    </row>
    <row r="9" spans="1:69" ht="190.5" customHeight="1" x14ac:dyDescent="0.3">
      <c r="A9" s="410"/>
      <c r="B9" s="388"/>
      <c r="C9" s="388"/>
      <c r="D9" s="388"/>
      <c r="E9" s="388"/>
      <c r="F9" s="403"/>
      <c r="G9" s="412"/>
      <c r="H9" s="388"/>
      <c r="I9" s="403"/>
      <c r="J9" s="388"/>
      <c r="K9" s="388"/>
      <c r="L9" s="390"/>
      <c r="M9" s="388"/>
      <c r="N9" s="388"/>
      <c r="O9" s="388"/>
      <c r="P9" s="388"/>
      <c r="Q9" s="388"/>
      <c r="R9" s="388"/>
      <c r="S9" s="389"/>
      <c r="T9" s="389"/>
      <c r="U9" s="389"/>
      <c r="V9" s="402"/>
      <c r="W9" s="400"/>
      <c r="X9" s="402"/>
      <c r="Y9" s="400"/>
      <c r="Z9" s="389"/>
      <c r="AA9" s="400"/>
      <c r="AB9" s="449"/>
      <c r="AC9" s="66" t="s">
        <v>619</v>
      </c>
      <c r="AD9" s="48" t="s">
        <v>620</v>
      </c>
      <c r="AE9" s="66" t="s">
        <v>37</v>
      </c>
      <c r="AF9" s="38">
        <f t="shared" si="3"/>
        <v>0.15</v>
      </c>
      <c r="AG9" s="122" t="s">
        <v>199</v>
      </c>
      <c r="AH9" s="38">
        <f t="shared" si="0"/>
        <v>0.15</v>
      </c>
      <c r="AI9" s="38">
        <f t="shared" si="2"/>
        <v>0.3</v>
      </c>
      <c r="AJ9" s="122" t="s">
        <v>200</v>
      </c>
      <c r="AK9" s="119" t="s">
        <v>191</v>
      </c>
      <c r="AL9" s="47" t="s">
        <v>621</v>
      </c>
      <c r="AM9" s="119" t="s">
        <v>23</v>
      </c>
      <c r="AN9" s="122" t="s">
        <v>600</v>
      </c>
      <c r="AO9" s="122" t="s">
        <v>24</v>
      </c>
      <c r="AP9" s="122" t="s">
        <v>48</v>
      </c>
      <c r="AQ9" s="122" t="s">
        <v>622</v>
      </c>
      <c r="AR9" s="122" t="s">
        <v>204</v>
      </c>
      <c r="AS9" s="122" t="s">
        <v>623</v>
      </c>
      <c r="AT9" s="122" t="s">
        <v>206</v>
      </c>
      <c r="AU9" s="122">
        <f>+AV8*AI9</f>
        <v>3.2399999999999998E-2</v>
      </c>
      <c r="AV9" s="39">
        <f>+AV8-AU9</f>
        <v>7.5600000000000001E-2</v>
      </c>
      <c r="AW9" s="389"/>
      <c r="AX9" s="389"/>
      <c r="AY9" s="136">
        <v>4</v>
      </c>
      <c r="AZ9" s="40"/>
      <c r="BA9" s="112" t="str">
        <f t="shared" si="4"/>
        <v>Subgerente
Jefe Unidad Loterìas</v>
      </c>
      <c r="BB9" s="37">
        <v>44562</v>
      </c>
      <c r="BC9" s="37">
        <v>44926</v>
      </c>
      <c r="BD9" s="112" t="str">
        <f>+AQ9</f>
        <v>Reporte semanal de ventas
cuadro de mando</v>
      </c>
      <c r="BE9" s="196">
        <v>44620</v>
      </c>
      <c r="BF9" s="209"/>
      <c r="BG9" s="41">
        <v>44681</v>
      </c>
      <c r="BH9" s="206"/>
      <c r="BI9" s="206"/>
      <c r="BJ9" s="41">
        <v>44742</v>
      </c>
      <c r="BK9" s="41"/>
      <c r="BL9" s="41">
        <v>44804</v>
      </c>
      <c r="BM9" s="41"/>
      <c r="BN9" s="41">
        <v>44865</v>
      </c>
      <c r="BO9" s="41"/>
      <c r="BP9" s="41">
        <v>44926</v>
      </c>
      <c r="BQ9" s="41"/>
    </row>
    <row r="10" spans="1:69" ht="111.75" customHeight="1" x14ac:dyDescent="0.3">
      <c r="A10" s="410"/>
      <c r="B10" s="388"/>
      <c r="C10" s="388"/>
      <c r="D10" s="388"/>
      <c r="E10" s="388"/>
      <c r="F10" s="403"/>
      <c r="G10" s="412"/>
      <c r="H10" s="388"/>
      <c r="I10" s="403"/>
      <c r="J10" s="388"/>
      <c r="K10" s="388"/>
      <c r="L10" s="390"/>
      <c r="M10" s="388"/>
      <c r="N10" s="388"/>
      <c r="O10" s="388"/>
      <c r="P10" s="388"/>
      <c r="Q10" s="388"/>
      <c r="R10" s="388"/>
      <c r="S10" s="389"/>
      <c r="T10" s="389"/>
      <c r="U10" s="389"/>
      <c r="V10" s="402"/>
      <c r="W10" s="400"/>
      <c r="X10" s="402"/>
      <c r="Y10" s="400"/>
      <c r="Z10" s="389"/>
      <c r="AA10" s="400"/>
      <c r="AB10" s="449"/>
      <c r="AC10" s="66" t="s">
        <v>624</v>
      </c>
      <c r="AD10" s="66" t="s">
        <v>625</v>
      </c>
      <c r="AE10" s="66" t="s">
        <v>54</v>
      </c>
      <c r="AF10" s="38">
        <f>IF(AE10="Preventivo",25%,IF(AE10="Detectivo",15%,IF(AE10="Correctivo",10%,"")))</f>
        <v>0.25</v>
      </c>
      <c r="AG10" s="122" t="s">
        <v>199</v>
      </c>
      <c r="AH10" s="38">
        <f>IF(AG10="Manual",15%,IF(AG10="Automático",25%,""))</f>
        <v>0.15</v>
      </c>
      <c r="AI10" s="38">
        <f t="shared" si="2"/>
        <v>0.4</v>
      </c>
      <c r="AJ10" s="122" t="s">
        <v>626</v>
      </c>
      <c r="AK10" s="119" t="s">
        <v>239</v>
      </c>
      <c r="AL10" s="66"/>
      <c r="AM10" s="119" t="s">
        <v>39</v>
      </c>
      <c r="AN10" s="122"/>
      <c r="AO10" s="122" t="s">
        <v>40</v>
      </c>
      <c r="AP10" s="122"/>
      <c r="AQ10" s="122"/>
      <c r="AR10" s="122" t="s">
        <v>627</v>
      </c>
      <c r="AS10" s="193" t="s">
        <v>628</v>
      </c>
      <c r="AT10" s="122" t="s">
        <v>206</v>
      </c>
      <c r="AU10" s="122">
        <f>+AV9*AI10</f>
        <v>3.0240000000000003E-2</v>
      </c>
      <c r="AV10" s="39">
        <f>+AV9-AU10</f>
        <v>4.5359999999999998E-2</v>
      </c>
      <c r="AW10" s="389"/>
      <c r="AX10" s="389"/>
      <c r="AY10" s="136">
        <v>5</v>
      </c>
      <c r="AZ10" s="40" t="s">
        <v>629</v>
      </c>
      <c r="BA10" s="112" t="s">
        <v>628</v>
      </c>
      <c r="BB10" s="37">
        <v>44562</v>
      </c>
      <c r="BC10" s="37">
        <v>44926</v>
      </c>
      <c r="BD10" s="112" t="s">
        <v>630</v>
      </c>
      <c r="BE10" s="196">
        <v>44620</v>
      </c>
      <c r="BF10" s="198" t="s">
        <v>631</v>
      </c>
      <c r="BG10" s="41">
        <v>44681</v>
      </c>
      <c r="BH10" s="198" t="s">
        <v>632</v>
      </c>
      <c r="BI10" s="198"/>
      <c r="BJ10" s="41">
        <v>44742</v>
      </c>
      <c r="BK10" s="41"/>
      <c r="BL10" s="41">
        <v>44804</v>
      </c>
      <c r="BM10" s="41"/>
      <c r="BN10" s="41">
        <v>44865</v>
      </c>
      <c r="BO10" s="41"/>
      <c r="BP10" s="41">
        <v>44926</v>
      </c>
      <c r="BQ10" s="41"/>
    </row>
    <row r="11" spans="1:69" ht="222" customHeight="1" x14ac:dyDescent="0.3">
      <c r="A11" s="410" t="s">
        <v>239</v>
      </c>
      <c r="B11" s="388" t="s">
        <v>71</v>
      </c>
      <c r="C11" s="388" t="s">
        <v>104</v>
      </c>
      <c r="D11" s="388" t="s">
        <v>76</v>
      </c>
      <c r="E11" s="388" t="s">
        <v>77</v>
      </c>
      <c r="F11" s="403" t="s">
        <v>633</v>
      </c>
      <c r="G11" s="412" t="s">
        <v>634</v>
      </c>
      <c r="H11" s="388" t="s">
        <v>635</v>
      </c>
      <c r="I11" s="403" t="s">
        <v>636</v>
      </c>
      <c r="J11" s="388" t="s">
        <v>48</v>
      </c>
      <c r="K11" s="388">
        <v>20</v>
      </c>
      <c r="L11" s="390">
        <v>0.1</v>
      </c>
      <c r="M11" s="388" t="s">
        <v>29</v>
      </c>
      <c r="N11" s="388">
        <f>IF(M11="Menor al 1% del patrimonio de la Lotería de Bogotá",20%,IF(M11="Entre el 1% y el 3% del patrimonio de la Lotería de Bogotá",40%,IF(M11="Entre el 3% y el 6% del patrimonio de la Lotería de Bogotá",60%,IF(M11="Entre el 6% y el 10% del patrimonio de la Lotería de Bogotá",80%,IF(M11="Mayor al 10% del patrimonio de la Lotería de Bogotá",100%,IF(M11="NA",0%,""))))))</f>
        <v>0.2</v>
      </c>
      <c r="O11" s="388" t="s">
        <v>406</v>
      </c>
      <c r="P11" s="388">
        <f>IF(O11="El riesgo afecta la imagen de algún área de la organización",20%,IF(O11="El riesgo afecta la imagen de la entidad internamente, de conocimiento general nivel interno, de junta directiva y accionistas y/o de proveedores",40%,IF(O11="El riesgo afecta la imagen de la entidad con algunos usuarios de relevancia frente al logro de los objetivos",60%,IF(O11="El riesgo afecta la imagen de la entidad con efecto publicitario sistenido a nivel de sector administrativo, nivel departamental o municipal",80%,IF(O11="El riesgo afecta la imagen de la entidad a nivel nacional, con efecto publicitario sistenido a nivel país",100%,IF(O11="NA",0%,""))))))</f>
        <v>0.8</v>
      </c>
      <c r="Q11" s="388" t="s">
        <v>70</v>
      </c>
      <c r="R11" s="388">
        <f>IF(Q11="Interrupción de la operación por menos de un día",20%,IF(Q11="Interrupción de la operación por un día completo",40%,IF(Q11="Interrupción de la operación mayor a 1 día y menor a 2 días",60%,IF(Q11="Interrupción de la operación por dos días completos",80%,IF(Q11="Interrupción de la operación por más de dos días",100%,IF(Q11="NA",0%,""))))))</f>
        <v>0</v>
      </c>
      <c r="S11" s="389" t="s">
        <v>69</v>
      </c>
      <c r="T11" s="389" t="s">
        <v>58</v>
      </c>
      <c r="U11" s="389">
        <f>+MAX(N11,P11,R11)</f>
        <v>0.8</v>
      </c>
      <c r="V11" s="402" t="str">
        <f>IF(L11&lt;=20%,"Muy baja",IF(L11&lt;=40%,"Baja",IF(L11&lt;=60%,"Media",IF(L11&lt;=80%,"Alta",IF(L11&lt;=100%,"Muy alta",IF(L11&gt;=100%,"Muy alta",""))))))</f>
        <v>Muy baja</v>
      </c>
      <c r="W11" s="400">
        <f>+IFERROR(VLOOKUP(V11,Fórmula!$F$1:$G$6,2,FALSE),"")</f>
        <v>0.2</v>
      </c>
      <c r="X11" s="402" t="str">
        <f>IF(U11=20%,"Leve",IF(U11=40%,"Menor",IF(U11=60%,"Moderado",IF(U11=80%,"Mayor",IF(U11=100%,"Catastrófico","")))))</f>
        <v>Mayor</v>
      </c>
      <c r="Y11" s="400">
        <f>+IFERROR(VLOOKUP(X11,Fórmula!$H$1:$I$6,2,FALSE),"")</f>
        <v>0.8</v>
      </c>
      <c r="Z11" s="389" t="str">
        <f>+IFERROR(VLOOKUP(V11&amp;X11,Fórmula!$C$2:$D$26,2,FALSE),"")</f>
        <v>Alto</v>
      </c>
      <c r="AA11" s="400">
        <f>IF(Z11="Bajo",25%,IF(Z11="Moderado",50%,IF(Z11="Alto",75%,IF(Z11="Extremo",100%,""))))</f>
        <v>0.75</v>
      </c>
      <c r="AB11" s="401" t="s">
        <v>637</v>
      </c>
      <c r="AC11" s="66" t="s">
        <v>638</v>
      </c>
      <c r="AD11" s="66" t="s">
        <v>639</v>
      </c>
      <c r="AE11" s="66" t="s">
        <v>54</v>
      </c>
      <c r="AF11" s="38">
        <f>IF(AE11="Preventivo",25%,IF(AE11="Detectivo",15%,IF(AE11="Correctivo",10%,"")))</f>
        <v>0.25</v>
      </c>
      <c r="AG11" s="122" t="s">
        <v>199</v>
      </c>
      <c r="AH11" s="38">
        <f t="shared" ref="AH11:AH14" si="5">IF(AG11="Manual",15%,IF(AG11="Automático",25%,""))</f>
        <v>0.15</v>
      </c>
      <c r="AI11" s="38">
        <f t="shared" si="2"/>
        <v>0.4</v>
      </c>
      <c r="AJ11" s="122" t="s">
        <v>200</v>
      </c>
      <c r="AK11" s="119" t="s">
        <v>191</v>
      </c>
      <c r="AL11" s="202" t="s">
        <v>640</v>
      </c>
      <c r="AM11" s="119" t="s">
        <v>23</v>
      </c>
      <c r="AN11" s="122" t="s">
        <v>641</v>
      </c>
      <c r="AO11" s="122" t="s">
        <v>24</v>
      </c>
      <c r="AP11" s="122" t="s">
        <v>48</v>
      </c>
      <c r="AQ11" s="122" t="s">
        <v>642</v>
      </c>
      <c r="AR11" s="122" t="s">
        <v>204</v>
      </c>
      <c r="AS11" s="122" t="s">
        <v>643</v>
      </c>
      <c r="AT11" s="122" t="s">
        <v>206</v>
      </c>
      <c r="AU11" s="122">
        <f>+AI11*AA11</f>
        <v>0.30000000000000004</v>
      </c>
      <c r="AV11" s="39">
        <f>+AA11-AU11</f>
        <v>0.44999999999999996</v>
      </c>
      <c r="AW11" s="389" t="str">
        <f>+IF(C11="Corrupción","Moderado",IF(AV15&lt;=25%,"Bajo",IF(AV15&lt;=50%,"Moderado",IF(AV15&lt;=75%,"Alto",IF(AV15&gt;75%,"Extremo","")))))</f>
        <v>Bajo</v>
      </c>
      <c r="AX11" s="389" t="s">
        <v>41</v>
      </c>
      <c r="AY11" s="108">
        <v>1</v>
      </c>
      <c r="AZ11" s="109" t="s">
        <v>644</v>
      </c>
      <c r="BA11" s="119" t="s">
        <v>134</v>
      </c>
      <c r="BB11" s="46">
        <v>43732</v>
      </c>
      <c r="BC11" s="43">
        <v>43799</v>
      </c>
      <c r="BD11" s="42" t="s">
        <v>645</v>
      </c>
      <c r="BE11" s="196">
        <v>44620</v>
      </c>
      <c r="BF11" s="198" t="s">
        <v>646</v>
      </c>
      <c r="BG11" s="41">
        <v>44681</v>
      </c>
      <c r="BH11" s="198" t="s">
        <v>647</v>
      </c>
      <c r="BI11" s="198"/>
      <c r="BJ11" s="41">
        <v>44742</v>
      </c>
      <c r="BK11" s="198"/>
      <c r="BL11" s="41">
        <v>44804</v>
      </c>
      <c r="BM11" s="198"/>
      <c r="BN11" s="41">
        <v>44865</v>
      </c>
      <c r="BO11" s="198"/>
      <c r="BP11" s="41">
        <v>44926</v>
      </c>
      <c r="BQ11" s="198"/>
    </row>
    <row r="12" spans="1:69" ht="152.4" customHeight="1" x14ac:dyDescent="0.3">
      <c r="A12" s="410"/>
      <c r="B12" s="388"/>
      <c r="C12" s="388"/>
      <c r="D12" s="388"/>
      <c r="E12" s="388"/>
      <c r="F12" s="403"/>
      <c r="G12" s="412"/>
      <c r="H12" s="388"/>
      <c r="I12" s="403"/>
      <c r="J12" s="388"/>
      <c r="K12" s="388"/>
      <c r="L12" s="390"/>
      <c r="M12" s="388"/>
      <c r="N12" s="388"/>
      <c r="O12" s="388"/>
      <c r="P12" s="388"/>
      <c r="Q12" s="388"/>
      <c r="R12" s="388"/>
      <c r="S12" s="389"/>
      <c r="T12" s="389"/>
      <c r="U12" s="389"/>
      <c r="V12" s="402"/>
      <c r="W12" s="400"/>
      <c r="X12" s="402"/>
      <c r="Y12" s="400"/>
      <c r="Z12" s="389"/>
      <c r="AA12" s="400"/>
      <c r="AB12" s="401"/>
      <c r="AC12" s="66" t="s">
        <v>648</v>
      </c>
      <c r="AD12" s="66" t="s">
        <v>649</v>
      </c>
      <c r="AE12" s="66" t="s">
        <v>54</v>
      </c>
      <c r="AF12" s="38">
        <f t="shared" ref="AF12:AF14" si="6">IF(AE12="Preventivo",25%,IF(AE12="Detectivo",15%,IF(AE12="Correctivo",10%,"")))</f>
        <v>0.25</v>
      </c>
      <c r="AG12" s="122" t="s">
        <v>199</v>
      </c>
      <c r="AH12" s="38">
        <f t="shared" si="5"/>
        <v>0.15</v>
      </c>
      <c r="AI12" s="38">
        <f t="shared" si="2"/>
        <v>0.4</v>
      </c>
      <c r="AJ12" s="122" t="s">
        <v>200</v>
      </c>
      <c r="AK12" s="119" t="s">
        <v>191</v>
      </c>
      <c r="AL12" s="48" t="s">
        <v>650</v>
      </c>
      <c r="AM12" s="119" t="s">
        <v>23</v>
      </c>
      <c r="AN12" s="122" t="s">
        <v>651</v>
      </c>
      <c r="AO12" s="122" t="s">
        <v>24</v>
      </c>
      <c r="AP12" s="122" t="s">
        <v>48</v>
      </c>
      <c r="AQ12" s="122" t="s">
        <v>652</v>
      </c>
      <c r="AR12" s="122" t="s">
        <v>204</v>
      </c>
      <c r="AS12" s="122" t="s">
        <v>643</v>
      </c>
      <c r="AT12" s="122" t="s">
        <v>206</v>
      </c>
      <c r="AU12" s="122">
        <f>+AV11*AI12</f>
        <v>0.18</v>
      </c>
      <c r="AV12" s="39">
        <f>+AV11-AU12</f>
        <v>0.26999999999999996</v>
      </c>
      <c r="AW12" s="389"/>
      <c r="AX12" s="389"/>
      <c r="AY12" s="136">
        <v>2</v>
      </c>
      <c r="AZ12" s="49" t="s">
        <v>653</v>
      </c>
      <c r="BA12" s="119" t="s">
        <v>654</v>
      </c>
      <c r="BB12" s="43">
        <v>43709</v>
      </c>
      <c r="BC12" s="43">
        <v>43799</v>
      </c>
      <c r="BD12" s="42" t="s">
        <v>655</v>
      </c>
      <c r="BE12" s="196">
        <v>44620</v>
      </c>
      <c r="BF12" s="198" t="s">
        <v>656</v>
      </c>
      <c r="BG12" s="41">
        <v>44681</v>
      </c>
      <c r="BH12" s="198" t="s">
        <v>657</v>
      </c>
      <c r="BI12" s="198"/>
      <c r="BJ12" s="41">
        <v>44742</v>
      </c>
      <c r="BK12" s="198"/>
      <c r="BL12" s="41">
        <v>44804</v>
      </c>
      <c r="BM12" s="198"/>
      <c r="BN12" s="41">
        <v>44865</v>
      </c>
      <c r="BO12" s="198"/>
      <c r="BP12" s="41">
        <v>44926</v>
      </c>
      <c r="BQ12" s="198"/>
    </row>
    <row r="13" spans="1:69" ht="188.25" customHeight="1" x14ac:dyDescent="0.3">
      <c r="A13" s="410"/>
      <c r="B13" s="388"/>
      <c r="C13" s="388"/>
      <c r="D13" s="388"/>
      <c r="E13" s="388"/>
      <c r="F13" s="403"/>
      <c r="G13" s="412"/>
      <c r="H13" s="388"/>
      <c r="I13" s="403"/>
      <c r="J13" s="388"/>
      <c r="K13" s="388"/>
      <c r="L13" s="390"/>
      <c r="M13" s="388"/>
      <c r="N13" s="388"/>
      <c r="O13" s="388"/>
      <c r="P13" s="388"/>
      <c r="Q13" s="388"/>
      <c r="R13" s="388"/>
      <c r="S13" s="389"/>
      <c r="T13" s="389"/>
      <c r="U13" s="389"/>
      <c r="V13" s="402"/>
      <c r="W13" s="400"/>
      <c r="X13" s="402"/>
      <c r="Y13" s="400"/>
      <c r="Z13" s="389"/>
      <c r="AA13" s="400"/>
      <c r="AB13" s="401"/>
      <c r="AC13" s="66" t="s">
        <v>658</v>
      </c>
      <c r="AD13" s="66" t="s">
        <v>659</v>
      </c>
      <c r="AE13" s="66" t="s">
        <v>37</v>
      </c>
      <c r="AF13" s="38">
        <f t="shared" si="6"/>
        <v>0.15</v>
      </c>
      <c r="AG13" s="122" t="s">
        <v>199</v>
      </c>
      <c r="AH13" s="38">
        <f t="shared" si="5"/>
        <v>0.15</v>
      </c>
      <c r="AI13" s="38">
        <f t="shared" si="2"/>
        <v>0.3</v>
      </c>
      <c r="AJ13" s="122" t="s">
        <v>200</v>
      </c>
      <c r="AK13" s="119" t="s">
        <v>191</v>
      </c>
      <c r="AL13" s="48" t="s">
        <v>660</v>
      </c>
      <c r="AM13" s="119" t="s">
        <v>23</v>
      </c>
      <c r="AN13" s="122" t="s">
        <v>651</v>
      </c>
      <c r="AO13" s="122" t="s">
        <v>24</v>
      </c>
      <c r="AP13" s="122" t="s">
        <v>48</v>
      </c>
      <c r="AQ13" s="122" t="s">
        <v>661</v>
      </c>
      <c r="AR13" s="122" t="s">
        <v>204</v>
      </c>
      <c r="AS13" s="122" t="s">
        <v>662</v>
      </c>
      <c r="AT13" s="122" t="s">
        <v>206</v>
      </c>
      <c r="AU13" s="122">
        <f>+AV12*AI13</f>
        <v>8.0999999999999989E-2</v>
      </c>
      <c r="AV13" s="39">
        <f>+AV12-AU13</f>
        <v>0.18899999999999997</v>
      </c>
      <c r="AW13" s="389"/>
      <c r="AX13" s="389"/>
      <c r="AY13" s="136">
        <v>3</v>
      </c>
      <c r="AZ13" s="260" t="s">
        <v>663</v>
      </c>
      <c r="BA13" s="112" t="str">
        <f>+AS13</f>
        <v>Auxiliar y Auxiliar administrativo
Unidad de Lotería</v>
      </c>
      <c r="BB13" s="37">
        <v>44562</v>
      </c>
      <c r="BC13" s="37">
        <v>44926</v>
      </c>
      <c r="BD13" s="112" t="str">
        <f>+AQ13</f>
        <v>Planilla radicada</v>
      </c>
      <c r="BE13" s="196">
        <v>44620</v>
      </c>
      <c r="BF13" s="198" t="s">
        <v>664</v>
      </c>
      <c r="BG13" s="41">
        <v>44681</v>
      </c>
      <c r="BH13" s="198" t="s">
        <v>665</v>
      </c>
      <c r="BI13" s="198"/>
      <c r="BJ13" s="41">
        <v>44742</v>
      </c>
      <c r="BK13" s="198"/>
      <c r="BL13" s="41">
        <v>44804</v>
      </c>
      <c r="BM13" s="198"/>
      <c r="BN13" s="41">
        <v>44865</v>
      </c>
      <c r="BO13" s="198"/>
      <c r="BP13" s="41">
        <v>44926</v>
      </c>
      <c r="BQ13" s="198"/>
    </row>
    <row r="14" spans="1:69" ht="150.75" customHeight="1" x14ac:dyDescent="0.3">
      <c r="A14" s="410"/>
      <c r="B14" s="388"/>
      <c r="C14" s="388"/>
      <c r="D14" s="388"/>
      <c r="E14" s="388"/>
      <c r="F14" s="403"/>
      <c r="G14" s="412"/>
      <c r="H14" s="388"/>
      <c r="I14" s="403"/>
      <c r="J14" s="388"/>
      <c r="K14" s="388"/>
      <c r="L14" s="390"/>
      <c r="M14" s="388"/>
      <c r="N14" s="388"/>
      <c r="O14" s="388"/>
      <c r="P14" s="388"/>
      <c r="Q14" s="388"/>
      <c r="R14" s="388"/>
      <c r="S14" s="389"/>
      <c r="T14" s="389"/>
      <c r="U14" s="389"/>
      <c r="V14" s="402"/>
      <c r="W14" s="400"/>
      <c r="X14" s="402"/>
      <c r="Y14" s="400"/>
      <c r="Z14" s="389"/>
      <c r="AA14" s="400"/>
      <c r="AB14" s="401"/>
      <c r="AC14" s="66" t="s">
        <v>666</v>
      </c>
      <c r="AD14" s="66" t="s">
        <v>667</v>
      </c>
      <c r="AE14" s="66" t="s">
        <v>37</v>
      </c>
      <c r="AF14" s="38">
        <f t="shared" si="6"/>
        <v>0.15</v>
      </c>
      <c r="AG14" s="122" t="s">
        <v>199</v>
      </c>
      <c r="AH14" s="38">
        <f t="shared" si="5"/>
        <v>0.15</v>
      </c>
      <c r="AI14" s="38">
        <f t="shared" si="2"/>
        <v>0.3</v>
      </c>
      <c r="AJ14" s="122" t="s">
        <v>200</v>
      </c>
      <c r="AK14" s="119" t="s">
        <v>191</v>
      </c>
      <c r="AL14" s="48" t="s">
        <v>668</v>
      </c>
      <c r="AM14" s="119" t="s">
        <v>23</v>
      </c>
      <c r="AN14" s="122" t="s">
        <v>651</v>
      </c>
      <c r="AO14" s="122" t="s">
        <v>24</v>
      </c>
      <c r="AP14" s="122" t="s">
        <v>48</v>
      </c>
      <c r="AQ14" s="122" t="s">
        <v>669</v>
      </c>
      <c r="AR14" s="122" t="s">
        <v>204</v>
      </c>
      <c r="AS14" s="122" t="s">
        <v>670</v>
      </c>
      <c r="AT14" s="122" t="s">
        <v>206</v>
      </c>
      <c r="AU14" s="122">
        <f>+AV13*AI14</f>
        <v>5.6699999999999987E-2</v>
      </c>
      <c r="AV14" s="39">
        <f>+AV13-AU14</f>
        <v>0.13229999999999997</v>
      </c>
      <c r="AW14" s="389"/>
      <c r="AX14" s="389"/>
      <c r="AY14" s="136">
        <v>4</v>
      </c>
      <c r="AZ14" s="40" t="s">
        <v>671</v>
      </c>
      <c r="BA14" s="112" t="s">
        <v>670</v>
      </c>
      <c r="BB14" s="37">
        <v>44562</v>
      </c>
      <c r="BC14" s="37">
        <v>44926</v>
      </c>
      <c r="BD14" s="112" t="str">
        <f>+AQ14</f>
        <v>Reporte resumen de relaciones de premios leidos</v>
      </c>
      <c r="BE14" s="196">
        <v>44620</v>
      </c>
      <c r="BF14" s="198" t="s">
        <v>672</v>
      </c>
      <c r="BG14" s="41">
        <v>44681</v>
      </c>
      <c r="BH14" s="198" t="s">
        <v>672</v>
      </c>
      <c r="BI14" s="198"/>
      <c r="BJ14" s="41">
        <v>44742</v>
      </c>
      <c r="BK14" s="198"/>
      <c r="BL14" s="41">
        <v>44804</v>
      </c>
      <c r="BM14" s="198"/>
      <c r="BN14" s="41">
        <v>44865</v>
      </c>
      <c r="BO14" s="198"/>
      <c r="BP14" s="41">
        <v>44926</v>
      </c>
      <c r="BQ14" s="198"/>
    </row>
    <row r="15" spans="1:69" ht="172.8" x14ac:dyDescent="0.3">
      <c r="A15" s="410"/>
      <c r="B15" s="388"/>
      <c r="C15" s="388"/>
      <c r="D15" s="388"/>
      <c r="E15" s="388"/>
      <c r="F15" s="403"/>
      <c r="G15" s="412"/>
      <c r="H15" s="388"/>
      <c r="I15" s="403"/>
      <c r="J15" s="388"/>
      <c r="K15" s="388"/>
      <c r="L15" s="390"/>
      <c r="M15" s="388"/>
      <c r="N15" s="388"/>
      <c r="O15" s="388"/>
      <c r="P15" s="388"/>
      <c r="Q15" s="388"/>
      <c r="R15" s="388"/>
      <c r="S15" s="389"/>
      <c r="T15" s="389"/>
      <c r="U15" s="389"/>
      <c r="V15" s="402"/>
      <c r="W15" s="400"/>
      <c r="X15" s="402"/>
      <c r="Y15" s="400"/>
      <c r="Z15" s="389"/>
      <c r="AA15" s="400"/>
      <c r="AB15" s="401"/>
      <c r="AC15" s="66" t="s">
        <v>673</v>
      </c>
      <c r="AD15" s="66" t="s">
        <v>674</v>
      </c>
      <c r="AE15" s="66" t="s">
        <v>37</v>
      </c>
      <c r="AF15" s="38">
        <f>IF(AE15="Preventivo",25%,IF(AE15="Detectivo",15%,IF(AE15="Correctivo",10%,"")))</f>
        <v>0.15</v>
      </c>
      <c r="AG15" s="122" t="s">
        <v>199</v>
      </c>
      <c r="AH15" s="38">
        <f>IF(AG15="Manual",15%,IF(AG15="Automático",25%,""))</f>
        <v>0.15</v>
      </c>
      <c r="AI15" s="38">
        <f t="shared" si="2"/>
        <v>0.3</v>
      </c>
      <c r="AJ15" s="122" t="s">
        <v>200</v>
      </c>
      <c r="AK15" s="119" t="s">
        <v>191</v>
      </c>
      <c r="AL15" s="48" t="s">
        <v>675</v>
      </c>
      <c r="AM15" s="119" t="s">
        <v>23</v>
      </c>
      <c r="AN15" s="122" t="s">
        <v>651</v>
      </c>
      <c r="AO15" s="122" t="s">
        <v>24</v>
      </c>
      <c r="AP15" s="122" t="s">
        <v>48</v>
      </c>
      <c r="AQ15" s="122" t="s">
        <v>676</v>
      </c>
      <c r="AR15" s="122" t="s">
        <v>204</v>
      </c>
      <c r="AS15" s="122" t="s">
        <v>677</v>
      </c>
      <c r="AT15" s="122" t="s">
        <v>206</v>
      </c>
      <c r="AU15" s="122">
        <f>+AV14*AI15</f>
        <v>3.9689999999999989E-2</v>
      </c>
      <c r="AV15" s="39">
        <f>+AV14-AU15</f>
        <v>9.2609999999999984E-2</v>
      </c>
      <c r="AW15" s="389"/>
      <c r="AX15" s="389"/>
      <c r="AY15" s="136">
        <v>5</v>
      </c>
      <c r="AZ15" s="122" t="s">
        <v>678</v>
      </c>
      <c r="BA15" s="112" t="s">
        <v>677</v>
      </c>
      <c r="BB15" s="37">
        <v>44562</v>
      </c>
      <c r="BC15" s="37">
        <v>44926</v>
      </c>
      <c r="BD15" s="112" t="str">
        <f>+AQ15</f>
        <v>Reporte resumen de relaciones de premios leidos
Procesado</v>
      </c>
      <c r="BE15" s="196">
        <v>44620</v>
      </c>
      <c r="BF15" s="198" t="s">
        <v>679</v>
      </c>
      <c r="BG15" s="41"/>
      <c r="BH15" s="198" t="s">
        <v>679</v>
      </c>
      <c r="BI15" s="198"/>
      <c r="BJ15" s="41">
        <v>44742</v>
      </c>
      <c r="BK15" s="198"/>
      <c r="BL15" s="41">
        <v>44804</v>
      </c>
      <c r="BM15" s="198"/>
      <c r="BN15" s="41">
        <v>44865</v>
      </c>
      <c r="BO15" s="198"/>
      <c r="BP15" s="41">
        <v>44926</v>
      </c>
      <c r="BQ15" s="198"/>
    </row>
    <row r="16" spans="1:69" ht="166.5" customHeight="1" x14ac:dyDescent="0.3">
      <c r="A16" s="410"/>
      <c r="B16" s="388"/>
      <c r="C16" s="388"/>
      <c r="D16" s="388"/>
      <c r="E16" s="388"/>
      <c r="F16" s="403"/>
      <c r="G16" s="412"/>
      <c r="H16" s="388"/>
      <c r="I16" s="403"/>
      <c r="J16" s="388"/>
      <c r="K16" s="388"/>
      <c r="L16" s="390"/>
      <c r="M16" s="388"/>
      <c r="N16" s="388"/>
      <c r="O16" s="388"/>
      <c r="P16" s="388"/>
      <c r="Q16" s="388"/>
      <c r="R16" s="388"/>
      <c r="S16" s="389"/>
      <c r="T16" s="389"/>
      <c r="U16" s="389"/>
      <c r="V16" s="402"/>
      <c r="W16" s="400"/>
      <c r="X16" s="402"/>
      <c r="Y16" s="400"/>
      <c r="Z16" s="389"/>
      <c r="AA16" s="400"/>
      <c r="AB16" s="401"/>
      <c r="AC16" s="66" t="s">
        <v>680</v>
      </c>
      <c r="AD16" s="66" t="s">
        <v>681</v>
      </c>
      <c r="AE16" s="66" t="s">
        <v>54</v>
      </c>
      <c r="AF16" s="38">
        <f>IF(AE16="Preventivo",25%,IF(AE16="Detectivo",15%,IF(AE16="Correctivo",10%,"")))</f>
        <v>0.25</v>
      </c>
      <c r="AG16" s="122" t="s">
        <v>682</v>
      </c>
      <c r="AH16" s="38">
        <f>IF(AG16="Manual",15%,IF(AG16="Automático",25%,""))</f>
        <v>0.25</v>
      </c>
      <c r="AI16" s="38">
        <f t="shared" si="2"/>
        <v>0.5</v>
      </c>
      <c r="AJ16" s="122" t="s">
        <v>626</v>
      </c>
      <c r="AK16" s="119" t="s">
        <v>239</v>
      </c>
      <c r="AL16" s="48" t="s">
        <v>683</v>
      </c>
      <c r="AM16" s="119" t="s">
        <v>39</v>
      </c>
      <c r="AN16" s="122"/>
      <c r="AO16" s="122" t="s">
        <v>24</v>
      </c>
      <c r="AP16" s="122" t="s">
        <v>684</v>
      </c>
      <c r="AQ16" s="122" t="s">
        <v>685</v>
      </c>
      <c r="AR16" s="122" t="s">
        <v>204</v>
      </c>
      <c r="AS16" s="122" t="s">
        <v>686</v>
      </c>
      <c r="AT16" s="122" t="s">
        <v>206</v>
      </c>
      <c r="AU16" s="202"/>
      <c r="AV16" s="39">
        <f>+AV15-AU16</f>
        <v>9.2609999999999984E-2</v>
      </c>
      <c r="AW16" s="389"/>
      <c r="AX16" s="389"/>
      <c r="AY16" s="136">
        <v>6</v>
      </c>
      <c r="AZ16" s="49" t="s">
        <v>687</v>
      </c>
      <c r="BA16" s="119" t="s">
        <v>654</v>
      </c>
      <c r="BB16" s="37">
        <v>44562</v>
      </c>
      <c r="BC16" s="37">
        <v>44926</v>
      </c>
      <c r="BD16" s="112" t="str">
        <f>+AQ16</f>
        <v>Disco duro del CCTV</v>
      </c>
      <c r="BE16" s="196">
        <v>44620</v>
      </c>
      <c r="BF16" s="198" t="s">
        <v>688</v>
      </c>
      <c r="BG16" s="41">
        <v>44681</v>
      </c>
      <c r="BH16" s="198" t="s">
        <v>689</v>
      </c>
      <c r="BI16" s="198"/>
      <c r="BJ16" s="41">
        <v>44742</v>
      </c>
      <c r="BK16" s="198"/>
      <c r="BL16" s="41">
        <v>44804</v>
      </c>
      <c r="BM16" s="198"/>
      <c r="BN16" s="41">
        <v>44865</v>
      </c>
      <c r="BO16" s="198"/>
      <c r="BP16" s="41">
        <v>44926</v>
      </c>
      <c r="BQ16" s="198"/>
    </row>
    <row r="17" spans="1:69" ht="189" customHeight="1" x14ac:dyDescent="0.3">
      <c r="A17" s="410" t="s">
        <v>239</v>
      </c>
      <c r="B17" s="388" t="s">
        <v>71</v>
      </c>
      <c r="C17" s="388" t="s">
        <v>89</v>
      </c>
      <c r="D17" s="388" t="s">
        <v>12</v>
      </c>
      <c r="E17" s="388" t="s">
        <v>93</v>
      </c>
      <c r="F17" s="403" t="s">
        <v>690</v>
      </c>
      <c r="G17" s="412" t="s">
        <v>691</v>
      </c>
      <c r="H17" s="388" t="s">
        <v>692</v>
      </c>
      <c r="I17" s="403" t="s">
        <v>517</v>
      </c>
      <c r="J17" s="388" t="s">
        <v>92</v>
      </c>
      <c r="K17" s="388">
        <v>1</v>
      </c>
      <c r="L17" s="390">
        <f>IF(J17="Diaria",+(K17/360),IF(J17="Mensual",+(K17/12),IF(J17="Bimestral",+(K17/6),IF(J17="Trimestral",+(K17/4),IF(J17="Semestral",+(K17/2),IF(J17="Anual",+(K17/1),""))))))</f>
        <v>0.5</v>
      </c>
      <c r="M17" s="388" t="s">
        <v>60</v>
      </c>
      <c r="N17" s="388">
        <f>IF(M17="Menor al 1% del patrimonio de la Lotería de Bogotá",20%,IF(M17="Entre el 1% y el 3% del patrimonio de la Lotería de Bogotá",40%,IF(M17="Entre el 3% y el 6% del patrimonio de la Lotería de Bogotá",60%,IF(M17="Entre el 6% y el 10% del patrimonio de la Lotería de Bogotá",80%,IF(M17="Mayor al 10% del patrimonio de la Lotería de Bogotá",100%,IF(M17="NA",0%,""))))))</f>
        <v>0.6</v>
      </c>
      <c r="O17" s="388" t="s">
        <v>46</v>
      </c>
      <c r="P17" s="388">
        <f>IF(O17="El riesgo afecta la imagen de algún área de la organización",20%,IF(O17="El riesgo afecta la imagen de la entidad internamente, de conocimiento general nivel interno, de junta directiva y accionistas y/o de proveedores",40%,IF(O17="El riesgo afecta la imagen de la entidad con algunos usuarios de relevancia frente al logro de los objetivos",60%,IF(O17="El riesgo afecta la imagen de la entidad con efecto publicitario sistenido a nivel de sector administrativo, nivel departamental o municipal",80%,IF(O17="El riesgo afecta la imagen de la entidad a nivel nacional, con efecto publicitario sistenido a nivel país",100%,IF(O17="NA",0%,""))))))</f>
        <v>0.4</v>
      </c>
      <c r="Q17" s="388" t="s">
        <v>70</v>
      </c>
      <c r="R17" s="388">
        <f>IF(Q17="Interrupción de la operación por menos de un día",20%,IF(Q17="Interrupción de la operación por un día completo",40%,IF(Q17="Interrupción de la operación mayor a 1 día y menor a 2 días",60%,IF(Q17="Interrupción de la operación por dos días completos",80%,IF(Q17="Interrupción de la operación por más de dos días",100%,IF(Q17="NA",0%,""))))))</f>
        <v>0</v>
      </c>
      <c r="S17" s="389" t="s">
        <v>57</v>
      </c>
      <c r="T17" s="389" t="s">
        <v>58</v>
      </c>
      <c r="U17" s="389">
        <f>+MAX(N17,P17,R17)</f>
        <v>0.6</v>
      </c>
      <c r="V17" s="402" t="str">
        <f>IF(L17&lt;=20%,"Muy baja",IF(L17&lt;=40%,"Baja",IF(L17&lt;=60%,"Media",IF(L17&lt;=80%,"Alta",IF(L17&lt;=100%,"Muy alta",IF(L17&gt;=100%,"Muy alta",""))))))</f>
        <v>Media</v>
      </c>
      <c r="W17" s="400">
        <f>+IFERROR(VLOOKUP(V17,Fórmula!$F$1:$G$6,2,FALSE),"")</f>
        <v>0.6</v>
      </c>
      <c r="X17" s="402" t="str">
        <f>IF(U17=20%,"Leve",IF(U17=40%,"Menor",IF(U17=60%,"Moderado",IF(U17=80%,"Mayor",IF(U17=100%,"Catastrófico","")))))</f>
        <v>Moderado</v>
      </c>
      <c r="Y17" s="400">
        <f>+IFERROR(VLOOKUP(X17,Fórmula!$H$1:$I$6,2,FALSE),"")</f>
        <v>0.6</v>
      </c>
      <c r="Z17" s="389" t="str">
        <f>+IFERROR(VLOOKUP(V17&amp;X17,Fórmula!$C$2:$D$26,2,FALSE),"")</f>
        <v>Moderado</v>
      </c>
      <c r="AA17" s="400">
        <f>IF(Z17="Bajo",25%,IF(Z17="Moderado",50%,IF(Z17="Alto",75%,IF(Z17="Extremo",100%,""))))</f>
        <v>0.5</v>
      </c>
      <c r="AB17" s="400"/>
      <c r="AC17" s="66" t="s">
        <v>693</v>
      </c>
      <c r="AD17" s="66" t="s">
        <v>694</v>
      </c>
      <c r="AE17" s="66" t="s">
        <v>54</v>
      </c>
      <c r="AF17" s="38">
        <f>IF(AE17="Preventivo",25%,IF(AE17="Detectivo",15%,IF(AE17="Correctivo",10%,"")))</f>
        <v>0.25</v>
      </c>
      <c r="AG17" s="122" t="s">
        <v>199</v>
      </c>
      <c r="AH17" s="38">
        <f t="shared" ref="AH17:AH20" si="7">IF(AG17="Manual",15%,IF(AG17="Automático",25%,""))</f>
        <v>0.15</v>
      </c>
      <c r="AI17" s="38">
        <f t="shared" si="2"/>
        <v>0.4</v>
      </c>
      <c r="AJ17" s="122" t="s">
        <v>200</v>
      </c>
      <c r="AK17" s="119" t="s">
        <v>191</v>
      </c>
      <c r="AL17" s="66" t="s">
        <v>695</v>
      </c>
      <c r="AM17" s="119" t="s">
        <v>23</v>
      </c>
      <c r="AN17" s="122" t="s">
        <v>696</v>
      </c>
      <c r="AO17" s="122" t="s">
        <v>24</v>
      </c>
      <c r="AP17" s="122" t="s">
        <v>48</v>
      </c>
      <c r="AQ17" s="122" t="s">
        <v>697</v>
      </c>
      <c r="AR17" s="122" t="s">
        <v>204</v>
      </c>
      <c r="AS17" s="122" t="s">
        <v>698</v>
      </c>
      <c r="AT17" s="122" t="s">
        <v>206</v>
      </c>
      <c r="AU17" s="122">
        <f>+AI17*AA17</f>
        <v>0.2</v>
      </c>
      <c r="AV17" s="39">
        <f>+AA17-AU17</f>
        <v>0.3</v>
      </c>
      <c r="AW17" s="389" t="str">
        <f>+IF(C17="Corrupción","Moderado",IF(AV20&lt;=25%,"Bajo",IF(AV20&lt;=50%,"Moderado",IF(AV20&lt;=75%,"Alto",IF(AV20&gt;75%,"Extremo","")))))</f>
        <v>Bajo</v>
      </c>
      <c r="AX17" s="389" t="s">
        <v>41</v>
      </c>
      <c r="AY17" s="108">
        <v>1</v>
      </c>
      <c r="AZ17" s="48" t="s">
        <v>699</v>
      </c>
      <c r="BA17" s="119" t="s">
        <v>700</v>
      </c>
      <c r="BB17" s="46">
        <v>44562</v>
      </c>
      <c r="BC17" s="46">
        <v>44742</v>
      </c>
      <c r="BD17" s="42" t="s">
        <v>701</v>
      </c>
      <c r="BE17" s="196">
        <v>44620</v>
      </c>
      <c r="BF17" s="198" t="s">
        <v>702</v>
      </c>
      <c r="BG17" s="41">
        <v>44681</v>
      </c>
      <c r="BH17" s="198" t="s">
        <v>703</v>
      </c>
      <c r="BI17" s="198"/>
      <c r="BJ17" s="41">
        <v>44742</v>
      </c>
      <c r="BK17" s="198"/>
      <c r="BL17" s="41">
        <v>44804</v>
      </c>
      <c r="BM17" s="198"/>
      <c r="BN17" s="41">
        <v>44865</v>
      </c>
      <c r="BO17" s="198"/>
      <c r="BP17" s="41">
        <v>44926</v>
      </c>
      <c r="BQ17" s="198"/>
    </row>
    <row r="18" spans="1:69" ht="123" customHeight="1" x14ac:dyDescent="0.3">
      <c r="A18" s="410"/>
      <c r="B18" s="388"/>
      <c r="C18" s="388"/>
      <c r="D18" s="388"/>
      <c r="E18" s="388"/>
      <c r="F18" s="403"/>
      <c r="G18" s="412"/>
      <c r="H18" s="388"/>
      <c r="I18" s="403"/>
      <c r="J18" s="388"/>
      <c r="K18" s="388"/>
      <c r="L18" s="390"/>
      <c r="M18" s="388"/>
      <c r="N18" s="388"/>
      <c r="O18" s="388"/>
      <c r="P18" s="388"/>
      <c r="Q18" s="388"/>
      <c r="R18" s="388"/>
      <c r="S18" s="389"/>
      <c r="T18" s="389"/>
      <c r="U18" s="389"/>
      <c r="V18" s="402"/>
      <c r="W18" s="400"/>
      <c r="X18" s="402"/>
      <c r="Y18" s="400"/>
      <c r="Z18" s="389"/>
      <c r="AA18" s="400"/>
      <c r="AB18" s="400"/>
      <c r="AC18" s="66" t="s">
        <v>704</v>
      </c>
      <c r="AD18" s="66" t="s">
        <v>705</v>
      </c>
      <c r="AE18" s="66" t="s">
        <v>54</v>
      </c>
      <c r="AF18" s="38">
        <f t="shared" ref="AF18:AF20" si="8">IF(AE18="Preventivo",25%,IF(AE18="Detectivo",15%,IF(AE18="Correctivo",10%,"")))</f>
        <v>0.25</v>
      </c>
      <c r="AG18" s="122" t="s">
        <v>199</v>
      </c>
      <c r="AH18" s="38">
        <f t="shared" si="7"/>
        <v>0.15</v>
      </c>
      <c r="AI18" s="38">
        <f t="shared" si="2"/>
        <v>0.4</v>
      </c>
      <c r="AJ18" s="122" t="s">
        <v>200</v>
      </c>
      <c r="AK18" s="119" t="s">
        <v>191</v>
      </c>
      <c r="AL18" s="66" t="s">
        <v>706</v>
      </c>
      <c r="AM18" s="119" t="s">
        <v>23</v>
      </c>
      <c r="AN18" s="122" t="s">
        <v>707</v>
      </c>
      <c r="AO18" s="122" t="s">
        <v>24</v>
      </c>
      <c r="AP18" s="122" t="s">
        <v>48</v>
      </c>
      <c r="AQ18" s="122" t="s">
        <v>708</v>
      </c>
      <c r="AR18" s="122" t="s">
        <v>204</v>
      </c>
      <c r="AS18" s="122" t="s">
        <v>709</v>
      </c>
      <c r="AT18" s="122" t="s">
        <v>206</v>
      </c>
      <c r="AU18" s="122">
        <f>+AV17*AI18</f>
        <v>0.12</v>
      </c>
      <c r="AV18" s="39">
        <f>+AV17-AU18</f>
        <v>0.18</v>
      </c>
      <c r="AW18" s="389"/>
      <c r="AX18" s="389"/>
      <c r="AY18" s="136">
        <v>2</v>
      </c>
      <c r="AZ18" s="36" t="s">
        <v>710</v>
      </c>
      <c r="BA18" s="119" t="s">
        <v>700</v>
      </c>
      <c r="BB18" s="46">
        <v>44562</v>
      </c>
      <c r="BC18" s="46">
        <v>44742</v>
      </c>
      <c r="BD18" s="42" t="s">
        <v>711</v>
      </c>
      <c r="BE18" s="196">
        <v>44620</v>
      </c>
      <c r="BF18" s="198" t="s">
        <v>712</v>
      </c>
      <c r="BG18" s="41">
        <v>44681</v>
      </c>
      <c r="BH18" s="198" t="s">
        <v>713</v>
      </c>
      <c r="BI18" s="198"/>
      <c r="BJ18" s="41">
        <v>44742</v>
      </c>
      <c r="BK18" s="198"/>
      <c r="BL18" s="41">
        <v>44804</v>
      </c>
      <c r="BM18" s="198"/>
      <c r="BN18" s="41">
        <v>44865</v>
      </c>
      <c r="BO18" s="198"/>
      <c r="BP18" s="41">
        <v>44926</v>
      </c>
      <c r="BQ18" s="198"/>
    </row>
    <row r="19" spans="1:69" ht="110.4" x14ac:dyDescent="0.3">
      <c r="A19" s="410"/>
      <c r="B19" s="388"/>
      <c r="C19" s="388"/>
      <c r="D19" s="388"/>
      <c r="E19" s="388"/>
      <c r="F19" s="403"/>
      <c r="G19" s="412"/>
      <c r="H19" s="388"/>
      <c r="I19" s="403"/>
      <c r="J19" s="388"/>
      <c r="K19" s="388"/>
      <c r="L19" s="390"/>
      <c r="M19" s="388"/>
      <c r="N19" s="388"/>
      <c r="O19" s="388"/>
      <c r="P19" s="388"/>
      <c r="Q19" s="388"/>
      <c r="R19" s="388"/>
      <c r="S19" s="389"/>
      <c r="T19" s="389"/>
      <c r="U19" s="389"/>
      <c r="V19" s="402"/>
      <c r="W19" s="400"/>
      <c r="X19" s="402"/>
      <c r="Y19" s="400"/>
      <c r="Z19" s="389"/>
      <c r="AA19" s="400"/>
      <c r="AB19" s="400"/>
      <c r="AC19" s="66" t="s">
        <v>518</v>
      </c>
      <c r="AD19" s="48" t="s">
        <v>714</v>
      </c>
      <c r="AE19" s="66" t="s">
        <v>37</v>
      </c>
      <c r="AF19" s="38">
        <f t="shared" si="8"/>
        <v>0.15</v>
      </c>
      <c r="AG19" s="122" t="s">
        <v>199</v>
      </c>
      <c r="AH19" s="38">
        <f t="shared" si="7"/>
        <v>0.15</v>
      </c>
      <c r="AI19" s="38">
        <f t="shared" si="2"/>
        <v>0.3</v>
      </c>
      <c r="AJ19" s="122" t="s">
        <v>200</v>
      </c>
      <c r="AK19" s="119" t="s">
        <v>191</v>
      </c>
      <c r="AL19" s="66" t="s">
        <v>715</v>
      </c>
      <c r="AM19" s="119" t="s">
        <v>23</v>
      </c>
      <c r="AN19" s="122" t="s">
        <v>716</v>
      </c>
      <c r="AO19" s="122" t="s">
        <v>24</v>
      </c>
      <c r="AP19" s="122" t="s">
        <v>717</v>
      </c>
      <c r="AQ19" s="122" t="s">
        <v>718</v>
      </c>
      <c r="AR19" s="122" t="s">
        <v>204</v>
      </c>
      <c r="AS19" s="122" t="s">
        <v>719</v>
      </c>
      <c r="AT19" s="122" t="s">
        <v>206</v>
      </c>
      <c r="AU19" s="122">
        <f>+AV18*AI19</f>
        <v>5.3999999999999999E-2</v>
      </c>
      <c r="AV19" s="39">
        <f>+AV18-AU19</f>
        <v>0.126</v>
      </c>
      <c r="AW19" s="389"/>
      <c r="AX19" s="389"/>
      <c r="AY19" s="136">
        <v>3</v>
      </c>
      <c r="AZ19" s="296" t="s">
        <v>720</v>
      </c>
      <c r="BA19" s="119" t="s">
        <v>700</v>
      </c>
      <c r="BB19" s="46">
        <v>44562</v>
      </c>
      <c r="BC19" s="46">
        <v>44742</v>
      </c>
      <c r="BD19" s="42" t="s">
        <v>721</v>
      </c>
      <c r="BE19" s="196">
        <v>44620</v>
      </c>
      <c r="BF19" s="198" t="s">
        <v>722</v>
      </c>
      <c r="BG19" s="41">
        <v>44681</v>
      </c>
      <c r="BH19" s="198" t="s">
        <v>723</v>
      </c>
      <c r="BI19" s="198"/>
      <c r="BJ19" s="41">
        <v>44742</v>
      </c>
      <c r="BK19" s="198"/>
      <c r="BL19" s="41">
        <v>44804</v>
      </c>
      <c r="BM19" s="198"/>
      <c r="BN19" s="41">
        <v>44865</v>
      </c>
      <c r="BO19" s="198"/>
      <c r="BP19" s="41">
        <v>44926</v>
      </c>
      <c r="BQ19" s="198"/>
    </row>
    <row r="20" spans="1:69" ht="60.75" customHeight="1" x14ac:dyDescent="0.3">
      <c r="A20" s="410"/>
      <c r="B20" s="388"/>
      <c r="C20" s="388"/>
      <c r="D20" s="388"/>
      <c r="E20" s="388"/>
      <c r="F20" s="403"/>
      <c r="G20" s="412"/>
      <c r="H20" s="388"/>
      <c r="I20" s="403"/>
      <c r="J20" s="388"/>
      <c r="K20" s="388"/>
      <c r="L20" s="390"/>
      <c r="M20" s="388"/>
      <c r="N20" s="388"/>
      <c r="O20" s="388"/>
      <c r="P20" s="388"/>
      <c r="Q20" s="388"/>
      <c r="R20" s="388"/>
      <c r="S20" s="389"/>
      <c r="T20" s="389"/>
      <c r="U20" s="389"/>
      <c r="V20" s="402"/>
      <c r="W20" s="400"/>
      <c r="X20" s="402"/>
      <c r="Y20" s="400"/>
      <c r="Z20" s="389"/>
      <c r="AA20" s="400"/>
      <c r="AB20" s="400"/>
      <c r="AC20" s="66" t="s">
        <v>724</v>
      </c>
      <c r="AD20" s="66" t="s">
        <v>725</v>
      </c>
      <c r="AE20" s="66" t="s">
        <v>54</v>
      </c>
      <c r="AF20" s="38">
        <f t="shared" si="8"/>
        <v>0.25</v>
      </c>
      <c r="AG20" s="122" t="s">
        <v>199</v>
      </c>
      <c r="AH20" s="38">
        <f t="shared" si="7"/>
        <v>0.15</v>
      </c>
      <c r="AI20" s="38">
        <f t="shared" si="2"/>
        <v>0.4</v>
      </c>
      <c r="AJ20" s="122" t="s">
        <v>200</v>
      </c>
      <c r="AK20" s="119" t="s">
        <v>191</v>
      </c>
      <c r="AL20" s="66" t="s">
        <v>726</v>
      </c>
      <c r="AM20" s="119" t="s">
        <v>23</v>
      </c>
      <c r="AN20" s="122" t="s">
        <v>727</v>
      </c>
      <c r="AO20" s="122" t="s">
        <v>24</v>
      </c>
      <c r="AP20" s="122" t="s">
        <v>728</v>
      </c>
      <c r="AQ20" s="122" t="s">
        <v>708</v>
      </c>
      <c r="AR20" s="122" t="s">
        <v>204</v>
      </c>
      <c r="AS20" s="122" t="s">
        <v>729</v>
      </c>
      <c r="AT20" s="122" t="s">
        <v>206</v>
      </c>
      <c r="AU20" s="122">
        <f>+AV19*AI20</f>
        <v>5.04E-2</v>
      </c>
      <c r="AV20" s="39">
        <f>+AV19-AU20</f>
        <v>7.5600000000000001E-2</v>
      </c>
      <c r="AW20" s="389"/>
      <c r="AX20" s="389"/>
      <c r="AY20" s="136">
        <v>4</v>
      </c>
      <c r="AZ20" s="40"/>
      <c r="BA20" s="112" t="s">
        <v>147</v>
      </c>
      <c r="BB20" s="46">
        <v>44562</v>
      </c>
      <c r="BC20" s="46">
        <v>44742</v>
      </c>
      <c r="BD20" s="112" t="s">
        <v>730</v>
      </c>
      <c r="BE20" s="196">
        <v>44620</v>
      </c>
      <c r="BF20" s="198"/>
      <c r="BG20" s="41">
        <v>44681</v>
      </c>
      <c r="BH20" s="198"/>
      <c r="BI20" s="198"/>
      <c r="BJ20" s="41">
        <v>44742</v>
      </c>
      <c r="BK20" s="198"/>
      <c r="BL20" s="41">
        <v>44804</v>
      </c>
      <c r="BM20" s="198"/>
      <c r="BN20" s="41">
        <v>44865</v>
      </c>
      <c r="BO20" s="198"/>
      <c r="BP20" s="41">
        <v>44926</v>
      </c>
      <c r="BQ20" s="198"/>
    </row>
    <row r="21" spans="1:69" ht="84.75" customHeight="1" x14ac:dyDescent="0.3">
      <c r="A21" s="410" t="s">
        <v>191</v>
      </c>
      <c r="B21" s="388" t="s">
        <v>71</v>
      </c>
      <c r="C21" s="388" t="s">
        <v>89</v>
      </c>
      <c r="D21" s="388" t="s">
        <v>76</v>
      </c>
      <c r="E21" s="388" t="s">
        <v>93</v>
      </c>
      <c r="F21" s="403" t="s">
        <v>731</v>
      </c>
      <c r="G21" s="412" t="s">
        <v>732</v>
      </c>
      <c r="H21" s="388" t="s">
        <v>733</v>
      </c>
      <c r="I21" s="403" t="s">
        <v>734</v>
      </c>
      <c r="J21" s="388" t="s">
        <v>32</v>
      </c>
      <c r="K21" s="388">
        <v>1</v>
      </c>
      <c r="L21" s="447">
        <f>IF(J21="Diaria",+(K21/360),IF(J21="Semanal",+(K21/52),IF(J21="Mensual",+(K21/12),IF(J21="Bimestral",+(K21/6),IF(J21="Trimestral",+(K21/4),IF(J21="Semestral",+(K21/2),IF(J21="Anual",+(K21/1),"")))))))</f>
        <v>2.7777777777777779E-3</v>
      </c>
      <c r="M21" s="388" t="s">
        <v>29</v>
      </c>
      <c r="N21" s="388">
        <f>IF(M21="Menor al 1% del patrimonio de la Lotería de Bogotá",20%,IF(M21="Entre el 1% y el 3% del patrimonio de la Lotería de Bogotá",40%,IF(M21="Entre el 3% y el 6% del patrimonio de la Lotería de Bogotá",60%,IF(M21="Entre el 6% y el 10% del patrimonio de la Lotería de Bogotá",80%,IF(M21="Mayor al 10% del patrimonio de la Lotería de Bogotá",100%,IF(M21="NA",0%,""))))))</f>
        <v>0.2</v>
      </c>
      <c r="O21" s="388" t="s">
        <v>30</v>
      </c>
      <c r="P21" s="388">
        <f>IF(O21="El riesgo afecta la imagen de algún área de la organización",20%,IF(O21="El riesgo afecta la imagen de la entidad internamente, de conocimiento general nivel interno, de junta directiva y accionistas y/o de proveedores",40%,IF(O21="El riesgo afecta la imagen de la entidad con algunos usuarios de relevancia frente al logro de los objetivos",60%,IF(O21="El riesgo afecta la imagen de la entidad con efecto publicitario sistenido a nivel de sector administrativo, nivel departamental o municipal",80%,IF(O21="El riesgo afecta la imagen de la entidad a nivel nacional, con efecto publicitario sistenido a nivel país",100%,IF(O21="NA",0%,""))))))</f>
        <v>0.2</v>
      </c>
      <c r="Q21" s="388" t="s">
        <v>70</v>
      </c>
      <c r="R21" s="388">
        <f>IF(Q21="Interrupción de la operación por menos de un día",20%,IF(Q21="Interrupción de la operación por un día completo",40%,IF(Q21="Interrupción de la operación mayor a 1 día y menor a 2 días",60%,IF(Q21="Interrupción de la operación por dos días completos",80%,IF(Q21="Interrupción de la operación por más de dos días",100%,IF(Q21="NA",0%,""))))))</f>
        <v>0</v>
      </c>
      <c r="S21" s="389" t="s">
        <v>57</v>
      </c>
      <c r="T21" s="389" t="s">
        <v>70</v>
      </c>
      <c r="U21" s="389">
        <f>+MAX(N21,P21,R21)</f>
        <v>0.2</v>
      </c>
      <c r="V21" s="402" t="str">
        <f>IF(L21&lt;=20%,"Muy baja",IF(L21&lt;=40%,"Baja",IF(L21&lt;=60%,"Media",IF(L21&lt;=80%,"Alta",IF(L21&lt;=100%,"Muy alta",IF(L21&gt;=100%,"Muy alta",""))))))</f>
        <v>Muy baja</v>
      </c>
      <c r="W21" s="400">
        <f>+IFERROR(VLOOKUP(V21,Fórmula!$F$1:$G$6,2,FALSE),"")</f>
        <v>0.2</v>
      </c>
      <c r="X21" s="402" t="str">
        <f>IF(U21=20%,"Leve",IF(U21=40%,"Menor",IF(U21=60%,"Moderado",IF(U21=80%,"Mayor",IF(U21=100%,"Catastrófico","")))))</f>
        <v>Leve</v>
      </c>
      <c r="Y21" s="400">
        <f>+IFERROR(VLOOKUP(X21,Fórmula!$H$1:$I$6,2,FALSE),"")</f>
        <v>0.2</v>
      </c>
      <c r="Z21" s="389" t="str">
        <f>+IFERROR(VLOOKUP(V21&amp;X21,Fórmula!$C$2:$D$26,2,FALSE),"")</f>
        <v>Bajo</v>
      </c>
      <c r="AA21" s="400">
        <f>IF(Z21="Bajo",25%,IF(Z21="Moderado",50%,IF(Z21="Alto",75%,IF(Z21="Extremo",100%,""))))</f>
        <v>0.25</v>
      </c>
      <c r="AB21" s="401" t="s">
        <v>735</v>
      </c>
      <c r="AC21" s="66" t="s">
        <v>736</v>
      </c>
      <c r="AD21" s="66" t="s">
        <v>737</v>
      </c>
      <c r="AE21" s="66" t="s">
        <v>54</v>
      </c>
      <c r="AF21" s="38">
        <f>IF(AE21="Preventivo",25%,IF(AE21="Detectivo",15%,IF(AE21="Correctivo",10%,"")))</f>
        <v>0.25</v>
      </c>
      <c r="AG21" s="122" t="s">
        <v>199</v>
      </c>
      <c r="AH21" s="38">
        <f>IF(AG21="Manual",15%,IF(AG21="Automático",25%,""))</f>
        <v>0.15</v>
      </c>
      <c r="AI21" s="38">
        <f>+AH21+AF21</f>
        <v>0.4</v>
      </c>
      <c r="AJ21" s="122" t="s">
        <v>200</v>
      </c>
      <c r="AK21" s="119" t="s">
        <v>239</v>
      </c>
      <c r="AL21" s="66"/>
      <c r="AM21" s="119" t="s">
        <v>23</v>
      </c>
      <c r="AN21" s="122" t="s">
        <v>738</v>
      </c>
      <c r="AO21" s="122" t="s">
        <v>24</v>
      </c>
      <c r="AP21" s="122" t="s">
        <v>739</v>
      </c>
      <c r="AQ21" s="122" t="s">
        <v>740</v>
      </c>
      <c r="AR21" s="122" t="s">
        <v>204</v>
      </c>
      <c r="AS21" s="122" t="s">
        <v>741</v>
      </c>
      <c r="AT21" s="122" t="s">
        <v>206</v>
      </c>
      <c r="AU21" s="122">
        <f>+AA21*AI21</f>
        <v>0.1</v>
      </c>
      <c r="AV21" s="39">
        <f>+AA21-AU21</f>
        <v>0.15</v>
      </c>
      <c r="AW21" s="389" t="str">
        <f>+IF(C21="Corrupción","Moderado",IF(AV22&lt;=25%,"Bajo",IF(AV22&lt;=50%,"Moderado",IF(AV22&lt;=75%,"Alto",IF(AV22&gt;75%,"Extremo","")))))</f>
        <v>Bajo</v>
      </c>
      <c r="AX21" s="389" t="s">
        <v>41</v>
      </c>
      <c r="AY21" s="108">
        <v>1</v>
      </c>
      <c r="AZ21" s="109"/>
      <c r="BA21" s="119"/>
      <c r="BB21" s="43"/>
      <c r="BC21" s="46"/>
      <c r="BD21" s="42"/>
      <c r="BE21" s="196">
        <v>44620</v>
      </c>
      <c r="BF21" s="198" t="s">
        <v>646</v>
      </c>
      <c r="BG21" s="41">
        <v>44681</v>
      </c>
      <c r="BH21" s="198" t="s">
        <v>742</v>
      </c>
      <c r="BI21" s="198"/>
      <c r="BJ21" s="41">
        <v>44742</v>
      </c>
      <c r="BK21" s="198"/>
      <c r="BL21" s="41">
        <v>44804</v>
      </c>
      <c r="BM21" s="198"/>
      <c r="BN21" s="41">
        <v>44865</v>
      </c>
      <c r="BO21" s="198"/>
      <c r="BP21" s="41">
        <v>44926</v>
      </c>
      <c r="BQ21" s="198"/>
    </row>
    <row r="22" spans="1:69" ht="133.5" customHeight="1" x14ac:dyDescent="0.3">
      <c r="A22" s="385"/>
      <c r="B22" s="381"/>
      <c r="C22" s="381"/>
      <c r="D22" s="381"/>
      <c r="E22" s="381"/>
      <c r="F22" s="387"/>
      <c r="G22" s="446"/>
      <c r="H22" s="381"/>
      <c r="I22" s="387"/>
      <c r="J22" s="381"/>
      <c r="K22" s="381"/>
      <c r="L22" s="448"/>
      <c r="M22" s="381"/>
      <c r="N22" s="381"/>
      <c r="O22" s="381"/>
      <c r="P22" s="381"/>
      <c r="Q22" s="381"/>
      <c r="R22" s="381"/>
      <c r="S22" s="375"/>
      <c r="T22" s="375"/>
      <c r="U22" s="375"/>
      <c r="V22" s="377"/>
      <c r="W22" s="379"/>
      <c r="X22" s="377"/>
      <c r="Y22" s="379"/>
      <c r="Z22" s="375"/>
      <c r="AA22" s="379"/>
      <c r="AB22" s="373"/>
      <c r="AC22" s="35" t="s">
        <v>743</v>
      </c>
      <c r="AD22" s="35" t="s">
        <v>744</v>
      </c>
      <c r="AE22" s="35" t="s">
        <v>54</v>
      </c>
      <c r="AF22" s="44">
        <f>IF(AE22="Preventivo",25%,IF(AE22="Detectivo",15%,IF(AE22="Correctivo",10%,"")))</f>
        <v>0.25</v>
      </c>
      <c r="AG22" s="123" t="s">
        <v>682</v>
      </c>
      <c r="AH22" s="44">
        <f t="shared" ref="AH22" si="9">IF(AG22="Manual",15%,IF(AG22="Automático",25%,""))</f>
        <v>0.25</v>
      </c>
      <c r="AI22" s="44">
        <f t="shared" ref="AI22" si="10">+AH22+AF22</f>
        <v>0.5</v>
      </c>
      <c r="AJ22" s="123" t="s">
        <v>200</v>
      </c>
      <c r="AK22" s="120" t="s">
        <v>191</v>
      </c>
      <c r="AL22" s="35" t="s">
        <v>745</v>
      </c>
      <c r="AM22" s="120" t="s">
        <v>39</v>
      </c>
      <c r="AN22" s="123"/>
      <c r="AO22" s="123" t="s">
        <v>40</v>
      </c>
      <c r="AP22" s="123" t="s">
        <v>746</v>
      </c>
      <c r="AQ22" s="123" t="s">
        <v>747</v>
      </c>
      <c r="AR22" s="123" t="s">
        <v>204</v>
      </c>
      <c r="AS22" s="123" t="s">
        <v>748</v>
      </c>
      <c r="AT22" s="123" t="s">
        <v>206</v>
      </c>
      <c r="AU22" s="123">
        <f>+AV21*AI22</f>
        <v>7.4999999999999997E-2</v>
      </c>
      <c r="AV22" s="139">
        <f>+AV21-AU22</f>
        <v>7.4999999999999997E-2</v>
      </c>
      <c r="AW22" s="375"/>
      <c r="AX22" s="375"/>
      <c r="AY22" s="137">
        <v>2</v>
      </c>
      <c r="AZ22" s="55" t="s">
        <v>749</v>
      </c>
      <c r="BA22" s="120" t="s">
        <v>654</v>
      </c>
      <c r="BB22" s="17">
        <v>44875</v>
      </c>
      <c r="BC22" s="50">
        <v>44891</v>
      </c>
      <c r="BD22" s="55" t="s">
        <v>750</v>
      </c>
      <c r="BE22" s="196">
        <v>44620</v>
      </c>
      <c r="BF22" s="198" t="s">
        <v>751</v>
      </c>
      <c r="BG22" s="41">
        <v>44681</v>
      </c>
      <c r="BH22" s="198" t="s">
        <v>752</v>
      </c>
      <c r="BI22" s="198"/>
      <c r="BJ22" s="41">
        <v>44742</v>
      </c>
      <c r="BK22" s="198"/>
      <c r="BL22" s="41">
        <v>44804</v>
      </c>
      <c r="BM22" s="198"/>
      <c r="BN22" s="41">
        <v>44865</v>
      </c>
      <c r="BO22" s="198"/>
      <c r="BP22" s="41">
        <v>44926</v>
      </c>
      <c r="BQ22" s="198"/>
    </row>
    <row r="23" spans="1:69" x14ac:dyDescent="0.3">
      <c r="A23" s="2"/>
      <c r="B23" s="2"/>
      <c r="C23" s="2"/>
      <c r="D23" s="2"/>
      <c r="E23" s="2"/>
      <c r="W23" s="25"/>
      <c r="Y23" s="25"/>
      <c r="AF23" s="25"/>
      <c r="AG23" s="25"/>
      <c r="AH23" s="25"/>
      <c r="AI23" s="25"/>
      <c r="AV23" s="29"/>
    </row>
    <row r="24" spans="1:69" x14ac:dyDescent="0.3">
      <c r="A24" s="2"/>
      <c r="B24" s="2"/>
      <c r="C24" s="2"/>
      <c r="D24" s="2"/>
      <c r="E24" s="2"/>
      <c r="W24" s="25"/>
      <c r="Y24" s="25"/>
      <c r="AF24" s="25"/>
      <c r="AG24" s="25"/>
      <c r="AH24" s="25"/>
      <c r="AI24" s="25"/>
      <c r="AV24" s="29"/>
    </row>
    <row r="25" spans="1:69" x14ac:dyDescent="0.3">
      <c r="A25" s="2"/>
      <c r="B25" s="2"/>
      <c r="C25" s="2"/>
      <c r="D25" s="2"/>
      <c r="E25" s="2"/>
      <c r="W25" s="25"/>
      <c r="Y25" s="25"/>
      <c r="AF25" s="25"/>
      <c r="AG25" s="25"/>
      <c r="AH25" s="25"/>
      <c r="AI25" s="25"/>
      <c r="AV25" s="29"/>
    </row>
    <row r="26" spans="1:69" x14ac:dyDescent="0.3">
      <c r="A26" s="2"/>
      <c r="B26" s="2"/>
      <c r="C26" s="2"/>
      <c r="D26" s="2"/>
      <c r="E26" s="2"/>
      <c r="W26" s="25"/>
      <c r="Y26" s="25"/>
      <c r="AF26" s="25"/>
      <c r="AG26" s="25"/>
      <c r="AH26" s="25"/>
      <c r="AI26" s="25"/>
      <c r="AV26" s="29"/>
    </row>
    <row r="27" spans="1:69" x14ac:dyDescent="0.3">
      <c r="A27" s="2"/>
      <c r="B27" s="2"/>
      <c r="C27" s="2"/>
      <c r="D27" s="2"/>
      <c r="E27" s="2"/>
      <c r="W27" s="25"/>
      <c r="Y27" s="25"/>
      <c r="AF27" s="25"/>
      <c r="AG27" s="25"/>
      <c r="AH27" s="25"/>
      <c r="AI27" s="25"/>
      <c r="AV27" s="29"/>
    </row>
    <row r="28" spans="1:69" x14ac:dyDescent="0.3">
      <c r="A28" s="2"/>
      <c r="B28" s="2"/>
      <c r="C28" s="2"/>
      <c r="D28" s="2"/>
      <c r="E28" s="2"/>
      <c r="W28" s="25"/>
      <c r="Y28" s="25"/>
      <c r="AF28" s="25"/>
      <c r="AG28" s="25"/>
      <c r="AH28" s="25"/>
      <c r="AI28" s="25"/>
      <c r="AV28" s="29"/>
    </row>
    <row r="29" spans="1:69" x14ac:dyDescent="0.3">
      <c r="A29" s="2"/>
      <c r="B29" s="2"/>
      <c r="C29" s="2"/>
      <c r="D29" s="2"/>
      <c r="E29" s="2"/>
      <c r="W29" s="25"/>
      <c r="Y29" s="25"/>
      <c r="AF29" s="25"/>
      <c r="AG29" s="25"/>
      <c r="AH29" s="25"/>
      <c r="AI29" s="25"/>
      <c r="AV29" s="29"/>
    </row>
    <row r="30" spans="1:69" x14ac:dyDescent="0.3">
      <c r="A30" s="2"/>
      <c r="B30" s="2"/>
      <c r="C30" s="2"/>
      <c r="D30" s="2"/>
      <c r="E30" s="2"/>
      <c r="W30" s="25"/>
      <c r="Y30" s="25"/>
      <c r="AF30" s="25"/>
      <c r="AG30" s="25"/>
      <c r="AH30" s="25"/>
      <c r="AI30" s="25"/>
      <c r="AV30" s="29"/>
    </row>
    <row r="31" spans="1:69" x14ac:dyDescent="0.3">
      <c r="A31" s="2"/>
      <c r="B31" s="2"/>
      <c r="C31" s="2"/>
      <c r="D31" s="2"/>
      <c r="E31" s="2"/>
      <c r="W31" s="25"/>
      <c r="Y31" s="25"/>
      <c r="AF31" s="25"/>
      <c r="AG31" s="25"/>
      <c r="AH31" s="25"/>
      <c r="AI31" s="25"/>
      <c r="AV31" s="29"/>
    </row>
    <row r="32" spans="1:69" x14ac:dyDescent="0.3">
      <c r="A32" s="2"/>
      <c r="B32" s="2"/>
      <c r="C32" s="2"/>
      <c r="D32" s="2"/>
      <c r="E32" s="2"/>
      <c r="W32" s="25"/>
      <c r="Y32" s="25"/>
      <c r="AF32" s="25"/>
      <c r="AG32" s="25"/>
      <c r="AH32" s="25"/>
      <c r="AI32" s="25"/>
      <c r="AV32" s="29"/>
    </row>
    <row r="33" spans="1:48" x14ac:dyDescent="0.3">
      <c r="A33" s="2"/>
      <c r="B33" s="2"/>
      <c r="C33" s="2"/>
      <c r="D33" s="2"/>
      <c r="E33" s="2"/>
      <c r="W33" s="25"/>
      <c r="Y33" s="25"/>
      <c r="AF33" s="25"/>
      <c r="AG33" s="25"/>
      <c r="AH33" s="25"/>
      <c r="AI33" s="25"/>
      <c r="AV33" s="29"/>
    </row>
    <row r="34" spans="1:48" x14ac:dyDescent="0.3">
      <c r="A34" s="2"/>
      <c r="B34" s="2"/>
      <c r="C34" s="2"/>
      <c r="D34" s="2"/>
      <c r="E34" s="2"/>
      <c r="W34" s="25"/>
      <c r="Y34" s="25"/>
      <c r="AF34" s="25"/>
      <c r="AG34" s="25"/>
      <c r="AH34" s="25"/>
      <c r="AI34" s="25"/>
      <c r="AV34" s="29"/>
    </row>
    <row r="35" spans="1:48" x14ac:dyDescent="0.3">
      <c r="A35" s="2"/>
      <c r="B35" s="2"/>
      <c r="C35" s="2"/>
      <c r="D35" s="2"/>
      <c r="E35" s="2"/>
      <c r="W35" s="25"/>
      <c r="Y35" s="25"/>
      <c r="AF35" s="25"/>
      <c r="AG35" s="25"/>
      <c r="AH35" s="25"/>
      <c r="AI35" s="25"/>
      <c r="AV35" s="29"/>
    </row>
    <row r="36" spans="1:48" x14ac:dyDescent="0.3">
      <c r="A36" s="2"/>
      <c r="B36" s="2"/>
      <c r="C36" s="2"/>
      <c r="D36" s="2"/>
      <c r="E36" s="2"/>
      <c r="W36" s="25"/>
      <c r="Y36" s="25"/>
      <c r="AF36" s="25"/>
      <c r="AG36" s="25"/>
      <c r="AH36" s="25"/>
      <c r="AI36" s="25"/>
      <c r="AV36" s="29"/>
    </row>
    <row r="37" spans="1:48" x14ac:dyDescent="0.3">
      <c r="A37" s="2"/>
      <c r="B37" s="2"/>
      <c r="C37" s="2"/>
      <c r="D37" s="2"/>
      <c r="E37" s="2"/>
      <c r="W37" s="25"/>
      <c r="Y37" s="25"/>
      <c r="AF37" s="25"/>
      <c r="AG37" s="25"/>
      <c r="AH37" s="25"/>
      <c r="AI37" s="25"/>
      <c r="AV37" s="29"/>
    </row>
    <row r="38" spans="1:48" x14ac:dyDescent="0.3">
      <c r="A38" s="2"/>
      <c r="B38" s="2"/>
      <c r="C38" s="2"/>
      <c r="D38" s="2"/>
      <c r="E38" s="2"/>
      <c r="W38" s="25"/>
      <c r="Y38" s="25"/>
      <c r="AF38" s="25"/>
      <c r="AG38" s="25"/>
      <c r="AH38" s="25"/>
      <c r="AI38" s="25"/>
      <c r="AV38" s="29"/>
    </row>
    <row r="39" spans="1:48" x14ac:dyDescent="0.3">
      <c r="A39" s="2"/>
      <c r="B39" s="2"/>
      <c r="C39" s="2"/>
      <c r="D39" s="2"/>
      <c r="E39" s="2"/>
      <c r="W39" s="25"/>
      <c r="Y39" s="25"/>
      <c r="AF39" s="25"/>
      <c r="AG39" s="25"/>
      <c r="AH39" s="25"/>
      <c r="AI39" s="25"/>
      <c r="AV39" s="29"/>
    </row>
    <row r="40" spans="1:48" x14ac:dyDescent="0.3">
      <c r="A40" s="2"/>
      <c r="B40" s="2"/>
      <c r="C40" s="2"/>
      <c r="D40" s="2"/>
      <c r="E40" s="2"/>
      <c r="W40" s="25"/>
      <c r="Y40" s="25"/>
      <c r="AF40" s="25"/>
      <c r="AG40" s="25"/>
      <c r="AH40" s="25"/>
      <c r="AI40" s="25"/>
      <c r="AV40" s="29"/>
    </row>
    <row r="41" spans="1:48" x14ac:dyDescent="0.3">
      <c r="A41" s="2"/>
      <c r="B41" s="2"/>
      <c r="C41" s="2"/>
      <c r="D41" s="2"/>
      <c r="E41" s="2"/>
      <c r="W41" s="25"/>
      <c r="Y41" s="25"/>
      <c r="AF41" s="25"/>
      <c r="AG41" s="25"/>
      <c r="AH41" s="25"/>
      <c r="AI41" s="25"/>
      <c r="AV41" s="29"/>
    </row>
    <row r="42" spans="1:48" x14ac:dyDescent="0.3">
      <c r="A42" s="2"/>
      <c r="B42" s="2"/>
      <c r="C42" s="2"/>
      <c r="D42" s="2"/>
      <c r="E42" s="2"/>
      <c r="W42" s="25"/>
      <c r="Y42" s="25"/>
      <c r="AF42" s="25"/>
      <c r="AG42" s="25"/>
      <c r="AH42" s="25"/>
      <c r="AI42" s="25"/>
      <c r="AV42" s="29"/>
    </row>
    <row r="43" spans="1:48" x14ac:dyDescent="0.3">
      <c r="A43" s="2"/>
      <c r="B43" s="2"/>
      <c r="C43" s="2"/>
      <c r="D43" s="2"/>
      <c r="E43" s="2"/>
      <c r="W43" s="25"/>
      <c r="Y43" s="25"/>
      <c r="AF43" s="25"/>
      <c r="AG43" s="25"/>
      <c r="AH43" s="25"/>
      <c r="AI43" s="25"/>
      <c r="AV43" s="29"/>
    </row>
    <row r="44" spans="1:48" x14ac:dyDescent="0.3">
      <c r="A44" s="2"/>
      <c r="B44" s="2"/>
      <c r="C44" s="2"/>
      <c r="D44" s="2"/>
      <c r="E44" s="2"/>
      <c r="W44" s="25"/>
      <c r="Y44" s="25"/>
      <c r="AF44" s="25"/>
      <c r="AG44" s="25"/>
      <c r="AH44" s="25"/>
      <c r="AI44" s="25"/>
      <c r="AV44" s="29"/>
    </row>
    <row r="45" spans="1:48" x14ac:dyDescent="0.3">
      <c r="A45" s="2"/>
      <c r="B45" s="2"/>
      <c r="C45" s="2"/>
      <c r="D45" s="2"/>
      <c r="E45" s="2"/>
      <c r="W45" s="25"/>
      <c r="Y45" s="25"/>
      <c r="AF45" s="25"/>
      <c r="AG45" s="25"/>
      <c r="AH45" s="25"/>
      <c r="AI45" s="25"/>
      <c r="AV45" s="29"/>
    </row>
    <row r="46" spans="1:48" x14ac:dyDescent="0.3">
      <c r="A46" s="2"/>
      <c r="B46" s="2"/>
      <c r="C46" s="2"/>
      <c r="D46" s="2"/>
      <c r="E46" s="2"/>
      <c r="W46" s="25"/>
      <c r="Y46" s="25"/>
      <c r="AF46" s="25"/>
      <c r="AG46" s="25"/>
      <c r="AH46" s="25"/>
      <c r="AI46" s="25"/>
      <c r="AV46" s="29"/>
    </row>
    <row r="47" spans="1:48" x14ac:dyDescent="0.3">
      <c r="A47" s="2"/>
      <c r="B47" s="2"/>
      <c r="C47" s="2"/>
      <c r="D47" s="2"/>
      <c r="E47" s="2"/>
      <c r="W47" s="25"/>
      <c r="Y47" s="25"/>
      <c r="AF47" s="25"/>
      <c r="AG47" s="25"/>
      <c r="AH47" s="25"/>
      <c r="AI47" s="25"/>
      <c r="AV47" s="29"/>
    </row>
    <row r="48" spans="1:48" x14ac:dyDescent="0.3">
      <c r="A48" s="2"/>
      <c r="B48" s="2"/>
      <c r="C48" s="2"/>
      <c r="D48" s="2"/>
      <c r="E48" s="2"/>
      <c r="W48" s="25"/>
      <c r="Y48" s="25"/>
      <c r="AF48" s="25"/>
      <c r="AG48" s="25"/>
      <c r="AH48" s="25"/>
      <c r="AI48" s="25"/>
      <c r="AV48" s="29"/>
    </row>
    <row r="49" spans="1:48" x14ac:dyDescent="0.3">
      <c r="A49" s="2"/>
      <c r="B49" s="2"/>
      <c r="C49" s="2"/>
      <c r="D49" s="2"/>
      <c r="E49" s="2"/>
      <c r="W49" s="25"/>
      <c r="Y49" s="25"/>
      <c r="AF49" s="25"/>
      <c r="AG49" s="25"/>
      <c r="AH49" s="25"/>
      <c r="AI49" s="25"/>
      <c r="AV49" s="29"/>
    </row>
    <row r="50" spans="1:48" x14ac:dyDescent="0.3">
      <c r="A50" s="2"/>
      <c r="B50" s="2"/>
      <c r="C50" s="2"/>
      <c r="D50" s="2"/>
      <c r="E50" s="2"/>
      <c r="W50" s="25"/>
      <c r="Y50" s="25"/>
      <c r="AF50" s="25"/>
      <c r="AG50" s="25"/>
      <c r="AH50" s="25"/>
      <c r="AI50" s="25"/>
      <c r="AV50" s="29"/>
    </row>
    <row r="51" spans="1:48" x14ac:dyDescent="0.3">
      <c r="A51" s="2"/>
      <c r="B51" s="2"/>
      <c r="C51" s="2"/>
      <c r="D51" s="2"/>
      <c r="E51" s="2"/>
      <c r="W51" s="25"/>
      <c r="Y51" s="25"/>
      <c r="AF51" s="25"/>
      <c r="AG51" s="25"/>
      <c r="AH51" s="25"/>
      <c r="AI51" s="25"/>
      <c r="AV51" s="29"/>
    </row>
    <row r="52" spans="1:48" x14ac:dyDescent="0.3">
      <c r="A52" s="2"/>
      <c r="B52" s="2"/>
      <c r="C52" s="2"/>
      <c r="D52" s="2"/>
      <c r="E52" s="2"/>
      <c r="W52" s="25"/>
      <c r="Y52" s="25"/>
      <c r="AF52" s="25"/>
      <c r="AG52" s="25"/>
      <c r="AH52" s="25"/>
      <c r="AI52" s="25"/>
      <c r="AV52" s="29"/>
    </row>
    <row r="53" spans="1:48" x14ac:dyDescent="0.3">
      <c r="A53" s="2"/>
      <c r="B53" s="2"/>
      <c r="C53" s="2"/>
      <c r="D53" s="2"/>
      <c r="E53" s="2"/>
      <c r="W53" s="25"/>
      <c r="Y53" s="25"/>
      <c r="AF53" s="25"/>
      <c r="AG53" s="25"/>
      <c r="AH53" s="25"/>
      <c r="AI53" s="25"/>
      <c r="AV53" s="29"/>
    </row>
    <row r="54" spans="1:48" x14ac:dyDescent="0.3">
      <c r="A54" s="2"/>
      <c r="B54" s="2"/>
      <c r="C54" s="2"/>
      <c r="D54" s="2"/>
      <c r="E54" s="2"/>
      <c r="W54" s="25"/>
      <c r="Y54" s="25"/>
      <c r="AF54" s="25"/>
      <c r="AG54" s="25"/>
      <c r="AH54" s="25"/>
      <c r="AI54" s="25"/>
      <c r="AV54" s="29"/>
    </row>
    <row r="55" spans="1:48" x14ac:dyDescent="0.3">
      <c r="A55" s="2"/>
      <c r="B55" s="2"/>
      <c r="C55" s="2"/>
      <c r="D55" s="2"/>
      <c r="E55" s="2"/>
      <c r="W55" s="25"/>
      <c r="Y55" s="25"/>
      <c r="AF55" s="25"/>
      <c r="AG55" s="25"/>
      <c r="AH55" s="25"/>
      <c r="AI55" s="25"/>
      <c r="AV55" s="29"/>
    </row>
    <row r="56" spans="1:48" x14ac:dyDescent="0.3">
      <c r="A56" s="2"/>
      <c r="B56" s="2"/>
      <c r="C56" s="2"/>
      <c r="D56" s="2"/>
      <c r="E56" s="2"/>
      <c r="W56" s="25"/>
      <c r="Y56" s="25"/>
      <c r="AF56" s="25"/>
      <c r="AG56" s="25"/>
      <c r="AH56" s="25"/>
      <c r="AI56" s="25"/>
      <c r="AV56" s="29"/>
    </row>
    <row r="57" spans="1:48" x14ac:dyDescent="0.3">
      <c r="A57" s="2"/>
      <c r="B57" s="2"/>
      <c r="C57" s="2"/>
      <c r="D57" s="2"/>
      <c r="E57" s="2"/>
      <c r="W57" s="25"/>
      <c r="Y57" s="25"/>
      <c r="AF57" s="25"/>
      <c r="AG57" s="25"/>
      <c r="AH57" s="25"/>
      <c r="AI57" s="25"/>
      <c r="AV57" s="29"/>
    </row>
    <row r="58" spans="1:48" x14ac:dyDescent="0.3">
      <c r="A58" s="2"/>
      <c r="B58" s="2"/>
      <c r="C58" s="2"/>
      <c r="D58" s="2"/>
      <c r="E58" s="2"/>
      <c r="W58" s="25"/>
      <c r="Y58" s="25"/>
      <c r="AF58" s="25"/>
      <c r="AG58" s="25"/>
      <c r="AH58" s="25"/>
      <c r="AI58" s="25"/>
      <c r="AV58" s="29"/>
    </row>
    <row r="59" spans="1:48" x14ac:dyDescent="0.3">
      <c r="A59" s="2"/>
      <c r="B59" s="2"/>
      <c r="C59" s="2"/>
      <c r="D59" s="2"/>
      <c r="E59" s="2"/>
      <c r="W59" s="25"/>
      <c r="Y59" s="25"/>
      <c r="AF59" s="25"/>
      <c r="AG59" s="25"/>
      <c r="AH59" s="25"/>
      <c r="AI59" s="25"/>
      <c r="AV59" s="29"/>
    </row>
    <row r="60" spans="1:48" x14ac:dyDescent="0.3">
      <c r="A60" s="2"/>
      <c r="B60" s="2"/>
      <c r="C60" s="2"/>
      <c r="D60" s="2"/>
      <c r="E60" s="2"/>
      <c r="W60" s="25"/>
      <c r="Y60" s="25"/>
      <c r="AF60" s="25"/>
      <c r="AG60" s="25"/>
      <c r="AH60" s="25"/>
      <c r="AI60" s="25"/>
      <c r="AV60" s="29"/>
    </row>
    <row r="61" spans="1:48" x14ac:dyDescent="0.3">
      <c r="A61" s="2"/>
      <c r="B61" s="2"/>
      <c r="C61" s="2"/>
      <c r="D61" s="2"/>
      <c r="E61" s="2"/>
      <c r="W61" s="25"/>
      <c r="Y61" s="25"/>
      <c r="AF61" s="25"/>
      <c r="AG61" s="25"/>
      <c r="AH61" s="25"/>
      <c r="AI61" s="25"/>
      <c r="AV61" s="29"/>
    </row>
    <row r="62" spans="1:48" x14ac:dyDescent="0.3">
      <c r="A62" s="2"/>
      <c r="B62" s="2"/>
      <c r="C62" s="2"/>
      <c r="D62" s="2"/>
      <c r="E62" s="2"/>
      <c r="W62" s="25"/>
      <c r="Y62" s="25"/>
      <c r="AF62" s="25"/>
      <c r="AG62" s="25"/>
      <c r="AH62" s="25"/>
      <c r="AI62" s="25"/>
      <c r="AV62" s="29"/>
    </row>
    <row r="63" spans="1:48" x14ac:dyDescent="0.3">
      <c r="A63" s="2"/>
      <c r="B63" s="2"/>
      <c r="C63" s="2"/>
      <c r="D63" s="2"/>
      <c r="E63" s="2"/>
      <c r="W63" s="25"/>
      <c r="Y63" s="25"/>
      <c r="AF63" s="25"/>
      <c r="AG63" s="25"/>
      <c r="AH63" s="25"/>
      <c r="AI63" s="25"/>
      <c r="AV63" s="29"/>
    </row>
    <row r="64" spans="1:48" x14ac:dyDescent="0.3">
      <c r="A64" s="2"/>
      <c r="B64" s="2"/>
      <c r="C64" s="2"/>
      <c r="D64" s="2"/>
      <c r="E64" s="2"/>
      <c r="W64" s="25"/>
      <c r="Y64" s="25"/>
      <c r="AF64" s="25"/>
      <c r="AG64" s="25"/>
      <c r="AH64" s="25"/>
      <c r="AI64" s="25"/>
      <c r="AV64" s="29"/>
    </row>
    <row r="65" spans="1:48" x14ac:dyDescent="0.3">
      <c r="A65" s="2"/>
      <c r="B65" s="2"/>
      <c r="C65" s="2"/>
      <c r="D65" s="2"/>
      <c r="E65" s="2"/>
      <c r="W65" s="25"/>
      <c r="Y65" s="25"/>
      <c r="AF65" s="25"/>
      <c r="AG65" s="25"/>
      <c r="AH65" s="25"/>
      <c r="AI65" s="25"/>
      <c r="AV65" s="29"/>
    </row>
    <row r="66" spans="1:48" x14ac:dyDescent="0.3">
      <c r="A66" s="2"/>
      <c r="B66" s="2"/>
      <c r="C66" s="2"/>
      <c r="D66" s="2"/>
      <c r="E66" s="2"/>
      <c r="W66" s="25"/>
      <c r="Y66" s="25"/>
      <c r="AF66" s="25"/>
      <c r="AG66" s="25"/>
      <c r="AH66" s="25"/>
      <c r="AI66" s="25"/>
      <c r="AV66" s="29"/>
    </row>
    <row r="67" spans="1:48" x14ac:dyDescent="0.3">
      <c r="A67" s="2"/>
      <c r="B67" s="2"/>
      <c r="C67" s="2"/>
      <c r="D67" s="2"/>
      <c r="E67" s="2"/>
      <c r="W67" s="25"/>
      <c r="Y67" s="25"/>
      <c r="AF67" s="25"/>
      <c r="AG67" s="25"/>
      <c r="AH67" s="25"/>
      <c r="AI67" s="25"/>
      <c r="AV67" s="29"/>
    </row>
    <row r="68" spans="1:48" x14ac:dyDescent="0.3">
      <c r="A68" s="2"/>
      <c r="B68" s="2"/>
      <c r="C68" s="2"/>
      <c r="D68" s="2"/>
      <c r="E68" s="2"/>
      <c r="W68" s="25"/>
      <c r="Y68" s="25"/>
      <c r="AF68" s="25"/>
      <c r="AG68" s="25"/>
      <c r="AH68" s="25"/>
      <c r="AI68" s="25"/>
      <c r="AV68" s="29"/>
    </row>
    <row r="69" spans="1:48" x14ac:dyDescent="0.3">
      <c r="A69" s="2"/>
      <c r="B69" s="2"/>
      <c r="C69" s="2"/>
      <c r="D69" s="2"/>
      <c r="E69" s="2"/>
      <c r="W69" s="25"/>
      <c r="Y69" s="25"/>
      <c r="AF69" s="25"/>
      <c r="AG69" s="25"/>
      <c r="AH69" s="25"/>
      <c r="AI69" s="25"/>
      <c r="AV69" s="29"/>
    </row>
    <row r="70" spans="1:48" x14ac:dyDescent="0.3">
      <c r="A70" s="2"/>
      <c r="B70" s="2"/>
      <c r="C70" s="2"/>
      <c r="D70" s="2"/>
      <c r="E70" s="2"/>
      <c r="W70" s="25"/>
      <c r="Y70" s="25"/>
      <c r="AF70" s="25"/>
      <c r="AG70" s="25"/>
      <c r="AH70" s="25"/>
      <c r="AI70" s="25"/>
      <c r="AV70" s="29"/>
    </row>
    <row r="71" spans="1:48" x14ac:dyDescent="0.3">
      <c r="A71" s="2"/>
      <c r="B71" s="2"/>
      <c r="C71" s="2"/>
      <c r="D71" s="2"/>
      <c r="E71" s="2"/>
      <c r="W71" s="25"/>
      <c r="Y71" s="25"/>
      <c r="AF71" s="25"/>
      <c r="AG71" s="25"/>
      <c r="AH71" s="25"/>
      <c r="AI71" s="25"/>
      <c r="AV71" s="29"/>
    </row>
    <row r="72" spans="1:48" x14ac:dyDescent="0.3">
      <c r="A72" s="2"/>
      <c r="B72" s="2"/>
      <c r="C72" s="2"/>
      <c r="D72" s="2"/>
      <c r="E72" s="2"/>
      <c r="W72" s="25"/>
      <c r="Y72" s="25"/>
      <c r="AF72" s="25"/>
      <c r="AG72" s="25"/>
      <c r="AH72" s="25"/>
      <c r="AI72" s="25"/>
      <c r="AV72" s="29"/>
    </row>
    <row r="73" spans="1:48" x14ac:dyDescent="0.3">
      <c r="A73" s="2"/>
      <c r="B73" s="2"/>
      <c r="C73" s="2"/>
      <c r="D73" s="2"/>
      <c r="E73" s="2"/>
      <c r="W73" s="25"/>
      <c r="Y73" s="25"/>
      <c r="AF73" s="25"/>
      <c r="AG73" s="25"/>
      <c r="AH73" s="25"/>
      <c r="AI73" s="25"/>
      <c r="AV73" s="29"/>
    </row>
    <row r="74" spans="1:48" x14ac:dyDescent="0.3">
      <c r="A74" s="2"/>
      <c r="B74" s="2"/>
      <c r="C74" s="2"/>
      <c r="D74" s="2"/>
      <c r="E74" s="2"/>
      <c r="W74" s="25"/>
      <c r="Y74" s="25"/>
      <c r="AF74" s="25"/>
      <c r="AG74" s="25"/>
      <c r="AH74" s="25"/>
      <c r="AI74" s="25"/>
      <c r="AV74" s="29"/>
    </row>
    <row r="75" spans="1:48" x14ac:dyDescent="0.3">
      <c r="A75" s="2"/>
      <c r="B75" s="2"/>
      <c r="C75" s="2"/>
      <c r="D75" s="2"/>
      <c r="E75" s="2"/>
      <c r="W75" s="25"/>
      <c r="Y75" s="25"/>
      <c r="AF75" s="25"/>
      <c r="AG75" s="25"/>
      <c r="AH75" s="25"/>
      <c r="AI75" s="25"/>
      <c r="AV75" s="29"/>
    </row>
    <row r="76" spans="1:48" x14ac:dyDescent="0.3">
      <c r="A76" s="2"/>
      <c r="B76" s="2"/>
      <c r="C76" s="2"/>
      <c r="D76" s="2"/>
      <c r="E76" s="2"/>
      <c r="W76" s="25"/>
      <c r="Y76" s="25"/>
      <c r="AF76" s="25"/>
      <c r="AG76" s="25"/>
      <c r="AH76" s="25"/>
      <c r="AI76" s="25"/>
      <c r="AV76" s="29"/>
    </row>
    <row r="77" spans="1:48" x14ac:dyDescent="0.3">
      <c r="A77" s="2"/>
      <c r="B77" s="2"/>
      <c r="C77" s="2"/>
      <c r="D77" s="2"/>
      <c r="E77" s="2"/>
      <c r="W77" s="25"/>
      <c r="Y77" s="25"/>
      <c r="AF77" s="25"/>
      <c r="AG77" s="25"/>
      <c r="AH77" s="25"/>
      <c r="AI77" s="25"/>
      <c r="AV77" s="29"/>
    </row>
    <row r="78" spans="1:48" x14ac:dyDescent="0.3">
      <c r="A78" s="2"/>
      <c r="B78" s="2"/>
      <c r="C78" s="2"/>
      <c r="D78" s="2"/>
      <c r="E78" s="2"/>
      <c r="W78" s="25"/>
      <c r="Y78" s="25"/>
      <c r="AF78" s="25"/>
      <c r="AG78" s="25"/>
      <c r="AH78" s="25"/>
      <c r="AI78" s="25"/>
      <c r="AV78" s="29"/>
    </row>
    <row r="79" spans="1:48" x14ac:dyDescent="0.3">
      <c r="A79" s="2"/>
      <c r="B79" s="2"/>
      <c r="C79" s="2"/>
      <c r="D79" s="2"/>
      <c r="E79" s="2"/>
      <c r="W79" s="25"/>
      <c r="Y79" s="25"/>
      <c r="AF79" s="25"/>
      <c r="AG79" s="25"/>
      <c r="AH79" s="25"/>
      <c r="AI79" s="25"/>
      <c r="AV79" s="29"/>
    </row>
    <row r="80" spans="1:48" x14ac:dyDescent="0.3">
      <c r="A80" s="2"/>
      <c r="B80" s="2"/>
      <c r="C80" s="2"/>
      <c r="D80" s="2"/>
      <c r="E80" s="2"/>
      <c r="W80" s="25"/>
      <c r="Y80" s="25"/>
      <c r="AF80" s="25"/>
      <c r="AG80" s="25"/>
      <c r="AH80" s="25"/>
      <c r="AI80" s="25"/>
      <c r="AV80" s="29"/>
    </row>
    <row r="81" spans="1:48" x14ac:dyDescent="0.3">
      <c r="A81" s="2"/>
      <c r="B81" s="2"/>
      <c r="C81" s="2"/>
      <c r="D81" s="2"/>
      <c r="E81" s="2"/>
      <c r="W81" s="25"/>
      <c r="Y81" s="25"/>
      <c r="AF81" s="25"/>
      <c r="AG81" s="25"/>
      <c r="AH81" s="25"/>
      <c r="AI81" s="25"/>
      <c r="AV81" s="29"/>
    </row>
    <row r="82" spans="1:48" x14ac:dyDescent="0.3">
      <c r="A82" s="2"/>
      <c r="B82" s="2"/>
      <c r="C82" s="2"/>
      <c r="D82" s="2"/>
      <c r="E82" s="2"/>
      <c r="W82" s="25"/>
      <c r="Y82" s="25"/>
      <c r="AF82" s="25"/>
      <c r="AG82" s="25"/>
      <c r="AH82" s="25"/>
      <c r="AI82" s="25"/>
      <c r="AV82" s="29"/>
    </row>
    <row r="83" spans="1:48" x14ac:dyDescent="0.3">
      <c r="A83" s="2"/>
      <c r="B83" s="2"/>
      <c r="C83" s="2"/>
      <c r="D83" s="2"/>
      <c r="E83" s="2"/>
      <c r="W83" s="25"/>
      <c r="Y83" s="25"/>
      <c r="AF83" s="25"/>
      <c r="AG83" s="25"/>
      <c r="AH83" s="25"/>
      <c r="AI83" s="25"/>
      <c r="AV83" s="29"/>
    </row>
    <row r="84" spans="1:48" x14ac:dyDescent="0.3">
      <c r="A84" s="2"/>
      <c r="B84" s="2"/>
      <c r="C84" s="2"/>
      <c r="D84" s="2"/>
      <c r="E84" s="2"/>
      <c r="W84" s="25"/>
      <c r="Y84" s="25"/>
      <c r="AF84" s="25"/>
      <c r="AG84" s="25"/>
      <c r="AH84" s="25"/>
      <c r="AI84" s="25"/>
      <c r="AV84" s="29"/>
    </row>
    <row r="85" spans="1:48" x14ac:dyDescent="0.3">
      <c r="A85" s="2"/>
      <c r="B85" s="2"/>
      <c r="C85" s="2"/>
      <c r="D85" s="2"/>
      <c r="E85" s="2"/>
      <c r="W85" s="25"/>
      <c r="Y85" s="25"/>
      <c r="AF85" s="25"/>
      <c r="AG85" s="25"/>
      <c r="AH85" s="25"/>
      <c r="AI85" s="25"/>
      <c r="AV85" s="29"/>
    </row>
    <row r="86" spans="1:48" x14ac:dyDescent="0.3">
      <c r="A86" s="2"/>
      <c r="B86" s="2"/>
      <c r="C86" s="2"/>
      <c r="D86" s="2"/>
      <c r="E86" s="2"/>
      <c r="W86" s="25"/>
      <c r="Y86" s="25"/>
      <c r="AF86" s="25"/>
      <c r="AG86" s="25"/>
      <c r="AH86" s="25"/>
      <c r="AI86" s="25"/>
      <c r="AV86" s="29"/>
    </row>
    <row r="87" spans="1:48" x14ac:dyDescent="0.3">
      <c r="A87" s="2"/>
      <c r="B87" s="2"/>
      <c r="C87" s="2"/>
      <c r="D87" s="2"/>
      <c r="E87" s="2"/>
      <c r="W87" s="25"/>
      <c r="Y87" s="25"/>
      <c r="AF87" s="25"/>
      <c r="AG87" s="25"/>
      <c r="AH87" s="25"/>
      <c r="AI87" s="25"/>
      <c r="AV87" s="29"/>
    </row>
    <row r="88" spans="1:48" x14ac:dyDescent="0.3">
      <c r="A88" s="2"/>
      <c r="B88" s="2"/>
      <c r="C88" s="2"/>
      <c r="D88" s="2"/>
      <c r="E88" s="2"/>
      <c r="W88" s="25"/>
      <c r="Y88" s="25"/>
      <c r="AF88" s="25"/>
      <c r="AG88" s="25"/>
      <c r="AH88" s="25"/>
      <c r="AI88" s="25"/>
      <c r="AV88" s="29"/>
    </row>
    <row r="89" spans="1:48" x14ac:dyDescent="0.3">
      <c r="A89" s="2"/>
      <c r="B89" s="2"/>
      <c r="C89" s="2"/>
      <c r="D89" s="2"/>
      <c r="E89" s="2"/>
      <c r="W89" s="25"/>
      <c r="Y89" s="25"/>
      <c r="AF89" s="25"/>
      <c r="AG89" s="25"/>
      <c r="AH89" s="25"/>
      <c r="AI89" s="25"/>
      <c r="AV89" s="29"/>
    </row>
    <row r="90" spans="1:48" x14ac:dyDescent="0.3">
      <c r="A90" s="2"/>
      <c r="B90" s="2"/>
      <c r="C90" s="2"/>
      <c r="D90" s="2"/>
      <c r="E90" s="2"/>
      <c r="W90" s="25"/>
      <c r="Y90" s="25"/>
      <c r="AF90" s="25"/>
      <c r="AG90" s="25"/>
      <c r="AH90" s="25"/>
      <c r="AI90" s="25"/>
      <c r="AV90" s="29"/>
    </row>
    <row r="91" spans="1:48" x14ac:dyDescent="0.3">
      <c r="A91" s="2"/>
      <c r="B91" s="2"/>
      <c r="C91" s="2"/>
      <c r="D91" s="2"/>
      <c r="E91" s="2"/>
      <c r="W91" s="25"/>
      <c r="Y91" s="25"/>
      <c r="AF91" s="25"/>
      <c r="AG91" s="25"/>
      <c r="AH91" s="25"/>
      <c r="AI91" s="25"/>
      <c r="AV91" s="29"/>
    </row>
    <row r="92" spans="1:48" x14ac:dyDescent="0.3">
      <c r="A92" s="2"/>
      <c r="B92" s="2"/>
      <c r="C92" s="2"/>
      <c r="D92" s="2"/>
      <c r="E92" s="2"/>
      <c r="W92" s="25"/>
      <c r="Y92" s="25"/>
      <c r="AF92" s="25"/>
      <c r="AG92" s="25"/>
      <c r="AH92" s="25"/>
      <c r="AI92" s="25"/>
      <c r="AV92" s="29"/>
    </row>
    <row r="93" spans="1:48" x14ac:dyDescent="0.3">
      <c r="A93" s="2"/>
      <c r="B93" s="2"/>
      <c r="C93" s="2"/>
      <c r="D93" s="2"/>
      <c r="E93" s="2"/>
      <c r="W93" s="25"/>
      <c r="Y93" s="25"/>
      <c r="AF93" s="25"/>
      <c r="AG93" s="25"/>
      <c r="AH93" s="25"/>
      <c r="AI93" s="25"/>
      <c r="AV93" s="29"/>
    </row>
    <row r="94" spans="1:48" x14ac:dyDescent="0.3">
      <c r="A94" s="2"/>
      <c r="B94" s="2"/>
      <c r="C94" s="2"/>
      <c r="D94" s="2"/>
      <c r="E94" s="2"/>
      <c r="W94" s="25"/>
      <c r="Y94" s="25"/>
      <c r="AF94" s="25"/>
      <c r="AG94" s="25"/>
      <c r="AH94" s="25"/>
      <c r="AI94" s="25"/>
      <c r="AV94" s="29"/>
    </row>
    <row r="95" spans="1:48" x14ac:dyDescent="0.3">
      <c r="A95" s="2"/>
      <c r="B95" s="2"/>
      <c r="C95" s="2"/>
      <c r="D95" s="2"/>
      <c r="E95" s="2"/>
      <c r="W95" s="25"/>
      <c r="Y95" s="25"/>
      <c r="AF95" s="25"/>
      <c r="AG95" s="25"/>
      <c r="AH95" s="25"/>
      <c r="AI95" s="25"/>
      <c r="AV95" s="29"/>
    </row>
    <row r="96" spans="1:48" x14ac:dyDescent="0.3">
      <c r="A96" s="2"/>
      <c r="B96" s="2"/>
      <c r="C96" s="2"/>
      <c r="D96" s="2"/>
      <c r="E96" s="2"/>
      <c r="W96" s="25"/>
      <c r="Y96" s="25"/>
      <c r="AF96" s="25"/>
      <c r="AG96" s="25"/>
      <c r="AH96" s="25"/>
      <c r="AI96" s="25"/>
      <c r="AV96" s="29"/>
    </row>
    <row r="97" spans="1:48" x14ac:dyDescent="0.3">
      <c r="A97" s="2"/>
      <c r="B97" s="2"/>
      <c r="C97" s="2"/>
      <c r="D97" s="2"/>
      <c r="E97" s="2"/>
      <c r="W97" s="25"/>
      <c r="Y97" s="25"/>
      <c r="AF97" s="25"/>
      <c r="AG97" s="25"/>
      <c r="AH97" s="25"/>
      <c r="AI97" s="25"/>
      <c r="AV97" s="29"/>
    </row>
    <row r="98" spans="1:48" x14ac:dyDescent="0.3">
      <c r="A98" s="2"/>
      <c r="B98" s="2"/>
      <c r="C98" s="2"/>
      <c r="D98" s="2"/>
      <c r="E98" s="2"/>
      <c r="W98" s="25"/>
      <c r="Y98" s="25"/>
      <c r="AF98" s="25"/>
      <c r="AG98" s="25"/>
      <c r="AH98" s="25"/>
      <c r="AI98" s="25"/>
      <c r="AV98" s="29"/>
    </row>
    <row r="99" spans="1:48" x14ac:dyDescent="0.3">
      <c r="A99" s="2"/>
      <c r="B99" s="2"/>
      <c r="C99" s="2"/>
      <c r="D99" s="2"/>
      <c r="E99" s="2"/>
      <c r="W99" s="25"/>
      <c r="Y99" s="25"/>
      <c r="AF99" s="25"/>
      <c r="AG99" s="25"/>
      <c r="AH99" s="25"/>
      <c r="AI99" s="25"/>
      <c r="AV99" s="29"/>
    </row>
    <row r="100" spans="1:48" x14ac:dyDescent="0.3">
      <c r="A100" s="2"/>
      <c r="B100" s="2"/>
      <c r="C100" s="2"/>
      <c r="D100" s="2"/>
      <c r="E100" s="2"/>
      <c r="W100" s="25"/>
      <c r="Y100" s="25"/>
      <c r="AF100" s="25"/>
      <c r="AG100" s="25"/>
      <c r="AH100" s="25"/>
      <c r="AI100" s="25"/>
      <c r="AV100" s="29"/>
    </row>
    <row r="101" spans="1:48" x14ac:dyDescent="0.3">
      <c r="A101" s="2"/>
      <c r="B101" s="2"/>
      <c r="C101" s="2"/>
      <c r="D101" s="2"/>
      <c r="E101" s="2"/>
      <c r="W101" s="25"/>
      <c r="Y101" s="25"/>
      <c r="AF101" s="25"/>
      <c r="AG101" s="25"/>
      <c r="AH101" s="25"/>
      <c r="AI101" s="25"/>
      <c r="AV101" s="29"/>
    </row>
    <row r="102" spans="1:48" x14ac:dyDescent="0.3">
      <c r="A102" s="2"/>
      <c r="B102" s="2"/>
      <c r="C102" s="2"/>
      <c r="D102" s="2"/>
      <c r="E102" s="2"/>
      <c r="W102" s="25"/>
      <c r="Y102" s="25"/>
      <c r="AF102" s="25"/>
      <c r="AG102" s="25"/>
      <c r="AH102" s="25"/>
      <c r="AI102" s="25"/>
      <c r="AV102" s="29"/>
    </row>
    <row r="103" spans="1:48" x14ac:dyDescent="0.3">
      <c r="A103" s="2"/>
      <c r="B103" s="2"/>
      <c r="C103" s="2"/>
      <c r="D103" s="2"/>
      <c r="E103" s="2"/>
      <c r="W103" s="25"/>
      <c r="Y103" s="25"/>
      <c r="AF103" s="25"/>
      <c r="AG103" s="25"/>
      <c r="AH103" s="25"/>
      <c r="AI103" s="25"/>
      <c r="AV103" s="29"/>
    </row>
    <row r="104" spans="1:48" x14ac:dyDescent="0.3">
      <c r="A104" s="2"/>
      <c r="B104" s="2"/>
      <c r="C104" s="2"/>
      <c r="D104" s="2"/>
      <c r="E104" s="2"/>
      <c r="W104" s="25"/>
      <c r="Y104" s="25"/>
      <c r="AF104" s="25"/>
      <c r="AG104" s="25"/>
      <c r="AH104" s="25"/>
      <c r="AI104" s="25"/>
      <c r="AV104" s="29"/>
    </row>
    <row r="105" spans="1:48" x14ac:dyDescent="0.3">
      <c r="A105" s="2"/>
      <c r="B105" s="2"/>
      <c r="C105" s="2"/>
      <c r="D105" s="2"/>
      <c r="E105" s="2"/>
      <c r="W105" s="25"/>
      <c r="Y105" s="25"/>
      <c r="AF105" s="25"/>
      <c r="AG105" s="25"/>
      <c r="AH105" s="25"/>
      <c r="AI105" s="25"/>
      <c r="AV105" s="29"/>
    </row>
    <row r="106" spans="1:48" x14ac:dyDescent="0.3">
      <c r="A106" s="2"/>
      <c r="B106" s="2"/>
      <c r="C106" s="2"/>
      <c r="D106" s="2"/>
      <c r="E106" s="2"/>
      <c r="W106" s="25"/>
      <c r="Y106" s="25"/>
      <c r="AF106" s="25"/>
      <c r="AG106" s="25"/>
      <c r="AH106" s="25"/>
      <c r="AI106" s="25"/>
      <c r="AV106" s="29"/>
    </row>
    <row r="107" spans="1:48" x14ac:dyDescent="0.3">
      <c r="A107" s="2"/>
      <c r="B107" s="2"/>
      <c r="C107" s="2"/>
      <c r="D107" s="2"/>
      <c r="E107" s="2"/>
      <c r="W107" s="25"/>
      <c r="Y107" s="25"/>
      <c r="AF107" s="25"/>
      <c r="AG107" s="25"/>
      <c r="AH107" s="25"/>
      <c r="AI107" s="25"/>
      <c r="AV107" s="29"/>
    </row>
    <row r="108" spans="1:48" x14ac:dyDescent="0.3">
      <c r="A108" s="2"/>
      <c r="B108" s="2"/>
      <c r="C108" s="2"/>
      <c r="D108" s="2"/>
      <c r="E108" s="2"/>
      <c r="W108" s="25"/>
      <c r="Y108" s="25"/>
      <c r="AF108" s="25"/>
      <c r="AG108" s="25"/>
      <c r="AH108" s="25"/>
      <c r="AI108" s="25"/>
      <c r="AV108" s="29"/>
    </row>
    <row r="109" spans="1:48" x14ac:dyDescent="0.3">
      <c r="A109" s="2"/>
      <c r="B109" s="2"/>
      <c r="C109" s="2"/>
      <c r="D109" s="2"/>
      <c r="E109" s="2"/>
      <c r="W109" s="25"/>
      <c r="Y109" s="25"/>
      <c r="AF109" s="25"/>
      <c r="AG109" s="25"/>
      <c r="AH109" s="25"/>
      <c r="AI109" s="25"/>
      <c r="AV109" s="29"/>
    </row>
    <row r="110" spans="1:48" x14ac:dyDescent="0.3">
      <c r="A110" s="2"/>
      <c r="B110" s="2"/>
      <c r="C110" s="2"/>
      <c r="D110" s="2"/>
      <c r="E110" s="2"/>
      <c r="W110" s="25"/>
      <c r="Y110" s="25"/>
      <c r="AF110" s="25"/>
      <c r="AG110" s="25"/>
      <c r="AH110" s="25"/>
      <c r="AI110" s="25"/>
      <c r="AV110" s="29"/>
    </row>
    <row r="111" spans="1:48" x14ac:dyDescent="0.3">
      <c r="A111" s="2"/>
      <c r="B111" s="2"/>
      <c r="C111" s="2"/>
      <c r="D111" s="2"/>
      <c r="E111" s="2"/>
      <c r="W111" s="25"/>
      <c r="Y111" s="25"/>
      <c r="AF111" s="25"/>
      <c r="AG111" s="25"/>
      <c r="AH111" s="25"/>
      <c r="AI111" s="25"/>
      <c r="AV111" s="29"/>
    </row>
    <row r="112" spans="1:48" x14ac:dyDescent="0.3">
      <c r="A112" s="2"/>
      <c r="B112" s="2"/>
      <c r="C112" s="2"/>
      <c r="D112" s="2"/>
      <c r="E112" s="2"/>
      <c r="W112" s="25"/>
      <c r="Y112" s="25"/>
      <c r="AF112" s="25"/>
      <c r="AG112" s="25"/>
      <c r="AH112" s="25"/>
      <c r="AI112" s="25"/>
      <c r="AV112" s="29"/>
    </row>
    <row r="113" spans="1:48" x14ac:dyDescent="0.3">
      <c r="A113" s="2"/>
      <c r="B113" s="2"/>
      <c r="C113" s="2"/>
      <c r="D113" s="2"/>
      <c r="E113" s="2"/>
      <c r="W113" s="25"/>
      <c r="Y113" s="25"/>
      <c r="AF113" s="25"/>
      <c r="AG113" s="25"/>
      <c r="AH113" s="25"/>
      <c r="AI113" s="25"/>
      <c r="AV113" s="29"/>
    </row>
    <row r="114" spans="1:48" x14ac:dyDescent="0.3">
      <c r="A114" s="2"/>
      <c r="B114" s="2"/>
      <c r="C114" s="2"/>
      <c r="D114" s="2"/>
      <c r="E114" s="2"/>
      <c r="W114" s="25"/>
      <c r="Y114" s="25"/>
      <c r="AF114" s="25"/>
      <c r="AG114" s="25"/>
      <c r="AH114" s="25"/>
      <c r="AI114" s="25"/>
      <c r="AV114" s="29"/>
    </row>
    <row r="115" spans="1:48" x14ac:dyDescent="0.3">
      <c r="A115" s="2"/>
      <c r="B115" s="2"/>
      <c r="C115" s="2"/>
      <c r="D115" s="2"/>
      <c r="E115" s="2"/>
      <c r="W115" s="25"/>
      <c r="Y115" s="25"/>
      <c r="AF115" s="25"/>
      <c r="AG115" s="25"/>
      <c r="AH115" s="25"/>
      <c r="AI115" s="25"/>
      <c r="AV115" s="29"/>
    </row>
    <row r="116" spans="1:48" x14ac:dyDescent="0.3">
      <c r="A116" s="2"/>
      <c r="B116" s="2"/>
      <c r="C116" s="2"/>
      <c r="D116" s="2"/>
      <c r="E116" s="2"/>
      <c r="W116" s="25"/>
      <c r="Y116" s="25"/>
      <c r="AF116" s="25"/>
      <c r="AG116" s="25"/>
      <c r="AH116" s="25"/>
      <c r="AI116" s="25"/>
      <c r="AV116" s="29"/>
    </row>
    <row r="117" spans="1:48" x14ac:dyDescent="0.3">
      <c r="A117" s="2"/>
      <c r="B117" s="2"/>
      <c r="C117" s="2"/>
      <c r="D117" s="2"/>
      <c r="E117" s="2"/>
      <c r="W117" s="25"/>
      <c r="Y117" s="25"/>
      <c r="AF117" s="25"/>
      <c r="AG117" s="25"/>
      <c r="AH117" s="25"/>
      <c r="AI117" s="25"/>
      <c r="AV117" s="29"/>
    </row>
    <row r="118" spans="1:48" x14ac:dyDescent="0.3">
      <c r="A118" s="2"/>
      <c r="B118" s="2"/>
      <c r="C118" s="2"/>
      <c r="D118" s="2"/>
      <c r="E118" s="2"/>
      <c r="W118" s="25"/>
      <c r="Y118" s="25"/>
      <c r="AF118" s="25"/>
      <c r="AG118" s="25"/>
      <c r="AH118" s="25"/>
      <c r="AI118" s="25"/>
      <c r="AV118" s="29"/>
    </row>
    <row r="119" spans="1:48" x14ac:dyDescent="0.3">
      <c r="A119" s="2"/>
      <c r="B119" s="2"/>
      <c r="C119" s="2"/>
      <c r="D119" s="2"/>
      <c r="E119" s="2"/>
      <c r="W119" s="25"/>
      <c r="Y119" s="25"/>
      <c r="AF119" s="25"/>
      <c r="AG119" s="25"/>
      <c r="AH119" s="25"/>
      <c r="AI119" s="25"/>
      <c r="AV119" s="29"/>
    </row>
    <row r="120" spans="1:48" x14ac:dyDescent="0.3">
      <c r="A120" s="2"/>
      <c r="B120" s="2"/>
      <c r="C120" s="2"/>
      <c r="D120" s="2"/>
      <c r="E120" s="2"/>
      <c r="W120" s="25"/>
      <c r="Y120" s="25"/>
      <c r="AF120" s="25"/>
      <c r="AG120" s="25"/>
      <c r="AH120" s="25"/>
      <c r="AI120" s="25"/>
      <c r="AV120" s="29"/>
    </row>
    <row r="121" spans="1:48" x14ac:dyDescent="0.3">
      <c r="A121" s="2"/>
      <c r="B121" s="2"/>
      <c r="C121" s="2"/>
      <c r="D121" s="2"/>
      <c r="E121" s="2"/>
      <c r="W121" s="25"/>
      <c r="Y121" s="25"/>
      <c r="AF121" s="25"/>
      <c r="AG121" s="25"/>
      <c r="AH121" s="25"/>
      <c r="AI121" s="25"/>
      <c r="AV121" s="29"/>
    </row>
    <row r="122" spans="1:48" x14ac:dyDescent="0.3">
      <c r="A122" s="2"/>
      <c r="B122" s="2"/>
      <c r="C122" s="2"/>
      <c r="D122" s="2"/>
      <c r="E122" s="2"/>
      <c r="W122" s="25"/>
      <c r="Y122" s="25"/>
      <c r="AF122" s="25"/>
      <c r="AG122" s="25"/>
      <c r="AH122" s="25"/>
      <c r="AI122" s="25"/>
      <c r="AV122" s="29"/>
    </row>
    <row r="123" spans="1:48" x14ac:dyDescent="0.3">
      <c r="A123" s="2"/>
      <c r="B123" s="2"/>
      <c r="C123" s="2"/>
      <c r="D123" s="2"/>
      <c r="E123" s="2"/>
      <c r="W123" s="25"/>
      <c r="Y123" s="25"/>
      <c r="AF123" s="25"/>
      <c r="AG123" s="25"/>
      <c r="AH123" s="25"/>
      <c r="AI123" s="25"/>
      <c r="AV123" s="29"/>
    </row>
    <row r="124" spans="1:48" x14ac:dyDescent="0.3">
      <c r="A124" s="2"/>
      <c r="B124" s="2"/>
      <c r="C124" s="2"/>
      <c r="D124" s="2"/>
      <c r="E124" s="2"/>
      <c r="W124" s="25"/>
      <c r="Y124" s="25"/>
      <c r="AF124" s="25"/>
      <c r="AG124" s="25"/>
      <c r="AH124" s="25"/>
      <c r="AI124" s="25"/>
      <c r="AV124" s="29"/>
    </row>
    <row r="125" spans="1:48" x14ac:dyDescent="0.3">
      <c r="A125" s="2"/>
      <c r="B125" s="2"/>
      <c r="C125" s="2"/>
      <c r="D125" s="2"/>
      <c r="E125" s="2"/>
      <c r="W125" s="25"/>
      <c r="Y125" s="25"/>
      <c r="AF125" s="25"/>
      <c r="AG125" s="25"/>
      <c r="AH125" s="25"/>
      <c r="AI125" s="25"/>
      <c r="AV125" s="29"/>
    </row>
    <row r="126" spans="1:48" x14ac:dyDescent="0.3">
      <c r="A126" s="2"/>
      <c r="B126" s="2"/>
      <c r="C126" s="2"/>
      <c r="D126" s="2"/>
      <c r="E126" s="2"/>
      <c r="W126" s="25"/>
      <c r="Y126" s="25"/>
      <c r="AF126" s="25"/>
      <c r="AG126" s="25"/>
      <c r="AH126" s="25"/>
      <c r="AI126" s="25"/>
      <c r="AV126" s="29"/>
    </row>
    <row r="127" spans="1:48" x14ac:dyDescent="0.3">
      <c r="A127" s="2"/>
      <c r="B127" s="2"/>
      <c r="C127" s="2"/>
      <c r="D127" s="2"/>
      <c r="E127" s="2"/>
      <c r="W127" s="25"/>
      <c r="Y127" s="25"/>
      <c r="AF127" s="25"/>
      <c r="AG127" s="25"/>
      <c r="AH127" s="25"/>
      <c r="AI127" s="25"/>
      <c r="AV127" s="29"/>
    </row>
    <row r="128" spans="1:48" x14ac:dyDescent="0.3">
      <c r="A128" s="2"/>
      <c r="B128" s="2"/>
      <c r="C128" s="2"/>
      <c r="D128" s="2"/>
      <c r="E128" s="2"/>
      <c r="W128" s="25"/>
      <c r="Y128" s="25"/>
      <c r="AF128" s="25"/>
      <c r="AG128" s="25"/>
      <c r="AH128" s="25"/>
      <c r="AI128" s="25"/>
      <c r="AV128" s="29"/>
    </row>
    <row r="129" spans="1:48" x14ac:dyDescent="0.3">
      <c r="A129" s="2"/>
      <c r="B129" s="2"/>
      <c r="C129" s="2"/>
      <c r="D129" s="2"/>
      <c r="E129" s="2"/>
      <c r="W129" s="25"/>
      <c r="Y129" s="25"/>
      <c r="AF129" s="25"/>
      <c r="AG129" s="25"/>
      <c r="AH129" s="25"/>
      <c r="AI129" s="25"/>
      <c r="AV129" s="29"/>
    </row>
    <row r="130" spans="1:48" x14ac:dyDescent="0.3">
      <c r="A130" s="2"/>
      <c r="B130" s="2"/>
      <c r="C130" s="2"/>
      <c r="D130" s="2"/>
      <c r="E130" s="2"/>
      <c r="W130" s="25"/>
      <c r="Y130" s="25"/>
      <c r="AF130" s="25"/>
      <c r="AG130" s="25"/>
      <c r="AH130" s="25"/>
      <c r="AI130" s="25"/>
      <c r="AV130" s="29"/>
    </row>
    <row r="131" spans="1:48" x14ac:dyDescent="0.3">
      <c r="A131" s="2"/>
      <c r="B131" s="2"/>
      <c r="C131" s="2"/>
      <c r="D131" s="2"/>
      <c r="E131" s="2"/>
      <c r="W131" s="25"/>
      <c r="Y131" s="25"/>
      <c r="AF131" s="25"/>
      <c r="AG131" s="25"/>
      <c r="AH131" s="25"/>
      <c r="AI131" s="25"/>
      <c r="AV131" s="29"/>
    </row>
    <row r="132" spans="1:48" x14ac:dyDescent="0.3">
      <c r="A132" s="2"/>
      <c r="B132" s="2"/>
      <c r="C132" s="2"/>
      <c r="D132" s="2"/>
      <c r="E132" s="2"/>
      <c r="W132" s="25"/>
      <c r="Y132" s="25"/>
      <c r="AF132" s="25"/>
      <c r="AG132" s="25"/>
      <c r="AH132" s="25"/>
      <c r="AI132" s="25"/>
      <c r="AV132" s="29"/>
    </row>
    <row r="133" spans="1:48" x14ac:dyDescent="0.3">
      <c r="A133" s="2"/>
      <c r="B133" s="2"/>
      <c r="C133" s="2"/>
      <c r="D133" s="2"/>
      <c r="E133" s="2"/>
      <c r="W133" s="25"/>
      <c r="Y133" s="25"/>
      <c r="AF133" s="25"/>
      <c r="AG133" s="25"/>
      <c r="AH133" s="25"/>
      <c r="AI133" s="25"/>
      <c r="AV133" s="29"/>
    </row>
    <row r="134" spans="1:48" x14ac:dyDescent="0.3">
      <c r="A134" s="2"/>
      <c r="B134" s="2"/>
      <c r="C134" s="2"/>
      <c r="D134" s="2"/>
      <c r="E134" s="2"/>
      <c r="W134" s="25"/>
      <c r="Y134" s="25"/>
      <c r="AF134" s="25"/>
      <c r="AG134" s="25"/>
      <c r="AH134" s="25"/>
      <c r="AI134" s="25"/>
      <c r="AV134" s="29"/>
    </row>
    <row r="135" spans="1:48" x14ac:dyDescent="0.3">
      <c r="A135" s="2"/>
      <c r="B135" s="2"/>
      <c r="C135" s="2"/>
      <c r="D135" s="2"/>
      <c r="E135" s="2"/>
      <c r="W135" s="25"/>
      <c r="Y135" s="25"/>
      <c r="AF135" s="25"/>
      <c r="AG135" s="25"/>
      <c r="AH135" s="25"/>
      <c r="AI135" s="25"/>
      <c r="AV135" s="29"/>
    </row>
    <row r="136" spans="1:48" x14ac:dyDescent="0.3">
      <c r="A136" s="2"/>
      <c r="B136" s="2"/>
      <c r="C136" s="2"/>
      <c r="D136" s="2"/>
      <c r="E136" s="2"/>
      <c r="W136" s="25"/>
      <c r="Y136" s="25"/>
      <c r="AF136" s="25"/>
      <c r="AG136" s="25"/>
      <c r="AH136" s="25"/>
      <c r="AI136" s="25"/>
      <c r="AV136" s="29"/>
    </row>
    <row r="137" spans="1:48" x14ac:dyDescent="0.3">
      <c r="A137" s="2"/>
      <c r="B137" s="2"/>
      <c r="C137" s="2"/>
      <c r="D137" s="2"/>
      <c r="E137" s="2"/>
      <c r="W137" s="25"/>
      <c r="Y137" s="25"/>
      <c r="AF137" s="25"/>
      <c r="AG137" s="25"/>
      <c r="AH137" s="25"/>
      <c r="AI137" s="25"/>
      <c r="AV137" s="29"/>
    </row>
    <row r="138" spans="1:48" x14ac:dyDescent="0.3">
      <c r="A138" s="2"/>
      <c r="B138" s="2"/>
      <c r="C138" s="2"/>
      <c r="D138" s="2"/>
      <c r="E138" s="2"/>
      <c r="W138" s="25"/>
      <c r="Y138" s="25"/>
      <c r="AF138" s="25"/>
      <c r="AG138" s="25"/>
      <c r="AH138" s="25"/>
      <c r="AI138" s="25"/>
      <c r="AV138" s="29"/>
    </row>
    <row r="139" spans="1:48" x14ac:dyDescent="0.3">
      <c r="A139" s="2"/>
      <c r="B139" s="2"/>
      <c r="C139" s="2"/>
      <c r="D139" s="2"/>
      <c r="E139" s="2"/>
      <c r="W139" s="25"/>
      <c r="Y139" s="25"/>
      <c r="AF139" s="25"/>
      <c r="AG139" s="25"/>
      <c r="AH139" s="25"/>
      <c r="AI139" s="25"/>
      <c r="AV139" s="29"/>
    </row>
    <row r="140" spans="1:48" x14ac:dyDescent="0.3">
      <c r="A140" s="2"/>
      <c r="B140" s="2"/>
      <c r="C140" s="2"/>
      <c r="D140" s="2"/>
      <c r="E140" s="2"/>
      <c r="W140" s="25"/>
      <c r="Y140" s="25"/>
      <c r="AF140" s="25"/>
      <c r="AG140" s="25"/>
      <c r="AH140" s="25"/>
      <c r="AI140" s="25"/>
      <c r="AV140" s="29"/>
    </row>
    <row r="141" spans="1:48" x14ac:dyDescent="0.3">
      <c r="A141" s="2"/>
      <c r="B141" s="2"/>
      <c r="C141" s="2"/>
      <c r="D141" s="2"/>
      <c r="E141" s="2"/>
      <c r="W141" s="25"/>
      <c r="Y141" s="25"/>
      <c r="AF141" s="25"/>
      <c r="AG141" s="25"/>
      <c r="AH141" s="25"/>
      <c r="AI141" s="25"/>
      <c r="AV141" s="29"/>
    </row>
    <row r="142" spans="1:48" x14ac:dyDescent="0.3">
      <c r="A142" s="2"/>
      <c r="B142" s="2"/>
      <c r="C142" s="2"/>
      <c r="D142" s="2"/>
      <c r="E142" s="2"/>
      <c r="W142" s="25"/>
      <c r="Y142" s="25"/>
      <c r="AF142" s="25"/>
      <c r="AG142" s="25"/>
      <c r="AH142" s="25"/>
      <c r="AI142" s="25"/>
      <c r="AV142" s="29"/>
    </row>
    <row r="143" spans="1:48" x14ac:dyDescent="0.3">
      <c r="A143" s="2"/>
      <c r="B143" s="2"/>
      <c r="C143" s="2"/>
      <c r="D143" s="2"/>
      <c r="E143" s="2"/>
      <c r="W143" s="25"/>
      <c r="Y143" s="25"/>
      <c r="AF143" s="25"/>
      <c r="AG143" s="25"/>
      <c r="AH143" s="25"/>
      <c r="AI143" s="25"/>
      <c r="AV143" s="29"/>
    </row>
    <row r="144" spans="1:48" x14ac:dyDescent="0.3">
      <c r="A144" s="2"/>
      <c r="B144" s="2"/>
      <c r="C144" s="2"/>
      <c r="D144" s="2"/>
      <c r="E144" s="2"/>
      <c r="W144" s="25"/>
      <c r="Y144" s="25"/>
      <c r="AF144" s="25"/>
      <c r="AG144" s="25"/>
      <c r="AH144" s="25"/>
      <c r="AI144" s="25"/>
      <c r="AV144" s="29"/>
    </row>
    <row r="145" spans="1:48" x14ac:dyDescent="0.3">
      <c r="A145" s="2"/>
      <c r="B145" s="2"/>
      <c r="C145" s="2"/>
      <c r="D145" s="2"/>
      <c r="E145" s="2"/>
      <c r="W145" s="25"/>
      <c r="Y145" s="25"/>
      <c r="AF145" s="25"/>
      <c r="AG145" s="25"/>
      <c r="AH145" s="25"/>
      <c r="AI145" s="25"/>
      <c r="AV145" s="29"/>
    </row>
    <row r="146" spans="1:48" x14ac:dyDescent="0.3">
      <c r="A146" s="2"/>
      <c r="B146" s="2"/>
      <c r="C146" s="2"/>
      <c r="D146" s="2"/>
      <c r="E146" s="2"/>
      <c r="W146" s="25"/>
      <c r="Y146" s="25"/>
      <c r="AF146" s="25"/>
      <c r="AG146" s="25"/>
      <c r="AH146" s="25"/>
      <c r="AI146" s="25"/>
      <c r="AV146" s="29"/>
    </row>
    <row r="147" spans="1:48" x14ac:dyDescent="0.3">
      <c r="A147" s="2"/>
      <c r="B147" s="2"/>
      <c r="C147" s="2"/>
      <c r="D147" s="2"/>
      <c r="E147" s="2"/>
      <c r="W147" s="25"/>
      <c r="Y147" s="25"/>
      <c r="AF147" s="25"/>
      <c r="AG147" s="25"/>
      <c r="AH147" s="25"/>
      <c r="AI147" s="25"/>
      <c r="AV147" s="29"/>
    </row>
    <row r="148" spans="1:48" x14ac:dyDescent="0.3">
      <c r="A148" s="2"/>
      <c r="B148" s="2"/>
      <c r="C148" s="2"/>
      <c r="D148" s="2"/>
      <c r="E148" s="2"/>
      <c r="W148" s="25"/>
      <c r="Y148" s="25"/>
      <c r="AF148" s="25"/>
      <c r="AG148" s="25"/>
      <c r="AH148" s="25"/>
      <c r="AI148" s="25"/>
      <c r="AV148" s="29"/>
    </row>
    <row r="149" spans="1:48" x14ac:dyDescent="0.3">
      <c r="A149" s="2"/>
      <c r="B149" s="2"/>
      <c r="C149" s="2"/>
      <c r="D149" s="2"/>
      <c r="E149" s="2"/>
      <c r="W149" s="25"/>
      <c r="Y149" s="25"/>
      <c r="AF149" s="25"/>
      <c r="AG149" s="25"/>
      <c r="AH149" s="25"/>
      <c r="AI149" s="25"/>
      <c r="AV149" s="29"/>
    </row>
    <row r="150" spans="1:48" x14ac:dyDescent="0.3">
      <c r="A150" s="2"/>
      <c r="B150" s="2"/>
      <c r="C150" s="2"/>
      <c r="D150" s="2"/>
      <c r="E150" s="2"/>
      <c r="W150" s="25"/>
      <c r="Y150" s="25"/>
      <c r="AF150" s="25"/>
      <c r="AG150" s="25"/>
      <c r="AH150" s="25"/>
      <c r="AI150" s="25"/>
      <c r="AV150" s="29"/>
    </row>
    <row r="151" spans="1:48" x14ac:dyDescent="0.3">
      <c r="A151" s="2"/>
      <c r="B151" s="2"/>
      <c r="C151" s="2"/>
      <c r="D151" s="2"/>
      <c r="E151" s="2"/>
      <c r="W151" s="25"/>
      <c r="Y151" s="25"/>
      <c r="AF151" s="25"/>
      <c r="AG151" s="25"/>
      <c r="AH151" s="25"/>
      <c r="AI151" s="25"/>
      <c r="AV151" s="29"/>
    </row>
    <row r="152" spans="1:48" x14ac:dyDescent="0.3">
      <c r="A152" s="2"/>
      <c r="B152" s="2"/>
      <c r="C152" s="2"/>
      <c r="D152" s="2"/>
      <c r="E152" s="2"/>
      <c r="W152" s="25"/>
      <c r="Y152" s="25"/>
      <c r="AF152" s="25"/>
      <c r="AG152" s="25"/>
      <c r="AH152" s="25"/>
      <c r="AI152" s="25"/>
      <c r="AV152" s="29"/>
    </row>
    <row r="153" spans="1:48" x14ac:dyDescent="0.3">
      <c r="A153" s="2"/>
      <c r="B153" s="2"/>
      <c r="C153" s="2"/>
      <c r="D153" s="2"/>
      <c r="E153" s="2"/>
      <c r="W153" s="25"/>
      <c r="Y153" s="25"/>
      <c r="AF153" s="25"/>
      <c r="AG153" s="25"/>
      <c r="AH153" s="25"/>
      <c r="AI153" s="25"/>
      <c r="AV153" s="29"/>
    </row>
    <row r="154" spans="1:48" x14ac:dyDescent="0.3">
      <c r="W154" s="25"/>
      <c r="Y154" s="25"/>
      <c r="AF154" s="25"/>
      <c r="AG154" s="25"/>
      <c r="AH154" s="25"/>
      <c r="AI154" s="25"/>
      <c r="AV154" s="29"/>
    </row>
    <row r="155" spans="1:48" x14ac:dyDescent="0.3">
      <c r="W155" s="25"/>
      <c r="Y155" s="25"/>
      <c r="AF155" s="25"/>
      <c r="AG155" s="25"/>
      <c r="AH155" s="25"/>
      <c r="AI155" s="25"/>
      <c r="AV155" s="29"/>
    </row>
    <row r="156" spans="1:48" x14ac:dyDescent="0.3">
      <c r="W156" s="25"/>
      <c r="Y156" s="25"/>
      <c r="AF156" s="25"/>
      <c r="AG156" s="25"/>
      <c r="AH156" s="25"/>
      <c r="AI156" s="25"/>
      <c r="AV156" s="29"/>
    </row>
    <row r="157" spans="1:48" x14ac:dyDescent="0.3">
      <c r="W157" s="25"/>
      <c r="Y157" s="25"/>
      <c r="AF157" s="25"/>
      <c r="AG157" s="25"/>
      <c r="AH157" s="25"/>
      <c r="AI157" s="25"/>
      <c r="AV157" s="29"/>
    </row>
    <row r="158" spans="1:48" x14ac:dyDescent="0.3">
      <c r="W158" s="25"/>
      <c r="Y158" s="25"/>
      <c r="AF158" s="25"/>
      <c r="AG158" s="25"/>
      <c r="AH158" s="25"/>
      <c r="AI158" s="25"/>
      <c r="AV158" s="29"/>
    </row>
    <row r="159" spans="1:48" x14ac:dyDescent="0.3">
      <c r="W159" s="25"/>
      <c r="Y159" s="25"/>
      <c r="AF159" s="25"/>
      <c r="AG159" s="25"/>
      <c r="AH159" s="25"/>
      <c r="AI159" s="25"/>
      <c r="AV159" s="29"/>
    </row>
    <row r="160" spans="1:48" x14ac:dyDescent="0.3">
      <c r="W160" s="25"/>
      <c r="Y160" s="25"/>
      <c r="AF160" s="25"/>
      <c r="AG160" s="25"/>
      <c r="AH160" s="25"/>
      <c r="AI160" s="25"/>
      <c r="AV160" s="29"/>
    </row>
    <row r="161" spans="23:48" x14ac:dyDescent="0.3">
      <c r="W161" s="25"/>
      <c r="Y161" s="25"/>
      <c r="AF161" s="25"/>
      <c r="AG161" s="25"/>
      <c r="AH161" s="25"/>
      <c r="AI161" s="25"/>
      <c r="AV161" s="29"/>
    </row>
    <row r="162" spans="23:48" x14ac:dyDescent="0.3">
      <c r="W162" s="25"/>
      <c r="Y162" s="25"/>
      <c r="AF162" s="25"/>
      <c r="AG162" s="25"/>
      <c r="AH162" s="25"/>
      <c r="AI162" s="25"/>
      <c r="AV162" s="29"/>
    </row>
    <row r="163" spans="23:48" x14ac:dyDescent="0.3">
      <c r="W163" s="25"/>
      <c r="Y163" s="25"/>
      <c r="AF163" s="25"/>
      <c r="AG163" s="25"/>
      <c r="AH163" s="25"/>
      <c r="AI163" s="25"/>
      <c r="AV163" s="29"/>
    </row>
    <row r="164" spans="23:48" x14ac:dyDescent="0.3">
      <c r="W164" s="25"/>
      <c r="Y164" s="25"/>
      <c r="AF164" s="25"/>
      <c r="AG164" s="25"/>
      <c r="AH164" s="25"/>
      <c r="AI164" s="25"/>
      <c r="AV164" s="29"/>
    </row>
    <row r="165" spans="23:48" x14ac:dyDescent="0.3">
      <c r="W165" s="25"/>
      <c r="Y165" s="25"/>
      <c r="AF165" s="25"/>
      <c r="AG165" s="25"/>
      <c r="AH165" s="25"/>
      <c r="AI165" s="25"/>
      <c r="AV165" s="29"/>
    </row>
    <row r="166" spans="23:48" x14ac:dyDescent="0.3">
      <c r="W166" s="25"/>
      <c r="Y166" s="25"/>
      <c r="AF166" s="25"/>
      <c r="AG166" s="25"/>
      <c r="AH166" s="25"/>
      <c r="AI166" s="25"/>
      <c r="AV166" s="29"/>
    </row>
    <row r="167" spans="23:48" x14ac:dyDescent="0.3">
      <c r="W167" s="25"/>
      <c r="Y167" s="25"/>
      <c r="AF167" s="25"/>
      <c r="AG167" s="25"/>
      <c r="AH167" s="25"/>
      <c r="AI167" s="25"/>
      <c r="AV167" s="29"/>
    </row>
    <row r="168" spans="23:48" x14ac:dyDescent="0.3">
      <c r="W168" s="25"/>
      <c r="Y168" s="25"/>
      <c r="AF168" s="25"/>
      <c r="AG168" s="25"/>
      <c r="AH168" s="25"/>
      <c r="AI168" s="25"/>
      <c r="AV168" s="29"/>
    </row>
    <row r="169" spans="23:48" x14ac:dyDescent="0.3">
      <c r="W169" s="25"/>
      <c r="Y169" s="25"/>
      <c r="AF169" s="25"/>
      <c r="AG169" s="25"/>
      <c r="AH169" s="25"/>
      <c r="AI169" s="25"/>
      <c r="AV169" s="29"/>
    </row>
    <row r="170" spans="23:48" x14ac:dyDescent="0.3">
      <c r="W170" s="25"/>
      <c r="Y170" s="25"/>
      <c r="AF170" s="25"/>
      <c r="AG170" s="25"/>
      <c r="AH170" s="25"/>
      <c r="AI170" s="25"/>
      <c r="AV170" s="29"/>
    </row>
    <row r="171" spans="23:48" x14ac:dyDescent="0.3">
      <c r="W171" s="25"/>
      <c r="Y171" s="25"/>
      <c r="AF171" s="25"/>
      <c r="AG171" s="25"/>
      <c r="AH171" s="25"/>
      <c r="AI171" s="25"/>
      <c r="AV171" s="29"/>
    </row>
    <row r="172" spans="23:48" x14ac:dyDescent="0.3">
      <c r="W172" s="25"/>
      <c r="Y172" s="25"/>
      <c r="AF172" s="25"/>
      <c r="AG172" s="25"/>
      <c r="AH172" s="25"/>
      <c r="AI172" s="25"/>
      <c r="AV172" s="29"/>
    </row>
    <row r="173" spans="23:48" x14ac:dyDescent="0.3">
      <c r="W173" s="25"/>
      <c r="Y173" s="25"/>
      <c r="AF173" s="25"/>
      <c r="AG173" s="25"/>
      <c r="AH173" s="25"/>
      <c r="AI173" s="25"/>
      <c r="AV173" s="29"/>
    </row>
    <row r="174" spans="23:48" x14ac:dyDescent="0.3">
      <c r="W174" s="25"/>
      <c r="Y174" s="25"/>
      <c r="AF174" s="25"/>
      <c r="AG174" s="25"/>
      <c r="AH174" s="25"/>
      <c r="AI174" s="25"/>
      <c r="AV174" s="29"/>
    </row>
    <row r="175" spans="23:48" x14ac:dyDescent="0.3">
      <c r="W175" s="25"/>
      <c r="Y175" s="25"/>
      <c r="AF175" s="25"/>
      <c r="AG175" s="25"/>
      <c r="AH175" s="25"/>
      <c r="AI175" s="25"/>
      <c r="AV175" s="29"/>
    </row>
    <row r="176" spans="23:48" x14ac:dyDescent="0.3">
      <c r="W176" s="25"/>
      <c r="Y176" s="25"/>
      <c r="AF176" s="25"/>
      <c r="AG176" s="25"/>
      <c r="AH176" s="25"/>
      <c r="AI176" s="25"/>
      <c r="AV176" s="29"/>
    </row>
    <row r="177" spans="23:48" x14ac:dyDescent="0.3">
      <c r="W177" s="25"/>
      <c r="Y177" s="25"/>
      <c r="AF177" s="25"/>
      <c r="AG177" s="25"/>
      <c r="AH177" s="25"/>
      <c r="AI177" s="25"/>
      <c r="AV177" s="29"/>
    </row>
    <row r="178" spans="23:48" x14ac:dyDescent="0.3">
      <c r="W178" s="25"/>
      <c r="Y178" s="25"/>
      <c r="AF178" s="25"/>
      <c r="AG178" s="25"/>
      <c r="AH178" s="25"/>
      <c r="AI178" s="25"/>
      <c r="AV178" s="29"/>
    </row>
    <row r="179" spans="23:48" x14ac:dyDescent="0.3">
      <c r="W179" s="25"/>
      <c r="Y179" s="25"/>
      <c r="AF179" s="25"/>
      <c r="AG179" s="25"/>
      <c r="AH179" s="25"/>
      <c r="AI179" s="25"/>
      <c r="AV179" s="29"/>
    </row>
    <row r="180" spans="23:48" x14ac:dyDescent="0.3">
      <c r="W180" s="25"/>
      <c r="Y180" s="25"/>
      <c r="AF180" s="25"/>
      <c r="AG180" s="25"/>
      <c r="AH180" s="25"/>
      <c r="AI180" s="25"/>
      <c r="AV180" s="29"/>
    </row>
    <row r="181" spans="23:48" x14ac:dyDescent="0.3">
      <c r="W181" s="25"/>
      <c r="Y181" s="25"/>
      <c r="AF181" s="25"/>
      <c r="AG181" s="25"/>
      <c r="AH181" s="25"/>
      <c r="AI181" s="25"/>
      <c r="AV181" s="29"/>
    </row>
    <row r="182" spans="23:48" x14ac:dyDescent="0.3">
      <c r="W182" s="25"/>
      <c r="Y182" s="25"/>
      <c r="AF182" s="25"/>
      <c r="AG182" s="25"/>
      <c r="AH182" s="25"/>
      <c r="AI182" s="25"/>
      <c r="AV182" s="29"/>
    </row>
    <row r="183" spans="23:48" x14ac:dyDescent="0.3">
      <c r="W183" s="25"/>
      <c r="Y183" s="25"/>
      <c r="AF183" s="25"/>
      <c r="AG183" s="25"/>
      <c r="AH183" s="25"/>
      <c r="AI183" s="25"/>
      <c r="AV183" s="29"/>
    </row>
    <row r="184" spans="23:48" x14ac:dyDescent="0.3">
      <c r="W184" s="25"/>
      <c r="Y184" s="25"/>
      <c r="AF184" s="25"/>
      <c r="AG184" s="25"/>
      <c r="AH184" s="25"/>
      <c r="AI184" s="25"/>
      <c r="AV184" s="29"/>
    </row>
    <row r="185" spans="23:48" x14ac:dyDescent="0.3">
      <c r="W185" s="25"/>
      <c r="Y185" s="25"/>
      <c r="AF185" s="25"/>
      <c r="AG185" s="25"/>
      <c r="AH185" s="25"/>
      <c r="AI185" s="25"/>
      <c r="AV185" s="29"/>
    </row>
    <row r="186" spans="23:48" x14ac:dyDescent="0.3">
      <c r="W186" s="25"/>
      <c r="Y186" s="25"/>
      <c r="AF186" s="25"/>
      <c r="AG186" s="25"/>
      <c r="AH186" s="25"/>
      <c r="AI186" s="25"/>
      <c r="AV186" s="29"/>
    </row>
    <row r="187" spans="23:48" x14ac:dyDescent="0.3">
      <c r="W187" s="25"/>
      <c r="Y187" s="25"/>
      <c r="AF187" s="25"/>
      <c r="AG187" s="25"/>
      <c r="AH187" s="25"/>
      <c r="AI187" s="25"/>
      <c r="AV187" s="29"/>
    </row>
    <row r="188" spans="23:48" x14ac:dyDescent="0.3">
      <c r="W188" s="25"/>
      <c r="Y188" s="25"/>
      <c r="AF188" s="25"/>
      <c r="AG188" s="25"/>
      <c r="AH188" s="25"/>
      <c r="AI188" s="25"/>
      <c r="AV188" s="29"/>
    </row>
    <row r="189" spans="23:48" x14ac:dyDescent="0.3">
      <c r="W189" s="25"/>
      <c r="Y189" s="25"/>
      <c r="AF189" s="25"/>
      <c r="AG189" s="25"/>
      <c r="AH189" s="25"/>
      <c r="AI189" s="25"/>
      <c r="AV189" s="29"/>
    </row>
    <row r="190" spans="23:48" x14ac:dyDescent="0.3">
      <c r="W190" s="25"/>
      <c r="Y190" s="25"/>
      <c r="AF190" s="25"/>
      <c r="AG190" s="25"/>
      <c r="AH190" s="25"/>
      <c r="AI190" s="25"/>
      <c r="AV190" s="29"/>
    </row>
    <row r="191" spans="23:48" x14ac:dyDescent="0.3">
      <c r="W191" s="25"/>
      <c r="Y191" s="25"/>
      <c r="AF191" s="25"/>
      <c r="AG191" s="25"/>
      <c r="AH191" s="25"/>
      <c r="AI191" s="25"/>
      <c r="AV191" s="29"/>
    </row>
    <row r="192" spans="23:48" x14ac:dyDescent="0.3">
      <c r="W192" s="25"/>
      <c r="Y192" s="25"/>
      <c r="AF192" s="25"/>
      <c r="AG192" s="25"/>
      <c r="AH192" s="25"/>
      <c r="AI192" s="25"/>
      <c r="AV192" s="29"/>
    </row>
    <row r="193" spans="23:48" x14ac:dyDescent="0.3">
      <c r="W193" s="25"/>
      <c r="Y193" s="25"/>
      <c r="AF193" s="25"/>
      <c r="AG193" s="25"/>
      <c r="AH193" s="25"/>
      <c r="AI193" s="25"/>
      <c r="AV193" s="29"/>
    </row>
    <row r="194" spans="23:48" x14ac:dyDescent="0.3">
      <c r="W194" s="25"/>
      <c r="Y194" s="25"/>
      <c r="AF194" s="25"/>
      <c r="AG194" s="25"/>
      <c r="AH194" s="25"/>
      <c r="AI194" s="25"/>
      <c r="AV194" s="29"/>
    </row>
    <row r="195" spans="23:48" x14ac:dyDescent="0.3">
      <c r="W195" s="25"/>
      <c r="Y195" s="25"/>
      <c r="AF195" s="25"/>
      <c r="AG195" s="25"/>
      <c r="AH195" s="25"/>
      <c r="AI195" s="25"/>
      <c r="AV195" s="29"/>
    </row>
    <row r="196" spans="23:48" x14ac:dyDescent="0.3">
      <c r="W196" s="25"/>
      <c r="Y196" s="25"/>
      <c r="AF196" s="25"/>
      <c r="AG196" s="25"/>
      <c r="AH196" s="25"/>
      <c r="AI196" s="25"/>
      <c r="AV196" s="29"/>
    </row>
    <row r="197" spans="23:48" x14ac:dyDescent="0.3">
      <c r="W197" s="25"/>
      <c r="Y197" s="25"/>
      <c r="AF197" s="25"/>
      <c r="AG197" s="25"/>
      <c r="AH197" s="25"/>
      <c r="AI197" s="25"/>
      <c r="AV197" s="29"/>
    </row>
    <row r="198" spans="23:48" x14ac:dyDescent="0.3">
      <c r="W198" s="25"/>
      <c r="Y198" s="25"/>
      <c r="AF198" s="25"/>
      <c r="AG198" s="25"/>
      <c r="AH198" s="25"/>
      <c r="AI198" s="25"/>
      <c r="AV198" s="29"/>
    </row>
    <row r="199" spans="23:48" x14ac:dyDescent="0.3">
      <c r="W199" s="25"/>
      <c r="Y199" s="25"/>
      <c r="AF199" s="25"/>
      <c r="AG199" s="25"/>
      <c r="AH199" s="25"/>
      <c r="AI199" s="25"/>
      <c r="AV199" s="29"/>
    </row>
    <row r="200" spans="23:48" x14ac:dyDescent="0.3">
      <c r="W200" s="25"/>
      <c r="Y200" s="25"/>
      <c r="AF200" s="25"/>
      <c r="AG200" s="25"/>
      <c r="AH200" s="25"/>
      <c r="AI200" s="25"/>
      <c r="AV200" s="29"/>
    </row>
    <row r="201" spans="23:48" x14ac:dyDescent="0.3">
      <c r="W201" s="25"/>
      <c r="Y201" s="25"/>
      <c r="AF201" s="25"/>
      <c r="AG201" s="25"/>
      <c r="AH201" s="25"/>
      <c r="AI201" s="25"/>
      <c r="AV201" s="29"/>
    </row>
    <row r="202" spans="23:48" x14ac:dyDescent="0.3">
      <c r="W202" s="25"/>
      <c r="Y202" s="25"/>
      <c r="AF202" s="25"/>
      <c r="AG202" s="25"/>
      <c r="AH202" s="25"/>
      <c r="AI202" s="25"/>
      <c r="AV202" s="29"/>
    </row>
    <row r="203" spans="23:48" x14ac:dyDescent="0.3">
      <c r="W203" s="25"/>
      <c r="Y203" s="25"/>
      <c r="AF203" s="25"/>
      <c r="AG203" s="25"/>
      <c r="AH203" s="25"/>
      <c r="AI203" s="25"/>
      <c r="AV203" s="29"/>
    </row>
    <row r="204" spans="23:48" x14ac:dyDescent="0.3">
      <c r="W204" s="25"/>
      <c r="Y204" s="25"/>
      <c r="AF204" s="25"/>
      <c r="AG204" s="25"/>
      <c r="AH204" s="25"/>
      <c r="AI204" s="25"/>
      <c r="AV204" s="29"/>
    </row>
    <row r="205" spans="23:48" x14ac:dyDescent="0.3">
      <c r="W205" s="25"/>
      <c r="Y205" s="25"/>
      <c r="AF205" s="25"/>
      <c r="AG205" s="25"/>
      <c r="AH205" s="25"/>
      <c r="AI205" s="25"/>
      <c r="AV205" s="29"/>
    </row>
    <row r="206" spans="23:48" x14ac:dyDescent="0.3">
      <c r="W206" s="25"/>
      <c r="Y206" s="25"/>
      <c r="AF206" s="25"/>
      <c r="AG206" s="25"/>
      <c r="AH206" s="25"/>
      <c r="AI206" s="25"/>
      <c r="AV206" s="29"/>
    </row>
    <row r="207" spans="23:48" x14ac:dyDescent="0.3">
      <c r="W207" s="25"/>
      <c r="Y207" s="25"/>
      <c r="AF207" s="25"/>
      <c r="AG207" s="25"/>
      <c r="AH207" s="25"/>
      <c r="AI207" s="25"/>
      <c r="AV207" s="29"/>
    </row>
    <row r="208" spans="23:48" x14ac:dyDescent="0.3">
      <c r="W208" s="25"/>
      <c r="Y208" s="25"/>
      <c r="AF208" s="25"/>
      <c r="AG208" s="25"/>
      <c r="AH208" s="25"/>
      <c r="AI208" s="25"/>
      <c r="AV208" s="29"/>
    </row>
    <row r="209" spans="23:48" x14ac:dyDescent="0.3">
      <c r="W209" s="25"/>
      <c r="Y209" s="25"/>
      <c r="AF209" s="25"/>
      <c r="AG209" s="25"/>
      <c r="AH209" s="25"/>
      <c r="AI209" s="25"/>
      <c r="AV209" s="29"/>
    </row>
    <row r="210" spans="23:48" x14ac:dyDescent="0.3">
      <c r="W210" s="25"/>
      <c r="Y210" s="25"/>
      <c r="AF210" s="25"/>
      <c r="AG210" s="25"/>
      <c r="AH210" s="25"/>
      <c r="AI210" s="25"/>
      <c r="AV210" s="29"/>
    </row>
    <row r="211" spans="23:48" x14ac:dyDescent="0.3">
      <c r="W211" s="25"/>
      <c r="Y211" s="25"/>
      <c r="AF211" s="25"/>
      <c r="AG211" s="25"/>
      <c r="AH211" s="25"/>
      <c r="AI211" s="25"/>
      <c r="AV211" s="29"/>
    </row>
    <row r="212" spans="23:48" x14ac:dyDescent="0.3">
      <c r="W212" s="25"/>
      <c r="Y212" s="25"/>
      <c r="AF212" s="25"/>
      <c r="AG212" s="25"/>
      <c r="AH212" s="25"/>
      <c r="AI212" s="25"/>
      <c r="AV212" s="29"/>
    </row>
    <row r="213" spans="23:48" x14ac:dyDescent="0.3">
      <c r="W213" s="25"/>
      <c r="Y213" s="25"/>
      <c r="AF213" s="25"/>
      <c r="AG213" s="25"/>
      <c r="AH213" s="25"/>
      <c r="AI213" s="25"/>
      <c r="AV213" s="29"/>
    </row>
    <row r="214" spans="23:48" x14ac:dyDescent="0.3">
      <c r="W214" s="25"/>
      <c r="Y214" s="25"/>
      <c r="AF214" s="25"/>
      <c r="AG214" s="25"/>
      <c r="AH214" s="25"/>
      <c r="AI214" s="25"/>
      <c r="AV214" s="29"/>
    </row>
    <row r="215" spans="23:48" x14ac:dyDescent="0.3">
      <c r="W215" s="25"/>
      <c r="Y215" s="25"/>
      <c r="AF215" s="25"/>
      <c r="AG215" s="25"/>
      <c r="AH215" s="25"/>
      <c r="AI215" s="25"/>
      <c r="AV215" s="29"/>
    </row>
    <row r="216" spans="23:48" x14ac:dyDescent="0.3">
      <c r="W216" s="25"/>
      <c r="Y216" s="25"/>
      <c r="AF216" s="25"/>
      <c r="AG216" s="25"/>
      <c r="AH216" s="25"/>
      <c r="AI216" s="25"/>
      <c r="AV216" s="29"/>
    </row>
    <row r="217" spans="23:48" x14ac:dyDescent="0.3">
      <c r="W217" s="25"/>
      <c r="Y217" s="25"/>
      <c r="AF217" s="25"/>
      <c r="AG217" s="25"/>
      <c r="AH217" s="25"/>
      <c r="AI217" s="25"/>
      <c r="AV217" s="29"/>
    </row>
    <row r="218" spans="23:48" x14ac:dyDescent="0.3">
      <c r="W218" s="25"/>
      <c r="Y218" s="25"/>
      <c r="AF218" s="25"/>
      <c r="AG218" s="25"/>
      <c r="AH218" s="25"/>
      <c r="AI218" s="25"/>
      <c r="AV218" s="29"/>
    </row>
    <row r="219" spans="23:48" x14ac:dyDescent="0.3">
      <c r="W219" s="25"/>
      <c r="Y219" s="25"/>
      <c r="AF219" s="25"/>
      <c r="AG219" s="25"/>
      <c r="AH219" s="25"/>
      <c r="AI219" s="25"/>
      <c r="AV219" s="29"/>
    </row>
    <row r="220" spans="23:48" x14ac:dyDescent="0.3">
      <c r="W220" s="25"/>
      <c r="Y220" s="25"/>
      <c r="AF220" s="25"/>
      <c r="AG220" s="25"/>
      <c r="AH220" s="25"/>
      <c r="AI220" s="25"/>
      <c r="AV220" s="29"/>
    </row>
    <row r="221" spans="23:48" x14ac:dyDescent="0.3">
      <c r="W221" s="25"/>
      <c r="Y221" s="25"/>
      <c r="AF221" s="25"/>
      <c r="AG221" s="25"/>
      <c r="AH221" s="25"/>
      <c r="AI221" s="25"/>
      <c r="AV221" s="29"/>
    </row>
    <row r="222" spans="23:48" x14ac:dyDescent="0.3">
      <c r="W222" s="25"/>
      <c r="Y222" s="25"/>
      <c r="AF222" s="25"/>
      <c r="AG222" s="25"/>
      <c r="AH222" s="25"/>
      <c r="AI222" s="25"/>
      <c r="AV222" s="29"/>
    </row>
    <row r="223" spans="23:48" x14ac:dyDescent="0.3">
      <c r="W223" s="25"/>
      <c r="Y223" s="25"/>
      <c r="AF223" s="25"/>
      <c r="AG223" s="25"/>
      <c r="AH223" s="25"/>
      <c r="AI223" s="25"/>
      <c r="AV223" s="29"/>
    </row>
    <row r="224" spans="23:48" x14ac:dyDescent="0.3">
      <c r="W224" s="25"/>
      <c r="Y224" s="25"/>
      <c r="AF224" s="25"/>
      <c r="AG224" s="25"/>
      <c r="AH224" s="25"/>
      <c r="AI224" s="25"/>
      <c r="AV224" s="29"/>
    </row>
    <row r="225" spans="23:48" x14ac:dyDescent="0.3">
      <c r="W225" s="25"/>
      <c r="Y225" s="25"/>
      <c r="AF225" s="25"/>
      <c r="AG225" s="25"/>
      <c r="AH225" s="25"/>
      <c r="AI225" s="25"/>
      <c r="AV225" s="29"/>
    </row>
    <row r="226" spans="23:48" x14ac:dyDescent="0.3">
      <c r="W226" s="25"/>
      <c r="Y226" s="25"/>
      <c r="AF226" s="25"/>
      <c r="AG226" s="25"/>
      <c r="AH226" s="25"/>
      <c r="AI226" s="25"/>
      <c r="AV226" s="29"/>
    </row>
    <row r="227" spans="23:48" x14ac:dyDescent="0.3">
      <c r="W227" s="25"/>
      <c r="Y227" s="25"/>
      <c r="AF227" s="25"/>
      <c r="AG227" s="25"/>
      <c r="AH227" s="25"/>
      <c r="AI227" s="25"/>
      <c r="AV227" s="29"/>
    </row>
    <row r="228" spans="23:48" x14ac:dyDescent="0.3">
      <c r="W228" s="25"/>
      <c r="Y228" s="25"/>
      <c r="AF228" s="25"/>
      <c r="AG228" s="25"/>
      <c r="AH228" s="25"/>
      <c r="AI228" s="25"/>
      <c r="AV228" s="29"/>
    </row>
    <row r="229" spans="23:48" x14ac:dyDescent="0.3">
      <c r="W229" s="25"/>
      <c r="Y229" s="25"/>
      <c r="AF229" s="25"/>
      <c r="AG229" s="25"/>
      <c r="AH229" s="25"/>
      <c r="AI229" s="25"/>
      <c r="AV229" s="29"/>
    </row>
    <row r="230" spans="23:48" x14ac:dyDescent="0.3">
      <c r="W230" s="25"/>
      <c r="Y230" s="25"/>
      <c r="AF230" s="25"/>
      <c r="AG230" s="25"/>
      <c r="AH230" s="25"/>
      <c r="AI230" s="25"/>
      <c r="AV230" s="29"/>
    </row>
    <row r="231" spans="23:48" x14ac:dyDescent="0.3">
      <c r="W231" s="25"/>
      <c r="Y231" s="25"/>
      <c r="AF231" s="25"/>
      <c r="AG231" s="25"/>
      <c r="AH231" s="25"/>
      <c r="AI231" s="25"/>
      <c r="AV231" s="29"/>
    </row>
    <row r="232" spans="23:48" x14ac:dyDescent="0.3">
      <c r="W232" s="25"/>
      <c r="Y232" s="25"/>
      <c r="AF232" s="25"/>
      <c r="AG232" s="25"/>
      <c r="AH232" s="25"/>
      <c r="AI232" s="25"/>
      <c r="AV232" s="29"/>
    </row>
    <row r="233" spans="23:48" x14ac:dyDescent="0.3">
      <c r="W233" s="25"/>
      <c r="Y233" s="25"/>
      <c r="AF233" s="25"/>
      <c r="AG233" s="25"/>
      <c r="AH233" s="25"/>
      <c r="AI233" s="25"/>
      <c r="AV233" s="29"/>
    </row>
    <row r="234" spans="23:48" x14ac:dyDescent="0.3">
      <c r="W234" s="25"/>
      <c r="Y234" s="25"/>
      <c r="AF234" s="25"/>
      <c r="AG234" s="25"/>
      <c r="AH234" s="25"/>
      <c r="AI234" s="25"/>
      <c r="AV234" s="29"/>
    </row>
    <row r="235" spans="23:48" x14ac:dyDescent="0.3">
      <c r="W235" s="25"/>
      <c r="Y235" s="25"/>
      <c r="AF235" s="25"/>
      <c r="AG235" s="25"/>
      <c r="AH235" s="25"/>
      <c r="AI235" s="25"/>
      <c r="AV235" s="29"/>
    </row>
    <row r="236" spans="23:48" x14ac:dyDescent="0.3">
      <c r="W236" s="25"/>
      <c r="Y236" s="25"/>
      <c r="AF236" s="25"/>
      <c r="AG236" s="25"/>
      <c r="AH236" s="25"/>
      <c r="AI236" s="25"/>
      <c r="AV236" s="29"/>
    </row>
    <row r="237" spans="23:48" x14ac:dyDescent="0.3">
      <c r="W237" s="25"/>
      <c r="Y237" s="25"/>
      <c r="AF237" s="25"/>
      <c r="AG237" s="25"/>
      <c r="AH237" s="25"/>
      <c r="AI237" s="25"/>
      <c r="AV237" s="29"/>
    </row>
    <row r="238" spans="23:48" x14ac:dyDescent="0.3">
      <c r="W238" s="25"/>
      <c r="Y238" s="25"/>
      <c r="AF238" s="25"/>
      <c r="AG238" s="25"/>
      <c r="AH238" s="25"/>
      <c r="AI238" s="25"/>
      <c r="AV238" s="29"/>
    </row>
    <row r="239" spans="23:48" x14ac:dyDescent="0.3">
      <c r="W239" s="25"/>
      <c r="Y239" s="25"/>
      <c r="AF239" s="25"/>
      <c r="AG239" s="25"/>
      <c r="AH239" s="25"/>
      <c r="AI239" s="25"/>
      <c r="AV239" s="29"/>
    </row>
    <row r="240" spans="23:48" x14ac:dyDescent="0.3">
      <c r="W240" s="25"/>
      <c r="Y240" s="25"/>
      <c r="AF240" s="25"/>
      <c r="AG240" s="25"/>
      <c r="AH240" s="25"/>
      <c r="AI240" s="25"/>
      <c r="AV240" s="29"/>
    </row>
    <row r="241" spans="23:48" x14ac:dyDescent="0.3">
      <c r="W241" s="25"/>
      <c r="Y241" s="25"/>
      <c r="AF241" s="25"/>
      <c r="AG241" s="25"/>
      <c r="AH241" s="25"/>
      <c r="AI241" s="25"/>
      <c r="AV241" s="29"/>
    </row>
    <row r="242" spans="23:48" x14ac:dyDescent="0.3">
      <c r="W242" s="25"/>
      <c r="Y242" s="25"/>
      <c r="AF242" s="25"/>
      <c r="AG242" s="25"/>
      <c r="AH242" s="25"/>
      <c r="AI242" s="25"/>
      <c r="AV242" s="29"/>
    </row>
    <row r="243" spans="23:48" x14ac:dyDescent="0.3">
      <c r="W243" s="25"/>
      <c r="Y243" s="25"/>
      <c r="AF243" s="25"/>
      <c r="AG243" s="25"/>
      <c r="AH243" s="25"/>
      <c r="AI243" s="25"/>
      <c r="AV243" s="29"/>
    </row>
    <row r="244" spans="23:48" x14ac:dyDescent="0.3">
      <c r="W244" s="25"/>
      <c r="Y244" s="25"/>
      <c r="AF244" s="25"/>
      <c r="AG244" s="25"/>
      <c r="AH244" s="25"/>
      <c r="AI244" s="25"/>
      <c r="AV244" s="29"/>
    </row>
    <row r="245" spans="23:48" x14ac:dyDescent="0.3">
      <c r="W245" s="25"/>
      <c r="Y245" s="25"/>
      <c r="AF245" s="25"/>
      <c r="AG245" s="25"/>
      <c r="AH245" s="25"/>
      <c r="AI245" s="25"/>
      <c r="AV245" s="29"/>
    </row>
    <row r="246" spans="23:48" x14ac:dyDescent="0.3">
      <c r="W246" s="25"/>
      <c r="Y246" s="25"/>
      <c r="AF246" s="25"/>
      <c r="AG246" s="25"/>
      <c r="AH246" s="25"/>
      <c r="AI246" s="25"/>
      <c r="AV246" s="29"/>
    </row>
    <row r="247" spans="23:48" x14ac:dyDescent="0.3">
      <c r="W247" s="25"/>
      <c r="Y247" s="25"/>
      <c r="AF247" s="25"/>
      <c r="AG247" s="25"/>
      <c r="AH247" s="25"/>
      <c r="AI247" s="25"/>
      <c r="AV247" s="29"/>
    </row>
    <row r="248" spans="23:48" x14ac:dyDescent="0.3">
      <c r="W248" s="25"/>
      <c r="Y248" s="25"/>
      <c r="AF248" s="25"/>
      <c r="AG248" s="25"/>
      <c r="AH248" s="25"/>
      <c r="AI248" s="25"/>
      <c r="AV248" s="29"/>
    </row>
    <row r="249" spans="23:48" x14ac:dyDescent="0.3">
      <c r="W249" s="25"/>
      <c r="Y249" s="25"/>
      <c r="AF249" s="25"/>
      <c r="AG249" s="25"/>
      <c r="AH249" s="25"/>
      <c r="AI249" s="25"/>
      <c r="AV249" s="29"/>
    </row>
    <row r="250" spans="23:48" x14ac:dyDescent="0.3">
      <c r="W250" s="25"/>
      <c r="Y250" s="25"/>
      <c r="AF250" s="25"/>
      <c r="AG250" s="25"/>
      <c r="AH250" s="25"/>
      <c r="AI250" s="25"/>
      <c r="AV250" s="29"/>
    </row>
    <row r="251" spans="23:48" x14ac:dyDescent="0.3">
      <c r="W251" s="25"/>
      <c r="Y251" s="25"/>
      <c r="AF251" s="25"/>
      <c r="AG251" s="25"/>
      <c r="AH251" s="25"/>
      <c r="AI251" s="25"/>
      <c r="AV251" s="29"/>
    </row>
    <row r="252" spans="23:48" x14ac:dyDescent="0.3">
      <c r="W252" s="25"/>
      <c r="Y252" s="25"/>
      <c r="AF252" s="25"/>
      <c r="AG252" s="25"/>
      <c r="AH252" s="25"/>
      <c r="AI252" s="25"/>
      <c r="AV252" s="29"/>
    </row>
    <row r="253" spans="23:48" x14ac:dyDescent="0.3">
      <c r="W253" s="25"/>
      <c r="Y253" s="25"/>
      <c r="AF253" s="25"/>
      <c r="AG253" s="25"/>
      <c r="AH253" s="25"/>
      <c r="AI253" s="25"/>
      <c r="AV253" s="29"/>
    </row>
    <row r="254" spans="23:48" x14ac:dyDescent="0.3">
      <c r="W254" s="25"/>
      <c r="Y254" s="25"/>
      <c r="AF254" s="25"/>
      <c r="AG254" s="25"/>
      <c r="AH254" s="25"/>
      <c r="AI254" s="25"/>
      <c r="AV254" s="29"/>
    </row>
    <row r="255" spans="23:48" x14ac:dyDescent="0.3">
      <c r="W255" s="25"/>
      <c r="Y255" s="25"/>
      <c r="AF255" s="25"/>
      <c r="AG255" s="25"/>
      <c r="AH255" s="25"/>
      <c r="AI255" s="25"/>
      <c r="AV255" s="29"/>
    </row>
    <row r="256" spans="23:48" x14ac:dyDescent="0.3">
      <c r="W256" s="25"/>
      <c r="Y256" s="25"/>
      <c r="AF256" s="25"/>
      <c r="AG256" s="25"/>
      <c r="AH256" s="25"/>
      <c r="AI256" s="25"/>
      <c r="AV256" s="29"/>
    </row>
    <row r="257" spans="23:48" x14ac:dyDescent="0.3">
      <c r="W257" s="25"/>
      <c r="Y257" s="25"/>
      <c r="AF257" s="25"/>
      <c r="AG257" s="25"/>
      <c r="AH257" s="25"/>
      <c r="AI257" s="25"/>
      <c r="AV257" s="29"/>
    </row>
    <row r="258" spans="23:48" x14ac:dyDescent="0.3">
      <c r="W258" s="25"/>
      <c r="Y258" s="25"/>
      <c r="AF258" s="25"/>
      <c r="AG258" s="25"/>
      <c r="AH258" s="25"/>
      <c r="AI258" s="25"/>
      <c r="AV258" s="29"/>
    </row>
    <row r="259" spans="23:48" x14ac:dyDescent="0.3">
      <c r="W259" s="25"/>
      <c r="Y259" s="25"/>
      <c r="AF259" s="25"/>
      <c r="AG259" s="25"/>
      <c r="AH259" s="25"/>
      <c r="AI259" s="25"/>
      <c r="AV259" s="29"/>
    </row>
    <row r="260" spans="23:48" x14ac:dyDescent="0.3">
      <c r="W260" s="25"/>
      <c r="Y260" s="25"/>
      <c r="AF260" s="25"/>
      <c r="AG260" s="25"/>
      <c r="AH260" s="25"/>
      <c r="AI260" s="25"/>
      <c r="AV260" s="29"/>
    </row>
    <row r="261" spans="23:48" x14ac:dyDescent="0.3">
      <c r="W261" s="25"/>
      <c r="Y261" s="25"/>
      <c r="AF261" s="25"/>
      <c r="AG261" s="25"/>
      <c r="AH261" s="25"/>
      <c r="AI261" s="25"/>
      <c r="AV261" s="29"/>
    </row>
    <row r="262" spans="23:48" x14ac:dyDescent="0.3">
      <c r="W262" s="25"/>
      <c r="Y262" s="25"/>
      <c r="AF262" s="25"/>
      <c r="AG262" s="25"/>
      <c r="AH262" s="25"/>
      <c r="AI262" s="25"/>
      <c r="AV262" s="29"/>
    </row>
    <row r="263" spans="23:48" x14ac:dyDescent="0.3">
      <c r="W263" s="25"/>
      <c r="Y263" s="25"/>
      <c r="AF263" s="25"/>
      <c r="AG263" s="25"/>
      <c r="AH263" s="25"/>
      <c r="AI263" s="25"/>
      <c r="AV263" s="29"/>
    </row>
    <row r="264" spans="23:48" x14ac:dyDescent="0.3">
      <c r="W264" s="25"/>
      <c r="Y264" s="25"/>
      <c r="AF264" s="25"/>
      <c r="AG264" s="25"/>
      <c r="AH264" s="25"/>
      <c r="AI264" s="25"/>
      <c r="AV264" s="29"/>
    </row>
    <row r="265" spans="23:48" x14ac:dyDescent="0.3">
      <c r="W265" s="25"/>
      <c r="Y265" s="25"/>
      <c r="AF265" s="25"/>
      <c r="AG265" s="25"/>
      <c r="AH265" s="25"/>
      <c r="AI265" s="25"/>
      <c r="AV265" s="29"/>
    </row>
    <row r="266" spans="23:48" x14ac:dyDescent="0.3">
      <c r="W266" s="25"/>
      <c r="Y266" s="25"/>
      <c r="AF266" s="25"/>
      <c r="AG266" s="25"/>
      <c r="AH266" s="25"/>
      <c r="AI266" s="25"/>
      <c r="AV266" s="29"/>
    </row>
    <row r="267" spans="23:48" x14ac:dyDescent="0.3">
      <c r="W267" s="25"/>
      <c r="Y267" s="25"/>
      <c r="AF267" s="25"/>
      <c r="AG267" s="25"/>
      <c r="AH267" s="25"/>
      <c r="AI267" s="25"/>
      <c r="AV267" s="29"/>
    </row>
    <row r="268" spans="23:48" x14ac:dyDescent="0.3">
      <c r="W268" s="25"/>
      <c r="Y268" s="25"/>
      <c r="AF268" s="25"/>
      <c r="AG268" s="25"/>
      <c r="AH268" s="25"/>
      <c r="AI268" s="25"/>
      <c r="AV268" s="29"/>
    </row>
    <row r="269" spans="23:48" x14ac:dyDescent="0.3">
      <c r="W269" s="25"/>
      <c r="Y269" s="25"/>
      <c r="AF269" s="25"/>
      <c r="AG269" s="25"/>
      <c r="AH269" s="25"/>
      <c r="AI269" s="25"/>
      <c r="AV269" s="29"/>
    </row>
    <row r="270" spans="23:48" x14ac:dyDescent="0.3">
      <c r="W270" s="25"/>
      <c r="Y270" s="25"/>
      <c r="AF270" s="25"/>
      <c r="AG270" s="25"/>
      <c r="AH270" s="25"/>
      <c r="AI270" s="25"/>
      <c r="AV270" s="29"/>
    </row>
    <row r="271" spans="23:48" x14ac:dyDescent="0.3">
      <c r="W271" s="25"/>
      <c r="Y271" s="25"/>
      <c r="AF271" s="25"/>
      <c r="AG271" s="25"/>
      <c r="AH271" s="25"/>
      <c r="AI271" s="25"/>
      <c r="AV271" s="29"/>
    </row>
    <row r="272" spans="23:48" x14ac:dyDescent="0.3">
      <c r="W272" s="25"/>
      <c r="Y272" s="25"/>
      <c r="AF272" s="25"/>
      <c r="AG272" s="25"/>
      <c r="AH272" s="25"/>
      <c r="AI272" s="25"/>
      <c r="AV272" s="29"/>
    </row>
    <row r="273" spans="23:48" x14ac:dyDescent="0.3">
      <c r="W273" s="25"/>
      <c r="Y273" s="25"/>
      <c r="AF273" s="25"/>
      <c r="AG273" s="25"/>
      <c r="AH273" s="25"/>
      <c r="AI273" s="25"/>
      <c r="AV273" s="29"/>
    </row>
    <row r="274" spans="23:48" x14ac:dyDescent="0.3">
      <c r="W274" s="25"/>
      <c r="Y274" s="25"/>
      <c r="AF274" s="25"/>
      <c r="AG274" s="25"/>
      <c r="AH274" s="25"/>
      <c r="AI274" s="25"/>
      <c r="AV274" s="29"/>
    </row>
    <row r="275" spans="23:48" x14ac:dyDescent="0.3">
      <c r="W275" s="25"/>
      <c r="Y275" s="25"/>
      <c r="AF275" s="25"/>
      <c r="AG275" s="25"/>
      <c r="AH275" s="25"/>
      <c r="AI275" s="25"/>
      <c r="AV275" s="29"/>
    </row>
    <row r="276" spans="23:48" x14ac:dyDescent="0.3">
      <c r="W276" s="25"/>
      <c r="Y276" s="25"/>
      <c r="AF276" s="25"/>
      <c r="AG276" s="25"/>
      <c r="AH276" s="25"/>
      <c r="AI276" s="25"/>
      <c r="AV276" s="29"/>
    </row>
    <row r="277" spans="23:48" x14ac:dyDescent="0.3">
      <c r="W277" s="25"/>
      <c r="Y277" s="25"/>
      <c r="AF277" s="25"/>
      <c r="AG277" s="25"/>
      <c r="AH277" s="25"/>
      <c r="AI277" s="25"/>
      <c r="AV277" s="29"/>
    </row>
    <row r="278" spans="23:48" x14ac:dyDescent="0.3">
      <c r="W278" s="25"/>
      <c r="Y278" s="25"/>
      <c r="AF278" s="25"/>
      <c r="AG278" s="25"/>
      <c r="AH278" s="25"/>
      <c r="AI278" s="25"/>
      <c r="AV278" s="29"/>
    </row>
    <row r="279" spans="23:48" x14ac:dyDescent="0.3">
      <c r="W279" s="25"/>
      <c r="Y279" s="25"/>
      <c r="AF279" s="25"/>
      <c r="AG279" s="25"/>
      <c r="AH279" s="25"/>
      <c r="AI279" s="25"/>
      <c r="AV279" s="29"/>
    </row>
    <row r="280" spans="23:48" x14ac:dyDescent="0.3">
      <c r="W280" s="25"/>
      <c r="Y280" s="25"/>
      <c r="AF280" s="25"/>
      <c r="AG280" s="25"/>
      <c r="AH280" s="25"/>
      <c r="AI280" s="25"/>
      <c r="AV280" s="29"/>
    </row>
    <row r="281" spans="23:48" x14ac:dyDescent="0.3">
      <c r="W281" s="25"/>
      <c r="Y281" s="25"/>
      <c r="AF281" s="25"/>
      <c r="AG281" s="25"/>
      <c r="AH281" s="25"/>
      <c r="AI281" s="25"/>
      <c r="AV281" s="29"/>
    </row>
    <row r="282" spans="23:48" x14ac:dyDescent="0.3">
      <c r="W282" s="25"/>
      <c r="Y282" s="25"/>
      <c r="AF282" s="25"/>
      <c r="AG282" s="25"/>
      <c r="AH282" s="25"/>
      <c r="AI282" s="25"/>
      <c r="AV282" s="29"/>
    </row>
    <row r="283" spans="23:48" x14ac:dyDescent="0.3">
      <c r="W283" s="25"/>
      <c r="Y283" s="25"/>
      <c r="AF283" s="25"/>
      <c r="AG283" s="25"/>
      <c r="AH283" s="25"/>
      <c r="AI283" s="25"/>
      <c r="AV283" s="29"/>
    </row>
    <row r="284" spans="23:48" x14ac:dyDescent="0.3">
      <c r="W284" s="25"/>
      <c r="Y284" s="25"/>
      <c r="AF284" s="25"/>
      <c r="AG284" s="25"/>
      <c r="AH284" s="25"/>
      <c r="AI284" s="25"/>
      <c r="AV284" s="29"/>
    </row>
    <row r="285" spans="23:48" x14ac:dyDescent="0.3">
      <c r="W285" s="25"/>
      <c r="Y285" s="25"/>
      <c r="AF285" s="25"/>
      <c r="AG285" s="25"/>
      <c r="AH285" s="25"/>
      <c r="AI285" s="25"/>
      <c r="AV285" s="29"/>
    </row>
    <row r="286" spans="23:48" x14ac:dyDescent="0.3">
      <c r="W286" s="25"/>
      <c r="Y286" s="25"/>
      <c r="AF286" s="25"/>
      <c r="AG286" s="25"/>
      <c r="AH286" s="25"/>
      <c r="AI286" s="25"/>
      <c r="AV286" s="29"/>
    </row>
    <row r="287" spans="23:48" x14ac:dyDescent="0.3">
      <c r="W287" s="25"/>
      <c r="Y287" s="25"/>
      <c r="AF287" s="25"/>
      <c r="AG287" s="25"/>
      <c r="AH287" s="25"/>
      <c r="AI287" s="25"/>
      <c r="AV287" s="29"/>
    </row>
    <row r="288" spans="23:48" x14ac:dyDescent="0.3">
      <c r="W288" s="25"/>
      <c r="Y288" s="25"/>
      <c r="AF288" s="25"/>
      <c r="AG288" s="25"/>
      <c r="AH288" s="25"/>
      <c r="AI288" s="25"/>
      <c r="AV288" s="29"/>
    </row>
    <row r="289" spans="23:48" x14ac:dyDescent="0.3">
      <c r="W289" s="25"/>
      <c r="Y289" s="25"/>
      <c r="AF289" s="25"/>
      <c r="AG289" s="25"/>
      <c r="AH289" s="25"/>
      <c r="AI289" s="25"/>
      <c r="AV289" s="29"/>
    </row>
    <row r="290" spans="23:48" x14ac:dyDescent="0.3">
      <c r="W290" s="25"/>
      <c r="Y290" s="25"/>
      <c r="AF290" s="25"/>
      <c r="AG290" s="25"/>
      <c r="AH290" s="25"/>
      <c r="AI290" s="25"/>
      <c r="AV290" s="29"/>
    </row>
    <row r="291" spans="23:48" x14ac:dyDescent="0.3">
      <c r="W291" s="25"/>
      <c r="Y291" s="25"/>
      <c r="AF291" s="25"/>
      <c r="AG291" s="25"/>
      <c r="AH291" s="25"/>
      <c r="AI291" s="25"/>
      <c r="AV291" s="29"/>
    </row>
    <row r="292" spans="23:48" x14ac:dyDescent="0.3">
      <c r="W292" s="25"/>
      <c r="Y292" s="25"/>
      <c r="AF292" s="25"/>
      <c r="AG292" s="25"/>
      <c r="AH292" s="25"/>
      <c r="AI292" s="25"/>
      <c r="AV292" s="29"/>
    </row>
    <row r="293" spans="23:48" x14ac:dyDescent="0.3">
      <c r="W293" s="25"/>
      <c r="Y293" s="25"/>
      <c r="AF293" s="25"/>
      <c r="AG293" s="25"/>
      <c r="AH293" s="25"/>
      <c r="AI293" s="25"/>
      <c r="AV293" s="29"/>
    </row>
    <row r="294" spans="23:48" x14ac:dyDescent="0.3">
      <c r="W294" s="25"/>
      <c r="Y294" s="25"/>
      <c r="AF294" s="25"/>
      <c r="AG294" s="25"/>
      <c r="AH294" s="25"/>
      <c r="AI294" s="25"/>
      <c r="AV294" s="29"/>
    </row>
    <row r="295" spans="23:48" x14ac:dyDescent="0.3">
      <c r="W295" s="25"/>
      <c r="Y295" s="25"/>
      <c r="AF295" s="25"/>
      <c r="AG295" s="25"/>
      <c r="AH295" s="25"/>
      <c r="AI295" s="25"/>
      <c r="AV295" s="29"/>
    </row>
    <row r="296" spans="23:48" x14ac:dyDescent="0.3">
      <c r="W296" s="25"/>
      <c r="Y296" s="25"/>
      <c r="AF296" s="25"/>
      <c r="AG296" s="25"/>
      <c r="AH296" s="25"/>
      <c r="AI296" s="25"/>
      <c r="AV296" s="29"/>
    </row>
    <row r="297" spans="23:48" x14ac:dyDescent="0.3">
      <c r="W297" s="25"/>
      <c r="Y297" s="25"/>
      <c r="AF297" s="25"/>
      <c r="AG297" s="25"/>
      <c r="AH297" s="25"/>
      <c r="AI297" s="25"/>
      <c r="AV297" s="29"/>
    </row>
    <row r="298" spans="23:48" x14ac:dyDescent="0.3">
      <c r="W298" s="25"/>
      <c r="Y298" s="25"/>
      <c r="AF298" s="25"/>
      <c r="AG298" s="25"/>
      <c r="AH298" s="25"/>
      <c r="AI298" s="25"/>
      <c r="AV298" s="29"/>
    </row>
    <row r="299" spans="23:48" x14ac:dyDescent="0.3">
      <c r="W299" s="25"/>
      <c r="Y299" s="25"/>
      <c r="AF299" s="25"/>
      <c r="AG299" s="25"/>
      <c r="AH299" s="25"/>
      <c r="AI299" s="25"/>
      <c r="AV299" s="29"/>
    </row>
    <row r="300" spans="23:48" x14ac:dyDescent="0.3">
      <c r="W300" s="25"/>
      <c r="Y300" s="25"/>
      <c r="AF300" s="25"/>
      <c r="AG300" s="25"/>
      <c r="AH300" s="25"/>
      <c r="AI300" s="25"/>
      <c r="AV300" s="29"/>
    </row>
    <row r="301" spans="23:48" x14ac:dyDescent="0.3">
      <c r="W301" s="25"/>
      <c r="Y301" s="25"/>
      <c r="AF301" s="25"/>
      <c r="AG301" s="25"/>
      <c r="AH301" s="25"/>
      <c r="AI301" s="25"/>
      <c r="AV301" s="29"/>
    </row>
    <row r="302" spans="23:48" x14ac:dyDescent="0.3">
      <c r="W302" s="25"/>
      <c r="Y302" s="25"/>
      <c r="AF302" s="25"/>
      <c r="AG302" s="25"/>
      <c r="AH302" s="25"/>
      <c r="AI302" s="25"/>
      <c r="AV302" s="29"/>
    </row>
    <row r="303" spans="23:48" x14ac:dyDescent="0.3">
      <c r="W303" s="25"/>
      <c r="Y303" s="25"/>
      <c r="AF303" s="25"/>
      <c r="AG303" s="25"/>
      <c r="AH303" s="25"/>
      <c r="AI303" s="25"/>
      <c r="AV303" s="29"/>
    </row>
    <row r="304" spans="23:48" x14ac:dyDescent="0.3">
      <c r="W304" s="25"/>
      <c r="Y304" s="25"/>
      <c r="AF304" s="25"/>
      <c r="AG304" s="25"/>
      <c r="AH304" s="25"/>
      <c r="AI304" s="25"/>
      <c r="AV304" s="29"/>
    </row>
    <row r="305" spans="23:48" x14ac:dyDescent="0.3">
      <c r="W305" s="25"/>
      <c r="Y305" s="25"/>
      <c r="AF305" s="25"/>
      <c r="AG305" s="25"/>
      <c r="AH305" s="25"/>
      <c r="AI305" s="25"/>
      <c r="AV305" s="29"/>
    </row>
    <row r="306" spans="23:48" x14ac:dyDescent="0.3">
      <c r="W306" s="25"/>
      <c r="Y306" s="25"/>
      <c r="AF306" s="25"/>
      <c r="AG306" s="25"/>
      <c r="AH306" s="25"/>
      <c r="AI306" s="25"/>
      <c r="AV306" s="29"/>
    </row>
    <row r="307" spans="23:48" x14ac:dyDescent="0.3">
      <c r="W307" s="25"/>
      <c r="Y307" s="25"/>
      <c r="AF307" s="25"/>
      <c r="AG307" s="25"/>
      <c r="AH307" s="25"/>
      <c r="AI307" s="25"/>
      <c r="AV307" s="29"/>
    </row>
    <row r="308" spans="23:48" x14ac:dyDescent="0.3">
      <c r="W308" s="25"/>
      <c r="Y308" s="25"/>
      <c r="AF308" s="25"/>
      <c r="AG308" s="25"/>
      <c r="AH308" s="25"/>
      <c r="AI308" s="25"/>
      <c r="AV308" s="29"/>
    </row>
    <row r="309" spans="23:48" x14ac:dyDescent="0.3">
      <c r="W309" s="25"/>
      <c r="Y309" s="25"/>
      <c r="AF309" s="25"/>
      <c r="AG309" s="25"/>
      <c r="AH309" s="25"/>
      <c r="AI309" s="25"/>
      <c r="AV309" s="29"/>
    </row>
    <row r="310" spans="23:48" x14ac:dyDescent="0.3">
      <c r="W310" s="25"/>
      <c r="Y310" s="25"/>
      <c r="AF310" s="25"/>
      <c r="AG310" s="25"/>
      <c r="AH310" s="25"/>
      <c r="AI310" s="25"/>
      <c r="AV310" s="29"/>
    </row>
    <row r="311" spans="23:48" x14ac:dyDescent="0.3">
      <c r="W311" s="25"/>
      <c r="Y311" s="25"/>
      <c r="AF311" s="25"/>
      <c r="AG311" s="25"/>
      <c r="AH311" s="25"/>
      <c r="AI311" s="25"/>
      <c r="AV311" s="29"/>
    </row>
    <row r="312" spans="23:48" x14ac:dyDescent="0.3">
      <c r="W312" s="25"/>
      <c r="Y312" s="25"/>
      <c r="AF312" s="25"/>
      <c r="AG312" s="25"/>
      <c r="AH312" s="25"/>
      <c r="AI312" s="25"/>
      <c r="AV312" s="29"/>
    </row>
    <row r="313" spans="23:48" x14ac:dyDescent="0.3">
      <c r="W313" s="25"/>
      <c r="Y313" s="25"/>
      <c r="AF313" s="25"/>
      <c r="AG313" s="25"/>
      <c r="AH313" s="25"/>
      <c r="AI313" s="25"/>
      <c r="AV313" s="29"/>
    </row>
    <row r="314" spans="23:48" x14ac:dyDescent="0.3">
      <c r="W314" s="25"/>
      <c r="Y314" s="25"/>
      <c r="AF314" s="25"/>
      <c r="AG314" s="25"/>
      <c r="AH314" s="25"/>
      <c r="AI314" s="25"/>
      <c r="AV314" s="29"/>
    </row>
  </sheetData>
  <sheetProtection formatCells="0" formatColumns="0" formatRows="0"/>
  <autoFilter ref="A1:BK22" xr:uid="{00000000-0009-0000-0000-000007000000}">
    <filterColumn colId="0" showButton="0"/>
    <filterColumn colId="1" showButton="0"/>
    <filterColumn colId="2" showButton="0"/>
    <filterColumn colId="3" showButton="0"/>
    <filterColumn colId="4" showButton="0"/>
    <filterColumn colId="5" showButton="0"/>
    <filterColumn colId="6" showButton="0"/>
    <filterColumn colId="7" showButton="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filterColumn colId="18" showButton="0"/>
    <filterColumn colId="20" showButton="0"/>
    <filterColumn colId="21" showButton="0"/>
    <filterColumn colId="22" showButton="0"/>
    <filterColumn colId="23" showButton="0"/>
    <filterColumn colId="24" showButton="0"/>
    <filterColumn colId="25" showButton="0"/>
    <filterColumn colId="26" showButton="0"/>
    <filterColumn colId="28" showButton="0"/>
    <filterColumn colId="29" showButton="0"/>
    <filterColumn colId="30" showButton="0"/>
    <filterColumn colId="31" showButton="0"/>
    <filterColumn colId="32" showButton="0"/>
    <filterColumn colId="33" showButton="0"/>
    <filterColumn colId="34" showButton="0"/>
    <filterColumn colId="35" showButton="0"/>
    <filterColumn colId="36" showButton="0"/>
    <filterColumn colId="37" showButton="0"/>
    <filterColumn colId="38" showButton="0"/>
    <filterColumn colId="39" showButton="0"/>
    <filterColumn colId="40" showButton="0"/>
    <filterColumn colId="41" showButton="0"/>
    <filterColumn colId="42" showButton="0"/>
    <filterColumn colId="43" showButton="0"/>
    <filterColumn colId="44" showButton="0"/>
    <filterColumn colId="47" showButton="0"/>
    <filterColumn colId="48" showButton="0"/>
    <filterColumn colId="50" showButton="0"/>
    <filterColumn colId="51" showButton="0"/>
    <filterColumn colId="52" showButton="0"/>
    <filterColumn colId="53" showButton="0"/>
    <filterColumn colId="54" showButton="0"/>
    <filterColumn colId="55" showButton="0"/>
    <filterColumn colId="56" showButton="0"/>
    <filterColumn colId="57" showButton="0"/>
    <filterColumn colId="58" showButton="0"/>
    <filterColumn colId="59" showButton="0"/>
    <filterColumn colId="60" showButton="0"/>
    <filterColumn colId="61" showButton="0"/>
  </autoFilter>
  <mergeCells count="173">
    <mergeCell ref="AW17:AW20"/>
    <mergeCell ref="AX17:AX20"/>
    <mergeCell ref="G17:G20"/>
    <mergeCell ref="H17:H20"/>
    <mergeCell ref="I17:I20"/>
    <mergeCell ref="V17:V20"/>
    <mergeCell ref="W17:W20"/>
    <mergeCell ref="A17:A20"/>
    <mergeCell ref="B17:B20"/>
    <mergeCell ref="C17:C20"/>
    <mergeCell ref="D17:D20"/>
    <mergeCell ref="E17:E20"/>
    <mergeCell ref="F17:F20"/>
    <mergeCell ref="J17:J20"/>
    <mergeCell ref="K17:K20"/>
    <mergeCell ref="L17:L20"/>
    <mergeCell ref="AB17:AB20"/>
    <mergeCell ref="S17:S20"/>
    <mergeCell ref="T17:T20"/>
    <mergeCell ref="X17:X20"/>
    <mergeCell ref="Y17:Y20"/>
    <mergeCell ref="Z17:Z20"/>
    <mergeCell ref="AA17:AA20"/>
    <mergeCell ref="AB4:AB5"/>
    <mergeCell ref="AX11:AX16"/>
    <mergeCell ref="A11:A16"/>
    <mergeCell ref="B11:B16"/>
    <mergeCell ref="C11:C16"/>
    <mergeCell ref="D11:D16"/>
    <mergeCell ref="E11:E16"/>
    <mergeCell ref="F11:F16"/>
    <mergeCell ref="G11:G16"/>
    <mergeCell ref="H11:H16"/>
    <mergeCell ref="I11:I16"/>
    <mergeCell ref="V11:V16"/>
    <mergeCell ref="W11:W16"/>
    <mergeCell ref="Y11:Y16"/>
    <mergeCell ref="M11:M16"/>
    <mergeCell ref="N11:N16"/>
    <mergeCell ref="O11:O16"/>
    <mergeCell ref="AB11:AB16"/>
    <mergeCell ref="S11:S16"/>
    <mergeCell ref="T11:T16"/>
    <mergeCell ref="Z11:Z16"/>
    <mergeCell ref="AA11:AA16"/>
    <mergeCell ref="P11:P16"/>
    <mergeCell ref="Q11:Q16"/>
    <mergeCell ref="G3:H3"/>
    <mergeCell ref="C4:C5"/>
    <mergeCell ref="D4:D5"/>
    <mergeCell ref="E4:E5"/>
    <mergeCell ref="F4:F5"/>
    <mergeCell ref="X11:X16"/>
    <mergeCell ref="X6:X10"/>
    <mergeCell ref="AW6:AW10"/>
    <mergeCell ref="A6:A10"/>
    <mergeCell ref="B6:B10"/>
    <mergeCell ref="C6:C10"/>
    <mergeCell ref="D6:D10"/>
    <mergeCell ref="E6:E10"/>
    <mergeCell ref="F6:F10"/>
    <mergeCell ref="G6:G10"/>
    <mergeCell ref="H6:H10"/>
    <mergeCell ref="X4:X5"/>
    <mergeCell ref="Y4:Y5"/>
    <mergeCell ref="Z4:Z5"/>
    <mergeCell ref="AA4:AA5"/>
    <mergeCell ref="AW4:AW5"/>
    <mergeCell ref="G4:G5"/>
    <mergeCell ref="H4:H5"/>
    <mergeCell ref="AW11:AW16"/>
    <mergeCell ref="AI2:AI3"/>
    <mergeCell ref="I6:I10"/>
    <mergeCell ref="V6:V10"/>
    <mergeCell ref="W6:W10"/>
    <mergeCell ref="BC2:BC3"/>
    <mergeCell ref="BD2:BD3"/>
    <mergeCell ref="V4:V5"/>
    <mergeCell ref="W4:W5"/>
    <mergeCell ref="AX6:AX10"/>
    <mergeCell ref="AX4:AX5"/>
    <mergeCell ref="I4:I5"/>
    <mergeCell ref="A1:T2"/>
    <mergeCell ref="S4:S5"/>
    <mergeCell ref="T4:T5"/>
    <mergeCell ref="AC1:AT1"/>
    <mergeCell ref="AV1:AX1"/>
    <mergeCell ref="M4:M5"/>
    <mergeCell ref="N4:N5"/>
    <mergeCell ref="O4:O5"/>
    <mergeCell ref="P4:P5"/>
    <mergeCell ref="Q4:Q5"/>
    <mergeCell ref="R4:R5"/>
    <mergeCell ref="A4:A5"/>
    <mergeCell ref="B4:B5"/>
    <mergeCell ref="U1:AB2"/>
    <mergeCell ref="AY1:BQ1"/>
    <mergeCell ref="BA2:BA3"/>
    <mergeCell ref="BB2:BB3"/>
    <mergeCell ref="AB6:AB10"/>
    <mergeCell ref="S6:S10"/>
    <mergeCell ref="T6:T10"/>
    <mergeCell ref="Y6:Y10"/>
    <mergeCell ref="Z6:Z10"/>
    <mergeCell ref="AA6:AA10"/>
    <mergeCell ref="U4:U5"/>
    <mergeCell ref="U6:U10"/>
    <mergeCell ref="BE2:BQ2"/>
    <mergeCell ref="AK3:AL3"/>
    <mergeCell ref="AM3:AN3"/>
    <mergeCell ref="AO3:AP3"/>
    <mergeCell ref="AR3:AS3"/>
    <mergeCell ref="AJ2:AT2"/>
    <mergeCell ref="AU2:AW3"/>
    <mergeCell ref="AX2:AX3"/>
    <mergeCell ref="AY2:AZ3"/>
    <mergeCell ref="AC2:AC3"/>
    <mergeCell ref="AD2:AD3"/>
    <mergeCell ref="AE2:AH2"/>
    <mergeCell ref="U11:U16"/>
    <mergeCell ref="M17:M20"/>
    <mergeCell ref="N17:N20"/>
    <mergeCell ref="O17:O20"/>
    <mergeCell ref="P17:P20"/>
    <mergeCell ref="Q17:Q20"/>
    <mergeCell ref="R17:R20"/>
    <mergeCell ref="U17:U20"/>
    <mergeCell ref="J4:J5"/>
    <mergeCell ref="K4:K5"/>
    <mergeCell ref="L4:L5"/>
    <mergeCell ref="J6:J10"/>
    <mergeCell ref="K6:K10"/>
    <mergeCell ref="L6:L10"/>
    <mergeCell ref="J11:J16"/>
    <mergeCell ref="K11:K16"/>
    <mergeCell ref="L11:L16"/>
    <mergeCell ref="M6:M10"/>
    <mergeCell ref="N6:N10"/>
    <mergeCell ref="O6:O10"/>
    <mergeCell ref="P6:P10"/>
    <mergeCell ref="Q6:Q10"/>
    <mergeCell ref="R6:R10"/>
    <mergeCell ref="R11:R16"/>
    <mergeCell ref="A21:A22"/>
    <mergeCell ref="B21:B22"/>
    <mergeCell ref="C21:C22"/>
    <mergeCell ref="D21:D22"/>
    <mergeCell ref="E21:E22"/>
    <mergeCell ref="F21:F22"/>
    <mergeCell ref="G21:G22"/>
    <mergeCell ref="H21:H22"/>
    <mergeCell ref="I21:I22"/>
    <mergeCell ref="J21:J22"/>
    <mergeCell ref="K21:K22"/>
    <mergeCell ref="L21:L22"/>
    <mergeCell ref="M21:M22"/>
    <mergeCell ref="N21:N22"/>
    <mergeCell ref="O21:O22"/>
    <mergeCell ref="P21:P22"/>
    <mergeCell ref="Q21:Q22"/>
    <mergeCell ref="R21:R22"/>
    <mergeCell ref="AB21:AB22"/>
    <mergeCell ref="AW21:AW22"/>
    <mergeCell ref="AX21:AX22"/>
    <mergeCell ref="S21:S22"/>
    <mergeCell ref="T21:T22"/>
    <mergeCell ref="U21:U22"/>
    <mergeCell ref="V21:V22"/>
    <mergeCell ref="W21:W22"/>
    <mergeCell ref="X21:X22"/>
    <mergeCell ref="Y21:Y22"/>
    <mergeCell ref="Z21:Z22"/>
    <mergeCell ref="AA21:AA22"/>
  </mergeCells>
  <conditionalFormatting sqref="AC6">
    <cfRule type="containsText" dxfId="8516" priority="928" operator="containsText" text="BAJA">
      <formula>NOT(ISERROR(SEARCH("BAJA",AC6)))</formula>
    </cfRule>
    <cfRule type="containsText" dxfId="8515" priority="929" operator="containsText" text="MEDIA">
      <formula>NOT(ISERROR(SEARCH("MEDIA",AC6)))</formula>
    </cfRule>
    <cfRule type="containsText" dxfId="8514" priority="930" operator="containsText" text="ALTA">
      <formula>NOT(ISERROR(SEARCH("ALTA",AC6)))</formula>
    </cfRule>
  </conditionalFormatting>
  <conditionalFormatting sqref="AU12:AU15">
    <cfRule type="containsText" dxfId="8513" priority="784" operator="containsText" text="BAJA">
      <formula>NOT(ISERROR(SEARCH("BAJA",AU12)))</formula>
    </cfRule>
    <cfRule type="containsText" dxfId="8512" priority="785" operator="containsText" text="MEDIA">
      <formula>NOT(ISERROR(SEARCH("MEDIA",AU12)))</formula>
    </cfRule>
    <cfRule type="containsText" dxfId="8511" priority="786" operator="containsText" text="ALTA">
      <formula>NOT(ISERROR(SEARCH("ALTA",AU12)))</formula>
    </cfRule>
  </conditionalFormatting>
  <conditionalFormatting sqref="AU11">
    <cfRule type="containsText" dxfId="8510" priority="787" operator="containsText" text="BAJA">
      <formula>NOT(ISERROR(SEARCH("BAJA",AU11)))</formula>
    </cfRule>
    <cfRule type="containsText" dxfId="8509" priority="788" operator="containsText" text="MEDIA">
      <formula>NOT(ISERROR(SEARCH("MEDIA",AU11)))</formula>
    </cfRule>
    <cfRule type="containsText" dxfId="8508" priority="789" operator="containsText" text="ALTA">
      <formula>NOT(ISERROR(SEARCH("ALTA",AU11)))</formula>
    </cfRule>
  </conditionalFormatting>
  <conditionalFormatting sqref="AD11">
    <cfRule type="containsText" dxfId="8507" priority="664" operator="containsText" text="BAJA">
      <formula>NOT(ISERROR(SEARCH("BAJA",AD11)))</formula>
    </cfRule>
    <cfRule type="containsText" dxfId="8506" priority="665" operator="containsText" text="MEDIA">
      <formula>NOT(ISERROR(SEARCH("MEDIA",AD11)))</formula>
    </cfRule>
    <cfRule type="containsText" dxfId="8505" priority="666" operator="containsText" text="ALTA">
      <formula>NOT(ISERROR(SEARCH("ALTA",AD11)))</formula>
    </cfRule>
  </conditionalFormatting>
  <conditionalFormatting sqref="AD12">
    <cfRule type="containsText" dxfId="8504" priority="661" operator="containsText" text="BAJA">
      <formula>NOT(ISERROR(SEARCH("BAJA",AD12)))</formula>
    </cfRule>
    <cfRule type="containsText" dxfId="8503" priority="662" operator="containsText" text="MEDIA">
      <formula>NOT(ISERROR(SEARCH("MEDIA",AD12)))</formula>
    </cfRule>
    <cfRule type="containsText" dxfId="8502" priority="663" operator="containsText" text="ALTA">
      <formula>NOT(ISERROR(SEARCH("ALTA",AD12)))</formula>
    </cfRule>
  </conditionalFormatting>
  <conditionalFormatting sqref="AD13:AD14">
    <cfRule type="containsText" dxfId="8501" priority="658" operator="containsText" text="BAJA">
      <formula>NOT(ISERROR(SEARCH("BAJA",AD13)))</formula>
    </cfRule>
    <cfRule type="containsText" dxfId="8500" priority="659" operator="containsText" text="MEDIA">
      <formula>NOT(ISERROR(SEARCH("MEDIA",AD13)))</formula>
    </cfRule>
    <cfRule type="containsText" dxfId="8499" priority="660" operator="containsText" text="ALTA">
      <formula>NOT(ISERROR(SEARCH("ALTA",AD13)))</formula>
    </cfRule>
  </conditionalFormatting>
  <conditionalFormatting sqref="AJ4:AK5">
    <cfRule type="containsText" dxfId="8498" priority="1219" operator="containsText" text="BAJA">
      <formula>NOT(ISERROR(SEARCH("BAJA",AJ4)))</formula>
    </cfRule>
    <cfRule type="containsText" dxfId="8497" priority="1220" operator="containsText" text="MEDIA">
      <formula>NOT(ISERROR(SEARCH("MEDIA",AJ4)))</formula>
    </cfRule>
    <cfRule type="containsText" dxfId="8496" priority="1221" operator="containsText" text="ALTA">
      <formula>NOT(ISERROR(SEARCH("ALTA",AJ4)))</formula>
    </cfRule>
  </conditionalFormatting>
  <conditionalFormatting sqref="AU4:AV4">
    <cfRule type="cellIs" dxfId="8495" priority="1159" operator="greaterThan">
      <formula>75%</formula>
    </cfRule>
    <cfRule type="cellIs" dxfId="8494" priority="1160" operator="between">
      <formula>51%</formula>
      <formula>75%</formula>
    </cfRule>
    <cfRule type="cellIs" dxfId="8493" priority="1161" operator="between">
      <formula>26%</formula>
      <formula>50%</formula>
    </cfRule>
    <cfRule type="cellIs" dxfId="8492" priority="1162" operator="between">
      <formula>0%</formula>
      <formula>25%</formula>
    </cfRule>
    <cfRule type="containsText" dxfId="8491" priority="1222" operator="containsText" text="BAJA">
      <formula>NOT(ISERROR(SEARCH("BAJA",AU4)))</formula>
    </cfRule>
    <cfRule type="containsText" dxfId="8490" priority="1223" operator="containsText" text="MEDIA">
      <formula>NOT(ISERROR(SEARCH("MEDIA",AU4)))</formula>
    </cfRule>
    <cfRule type="containsText" dxfId="8489" priority="1224" operator="containsText" text="ALTA">
      <formula>NOT(ISERROR(SEARCH("ALTA",AU4)))</formula>
    </cfRule>
  </conditionalFormatting>
  <conditionalFormatting sqref="V5 V4:X4 Z4 AW4:AX4">
    <cfRule type="cellIs" dxfId="8488" priority="1188" operator="equal">
      <formula>100%</formula>
    </cfRule>
    <cfRule type="cellIs" dxfId="8487" priority="1189" operator="equal">
      <formula>80%</formula>
    </cfRule>
    <cfRule type="cellIs" dxfId="8486" priority="1190" operator="equal">
      <formula>60%</formula>
    </cfRule>
    <cfRule type="cellIs" dxfId="8485" priority="1191" operator="equal">
      <formula>40%</formula>
    </cfRule>
    <cfRule type="cellIs" dxfId="8484" priority="1192" operator="equal">
      <formula>0.2</formula>
    </cfRule>
    <cfRule type="containsText" dxfId="8483" priority="1206" operator="containsText" text="Extremo">
      <formula>NOT(ISERROR(SEARCH("Extremo",V4)))</formula>
    </cfRule>
    <cfRule type="containsText" dxfId="8482" priority="1207" operator="containsText" text="Alto">
      <formula>NOT(ISERROR(SEARCH("Alto",V4)))</formula>
    </cfRule>
    <cfRule type="containsText" dxfId="8481" priority="1208" operator="containsText" text="Bajo">
      <formula>NOT(ISERROR(SEARCH("Bajo",V4)))</formula>
    </cfRule>
    <cfRule type="containsText" dxfId="8480" priority="1209" operator="containsText" text="Catastrófico">
      <formula>NOT(ISERROR(SEARCH("Catastrófico",V4)))</formula>
    </cfRule>
    <cfRule type="containsText" dxfId="8479" priority="1210" operator="containsText" text="Mayor">
      <formula>NOT(ISERROR(SEARCH("Mayor",V4)))</formula>
    </cfRule>
    <cfRule type="containsText" dxfId="8478" priority="1211" operator="containsText" text="Moderado">
      <formula>NOT(ISERROR(SEARCH("Moderado",V4)))</formula>
    </cfRule>
    <cfRule type="containsText" dxfId="8477" priority="1212" operator="containsText" text="Menor">
      <formula>NOT(ISERROR(SEARCH("Menor",V4)))</formula>
    </cfRule>
    <cfRule type="containsText" dxfId="8476" priority="1213" operator="containsText" text="Leve">
      <formula>NOT(ISERROR(SEARCH("Leve",V4)))</formula>
    </cfRule>
    <cfRule type="containsText" dxfId="8475" priority="1214" operator="containsText" text="Muy a">
      <formula>NOT(ISERROR(SEARCH("Muy a",V4)))</formula>
    </cfRule>
    <cfRule type="containsText" dxfId="8474" priority="1215" operator="containsText" text="Muy b">
      <formula>NOT(ISERROR(SEARCH("Muy b",V4)))</formula>
    </cfRule>
    <cfRule type="containsText" dxfId="8473" priority="1216" operator="containsText" text="Baja">
      <formula>NOT(ISERROR(SEARCH("Baja",V4)))</formula>
    </cfRule>
    <cfRule type="containsText" dxfId="8472" priority="1217" operator="containsText" text="Media">
      <formula>NOT(ISERROR(SEARCH("Media",V4)))</formula>
    </cfRule>
    <cfRule type="containsText" dxfId="8471" priority="1218" operator="containsText" text="Alta">
      <formula>NOT(ISERROR(SEARCH("Alta",V4)))</formula>
    </cfRule>
  </conditionalFormatting>
  <conditionalFormatting sqref="AA4">
    <cfRule type="cellIs" dxfId="8470" priority="1166" operator="equal">
      <formula>100%</formula>
    </cfRule>
    <cfRule type="cellIs" dxfId="8469" priority="1167" operator="equal">
      <formula>75%</formula>
    </cfRule>
    <cfRule type="cellIs" dxfId="8468" priority="1168" operator="equal">
      <formula>50%</formula>
    </cfRule>
    <cfRule type="cellIs" dxfId="8467" priority="1169" operator="equal">
      <formula>25%</formula>
    </cfRule>
    <cfRule type="containsText" dxfId="8466" priority="1193" operator="containsText" text="Extremo">
      <formula>NOT(ISERROR(SEARCH("Extremo",AA4)))</formula>
    </cfRule>
    <cfRule type="containsText" dxfId="8465" priority="1194" operator="containsText" text="Alto">
      <formula>NOT(ISERROR(SEARCH("Alto",AA4)))</formula>
    </cfRule>
    <cfRule type="containsText" dxfId="8464" priority="1195" operator="containsText" text="Bajo">
      <formula>NOT(ISERROR(SEARCH("Bajo",AA4)))</formula>
    </cfRule>
    <cfRule type="containsText" dxfId="8463" priority="1196" operator="containsText" text="Catastrófico">
      <formula>NOT(ISERROR(SEARCH("Catastrófico",AA4)))</formula>
    </cfRule>
    <cfRule type="containsText" dxfId="8462" priority="1197" operator="containsText" text="Mayor">
      <formula>NOT(ISERROR(SEARCH("Mayor",AA4)))</formula>
    </cfRule>
    <cfRule type="containsText" dxfId="8461" priority="1198" operator="containsText" text="Moderado">
      <formula>NOT(ISERROR(SEARCH("Moderado",AA4)))</formula>
    </cfRule>
    <cfRule type="containsText" dxfId="8460" priority="1199" operator="containsText" text="Menor">
      <formula>NOT(ISERROR(SEARCH("Menor",AA4)))</formula>
    </cfRule>
    <cfRule type="containsText" dxfId="8459" priority="1200" operator="containsText" text="Leve">
      <formula>NOT(ISERROR(SEARCH("Leve",AA4)))</formula>
    </cfRule>
    <cfRule type="containsText" dxfId="8458" priority="1201" operator="containsText" text="Muy a">
      <formula>NOT(ISERROR(SEARCH("Muy a",AA4)))</formula>
    </cfRule>
    <cfRule type="containsText" dxfId="8457" priority="1202" operator="containsText" text="Muy b">
      <formula>NOT(ISERROR(SEARCH("Muy b",AA4)))</formula>
    </cfRule>
    <cfRule type="containsText" dxfId="8456" priority="1203" operator="containsText" text="Baja">
      <formula>NOT(ISERROR(SEARCH("Baja",AA4)))</formula>
    </cfRule>
    <cfRule type="containsText" dxfId="8455" priority="1204" operator="containsText" text="Media">
      <formula>NOT(ISERROR(SEARCH("Media",AA4)))</formula>
    </cfRule>
    <cfRule type="containsText" dxfId="8454" priority="1205" operator="containsText" text="Alta">
      <formula>NOT(ISERROR(SEARCH("Alta",AA4)))</formula>
    </cfRule>
  </conditionalFormatting>
  <conditionalFormatting sqref="Y4">
    <cfRule type="cellIs" dxfId="8453" priority="1170" operator="equal">
      <formula>100%</formula>
    </cfRule>
    <cfRule type="cellIs" dxfId="8452" priority="1171" operator="equal">
      <formula>80%</formula>
    </cfRule>
    <cfRule type="cellIs" dxfId="8451" priority="1172" operator="equal">
      <formula>60%</formula>
    </cfRule>
    <cfRule type="cellIs" dxfId="8450" priority="1173" operator="equal">
      <formula>40%</formula>
    </cfRule>
    <cfRule type="cellIs" dxfId="8449" priority="1174" operator="equal">
      <formula>0.2</formula>
    </cfRule>
    <cfRule type="containsText" dxfId="8448" priority="1175" operator="containsText" text="Extremo">
      <formula>NOT(ISERROR(SEARCH("Extremo",Y4)))</formula>
    </cfRule>
    <cfRule type="containsText" dxfId="8447" priority="1176" operator="containsText" text="Alto">
      <formula>NOT(ISERROR(SEARCH("Alto",Y4)))</formula>
    </cfRule>
    <cfRule type="containsText" dxfId="8446" priority="1177" operator="containsText" text="Bajo">
      <formula>NOT(ISERROR(SEARCH("Bajo",Y4)))</formula>
    </cfRule>
    <cfRule type="containsText" dxfId="8445" priority="1178" operator="containsText" text="Catastrófico">
      <formula>NOT(ISERROR(SEARCH("Catastrófico",Y4)))</formula>
    </cfRule>
    <cfRule type="containsText" dxfId="8444" priority="1179" operator="containsText" text="Mayor">
      <formula>NOT(ISERROR(SEARCH("Mayor",Y4)))</formula>
    </cfRule>
    <cfRule type="containsText" dxfId="8443" priority="1180" operator="containsText" text="Moderado">
      <formula>NOT(ISERROR(SEARCH("Moderado",Y4)))</formula>
    </cfRule>
    <cfRule type="containsText" dxfId="8442" priority="1181" operator="containsText" text="Menor">
      <formula>NOT(ISERROR(SEARCH("Menor",Y4)))</formula>
    </cfRule>
    <cfRule type="containsText" dxfId="8441" priority="1182" operator="containsText" text="Leve">
      <formula>NOT(ISERROR(SEARCH("Leve",Y4)))</formula>
    </cfRule>
    <cfRule type="containsText" dxfId="8440" priority="1183" operator="containsText" text="Muy a">
      <formula>NOT(ISERROR(SEARCH("Muy a",Y4)))</formula>
    </cfRule>
    <cfRule type="containsText" dxfId="8439" priority="1184" operator="containsText" text="Muy b">
      <formula>NOT(ISERROR(SEARCH("Muy b",Y4)))</formula>
    </cfRule>
    <cfRule type="containsText" dxfId="8438" priority="1185" operator="containsText" text="Baja">
      <formula>NOT(ISERROR(SEARCH("Baja",Y4)))</formula>
    </cfRule>
    <cfRule type="containsText" dxfId="8437" priority="1186" operator="containsText" text="Media">
      <formula>NOT(ISERROR(SEARCH("Media",Y4)))</formula>
    </cfRule>
    <cfRule type="containsText" dxfId="8436" priority="1187" operator="containsText" text="Alta">
      <formula>NOT(ISERROR(SEARCH("Alta",Y4)))</formula>
    </cfRule>
  </conditionalFormatting>
  <conditionalFormatting sqref="AU5">
    <cfRule type="containsText" dxfId="8435" priority="1163" operator="containsText" text="BAJA">
      <formula>NOT(ISERROR(SEARCH("BAJA",AU5)))</formula>
    </cfRule>
    <cfRule type="containsText" dxfId="8434" priority="1164" operator="containsText" text="MEDIA">
      <formula>NOT(ISERROR(SEARCH("MEDIA",AU5)))</formula>
    </cfRule>
    <cfRule type="containsText" dxfId="8433" priority="1165" operator="containsText" text="ALTA">
      <formula>NOT(ISERROR(SEARCH("ALTA",AU5)))</formula>
    </cfRule>
  </conditionalFormatting>
  <conditionalFormatting sqref="AV5">
    <cfRule type="cellIs" dxfId="8432" priority="1152" operator="greaterThan">
      <formula>75%</formula>
    </cfRule>
    <cfRule type="cellIs" dxfId="8431" priority="1153" operator="between">
      <formula>51%</formula>
      <formula>75%</formula>
    </cfRule>
    <cfRule type="cellIs" dxfId="8430" priority="1154" operator="between">
      <formula>26%</formula>
      <formula>50%</formula>
    </cfRule>
    <cfRule type="cellIs" dxfId="8429" priority="1155" operator="between">
      <formula>0%</formula>
      <formula>25%</formula>
    </cfRule>
    <cfRule type="containsText" dxfId="8428" priority="1156" operator="containsText" text="BAJA">
      <formula>NOT(ISERROR(SEARCH("BAJA",AV5)))</formula>
    </cfRule>
    <cfRule type="containsText" dxfId="8427" priority="1157" operator="containsText" text="MEDIA">
      <formula>NOT(ISERROR(SEARCH("MEDIA",AV5)))</formula>
    </cfRule>
    <cfRule type="containsText" dxfId="8426" priority="1158" operator="containsText" text="ALTA">
      <formula>NOT(ISERROR(SEARCH("ALTA",AV5)))</formula>
    </cfRule>
  </conditionalFormatting>
  <conditionalFormatting sqref="AC4">
    <cfRule type="containsText" dxfId="8425" priority="1149" operator="containsText" text="BAJA">
      <formula>NOT(ISERROR(SEARCH("BAJA",AC4)))</formula>
    </cfRule>
    <cfRule type="containsText" dxfId="8424" priority="1150" operator="containsText" text="MEDIA">
      <formula>NOT(ISERROR(SEARCH("MEDIA",AC4)))</formula>
    </cfRule>
    <cfRule type="containsText" dxfId="8423" priority="1151" operator="containsText" text="ALTA">
      <formula>NOT(ISERROR(SEARCH("ALTA",AC4)))</formula>
    </cfRule>
  </conditionalFormatting>
  <conditionalFormatting sqref="AN4">
    <cfRule type="containsText" dxfId="8422" priority="1146" operator="containsText" text="BAJA">
      <formula>NOT(ISERROR(SEARCH("BAJA",AN4)))</formula>
    </cfRule>
    <cfRule type="containsText" dxfId="8421" priority="1147" operator="containsText" text="MEDIA">
      <formula>NOT(ISERROR(SEARCH("MEDIA",AN4)))</formula>
    </cfRule>
    <cfRule type="containsText" dxfId="8420" priority="1148" operator="containsText" text="ALTA">
      <formula>NOT(ISERROR(SEARCH("ALTA",AN4)))</formula>
    </cfRule>
  </conditionalFormatting>
  <conditionalFormatting sqref="AS4">
    <cfRule type="containsText" dxfId="8419" priority="1140" operator="containsText" text="BAJA">
      <formula>NOT(ISERROR(SEARCH("BAJA",AS4)))</formula>
    </cfRule>
    <cfRule type="containsText" dxfId="8418" priority="1141" operator="containsText" text="MEDIA">
      <formula>NOT(ISERROR(SEARCH("MEDIA",AS4)))</formula>
    </cfRule>
    <cfRule type="containsText" dxfId="8417" priority="1142" operator="containsText" text="ALTA">
      <formula>NOT(ISERROR(SEARCH("ALTA",AS4)))</formula>
    </cfRule>
  </conditionalFormatting>
  <conditionalFormatting sqref="AS5">
    <cfRule type="containsText" dxfId="8416" priority="1137" operator="containsText" text="BAJA">
      <formula>NOT(ISERROR(SEARCH("BAJA",AS5)))</formula>
    </cfRule>
    <cfRule type="containsText" dxfId="8415" priority="1138" operator="containsText" text="MEDIA">
      <formula>NOT(ISERROR(SEARCH("MEDIA",AS5)))</formula>
    </cfRule>
    <cfRule type="containsText" dxfId="8414" priority="1139" operator="containsText" text="ALTA">
      <formula>NOT(ISERROR(SEARCH("ALTA",AS5)))</formula>
    </cfRule>
  </conditionalFormatting>
  <conditionalFormatting sqref="AJ6:AK10">
    <cfRule type="containsText" dxfId="8413" priority="1131" operator="containsText" text="BAJA">
      <formula>NOT(ISERROR(SEARCH("BAJA",AJ6)))</formula>
    </cfRule>
    <cfRule type="containsText" dxfId="8412" priority="1132" operator="containsText" text="MEDIA">
      <formula>NOT(ISERROR(SEARCH("MEDIA",AJ6)))</formula>
    </cfRule>
    <cfRule type="containsText" dxfId="8411" priority="1133" operator="containsText" text="ALTA">
      <formula>NOT(ISERROR(SEARCH("ALTA",AJ6)))</formula>
    </cfRule>
  </conditionalFormatting>
  <conditionalFormatting sqref="AR6">
    <cfRule type="containsText" dxfId="8410" priority="1134" operator="containsText" text="BAJA">
      <formula>NOT(ISERROR(SEARCH("BAJA",AR6)))</formula>
    </cfRule>
    <cfRule type="containsText" dxfId="8409" priority="1135" operator="containsText" text="MEDIA">
      <formula>NOT(ISERROR(SEARCH("MEDIA",AR6)))</formula>
    </cfRule>
    <cfRule type="containsText" dxfId="8408" priority="1136" operator="containsText" text="ALTA">
      <formula>NOT(ISERROR(SEARCH("ALTA",AR6)))</formula>
    </cfRule>
  </conditionalFormatting>
  <conditionalFormatting sqref="AX6">
    <cfRule type="cellIs" dxfId="8407" priority="1082" operator="equal">
      <formula>100%</formula>
    </cfRule>
    <cfRule type="cellIs" dxfId="8406" priority="1083" operator="equal">
      <formula>80%</formula>
    </cfRule>
    <cfRule type="cellIs" dxfId="8405" priority="1084" operator="equal">
      <formula>60%</formula>
    </cfRule>
    <cfRule type="cellIs" dxfId="8404" priority="1085" operator="equal">
      <formula>40%</formula>
    </cfRule>
    <cfRule type="cellIs" dxfId="8403" priority="1086" operator="equal">
      <formula>0.2</formula>
    </cfRule>
    <cfRule type="containsText" dxfId="8402" priority="1100" operator="containsText" text="Extremo">
      <formula>NOT(ISERROR(SEARCH("Extremo",AX6)))</formula>
    </cfRule>
    <cfRule type="containsText" dxfId="8401" priority="1101" operator="containsText" text="Alto">
      <formula>NOT(ISERROR(SEARCH("Alto",AX6)))</formula>
    </cfRule>
    <cfRule type="containsText" dxfId="8400" priority="1102" operator="containsText" text="Bajo">
      <formula>NOT(ISERROR(SEARCH("Bajo",AX6)))</formula>
    </cfRule>
    <cfRule type="containsText" dxfId="8399" priority="1113" operator="containsText" text="Catastrófico">
      <formula>NOT(ISERROR(SEARCH("Catastrófico",AX6)))</formula>
    </cfRule>
    <cfRule type="containsText" dxfId="8398" priority="1114" operator="containsText" text="Mayor">
      <formula>NOT(ISERROR(SEARCH("Mayor",AX6)))</formula>
    </cfRule>
    <cfRule type="containsText" dxfId="8397" priority="1115" operator="containsText" text="Moderado">
      <formula>NOT(ISERROR(SEARCH("Moderado",AX6)))</formula>
    </cfRule>
    <cfRule type="containsText" dxfId="8396" priority="1116" operator="containsText" text="Menor">
      <formula>NOT(ISERROR(SEARCH("Menor",AX6)))</formula>
    </cfRule>
    <cfRule type="containsText" dxfId="8395" priority="1117" operator="containsText" text="Leve">
      <formula>NOT(ISERROR(SEARCH("Leve",AX6)))</formula>
    </cfRule>
    <cfRule type="containsText" dxfId="8394" priority="1123" operator="containsText" text="Muy a">
      <formula>NOT(ISERROR(SEARCH("Muy a",AX6)))</formula>
    </cfRule>
    <cfRule type="containsText" dxfId="8393" priority="1124" operator="containsText" text="Muy b">
      <formula>NOT(ISERROR(SEARCH("Muy b",AX6)))</formula>
    </cfRule>
    <cfRule type="containsText" dxfId="8392" priority="1125" operator="containsText" text="Baja">
      <formula>NOT(ISERROR(SEARCH("Baja",AX6)))</formula>
    </cfRule>
    <cfRule type="containsText" dxfId="8391" priority="1126" operator="containsText" text="Media">
      <formula>NOT(ISERROR(SEARCH("Media",AX6)))</formula>
    </cfRule>
    <cfRule type="containsText" dxfId="8390" priority="1127" operator="containsText" text="Alta">
      <formula>NOT(ISERROR(SEARCH("Alta",AX6)))</formula>
    </cfRule>
  </conditionalFormatting>
  <conditionalFormatting sqref="V6">
    <cfRule type="containsText" dxfId="8389" priority="1118" operator="containsText" text="Muy a">
      <formula>NOT(ISERROR(SEARCH("Muy a",V6)))</formula>
    </cfRule>
    <cfRule type="containsText" dxfId="8388" priority="1119" operator="containsText" text="Muy b">
      <formula>NOT(ISERROR(SEARCH("Muy b",V6)))</formula>
    </cfRule>
    <cfRule type="containsText" dxfId="8387" priority="1120" operator="containsText" text="Baja">
      <formula>NOT(ISERROR(SEARCH("Baja",V6)))</formula>
    </cfRule>
    <cfRule type="containsText" dxfId="8386" priority="1121" operator="containsText" text="Media">
      <formula>NOT(ISERROR(SEARCH("Media",V6)))</formula>
    </cfRule>
    <cfRule type="containsText" dxfId="8385" priority="1122" operator="containsText" text="Alta">
      <formula>NOT(ISERROR(SEARCH("Alta",V6)))</formula>
    </cfRule>
  </conditionalFormatting>
  <conditionalFormatting sqref="X6">
    <cfRule type="containsText" dxfId="8384" priority="1103" operator="containsText" text="Catastrófico">
      <formula>NOT(ISERROR(SEARCH("Catastrófico",X6)))</formula>
    </cfRule>
    <cfRule type="containsText" dxfId="8383" priority="1104" operator="containsText" text="Mayor">
      <formula>NOT(ISERROR(SEARCH("Mayor",X6)))</formula>
    </cfRule>
    <cfRule type="containsText" dxfId="8382" priority="1105" operator="containsText" text="Moderado">
      <formula>NOT(ISERROR(SEARCH("Moderado",X6)))</formula>
    </cfRule>
    <cfRule type="containsText" dxfId="8381" priority="1106" operator="containsText" text="Menor">
      <formula>NOT(ISERROR(SEARCH("Menor",X6)))</formula>
    </cfRule>
    <cfRule type="containsText" dxfId="8380" priority="1107" operator="containsText" text="Leve">
      <formula>NOT(ISERROR(SEARCH("Leve",X6)))</formula>
    </cfRule>
    <cfRule type="containsText" dxfId="8379" priority="1108" operator="containsText" text="Muy a">
      <formula>NOT(ISERROR(SEARCH("Muy a",X6)))</formula>
    </cfRule>
    <cfRule type="containsText" dxfId="8378" priority="1109" operator="containsText" text="Muy b">
      <formula>NOT(ISERROR(SEARCH("Muy b",X6)))</formula>
    </cfRule>
    <cfRule type="containsText" dxfId="8377" priority="1110" operator="containsText" text="Baja">
      <formula>NOT(ISERROR(SEARCH("Baja",X6)))</formula>
    </cfRule>
    <cfRule type="containsText" dxfId="8376" priority="1111" operator="containsText" text="Media">
      <formula>NOT(ISERROR(SEARCH("Media",X6)))</formula>
    </cfRule>
    <cfRule type="containsText" dxfId="8375" priority="1112" operator="containsText" text="Alta">
      <formula>NOT(ISERROR(SEARCH("Alta",X6)))</formula>
    </cfRule>
  </conditionalFormatting>
  <conditionalFormatting sqref="Z6">
    <cfRule type="containsText" dxfId="8374" priority="1087" operator="containsText" text="Extremo">
      <formula>NOT(ISERROR(SEARCH("Extremo",Z6)))</formula>
    </cfRule>
    <cfRule type="containsText" dxfId="8373" priority="1088" operator="containsText" text="Alto">
      <formula>NOT(ISERROR(SEARCH("Alto",Z6)))</formula>
    </cfRule>
    <cfRule type="containsText" dxfId="8372" priority="1089" operator="containsText" text="Bajo">
      <formula>NOT(ISERROR(SEARCH("Bajo",Z6)))</formula>
    </cfRule>
    <cfRule type="containsText" dxfId="8371" priority="1090" operator="containsText" text="Catastrófico">
      <formula>NOT(ISERROR(SEARCH("Catastrófico",Z6)))</formula>
    </cfRule>
    <cfRule type="containsText" dxfId="8370" priority="1091" operator="containsText" text="Mayor">
      <formula>NOT(ISERROR(SEARCH("Mayor",Z6)))</formula>
    </cfRule>
    <cfRule type="containsText" dxfId="8369" priority="1092" operator="containsText" text="Moderado">
      <formula>NOT(ISERROR(SEARCH("Moderado",Z6)))</formula>
    </cfRule>
    <cfRule type="containsText" dxfId="8368" priority="1093" operator="containsText" text="Menor">
      <formula>NOT(ISERROR(SEARCH("Menor",Z6)))</formula>
    </cfRule>
    <cfRule type="containsText" dxfId="8367" priority="1094" operator="containsText" text="Leve">
      <formula>NOT(ISERROR(SEARCH("Leve",Z6)))</formula>
    </cfRule>
    <cfRule type="containsText" dxfId="8366" priority="1095" operator="containsText" text="Muy a">
      <formula>NOT(ISERROR(SEARCH("Muy a",Z6)))</formula>
    </cfRule>
    <cfRule type="containsText" dxfId="8365" priority="1096" operator="containsText" text="Muy b">
      <formula>NOT(ISERROR(SEARCH("Muy b",Z6)))</formula>
    </cfRule>
    <cfRule type="containsText" dxfId="8364" priority="1097" operator="containsText" text="Baja">
      <formula>NOT(ISERROR(SEARCH("Baja",Z6)))</formula>
    </cfRule>
    <cfRule type="containsText" dxfId="8363" priority="1098" operator="containsText" text="Media">
      <formula>NOT(ISERROR(SEARCH("Media",Z6)))</formula>
    </cfRule>
    <cfRule type="containsText" dxfId="8362" priority="1099" operator="containsText" text="Alta">
      <formula>NOT(ISERROR(SEARCH("Alta",Z6)))</formula>
    </cfRule>
  </conditionalFormatting>
  <conditionalFormatting sqref="Y6">
    <cfRule type="cellIs" dxfId="8361" priority="1064" operator="equal">
      <formula>100%</formula>
    </cfRule>
    <cfRule type="cellIs" dxfId="8360" priority="1065" operator="equal">
      <formula>80%</formula>
    </cfRule>
    <cfRule type="cellIs" dxfId="8359" priority="1066" operator="equal">
      <formula>60%</formula>
    </cfRule>
    <cfRule type="cellIs" dxfId="8358" priority="1067" operator="equal">
      <formula>40%</formula>
    </cfRule>
    <cfRule type="cellIs" dxfId="8357" priority="1068" operator="equal">
      <formula>0.2</formula>
    </cfRule>
    <cfRule type="containsText" dxfId="8356" priority="1069" operator="containsText" text="Extremo">
      <formula>NOT(ISERROR(SEARCH("Extremo",Y6)))</formula>
    </cfRule>
    <cfRule type="containsText" dxfId="8355" priority="1070" operator="containsText" text="Alto">
      <formula>NOT(ISERROR(SEARCH("Alto",Y6)))</formula>
    </cfRule>
    <cfRule type="containsText" dxfId="8354" priority="1071" operator="containsText" text="Bajo">
      <formula>NOT(ISERROR(SEARCH("Bajo",Y6)))</formula>
    </cfRule>
    <cfRule type="containsText" dxfId="8353" priority="1072" operator="containsText" text="Catastrófico">
      <formula>NOT(ISERROR(SEARCH("Catastrófico",Y6)))</formula>
    </cfRule>
    <cfRule type="containsText" dxfId="8352" priority="1073" operator="containsText" text="Mayor">
      <formula>NOT(ISERROR(SEARCH("Mayor",Y6)))</formula>
    </cfRule>
    <cfRule type="containsText" dxfId="8351" priority="1074" operator="containsText" text="Moderado">
      <formula>NOT(ISERROR(SEARCH("Moderado",Y6)))</formula>
    </cfRule>
    <cfRule type="containsText" dxfId="8350" priority="1075" operator="containsText" text="Menor">
      <formula>NOT(ISERROR(SEARCH("Menor",Y6)))</formula>
    </cfRule>
    <cfRule type="containsText" dxfId="8349" priority="1076" operator="containsText" text="Leve">
      <formula>NOT(ISERROR(SEARCH("Leve",Y6)))</formula>
    </cfRule>
    <cfRule type="containsText" dxfId="8348" priority="1077" operator="containsText" text="Muy a">
      <formula>NOT(ISERROR(SEARCH("Muy a",Y6)))</formula>
    </cfRule>
    <cfRule type="containsText" dxfId="8347" priority="1078" operator="containsText" text="Muy b">
      <formula>NOT(ISERROR(SEARCH("Muy b",Y6)))</formula>
    </cfRule>
    <cfRule type="containsText" dxfId="8346" priority="1079" operator="containsText" text="Baja">
      <formula>NOT(ISERROR(SEARCH("Baja",Y6)))</formula>
    </cfRule>
    <cfRule type="containsText" dxfId="8345" priority="1080" operator="containsText" text="Media">
      <formula>NOT(ISERROR(SEARCH("Media",Y6)))</formula>
    </cfRule>
    <cfRule type="containsText" dxfId="8344" priority="1081" operator="containsText" text="Alta">
      <formula>NOT(ISERROR(SEARCH("Alta",Y6)))</formula>
    </cfRule>
  </conditionalFormatting>
  <conditionalFormatting sqref="W6">
    <cfRule type="cellIs" dxfId="8343" priority="1046" operator="equal">
      <formula>100%</formula>
    </cfRule>
    <cfRule type="cellIs" dxfId="8342" priority="1047" operator="equal">
      <formula>80%</formula>
    </cfRule>
    <cfRule type="cellIs" dxfId="8341" priority="1048" operator="equal">
      <formula>60%</formula>
    </cfRule>
    <cfRule type="cellIs" dxfId="8340" priority="1049" operator="equal">
      <formula>40%</formula>
    </cfRule>
    <cfRule type="cellIs" dxfId="8339" priority="1050" operator="equal">
      <formula>0.2</formula>
    </cfRule>
    <cfRule type="containsText" dxfId="8338" priority="1051" operator="containsText" text="Extremo">
      <formula>NOT(ISERROR(SEARCH("Extremo",W6)))</formula>
    </cfRule>
    <cfRule type="containsText" dxfId="8337" priority="1052" operator="containsText" text="Alto">
      <formula>NOT(ISERROR(SEARCH("Alto",W6)))</formula>
    </cfRule>
    <cfRule type="containsText" dxfId="8336" priority="1053" operator="containsText" text="Bajo">
      <formula>NOT(ISERROR(SEARCH("Bajo",W6)))</formula>
    </cfRule>
    <cfRule type="containsText" dxfId="8335" priority="1054" operator="containsText" text="Catastrófico">
      <formula>NOT(ISERROR(SEARCH("Catastrófico",W6)))</formula>
    </cfRule>
    <cfRule type="containsText" dxfId="8334" priority="1055" operator="containsText" text="Mayor">
      <formula>NOT(ISERROR(SEARCH("Mayor",W6)))</formula>
    </cfRule>
    <cfRule type="containsText" dxfId="8333" priority="1056" operator="containsText" text="Moderado">
      <formula>NOT(ISERROR(SEARCH("Moderado",W6)))</formula>
    </cfRule>
    <cfRule type="containsText" dxfId="8332" priority="1057" operator="containsText" text="Menor">
      <formula>NOT(ISERROR(SEARCH("Menor",W6)))</formula>
    </cfRule>
    <cfRule type="containsText" dxfId="8331" priority="1058" operator="containsText" text="Leve">
      <formula>NOT(ISERROR(SEARCH("Leve",W6)))</formula>
    </cfRule>
    <cfRule type="containsText" dxfId="8330" priority="1059" operator="containsText" text="Muy a">
      <formula>NOT(ISERROR(SEARCH("Muy a",W6)))</formula>
    </cfRule>
    <cfRule type="containsText" dxfId="8329" priority="1060" operator="containsText" text="Muy b">
      <formula>NOT(ISERROR(SEARCH("Muy b",W6)))</formula>
    </cfRule>
    <cfRule type="containsText" dxfId="8328" priority="1061" operator="containsText" text="Baja">
      <formula>NOT(ISERROR(SEARCH("Baja",W6)))</formula>
    </cfRule>
    <cfRule type="containsText" dxfId="8327" priority="1062" operator="containsText" text="Media">
      <formula>NOT(ISERROR(SEARCH("Media",W6)))</formula>
    </cfRule>
    <cfRule type="containsText" dxfId="8326" priority="1063" operator="containsText" text="Alta">
      <formula>NOT(ISERROR(SEARCH("Alta",W6)))</formula>
    </cfRule>
  </conditionalFormatting>
  <conditionalFormatting sqref="AA6">
    <cfRule type="cellIs" dxfId="8325" priority="1029" operator="equal">
      <formula>100%</formula>
    </cfRule>
    <cfRule type="cellIs" dxfId="8324" priority="1030" operator="equal">
      <formula>75%</formula>
    </cfRule>
    <cfRule type="cellIs" dxfId="8323" priority="1031" operator="equal">
      <formula>50%</formula>
    </cfRule>
    <cfRule type="cellIs" dxfId="8322" priority="1032" operator="equal">
      <formula>25%</formula>
    </cfRule>
    <cfRule type="containsText" dxfId="8321" priority="1033" operator="containsText" text="Extremo">
      <formula>NOT(ISERROR(SEARCH("Extremo",AA6)))</formula>
    </cfRule>
    <cfRule type="containsText" dxfId="8320" priority="1034" operator="containsText" text="Alto">
      <formula>NOT(ISERROR(SEARCH("Alto",AA6)))</formula>
    </cfRule>
    <cfRule type="containsText" dxfId="8319" priority="1035" operator="containsText" text="Bajo">
      <formula>NOT(ISERROR(SEARCH("Bajo",AA6)))</formula>
    </cfRule>
    <cfRule type="containsText" dxfId="8318" priority="1036" operator="containsText" text="Catastrófico">
      <formula>NOT(ISERROR(SEARCH("Catastrófico",AA6)))</formula>
    </cfRule>
    <cfRule type="containsText" dxfId="8317" priority="1037" operator="containsText" text="Mayor">
      <formula>NOT(ISERROR(SEARCH("Mayor",AA6)))</formula>
    </cfRule>
    <cfRule type="containsText" dxfId="8316" priority="1038" operator="containsText" text="Moderado">
      <formula>NOT(ISERROR(SEARCH("Moderado",AA6)))</formula>
    </cfRule>
    <cfRule type="containsText" dxfId="8315" priority="1039" operator="containsText" text="Menor">
      <formula>NOT(ISERROR(SEARCH("Menor",AA6)))</formula>
    </cfRule>
    <cfRule type="containsText" dxfId="8314" priority="1040" operator="containsText" text="Leve">
      <formula>NOT(ISERROR(SEARCH("Leve",AA6)))</formula>
    </cfRule>
    <cfRule type="containsText" dxfId="8313" priority="1041" operator="containsText" text="Muy a">
      <formula>NOT(ISERROR(SEARCH("Muy a",AA6)))</formula>
    </cfRule>
    <cfRule type="containsText" dxfId="8312" priority="1042" operator="containsText" text="Muy b">
      <formula>NOT(ISERROR(SEARCH("Muy b",AA6)))</formula>
    </cfRule>
    <cfRule type="containsText" dxfId="8311" priority="1043" operator="containsText" text="Baja">
      <formula>NOT(ISERROR(SEARCH("Baja",AA6)))</formula>
    </cfRule>
    <cfRule type="containsText" dxfId="8310" priority="1044" operator="containsText" text="Media">
      <formula>NOT(ISERROR(SEARCH("Media",AA6)))</formula>
    </cfRule>
    <cfRule type="containsText" dxfId="8309" priority="1045" operator="containsText" text="Alta">
      <formula>NOT(ISERROR(SEARCH("Alta",AA6)))</formula>
    </cfRule>
  </conditionalFormatting>
  <conditionalFormatting sqref="AU6">
    <cfRule type="containsText" dxfId="8308" priority="1026" operator="containsText" text="BAJA">
      <formula>NOT(ISERROR(SEARCH("BAJA",AU6)))</formula>
    </cfRule>
    <cfRule type="containsText" dxfId="8307" priority="1027" operator="containsText" text="MEDIA">
      <formula>NOT(ISERROR(SEARCH("MEDIA",AU6)))</formula>
    </cfRule>
    <cfRule type="containsText" dxfId="8306" priority="1028" operator="containsText" text="ALTA">
      <formula>NOT(ISERROR(SEARCH("ALTA",AU6)))</formula>
    </cfRule>
  </conditionalFormatting>
  <conditionalFormatting sqref="AU7:AU10">
    <cfRule type="containsText" dxfId="8305" priority="1023" operator="containsText" text="BAJA">
      <formula>NOT(ISERROR(SEARCH("BAJA",AU7)))</formula>
    </cfRule>
    <cfRule type="containsText" dxfId="8304" priority="1024" operator="containsText" text="MEDIA">
      <formula>NOT(ISERROR(SEARCH("MEDIA",AU7)))</formula>
    </cfRule>
    <cfRule type="containsText" dxfId="8303" priority="1025" operator="containsText" text="ALTA">
      <formula>NOT(ISERROR(SEARCH("ALTA",AU7)))</formula>
    </cfRule>
  </conditionalFormatting>
  <conditionalFormatting sqref="AW6">
    <cfRule type="cellIs" dxfId="8302" priority="1005" operator="equal">
      <formula>100%</formula>
    </cfRule>
    <cfRule type="cellIs" dxfId="8301" priority="1006" operator="equal">
      <formula>80%</formula>
    </cfRule>
    <cfRule type="cellIs" dxfId="8300" priority="1007" operator="equal">
      <formula>60%</formula>
    </cfRule>
    <cfRule type="cellIs" dxfId="8299" priority="1008" operator="equal">
      <formula>40%</formula>
    </cfRule>
    <cfRule type="cellIs" dxfId="8298" priority="1009" operator="equal">
      <formula>0.2</formula>
    </cfRule>
    <cfRule type="containsText" dxfId="8297" priority="1010" operator="containsText" text="Extremo">
      <formula>NOT(ISERROR(SEARCH("Extremo",AW6)))</formula>
    </cfRule>
    <cfRule type="containsText" dxfId="8296" priority="1011" operator="containsText" text="Alto">
      <formula>NOT(ISERROR(SEARCH("Alto",AW6)))</formula>
    </cfRule>
    <cfRule type="containsText" dxfId="8295" priority="1012" operator="containsText" text="Bajo">
      <formula>NOT(ISERROR(SEARCH("Bajo",AW6)))</formula>
    </cfRule>
    <cfRule type="containsText" dxfId="8294" priority="1013" operator="containsText" text="Catastrófico">
      <formula>NOT(ISERROR(SEARCH("Catastrófico",AW6)))</formula>
    </cfRule>
    <cfRule type="containsText" dxfId="8293" priority="1014" operator="containsText" text="Mayor">
      <formula>NOT(ISERROR(SEARCH("Mayor",AW6)))</formula>
    </cfRule>
    <cfRule type="containsText" dxfId="8292" priority="1015" operator="containsText" text="Moderado">
      <formula>NOT(ISERROR(SEARCH("Moderado",AW6)))</formula>
    </cfRule>
    <cfRule type="containsText" dxfId="8291" priority="1016" operator="containsText" text="Menor">
      <formula>NOT(ISERROR(SEARCH("Menor",AW6)))</formula>
    </cfRule>
    <cfRule type="containsText" dxfId="8290" priority="1017" operator="containsText" text="Leve">
      <formula>NOT(ISERROR(SEARCH("Leve",AW6)))</formula>
    </cfRule>
    <cfRule type="containsText" dxfId="8289" priority="1018" operator="containsText" text="Muy a">
      <formula>NOT(ISERROR(SEARCH("Muy a",AW6)))</formula>
    </cfRule>
    <cfRule type="containsText" dxfId="8288" priority="1019" operator="containsText" text="Muy b">
      <formula>NOT(ISERROR(SEARCH("Muy b",AW6)))</formula>
    </cfRule>
    <cfRule type="containsText" dxfId="8287" priority="1020" operator="containsText" text="Baja">
      <formula>NOT(ISERROR(SEARCH("Baja",AW6)))</formula>
    </cfRule>
    <cfRule type="containsText" dxfId="8286" priority="1021" operator="containsText" text="Media">
      <formula>NOT(ISERROR(SEARCH("Media",AW6)))</formula>
    </cfRule>
    <cfRule type="containsText" dxfId="8285" priority="1022" operator="containsText" text="Alta">
      <formula>NOT(ISERROR(SEARCH("Alta",AW6)))</formula>
    </cfRule>
  </conditionalFormatting>
  <conditionalFormatting sqref="AV6">
    <cfRule type="cellIs" dxfId="8284" priority="998" operator="greaterThan">
      <formula>75%</formula>
    </cfRule>
    <cfRule type="cellIs" dxfId="8283" priority="999" operator="between">
      <formula>51%</formula>
      <formula>75%</formula>
    </cfRule>
    <cfRule type="cellIs" dxfId="8282" priority="1000" operator="between">
      <formula>26%</formula>
      <formula>50%</formula>
    </cfRule>
    <cfRule type="cellIs" dxfId="8281" priority="1001" operator="between">
      <formula>0%</formula>
      <formula>25%</formula>
    </cfRule>
    <cfRule type="containsText" dxfId="8280" priority="1002" operator="containsText" text="BAJA">
      <formula>NOT(ISERROR(SEARCH("BAJA",AV6)))</formula>
    </cfRule>
    <cfRule type="containsText" dxfId="8279" priority="1003" operator="containsText" text="MEDIA">
      <formula>NOT(ISERROR(SEARCH("MEDIA",AV6)))</formula>
    </cfRule>
    <cfRule type="containsText" dxfId="8278" priority="1004" operator="containsText" text="ALTA">
      <formula>NOT(ISERROR(SEARCH("ALTA",AV6)))</formula>
    </cfRule>
  </conditionalFormatting>
  <conditionalFormatting sqref="AV7:AV10">
    <cfRule type="cellIs" dxfId="8277" priority="991" operator="greaterThan">
      <formula>75%</formula>
    </cfRule>
    <cfRule type="cellIs" dxfId="8276" priority="992" operator="between">
      <formula>51%</formula>
      <formula>75%</formula>
    </cfRule>
    <cfRule type="cellIs" dxfId="8275" priority="993" operator="between">
      <formula>26%</formula>
      <formula>50%</formula>
    </cfRule>
    <cfRule type="cellIs" dxfId="8274" priority="994" operator="between">
      <formula>0%</formula>
      <formula>25%</formula>
    </cfRule>
    <cfRule type="containsText" dxfId="8273" priority="995" operator="containsText" text="BAJA">
      <formula>NOT(ISERROR(SEARCH("BAJA",AV7)))</formula>
    </cfRule>
    <cfRule type="containsText" dxfId="8272" priority="996" operator="containsText" text="MEDIA">
      <formula>NOT(ISERROR(SEARCH("MEDIA",AV7)))</formula>
    </cfRule>
    <cfRule type="containsText" dxfId="8271" priority="997" operator="containsText" text="ALTA">
      <formula>NOT(ISERROR(SEARCH("ALTA",AV7)))</formula>
    </cfRule>
  </conditionalFormatting>
  <conditionalFormatting sqref="AL6">
    <cfRule type="containsText" dxfId="8270" priority="946" operator="containsText" text="BAJA">
      <formula>NOT(ISERROR(SEARCH("BAJA",AL6)))</formula>
    </cfRule>
    <cfRule type="containsText" dxfId="8269" priority="947" operator="containsText" text="MEDIA">
      <formula>NOT(ISERROR(SEARCH("MEDIA",AL6)))</formula>
    </cfRule>
    <cfRule type="containsText" dxfId="8268" priority="948" operator="containsText" text="ALTA">
      <formula>NOT(ISERROR(SEARCH("ALTA",AL6)))</formula>
    </cfRule>
  </conditionalFormatting>
  <conditionalFormatting sqref="AC17">
    <cfRule type="containsText" dxfId="8267" priority="407" operator="containsText" text="BAJA">
      <formula>NOT(ISERROR(SEARCH("BAJA",AC17)))</formula>
    </cfRule>
    <cfRule type="containsText" dxfId="8266" priority="408" operator="containsText" text="MEDIA">
      <formula>NOT(ISERROR(SEARCH("MEDIA",AC17)))</formula>
    </cfRule>
    <cfRule type="containsText" dxfId="8265" priority="409" operator="containsText" text="ALTA">
      <formula>NOT(ISERROR(SEARCH("ALTA",AC17)))</formula>
    </cfRule>
  </conditionalFormatting>
  <conditionalFormatting sqref="AL17">
    <cfRule type="containsText" dxfId="8264" priority="404" operator="containsText" text="BAJA">
      <formula>NOT(ISERROR(SEARCH("BAJA",AL17)))</formula>
    </cfRule>
    <cfRule type="containsText" dxfId="8263" priority="405" operator="containsText" text="MEDIA">
      <formula>NOT(ISERROR(SEARCH("MEDIA",AL17)))</formula>
    </cfRule>
    <cfRule type="containsText" dxfId="8262" priority="406" operator="containsText" text="ALTA">
      <formula>NOT(ISERROR(SEARCH("ALTA",AL17)))</formula>
    </cfRule>
  </conditionalFormatting>
  <conditionalFormatting sqref="AN6">
    <cfRule type="containsText" dxfId="8261" priority="922" operator="containsText" text="BAJA">
      <formula>NOT(ISERROR(SEARCH("BAJA",AN6)))</formula>
    </cfRule>
    <cfRule type="containsText" dxfId="8260" priority="923" operator="containsText" text="MEDIA">
      <formula>NOT(ISERROR(SEARCH("MEDIA",AN6)))</formula>
    </cfRule>
    <cfRule type="containsText" dxfId="8259" priority="924" operator="containsText" text="ALTA">
      <formula>NOT(ISERROR(SEARCH("ALTA",AN6)))</formula>
    </cfRule>
  </conditionalFormatting>
  <conditionalFormatting sqref="AN7">
    <cfRule type="containsText" dxfId="8258" priority="919" operator="containsText" text="BAJA">
      <formula>NOT(ISERROR(SEARCH("BAJA",AN7)))</formula>
    </cfRule>
    <cfRule type="containsText" dxfId="8257" priority="920" operator="containsText" text="MEDIA">
      <formula>NOT(ISERROR(SEARCH("MEDIA",AN7)))</formula>
    </cfRule>
    <cfRule type="containsText" dxfId="8256" priority="921" operator="containsText" text="ALTA">
      <formula>NOT(ISERROR(SEARCH("ALTA",AN7)))</formula>
    </cfRule>
  </conditionalFormatting>
  <conditionalFormatting sqref="AS6:AS7">
    <cfRule type="containsText" dxfId="8255" priority="916" operator="containsText" text="BAJA">
      <formula>NOT(ISERROR(SEARCH("BAJA",AS6)))</formula>
    </cfRule>
    <cfRule type="containsText" dxfId="8254" priority="917" operator="containsText" text="MEDIA">
      <formula>NOT(ISERROR(SEARCH("MEDIA",AS6)))</formula>
    </cfRule>
    <cfRule type="containsText" dxfId="8253" priority="918" operator="containsText" text="ALTA">
      <formula>NOT(ISERROR(SEARCH("ALTA",AS6)))</formula>
    </cfRule>
  </conditionalFormatting>
  <conditionalFormatting sqref="AS7">
    <cfRule type="containsText" dxfId="8252" priority="913" operator="containsText" text="BAJA">
      <formula>NOT(ISERROR(SEARCH("BAJA",AS7)))</formula>
    </cfRule>
    <cfRule type="containsText" dxfId="8251" priority="914" operator="containsText" text="MEDIA">
      <formula>NOT(ISERROR(SEARCH("MEDIA",AS7)))</formula>
    </cfRule>
    <cfRule type="containsText" dxfId="8250" priority="915" operator="containsText" text="ALTA">
      <formula>NOT(ISERROR(SEARCH("ALTA",AS7)))</formula>
    </cfRule>
  </conditionalFormatting>
  <conditionalFormatting sqref="AS8">
    <cfRule type="containsText" dxfId="8249" priority="910" operator="containsText" text="BAJA">
      <formula>NOT(ISERROR(SEARCH("BAJA",AS8)))</formula>
    </cfRule>
    <cfRule type="containsText" dxfId="8248" priority="911" operator="containsText" text="MEDIA">
      <formula>NOT(ISERROR(SEARCH("MEDIA",AS8)))</formula>
    </cfRule>
    <cfRule type="containsText" dxfId="8247" priority="912" operator="containsText" text="ALTA">
      <formula>NOT(ISERROR(SEARCH("ALTA",AS8)))</formula>
    </cfRule>
  </conditionalFormatting>
  <conditionalFormatting sqref="AS6">
    <cfRule type="containsText" dxfId="8246" priority="907" operator="containsText" text="BAJA">
      <formula>NOT(ISERROR(SEARCH("BAJA",AS6)))</formula>
    </cfRule>
    <cfRule type="containsText" dxfId="8245" priority="908" operator="containsText" text="MEDIA">
      <formula>NOT(ISERROR(SEARCH("MEDIA",AS6)))</formula>
    </cfRule>
    <cfRule type="containsText" dxfId="8244" priority="909" operator="containsText" text="ALTA">
      <formula>NOT(ISERROR(SEARCH("ALTA",AS6)))</formula>
    </cfRule>
  </conditionalFormatting>
  <conditionalFormatting sqref="AS7">
    <cfRule type="containsText" dxfId="8243" priority="904" operator="containsText" text="BAJA">
      <formula>NOT(ISERROR(SEARCH("BAJA",AS7)))</formula>
    </cfRule>
    <cfRule type="containsText" dxfId="8242" priority="905" operator="containsText" text="MEDIA">
      <formula>NOT(ISERROR(SEARCH("MEDIA",AS7)))</formula>
    </cfRule>
    <cfRule type="containsText" dxfId="8241" priority="906" operator="containsText" text="ALTA">
      <formula>NOT(ISERROR(SEARCH("ALTA",AS7)))</formula>
    </cfRule>
  </conditionalFormatting>
  <conditionalFormatting sqref="AP6">
    <cfRule type="containsText" dxfId="8240" priority="901" operator="containsText" text="BAJA">
      <formula>NOT(ISERROR(SEARCH("BAJA",AP6)))</formula>
    </cfRule>
    <cfRule type="containsText" dxfId="8239" priority="902" operator="containsText" text="MEDIA">
      <formula>NOT(ISERROR(SEARCH("MEDIA",AP6)))</formula>
    </cfRule>
    <cfRule type="containsText" dxfId="8238" priority="903" operator="containsText" text="ALTA">
      <formula>NOT(ISERROR(SEARCH("ALTA",AP6)))</formula>
    </cfRule>
  </conditionalFormatting>
  <conditionalFormatting sqref="AP7">
    <cfRule type="containsText" dxfId="8237" priority="898" operator="containsText" text="BAJA">
      <formula>NOT(ISERROR(SEARCH("BAJA",AP7)))</formula>
    </cfRule>
    <cfRule type="containsText" dxfId="8236" priority="899" operator="containsText" text="MEDIA">
      <formula>NOT(ISERROR(SEARCH("MEDIA",AP7)))</formula>
    </cfRule>
    <cfRule type="containsText" dxfId="8235" priority="900" operator="containsText" text="ALTA">
      <formula>NOT(ISERROR(SEARCH("ALTA",AP7)))</formula>
    </cfRule>
  </conditionalFormatting>
  <conditionalFormatting sqref="AQ6">
    <cfRule type="containsText" dxfId="8234" priority="895" operator="containsText" text="BAJA">
      <formula>NOT(ISERROR(SEARCH("BAJA",AQ6)))</formula>
    </cfRule>
    <cfRule type="containsText" dxfId="8233" priority="896" operator="containsText" text="MEDIA">
      <formula>NOT(ISERROR(SEARCH("MEDIA",AQ6)))</formula>
    </cfRule>
    <cfRule type="containsText" dxfId="8232" priority="897" operator="containsText" text="ALTA">
      <formula>NOT(ISERROR(SEARCH("ALTA",AQ6)))</formula>
    </cfRule>
  </conditionalFormatting>
  <conditionalFormatting sqref="AJ11:AK15">
    <cfRule type="containsText" dxfId="8231" priority="889" operator="containsText" text="BAJA">
      <formula>NOT(ISERROR(SEARCH("BAJA",AJ11)))</formula>
    </cfRule>
    <cfRule type="containsText" dxfId="8230" priority="890" operator="containsText" text="MEDIA">
      <formula>NOT(ISERROR(SEARCH("MEDIA",AJ11)))</formula>
    </cfRule>
    <cfRule type="containsText" dxfId="8229" priority="891" operator="containsText" text="ALTA">
      <formula>NOT(ISERROR(SEARCH("ALTA",AJ11)))</formula>
    </cfRule>
  </conditionalFormatting>
  <conditionalFormatting sqref="AR11">
    <cfRule type="containsText" dxfId="8228" priority="892" operator="containsText" text="BAJA">
      <formula>NOT(ISERROR(SEARCH("BAJA",AR11)))</formula>
    </cfRule>
    <cfRule type="containsText" dxfId="8227" priority="893" operator="containsText" text="MEDIA">
      <formula>NOT(ISERROR(SEARCH("MEDIA",AR11)))</formula>
    </cfRule>
    <cfRule type="containsText" dxfId="8226" priority="894" operator="containsText" text="ALTA">
      <formula>NOT(ISERROR(SEARCH("ALTA",AR11)))</formula>
    </cfRule>
  </conditionalFormatting>
  <conditionalFormatting sqref="AX11">
    <cfRule type="cellIs" dxfId="8225" priority="843" operator="equal">
      <formula>100%</formula>
    </cfRule>
    <cfRule type="cellIs" dxfId="8224" priority="844" operator="equal">
      <formula>80%</formula>
    </cfRule>
    <cfRule type="cellIs" dxfId="8223" priority="845" operator="equal">
      <formula>60%</formula>
    </cfRule>
    <cfRule type="cellIs" dxfId="8222" priority="846" operator="equal">
      <formula>40%</formula>
    </cfRule>
    <cfRule type="cellIs" dxfId="8221" priority="847" operator="equal">
      <formula>0.2</formula>
    </cfRule>
    <cfRule type="containsText" dxfId="8220" priority="861" operator="containsText" text="Extremo">
      <formula>NOT(ISERROR(SEARCH("Extremo",AX11)))</formula>
    </cfRule>
    <cfRule type="containsText" dxfId="8219" priority="862" operator="containsText" text="Alto">
      <formula>NOT(ISERROR(SEARCH("Alto",AX11)))</formula>
    </cfRule>
    <cfRule type="containsText" dxfId="8218" priority="863" operator="containsText" text="Bajo">
      <formula>NOT(ISERROR(SEARCH("Bajo",AX11)))</formula>
    </cfRule>
    <cfRule type="containsText" dxfId="8217" priority="874" operator="containsText" text="Catastrófico">
      <formula>NOT(ISERROR(SEARCH("Catastrófico",AX11)))</formula>
    </cfRule>
    <cfRule type="containsText" dxfId="8216" priority="875" operator="containsText" text="Mayor">
      <formula>NOT(ISERROR(SEARCH("Mayor",AX11)))</formula>
    </cfRule>
    <cfRule type="containsText" dxfId="8215" priority="876" operator="containsText" text="Moderado">
      <formula>NOT(ISERROR(SEARCH("Moderado",AX11)))</formula>
    </cfRule>
    <cfRule type="containsText" dxfId="8214" priority="877" operator="containsText" text="Menor">
      <formula>NOT(ISERROR(SEARCH("Menor",AX11)))</formula>
    </cfRule>
    <cfRule type="containsText" dxfId="8213" priority="878" operator="containsText" text="Leve">
      <formula>NOT(ISERROR(SEARCH("Leve",AX11)))</formula>
    </cfRule>
    <cfRule type="containsText" dxfId="8212" priority="884" operator="containsText" text="Muy a">
      <formula>NOT(ISERROR(SEARCH("Muy a",AX11)))</formula>
    </cfRule>
    <cfRule type="containsText" dxfId="8211" priority="885" operator="containsText" text="Muy b">
      <formula>NOT(ISERROR(SEARCH("Muy b",AX11)))</formula>
    </cfRule>
    <cfRule type="containsText" dxfId="8210" priority="886" operator="containsText" text="Baja">
      <formula>NOT(ISERROR(SEARCH("Baja",AX11)))</formula>
    </cfRule>
    <cfRule type="containsText" dxfId="8209" priority="887" operator="containsText" text="Media">
      <formula>NOT(ISERROR(SEARCH("Media",AX11)))</formula>
    </cfRule>
    <cfRule type="containsText" dxfId="8208" priority="888" operator="containsText" text="Alta">
      <formula>NOT(ISERROR(SEARCH("Alta",AX11)))</formula>
    </cfRule>
  </conditionalFormatting>
  <conditionalFormatting sqref="V11">
    <cfRule type="containsText" dxfId="8207" priority="879" operator="containsText" text="Muy a">
      <formula>NOT(ISERROR(SEARCH("Muy a",V11)))</formula>
    </cfRule>
    <cfRule type="containsText" dxfId="8206" priority="880" operator="containsText" text="Muy b">
      <formula>NOT(ISERROR(SEARCH("Muy b",V11)))</formula>
    </cfRule>
    <cfRule type="containsText" dxfId="8205" priority="881" operator="containsText" text="Baja">
      <formula>NOT(ISERROR(SEARCH("Baja",V11)))</formula>
    </cfRule>
    <cfRule type="containsText" dxfId="8204" priority="882" operator="containsText" text="Media">
      <formula>NOT(ISERROR(SEARCH("Media",V11)))</formula>
    </cfRule>
    <cfRule type="containsText" dxfId="8203" priority="883" operator="containsText" text="Alta">
      <formula>NOT(ISERROR(SEARCH("Alta",V11)))</formula>
    </cfRule>
  </conditionalFormatting>
  <conditionalFormatting sqref="X11">
    <cfRule type="containsText" dxfId="8202" priority="864" operator="containsText" text="Catastrófico">
      <formula>NOT(ISERROR(SEARCH("Catastrófico",X11)))</formula>
    </cfRule>
    <cfRule type="containsText" dxfId="8201" priority="865" operator="containsText" text="Mayor">
      <formula>NOT(ISERROR(SEARCH("Mayor",X11)))</formula>
    </cfRule>
    <cfRule type="containsText" dxfId="8200" priority="866" operator="containsText" text="Moderado">
      <formula>NOT(ISERROR(SEARCH("Moderado",X11)))</formula>
    </cfRule>
    <cfRule type="containsText" dxfId="8199" priority="867" operator="containsText" text="Menor">
      <formula>NOT(ISERROR(SEARCH("Menor",X11)))</formula>
    </cfRule>
    <cfRule type="containsText" dxfId="8198" priority="868" operator="containsText" text="Leve">
      <formula>NOT(ISERROR(SEARCH("Leve",X11)))</formula>
    </cfRule>
    <cfRule type="containsText" dxfId="8197" priority="869" operator="containsText" text="Muy a">
      <formula>NOT(ISERROR(SEARCH("Muy a",X11)))</formula>
    </cfRule>
    <cfRule type="containsText" dxfId="8196" priority="870" operator="containsText" text="Muy b">
      <formula>NOT(ISERROR(SEARCH("Muy b",X11)))</formula>
    </cfRule>
    <cfRule type="containsText" dxfId="8195" priority="871" operator="containsText" text="Baja">
      <formula>NOT(ISERROR(SEARCH("Baja",X11)))</formula>
    </cfRule>
    <cfRule type="containsText" dxfId="8194" priority="872" operator="containsText" text="Media">
      <formula>NOT(ISERROR(SEARCH("Media",X11)))</formula>
    </cfRule>
    <cfRule type="containsText" dxfId="8193" priority="873" operator="containsText" text="Alta">
      <formula>NOT(ISERROR(SEARCH("Alta",X11)))</formula>
    </cfRule>
  </conditionalFormatting>
  <conditionalFormatting sqref="Z11">
    <cfRule type="containsText" dxfId="8192" priority="848" operator="containsText" text="Extremo">
      <formula>NOT(ISERROR(SEARCH("Extremo",Z11)))</formula>
    </cfRule>
    <cfRule type="containsText" dxfId="8191" priority="849" operator="containsText" text="Alto">
      <formula>NOT(ISERROR(SEARCH("Alto",Z11)))</formula>
    </cfRule>
    <cfRule type="containsText" dxfId="8190" priority="850" operator="containsText" text="Bajo">
      <formula>NOT(ISERROR(SEARCH("Bajo",Z11)))</formula>
    </cfRule>
    <cfRule type="containsText" dxfId="8189" priority="851" operator="containsText" text="Catastrófico">
      <formula>NOT(ISERROR(SEARCH("Catastrófico",Z11)))</formula>
    </cfRule>
    <cfRule type="containsText" dxfId="8188" priority="852" operator="containsText" text="Mayor">
      <formula>NOT(ISERROR(SEARCH("Mayor",Z11)))</formula>
    </cfRule>
    <cfRule type="containsText" dxfId="8187" priority="853" operator="containsText" text="Moderado">
      <formula>NOT(ISERROR(SEARCH("Moderado",Z11)))</formula>
    </cfRule>
    <cfRule type="containsText" dxfId="8186" priority="854" operator="containsText" text="Menor">
      <formula>NOT(ISERROR(SEARCH("Menor",Z11)))</formula>
    </cfRule>
    <cfRule type="containsText" dxfId="8185" priority="855" operator="containsText" text="Leve">
      <formula>NOT(ISERROR(SEARCH("Leve",Z11)))</formula>
    </cfRule>
    <cfRule type="containsText" dxfId="8184" priority="856" operator="containsText" text="Muy a">
      <formula>NOT(ISERROR(SEARCH("Muy a",Z11)))</formula>
    </cfRule>
    <cfRule type="containsText" dxfId="8183" priority="857" operator="containsText" text="Muy b">
      <formula>NOT(ISERROR(SEARCH("Muy b",Z11)))</formula>
    </cfRule>
    <cfRule type="containsText" dxfId="8182" priority="858" operator="containsText" text="Baja">
      <formula>NOT(ISERROR(SEARCH("Baja",Z11)))</formula>
    </cfRule>
    <cfRule type="containsText" dxfId="8181" priority="859" operator="containsText" text="Media">
      <formula>NOT(ISERROR(SEARCH("Media",Z11)))</formula>
    </cfRule>
    <cfRule type="containsText" dxfId="8180" priority="860" operator="containsText" text="Alta">
      <formula>NOT(ISERROR(SEARCH("Alta",Z11)))</formula>
    </cfRule>
  </conditionalFormatting>
  <conditionalFormatting sqref="Y11">
    <cfRule type="cellIs" dxfId="8179" priority="825" operator="equal">
      <formula>100%</formula>
    </cfRule>
    <cfRule type="cellIs" dxfId="8178" priority="826" operator="equal">
      <formula>80%</formula>
    </cfRule>
    <cfRule type="cellIs" dxfId="8177" priority="827" operator="equal">
      <formula>60%</formula>
    </cfRule>
    <cfRule type="cellIs" dxfId="8176" priority="828" operator="equal">
      <formula>40%</formula>
    </cfRule>
    <cfRule type="cellIs" dxfId="8175" priority="829" operator="equal">
      <formula>0.2</formula>
    </cfRule>
    <cfRule type="containsText" dxfId="8174" priority="830" operator="containsText" text="Extremo">
      <formula>NOT(ISERROR(SEARCH("Extremo",Y11)))</formula>
    </cfRule>
    <cfRule type="containsText" dxfId="8173" priority="831" operator="containsText" text="Alto">
      <formula>NOT(ISERROR(SEARCH("Alto",Y11)))</formula>
    </cfRule>
    <cfRule type="containsText" dxfId="8172" priority="832" operator="containsText" text="Bajo">
      <formula>NOT(ISERROR(SEARCH("Bajo",Y11)))</formula>
    </cfRule>
    <cfRule type="containsText" dxfId="8171" priority="833" operator="containsText" text="Catastrófico">
      <formula>NOT(ISERROR(SEARCH("Catastrófico",Y11)))</formula>
    </cfRule>
    <cfRule type="containsText" dxfId="8170" priority="834" operator="containsText" text="Mayor">
      <formula>NOT(ISERROR(SEARCH("Mayor",Y11)))</formula>
    </cfRule>
    <cfRule type="containsText" dxfId="8169" priority="835" operator="containsText" text="Moderado">
      <formula>NOT(ISERROR(SEARCH("Moderado",Y11)))</formula>
    </cfRule>
    <cfRule type="containsText" dxfId="8168" priority="836" operator="containsText" text="Menor">
      <formula>NOT(ISERROR(SEARCH("Menor",Y11)))</formula>
    </cfRule>
    <cfRule type="containsText" dxfId="8167" priority="837" operator="containsText" text="Leve">
      <formula>NOT(ISERROR(SEARCH("Leve",Y11)))</formula>
    </cfRule>
    <cfRule type="containsText" dxfId="8166" priority="838" operator="containsText" text="Muy a">
      <formula>NOT(ISERROR(SEARCH("Muy a",Y11)))</formula>
    </cfRule>
    <cfRule type="containsText" dxfId="8165" priority="839" operator="containsText" text="Muy b">
      <formula>NOT(ISERROR(SEARCH("Muy b",Y11)))</formula>
    </cfRule>
    <cfRule type="containsText" dxfId="8164" priority="840" operator="containsText" text="Baja">
      <formula>NOT(ISERROR(SEARCH("Baja",Y11)))</formula>
    </cfRule>
    <cfRule type="containsText" dxfId="8163" priority="841" operator="containsText" text="Media">
      <formula>NOT(ISERROR(SEARCH("Media",Y11)))</formula>
    </cfRule>
    <cfRule type="containsText" dxfId="8162" priority="842" operator="containsText" text="Alta">
      <formula>NOT(ISERROR(SEARCH("Alta",Y11)))</formula>
    </cfRule>
  </conditionalFormatting>
  <conditionalFormatting sqref="W11">
    <cfRule type="cellIs" dxfId="8161" priority="807" operator="equal">
      <formula>100%</formula>
    </cfRule>
    <cfRule type="cellIs" dxfId="8160" priority="808" operator="equal">
      <formula>80%</formula>
    </cfRule>
    <cfRule type="cellIs" dxfId="8159" priority="809" operator="equal">
      <formula>60%</formula>
    </cfRule>
    <cfRule type="cellIs" dxfId="8158" priority="810" operator="equal">
      <formula>40%</formula>
    </cfRule>
    <cfRule type="cellIs" dxfId="8157" priority="811" operator="equal">
      <formula>0.2</formula>
    </cfRule>
    <cfRule type="containsText" dxfId="8156" priority="812" operator="containsText" text="Extremo">
      <formula>NOT(ISERROR(SEARCH("Extremo",W11)))</formula>
    </cfRule>
    <cfRule type="containsText" dxfId="8155" priority="813" operator="containsText" text="Alto">
      <formula>NOT(ISERROR(SEARCH("Alto",W11)))</formula>
    </cfRule>
    <cfRule type="containsText" dxfId="8154" priority="814" operator="containsText" text="Bajo">
      <formula>NOT(ISERROR(SEARCH("Bajo",W11)))</formula>
    </cfRule>
    <cfRule type="containsText" dxfId="8153" priority="815" operator="containsText" text="Catastrófico">
      <formula>NOT(ISERROR(SEARCH("Catastrófico",W11)))</formula>
    </cfRule>
    <cfRule type="containsText" dxfId="8152" priority="816" operator="containsText" text="Mayor">
      <formula>NOT(ISERROR(SEARCH("Mayor",W11)))</formula>
    </cfRule>
    <cfRule type="containsText" dxfId="8151" priority="817" operator="containsText" text="Moderado">
      <formula>NOT(ISERROR(SEARCH("Moderado",W11)))</formula>
    </cfRule>
    <cfRule type="containsText" dxfId="8150" priority="818" operator="containsText" text="Menor">
      <formula>NOT(ISERROR(SEARCH("Menor",W11)))</formula>
    </cfRule>
    <cfRule type="containsText" dxfId="8149" priority="819" operator="containsText" text="Leve">
      <formula>NOT(ISERROR(SEARCH("Leve",W11)))</formula>
    </cfRule>
    <cfRule type="containsText" dxfId="8148" priority="820" operator="containsText" text="Muy a">
      <formula>NOT(ISERROR(SEARCH("Muy a",W11)))</formula>
    </cfRule>
    <cfRule type="containsText" dxfId="8147" priority="821" operator="containsText" text="Muy b">
      <formula>NOT(ISERROR(SEARCH("Muy b",W11)))</formula>
    </cfRule>
    <cfRule type="containsText" dxfId="8146" priority="822" operator="containsText" text="Baja">
      <formula>NOT(ISERROR(SEARCH("Baja",W11)))</formula>
    </cfRule>
    <cfRule type="containsText" dxfId="8145" priority="823" operator="containsText" text="Media">
      <formula>NOT(ISERROR(SEARCH("Media",W11)))</formula>
    </cfRule>
    <cfRule type="containsText" dxfId="8144" priority="824" operator="containsText" text="Alta">
      <formula>NOT(ISERROR(SEARCH("Alta",W11)))</formula>
    </cfRule>
  </conditionalFormatting>
  <conditionalFormatting sqref="AA11">
    <cfRule type="cellIs" dxfId="8143" priority="790" operator="equal">
      <formula>100%</formula>
    </cfRule>
    <cfRule type="cellIs" dxfId="8142" priority="791" operator="equal">
      <formula>75%</formula>
    </cfRule>
    <cfRule type="cellIs" dxfId="8141" priority="792" operator="equal">
      <formula>50%</formula>
    </cfRule>
    <cfRule type="cellIs" dxfId="8140" priority="793" operator="equal">
      <formula>25%</formula>
    </cfRule>
    <cfRule type="containsText" dxfId="8139" priority="794" operator="containsText" text="Extremo">
      <formula>NOT(ISERROR(SEARCH("Extremo",AA11)))</formula>
    </cfRule>
    <cfRule type="containsText" dxfId="8138" priority="795" operator="containsText" text="Alto">
      <formula>NOT(ISERROR(SEARCH("Alto",AA11)))</formula>
    </cfRule>
    <cfRule type="containsText" dxfId="8137" priority="796" operator="containsText" text="Bajo">
      <formula>NOT(ISERROR(SEARCH("Bajo",AA11)))</formula>
    </cfRule>
    <cfRule type="containsText" dxfId="8136" priority="797" operator="containsText" text="Catastrófico">
      <formula>NOT(ISERROR(SEARCH("Catastrófico",AA11)))</formula>
    </cfRule>
    <cfRule type="containsText" dxfId="8135" priority="798" operator="containsText" text="Mayor">
      <formula>NOT(ISERROR(SEARCH("Mayor",AA11)))</formula>
    </cfRule>
    <cfRule type="containsText" dxfId="8134" priority="799" operator="containsText" text="Moderado">
      <formula>NOT(ISERROR(SEARCH("Moderado",AA11)))</formula>
    </cfRule>
    <cfRule type="containsText" dxfId="8133" priority="800" operator="containsText" text="Menor">
      <formula>NOT(ISERROR(SEARCH("Menor",AA11)))</formula>
    </cfRule>
    <cfRule type="containsText" dxfId="8132" priority="801" operator="containsText" text="Leve">
      <formula>NOT(ISERROR(SEARCH("Leve",AA11)))</formula>
    </cfRule>
    <cfRule type="containsText" dxfId="8131" priority="802" operator="containsText" text="Muy a">
      <formula>NOT(ISERROR(SEARCH("Muy a",AA11)))</formula>
    </cfRule>
    <cfRule type="containsText" dxfId="8130" priority="803" operator="containsText" text="Muy b">
      <formula>NOT(ISERROR(SEARCH("Muy b",AA11)))</formula>
    </cfRule>
    <cfRule type="containsText" dxfId="8129" priority="804" operator="containsText" text="Baja">
      <formula>NOT(ISERROR(SEARCH("Baja",AA11)))</formula>
    </cfRule>
    <cfRule type="containsText" dxfId="8128" priority="805" operator="containsText" text="Media">
      <formula>NOT(ISERROR(SEARCH("Media",AA11)))</formula>
    </cfRule>
    <cfRule type="containsText" dxfId="8127" priority="806" operator="containsText" text="Alta">
      <formula>NOT(ISERROR(SEARCH("Alta",AA11)))</formula>
    </cfRule>
  </conditionalFormatting>
  <conditionalFormatting sqref="AW11">
    <cfRule type="cellIs" dxfId="8126" priority="766" operator="equal">
      <formula>100%</formula>
    </cfRule>
    <cfRule type="cellIs" dxfId="8125" priority="767" operator="equal">
      <formula>80%</formula>
    </cfRule>
    <cfRule type="cellIs" dxfId="8124" priority="768" operator="equal">
      <formula>60%</formula>
    </cfRule>
    <cfRule type="cellIs" dxfId="8123" priority="769" operator="equal">
      <formula>40%</formula>
    </cfRule>
    <cfRule type="cellIs" dxfId="8122" priority="770" operator="equal">
      <formula>0.2</formula>
    </cfRule>
    <cfRule type="containsText" dxfId="8121" priority="771" operator="containsText" text="Extremo">
      <formula>NOT(ISERROR(SEARCH("Extremo",AW11)))</formula>
    </cfRule>
    <cfRule type="containsText" dxfId="8120" priority="772" operator="containsText" text="Alto">
      <formula>NOT(ISERROR(SEARCH("Alto",AW11)))</formula>
    </cfRule>
    <cfRule type="containsText" dxfId="8119" priority="773" operator="containsText" text="Bajo">
      <formula>NOT(ISERROR(SEARCH("Bajo",AW11)))</formula>
    </cfRule>
    <cfRule type="containsText" dxfId="8118" priority="774" operator="containsText" text="Catastrófico">
      <formula>NOT(ISERROR(SEARCH("Catastrófico",AW11)))</formula>
    </cfRule>
    <cfRule type="containsText" dxfId="8117" priority="775" operator="containsText" text="Mayor">
      <formula>NOT(ISERROR(SEARCH("Mayor",AW11)))</formula>
    </cfRule>
    <cfRule type="containsText" dxfId="8116" priority="776" operator="containsText" text="Moderado">
      <formula>NOT(ISERROR(SEARCH("Moderado",AW11)))</formula>
    </cfRule>
    <cfRule type="containsText" dxfId="8115" priority="777" operator="containsText" text="Menor">
      <formula>NOT(ISERROR(SEARCH("Menor",AW11)))</formula>
    </cfRule>
    <cfRule type="containsText" dxfId="8114" priority="778" operator="containsText" text="Leve">
      <formula>NOT(ISERROR(SEARCH("Leve",AW11)))</formula>
    </cfRule>
    <cfRule type="containsText" dxfId="8113" priority="779" operator="containsText" text="Muy a">
      <formula>NOT(ISERROR(SEARCH("Muy a",AW11)))</formula>
    </cfRule>
    <cfRule type="containsText" dxfId="8112" priority="780" operator="containsText" text="Muy b">
      <formula>NOT(ISERROR(SEARCH("Muy b",AW11)))</formula>
    </cfRule>
    <cfRule type="containsText" dxfId="8111" priority="781" operator="containsText" text="Baja">
      <formula>NOT(ISERROR(SEARCH("Baja",AW11)))</formula>
    </cfRule>
    <cfRule type="containsText" dxfId="8110" priority="782" operator="containsText" text="Media">
      <formula>NOT(ISERROR(SEARCH("Media",AW11)))</formula>
    </cfRule>
    <cfRule type="containsText" dxfId="8109" priority="783" operator="containsText" text="Alta">
      <formula>NOT(ISERROR(SEARCH("Alta",AW11)))</formula>
    </cfRule>
  </conditionalFormatting>
  <conditionalFormatting sqref="AV11">
    <cfRule type="cellIs" dxfId="8108" priority="759" operator="greaterThan">
      <formula>75%</formula>
    </cfRule>
    <cfRule type="cellIs" dxfId="8107" priority="760" operator="between">
      <formula>51%</formula>
      <formula>75%</formula>
    </cfRule>
    <cfRule type="cellIs" dxfId="8106" priority="761" operator="between">
      <formula>26%</formula>
      <formula>50%</formula>
    </cfRule>
    <cfRule type="cellIs" dxfId="8105" priority="762" operator="between">
      <formula>0%</formula>
      <formula>25%</formula>
    </cfRule>
    <cfRule type="containsText" dxfId="8104" priority="763" operator="containsText" text="BAJA">
      <formula>NOT(ISERROR(SEARCH("BAJA",AV11)))</formula>
    </cfRule>
    <cfRule type="containsText" dxfId="8103" priority="764" operator="containsText" text="MEDIA">
      <formula>NOT(ISERROR(SEARCH("MEDIA",AV11)))</formula>
    </cfRule>
    <cfRule type="containsText" dxfId="8102" priority="765" operator="containsText" text="ALTA">
      <formula>NOT(ISERROR(SEARCH("ALTA",AV11)))</formula>
    </cfRule>
  </conditionalFormatting>
  <conditionalFormatting sqref="AV12:AV15">
    <cfRule type="cellIs" dxfId="8101" priority="752" operator="greaterThan">
      <formula>75%</formula>
    </cfRule>
    <cfRule type="cellIs" dxfId="8100" priority="753" operator="between">
      <formula>51%</formula>
      <formula>75%</formula>
    </cfRule>
    <cfRule type="cellIs" dxfId="8099" priority="754" operator="between">
      <formula>26%</formula>
      <formula>50%</formula>
    </cfRule>
    <cfRule type="cellIs" dxfId="8098" priority="755" operator="between">
      <formula>0%</formula>
      <formula>25%</formula>
    </cfRule>
    <cfRule type="containsText" dxfId="8097" priority="756" operator="containsText" text="BAJA">
      <formula>NOT(ISERROR(SEARCH("BAJA",AV12)))</formula>
    </cfRule>
    <cfRule type="containsText" dxfId="8096" priority="757" operator="containsText" text="MEDIA">
      <formula>NOT(ISERROR(SEARCH("MEDIA",AV12)))</formula>
    </cfRule>
    <cfRule type="containsText" dxfId="8095" priority="758" operator="containsText" text="ALTA">
      <formula>NOT(ISERROR(SEARCH("ALTA",AV12)))</formula>
    </cfRule>
  </conditionalFormatting>
  <conditionalFormatting sqref="AJ16:AK16">
    <cfRule type="containsText" dxfId="8094" priority="677" operator="containsText" text="BAJA">
      <formula>NOT(ISERROR(SEARCH("BAJA",AJ16)))</formula>
    </cfRule>
    <cfRule type="containsText" dxfId="8093" priority="678" operator="containsText" text="MEDIA">
      <formula>NOT(ISERROR(SEARCH("MEDIA",AJ16)))</formula>
    </cfRule>
    <cfRule type="containsText" dxfId="8092" priority="679" operator="containsText" text="ALTA">
      <formula>NOT(ISERROR(SEARCH("ALTA",AJ16)))</formula>
    </cfRule>
  </conditionalFormatting>
  <conditionalFormatting sqref="AV16">
    <cfRule type="cellIs" dxfId="8091" priority="670" operator="greaterThan">
      <formula>75%</formula>
    </cfRule>
    <cfRule type="cellIs" dxfId="8090" priority="671" operator="between">
      <formula>51%</formula>
      <formula>75%</formula>
    </cfRule>
    <cfRule type="cellIs" dxfId="8089" priority="672" operator="between">
      <formula>26%</formula>
      <formula>50%</formula>
    </cfRule>
    <cfRule type="cellIs" dxfId="8088" priority="673" operator="between">
      <formula>0%</formula>
      <formula>25%</formula>
    </cfRule>
    <cfRule type="containsText" dxfId="8087" priority="674" operator="containsText" text="BAJA">
      <formula>NOT(ISERROR(SEARCH("BAJA",AV16)))</formula>
    </cfRule>
    <cfRule type="containsText" dxfId="8086" priority="675" operator="containsText" text="MEDIA">
      <formula>NOT(ISERROR(SEARCH("MEDIA",AV16)))</formula>
    </cfRule>
    <cfRule type="containsText" dxfId="8085" priority="676" operator="containsText" text="ALTA">
      <formula>NOT(ISERROR(SEARCH("ALTA",AV16)))</formula>
    </cfRule>
  </conditionalFormatting>
  <conditionalFormatting sqref="AC11">
    <cfRule type="containsText" dxfId="8084" priority="667" operator="containsText" text="BAJA">
      <formula>NOT(ISERROR(SEARCH("BAJA",AC11)))</formula>
    </cfRule>
    <cfRule type="containsText" dxfId="8083" priority="668" operator="containsText" text="MEDIA">
      <formula>NOT(ISERROR(SEARCH("MEDIA",AC11)))</formula>
    </cfRule>
    <cfRule type="containsText" dxfId="8082" priority="669" operator="containsText" text="ALTA">
      <formula>NOT(ISERROR(SEARCH("ALTA",AC11)))</formula>
    </cfRule>
  </conditionalFormatting>
  <conditionalFormatting sqref="AP11">
    <cfRule type="containsText" dxfId="8081" priority="640" operator="containsText" text="BAJA">
      <formula>NOT(ISERROR(SEARCH("BAJA",AP11)))</formula>
    </cfRule>
    <cfRule type="containsText" dxfId="8080" priority="641" operator="containsText" text="MEDIA">
      <formula>NOT(ISERROR(SEARCH("MEDIA",AP11)))</formula>
    </cfRule>
    <cfRule type="containsText" dxfId="8079" priority="642" operator="containsText" text="ALTA">
      <formula>NOT(ISERROR(SEARCH("ALTA",AP11)))</formula>
    </cfRule>
  </conditionalFormatting>
  <conditionalFormatting sqref="AS11">
    <cfRule type="containsText" dxfId="8078" priority="637" operator="containsText" text="BAJA">
      <formula>NOT(ISERROR(SEARCH("BAJA",AS11)))</formula>
    </cfRule>
    <cfRule type="containsText" dxfId="8077" priority="638" operator="containsText" text="MEDIA">
      <formula>NOT(ISERROR(SEARCH("MEDIA",AS11)))</formula>
    </cfRule>
    <cfRule type="containsText" dxfId="8076" priority="639" operator="containsText" text="ALTA">
      <formula>NOT(ISERROR(SEARCH("ALTA",AS11)))</formula>
    </cfRule>
  </conditionalFormatting>
  <conditionalFormatting sqref="AS13:AS14">
    <cfRule type="containsText" dxfId="8075" priority="631" operator="containsText" text="BAJA">
      <formula>NOT(ISERROR(SEARCH("BAJA",AS13)))</formula>
    </cfRule>
    <cfRule type="containsText" dxfId="8074" priority="632" operator="containsText" text="MEDIA">
      <formula>NOT(ISERROR(SEARCH("MEDIA",AS13)))</formula>
    </cfRule>
    <cfRule type="containsText" dxfId="8073" priority="633" operator="containsText" text="ALTA">
      <formula>NOT(ISERROR(SEARCH("ALTA",AS13)))</formula>
    </cfRule>
  </conditionalFormatting>
  <conditionalFormatting sqref="AN11">
    <cfRule type="containsText" dxfId="8072" priority="652" operator="containsText" text="BAJA">
      <formula>NOT(ISERROR(SEARCH("BAJA",AN11)))</formula>
    </cfRule>
    <cfRule type="containsText" dxfId="8071" priority="653" operator="containsText" text="MEDIA">
      <formula>NOT(ISERROR(SEARCH("MEDIA",AN11)))</formula>
    </cfRule>
    <cfRule type="containsText" dxfId="8070" priority="654" operator="containsText" text="ALTA">
      <formula>NOT(ISERROR(SEARCH("ALTA",AN11)))</formula>
    </cfRule>
  </conditionalFormatting>
  <conditionalFormatting sqref="AN12">
    <cfRule type="containsText" dxfId="8069" priority="649" operator="containsText" text="BAJA">
      <formula>NOT(ISERROR(SEARCH("BAJA",AN12)))</formula>
    </cfRule>
    <cfRule type="containsText" dxfId="8068" priority="650" operator="containsText" text="MEDIA">
      <formula>NOT(ISERROR(SEARCH("MEDIA",AN12)))</formula>
    </cfRule>
    <cfRule type="containsText" dxfId="8067" priority="651" operator="containsText" text="ALTA">
      <formula>NOT(ISERROR(SEARCH("ALTA",AN12)))</formula>
    </cfRule>
  </conditionalFormatting>
  <conditionalFormatting sqref="AZ17">
    <cfRule type="containsText" dxfId="8066" priority="383" operator="containsText" text="BAJA">
      <formula>NOT(ISERROR(SEARCH("BAJA",AZ17)))</formula>
    </cfRule>
    <cfRule type="containsText" dxfId="8065" priority="384" operator="containsText" text="MEDIA">
      <formula>NOT(ISERROR(SEARCH("MEDIA",AZ17)))</formula>
    </cfRule>
    <cfRule type="containsText" dxfId="8064" priority="385" operator="containsText" text="ALTA">
      <formula>NOT(ISERROR(SEARCH("ALTA",AZ17)))</formula>
    </cfRule>
  </conditionalFormatting>
  <conditionalFormatting sqref="AQ11">
    <cfRule type="containsText" dxfId="8063" priority="628" operator="containsText" text="BAJA">
      <formula>NOT(ISERROR(SEARCH("BAJA",AQ11)))</formula>
    </cfRule>
    <cfRule type="containsText" dxfId="8062" priority="629" operator="containsText" text="MEDIA">
      <formula>NOT(ISERROR(SEARCH("MEDIA",AQ11)))</formula>
    </cfRule>
    <cfRule type="containsText" dxfId="8061" priority="630" operator="containsText" text="ALTA">
      <formula>NOT(ISERROR(SEARCH("ALTA",AQ11)))</formula>
    </cfRule>
  </conditionalFormatting>
  <conditionalFormatting sqref="AJ17:AK20">
    <cfRule type="containsText" dxfId="8060" priority="622" operator="containsText" text="BAJA">
      <formula>NOT(ISERROR(SEARCH("BAJA",AJ17)))</formula>
    </cfRule>
    <cfRule type="containsText" dxfId="8059" priority="623" operator="containsText" text="MEDIA">
      <formula>NOT(ISERROR(SEARCH("MEDIA",AJ17)))</formula>
    </cfRule>
    <cfRule type="containsText" dxfId="8058" priority="624" operator="containsText" text="ALTA">
      <formula>NOT(ISERROR(SEARCH("ALTA",AJ17)))</formula>
    </cfRule>
  </conditionalFormatting>
  <conditionalFormatting sqref="AR17">
    <cfRule type="containsText" dxfId="8057" priority="625" operator="containsText" text="BAJA">
      <formula>NOT(ISERROR(SEARCH("BAJA",AR17)))</formula>
    </cfRule>
    <cfRule type="containsText" dxfId="8056" priority="626" operator="containsText" text="MEDIA">
      <formula>NOT(ISERROR(SEARCH("MEDIA",AR17)))</formula>
    </cfRule>
    <cfRule type="containsText" dxfId="8055" priority="627" operator="containsText" text="ALTA">
      <formula>NOT(ISERROR(SEARCH("ALTA",AR17)))</formula>
    </cfRule>
  </conditionalFormatting>
  <conditionalFormatting sqref="AX17">
    <cfRule type="cellIs" dxfId="8054" priority="576" operator="equal">
      <formula>100%</formula>
    </cfRule>
    <cfRule type="cellIs" dxfId="8053" priority="577" operator="equal">
      <formula>80%</formula>
    </cfRule>
    <cfRule type="cellIs" dxfId="8052" priority="578" operator="equal">
      <formula>60%</formula>
    </cfRule>
    <cfRule type="cellIs" dxfId="8051" priority="579" operator="equal">
      <formula>40%</formula>
    </cfRule>
    <cfRule type="cellIs" dxfId="8050" priority="580" operator="equal">
      <formula>0.2</formula>
    </cfRule>
    <cfRule type="containsText" dxfId="8049" priority="594" operator="containsText" text="Extremo">
      <formula>NOT(ISERROR(SEARCH("Extremo",AX17)))</formula>
    </cfRule>
    <cfRule type="containsText" dxfId="8048" priority="595" operator="containsText" text="Alto">
      <formula>NOT(ISERROR(SEARCH("Alto",AX17)))</formula>
    </cfRule>
    <cfRule type="containsText" dxfId="8047" priority="596" operator="containsText" text="Bajo">
      <formula>NOT(ISERROR(SEARCH("Bajo",AX17)))</formula>
    </cfRule>
    <cfRule type="containsText" dxfId="8046" priority="607" operator="containsText" text="Catastrófico">
      <formula>NOT(ISERROR(SEARCH("Catastrófico",AX17)))</formula>
    </cfRule>
    <cfRule type="containsText" dxfId="8045" priority="608" operator="containsText" text="Mayor">
      <formula>NOT(ISERROR(SEARCH("Mayor",AX17)))</formula>
    </cfRule>
    <cfRule type="containsText" dxfId="8044" priority="609" operator="containsText" text="Moderado">
      <formula>NOT(ISERROR(SEARCH("Moderado",AX17)))</formula>
    </cfRule>
    <cfRule type="containsText" dxfId="8043" priority="610" operator="containsText" text="Menor">
      <formula>NOT(ISERROR(SEARCH("Menor",AX17)))</formula>
    </cfRule>
    <cfRule type="containsText" dxfId="8042" priority="611" operator="containsText" text="Leve">
      <formula>NOT(ISERROR(SEARCH("Leve",AX17)))</formula>
    </cfRule>
    <cfRule type="containsText" dxfId="8041" priority="617" operator="containsText" text="Muy a">
      <formula>NOT(ISERROR(SEARCH("Muy a",AX17)))</formula>
    </cfRule>
    <cfRule type="containsText" dxfId="8040" priority="618" operator="containsText" text="Muy b">
      <formula>NOT(ISERROR(SEARCH("Muy b",AX17)))</formula>
    </cfRule>
    <cfRule type="containsText" dxfId="8039" priority="619" operator="containsText" text="Baja">
      <formula>NOT(ISERROR(SEARCH("Baja",AX17)))</formula>
    </cfRule>
    <cfRule type="containsText" dxfId="8038" priority="620" operator="containsText" text="Media">
      <formula>NOT(ISERROR(SEARCH("Media",AX17)))</formula>
    </cfRule>
    <cfRule type="containsText" dxfId="8037" priority="621" operator="containsText" text="Alta">
      <formula>NOT(ISERROR(SEARCH("Alta",AX17)))</formula>
    </cfRule>
  </conditionalFormatting>
  <conditionalFormatting sqref="V17">
    <cfRule type="containsText" dxfId="8036" priority="612" operator="containsText" text="Muy a">
      <formula>NOT(ISERROR(SEARCH("Muy a",V17)))</formula>
    </cfRule>
    <cfRule type="containsText" dxfId="8035" priority="613" operator="containsText" text="Muy b">
      <formula>NOT(ISERROR(SEARCH("Muy b",V17)))</formula>
    </cfRule>
    <cfRule type="containsText" dxfId="8034" priority="614" operator="containsText" text="Baja">
      <formula>NOT(ISERROR(SEARCH("Baja",V17)))</formula>
    </cfRule>
    <cfRule type="containsText" dxfId="8033" priority="615" operator="containsText" text="Media">
      <formula>NOT(ISERROR(SEARCH("Media",V17)))</formula>
    </cfRule>
    <cfRule type="containsText" dxfId="8032" priority="616" operator="containsText" text="Alta">
      <formula>NOT(ISERROR(SEARCH("Alta",V17)))</formula>
    </cfRule>
  </conditionalFormatting>
  <conditionalFormatting sqref="X17">
    <cfRule type="containsText" dxfId="8031" priority="597" operator="containsText" text="Catastrófico">
      <formula>NOT(ISERROR(SEARCH("Catastrófico",X17)))</formula>
    </cfRule>
    <cfRule type="containsText" dxfId="8030" priority="598" operator="containsText" text="Mayor">
      <formula>NOT(ISERROR(SEARCH("Mayor",X17)))</formula>
    </cfRule>
    <cfRule type="containsText" dxfId="8029" priority="599" operator="containsText" text="Moderado">
      <formula>NOT(ISERROR(SEARCH("Moderado",X17)))</formula>
    </cfRule>
    <cfRule type="containsText" dxfId="8028" priority="600" operator="containsText" text="Menor">
      <formula>NOT(ISERROR(SEARCH("Menor",X17)))</formula>
    </cfRule>
    <cfRule type="containsText" dxfId="8027" priority="601" operator="containsText" text="Leve">
      <formula>NOT(ISERROR(SEARCH("Leve",X17)))</formula>
    </cfRule>
    <cfRule type="containsText" dxfId="8026" priority="602" operator="containsText" text="Muy a">
      <formula>NOT(ISERROR(SEARCH("Muy a",X17)))</formula>
    </cfRule>
    <cfRule type="containsText" dxfId="8025" priority="603" operator="containsText" text="Muy b">
      <formula>NOT(ISERROR(SEARCH("Muy b",X17)))</formula>
    </cfRule>
    <cfRule type="containsText" dxfId="8024" priority="604" operator="containsText" text="Baja">
      <formula>NOT(ISERROR(SEARCH("Baja",X17)))</formula>
    </cfRule>
    <cfRule type="containsText" dxfId="8023" priority="605" operator="containsText" text="Media">
      <formula>NOT(ISERROR(SEARCH("Media",X17)))</formula>
    </cfRule>
    <cfRule type="containsText" dxfId="8022" priority="606" operator="containsText" text="Alta">
      <formula>NOT(ISERROR(SEARCH("Alta",X17)))</formula>
    </cfRule>
  </conditionalFormatting>
  <conditionalFormatting sqref="Z17">
    <cfRule type="containsText" dxfId="8021" priority="581" operator="containsText" text="Extremo">
      <formula>NOT(ISERROR(SEARCH("Extremo",Z17)))</formula>
    </cfRule>
    <cfRule type="containsText" dxfId="8020" priority="582" operator="containsText" text="Alto">
      <formula>NOT(ISERROR(SEARCH("Alto",Z17)))</formula>
    </cfRule>
    <cfRule type="containsText" dxfId="8019" priority="583" operator="containsText" text="Bajo">
      <formula>NOT(ISERROR(SEARCH("Bajo",Z17)))</formula>
    </cfRule>
    <cfRule type="containsText" dxfId="8018" priority="584" operator="containsText" text="Catastrófico">
      <formula>NOT(ISERROR(SEARCH("Catastrófico",Z17)))</formula>
    </cfRule>
    <cfRule type="containsText" dxfId="8017" priority="585" operator="containsText" text="Mayor">
      <formula>NOT(ISERROR(SEARCH("Mayor",Z17)))</formula>
    </cfRule>
    <cfRule type="containsText" dxfId="8016" priority="586" operator="containsText" text="Moderado">
      <formula>NOT(ISERROR(SEARCH("Moderado",Z17)))</formula>
    </cfRule>
    <cfRule type="containsText" dxfId="8015" priority="587" operator="containsText" text="Menor">
      <formula>NOT(ISERROR(SEARCH("Menor",Z17)))</formula>
    </cfRule>
    <cfRule type="containsText" dxfId="8014" priority="588" operator="containsText" text="Leve">
      <formula>NOT(ISERROR(SEARCH("Leve",Z17)))</formula>
    </cfRule>
    <cfRule type="containsText" dxfId="8013" priority="589" operator="containsText" text="Muy a">
      <formula>NOT(ISERROR(SEARCH("Muy a",Z17)))</formula>
    </cfRule>
    <cfRule type="containsText" dxfId="8012" priority="590" operator="containsText" text="Muy b">
      <formula>NOT(ISERROR(SEARCH("Muy b",Z17)))</formula>
    </cfRule>
    <cfRule type="containsText" dxfId="8011" priority="591" operator="containsText" text="Baja">
      <formula>NOT(ISERROR(SEARCH("Baja",Z17)))</formula>
    </cfRule>
    <cfRule type="containsText" dxfId="8010" priority="592" operator="containsText" text="Media">
      <formula>NOT(ISERROR(SEARCH("Media",Z17)))</formula>
    </cfRule>
    <cfRule type="containsText" dxfId="8009" priority="593" operator="containsText" text="Alta">
      <formula>NOT(ISERROR(SEARCH("Alta",Z17)))</formula>
    </cfRule>
  </conditionalFormatting>
  <conditionalFormatting sqref="Y17">
    <cfRule type="cellIs" dxfId="8008" priority="558" operator="equal">
      <formula>100%</formula>
    </cfRule>
    <cfRule type="cellIs" dxfId="8007" priority="559" operator="equal">
      <formula>80%</formula>
    </cfRule>
    <cfRule type="cellIs" dxfId="8006" priority="560" operator="equal">
      <formula>60%</formula>
    </cfRule>
    <cfRule type="cellIs" dxfId="8005" priority="561" operator="equal">
      <formula>40%</formula>
    </cfRule>
    <cfRule type="cellIs" dxfId="8004" priority="562" operator="equal">
      <formula>0.2</formula>
    </cfRule>
    <cfRule type="containsText" dxfId="8003" priority="563" operator="containsText" text="Extremo">
      <formula>NOT(ISERROR(SEARCH("Extremo",Y17)))</formula>
    </cfRule>
    <cfRule type="containsText" dxfId="8002" priority="564" operator="containsText" text="Alto">
      <formula>NOT(ISERROR(SEARCH("Alto",Y17)))</formula>
    </cfRule>
    <cfRule type="containsText" dxfId="8001" priority="565" operator="containsText" text="Bajo">
      <formula>NOT(ISERROR(SEARCH("Bajo",Y17)))</formula>
    </cfRule>
    <cfRule type="containsText" dxfId="8000" priority="566" operator="containsText" text="Catastrófico">
      <formula>NOT(ISERROR(SEARCH("Catastrófico",Y17)))</formula>
    </cfRule>
    <cfRule type="containsText" dxfId="7999" priority="567" operator="containsText" text="Mayor">
      <formula>NOT(ISERROR(SEARCH("Mayor",Y17)))</formula>
    </cfRule>
    <cfRule type="containsText" dxfId="7998" priority="568" operator="containsText" text="Moderado">
      <formula>NOT(ISERROR(SEARCH("Moderado",Y17)))</formula>
    </cfRule>
    <cfRule type="containsText" dxfId="7997" priority="569" operator="containsText" text="Menor">
      <formula>NOT(ISERROR(SEARCH("Menor",Y17)))</formula>
    </cfRule>
    <cfRule type="containsText" dxfId="7996" priority="570" operator="containsText" text="Leve">
      <formula>NOT(ISERROR(SEARCH("Leve",Y17)))</formula>
    </cfRule>
    <cfRule type="containsText" dxfId="7995" priority="571" operator="containsText" text="Muy a">
      <formula>NOT(ISERROR(SEARCH("Muy a",Y17)))</formula>
    </cfRule>
    <cfRule type="containsText" dxfId="7994" priority="572" operator="containsText" text="Muy b">
      <formula>NOT(ISERROR(SEARCH("Muy b",Y17)))</formula>
    </cfRule>
    <cfRule type="containsText" dxfId="7993" priority="573" operator="containsText" text="Baja">
      <formula>NOT(ISERROR(SEARCH("Baja",Y17)))</formula>
    </cfRule>
    <cfRule type="containsText" dxfId="7992" priority="574" operator="containsText" text="Media">
      <formula>NOT(ISERROR(SEARCH("Media",Y17)))</formula>
    </cfRule>
    <cfRule type="containsText" dxfId="7991" priority="575" operator="containsText" text="Alta">
      <formula>NOT(ISERROR(SEARCH("Alta",Y17)))</formula>
    </cfRule>
  </conditionalFormatting>
  <conditionalFormatting sqref="W17">
    <cfRule type="cellIs" dxfId="7990" priority="540" operator="equal">
      <formula>100%</formula>
    </cfRule>
    <cfRule type="cellIs" dxfId="7989" priority="541" operator="equal">
      <formula>80%</formula>
    </cfRule>
    <cfRule type="cellIs" dxfId="7988" priority="542" operator="equal">
      <formula>60%</formula>
    </cfRule>
    <cfRule type="cellIs" dxfId="7987" priority="543" operator="equal">
      <formula>40%</formula>
    </cfRule>
    <cfRule type="cellIs" dxfId="7986" priority="544" operator="equal">
      <formula>0.2</formula>
    </cfRule>
    <cfRule type="containsText" dxfId="7985" priority="545" operator="containsText" text="Extremo">
      <formula>NOT(ISERROR(SEARCH("Extremo",W17)))</formula>
    </cfRule>
    <cfRule type="containsText" dxfId="7984" priority="546" operator="containsText" text="Alto">
      <formula>NOT(ISERROR(SEARCH("Alto",W17)))</formula>
    </cfRule>
    <cfRule type="containsText" dxfId="7983" priority="547" operator="containsText" text="Bajo">
      <formula>NOT(ISERROR(SEARCH("Bajo",W17)))</formula>
    </cfRule>
    <cfRule type="containsText" dxfId="7982" priority="548" operator="containsText" text="Catastrófico">
      <formula>NOT(ISERROR(SEARCH("Catastrófico",W17)))</formula>
    </cfRule>
    <cfRule type="containsText" dxfId="7981" priority="549" operator="containsText" text="Mayor">
      <formula>NOT(ISERROR(SEARCH("Mayor",W17)))</formula>
    </cfRule>
    <cfRule type="containsText" dxfId="7980" priority="550" operator="containsText" text="Moderado">
      <formula>NOT(ISERROR(SEARCH("Moderado",W17)))</formula>
    </cfRule>
    <cfRule type="containsText" dxfId="7979" priority="551" operator="containsText" text="Menor">
      <formula>NOT(ISERROR(SEARCH("Menor",W17)))</formula>
    </cfRule>
    <cfRule type="containsText" dxfId="7978" priority="552" operator="containsText" text="Leve">
      <formula>NOT(ISERROR(SEARCH("Leve",W17)))</formula>
    </cfRule>
    <cfRule type="containsText" dxfId="7977" priority="553" operator="containsText" text="Muy a">
      <formula>NOT(ISERROR(SEARCH("Muy a",W17)))</formula>
    </cfRule>
    <cfRule type="containsText" dxfId="7976" priority="554" operator="containsText" text="Muy b">
      <formula>NOT(ISERROR(SEARCH("Muy b",W17)))</formula>
    </cfRule>
    <cfRule type="containsText" dxfId="7975" priority="555" operator="containsText" text="Baja">
      <formula>NOT(ISERROR(SEARCH("Baja",W17)))</formula>
    </cfRule>
    <cfRule type="containsText" dxfId="7974" priority="556" operator="containsText" text="Media">
      <formula>NOT(ISERROR(SEARCH("Media",W17)))</formula>
    </cfRule>
    <cfRule type="containsText" dxfId="7973" priority="557" operator="containsText" text="Alta">
      <formula>NOT(ISERROR(SEARCH("Alta",W17)))</formula>
    </cfRule>
  </conditionalFormatting>
  <conditionalFormatting sqref="AA17">
    <cfRule type="cellIs" dxfId="7972" priority="523" operator="equal">
      <formula>100%</formula>
    </cfRule>
    <cfRule type="cellIs" dxfId="7971" priority="524" operator="equal">
      <formula>75%</formula>
    </cfRule>
    <cfRule type="cellIs" dxfId="7970" priority="525" operator="equal">
      <formula>50%</formula>
    </cfRule>
    <cfRule type="cellIs" dxfId="7969" priority="526" operator="equal">
      <formula>25%</formula>
    </cfRule>
    <cfRule type="containsText" dxfId="7968" priority="527" operator="containsText" text="Extremo">
      <formula>NOT(ISERROR(SEARCH("Extremo",AA17)))</formula>
    </cfRule>
    <cfRule type="containsText" dxfId="7967" priority="528" operator="containsText" text="Alto">
      <formula>NOT(ISERROR(SEARCH("Alto",AA17)))</formula>
    </cfRule>
    <cfRule type="containsText" dxfId="7966" priority="529" operator="containsText" text="Bajo">
      <formula>NOT(ISERROR(SEARCH("Bajo",AA17)))</formula>
    </cfRule>
    <cfRule type="containsText" dxfId="7965" priority="530" operator="containsText" text="Catastrófico">
      <formula>NOT(ISERROR(SEARCH("Catastrófico",AA17)))</formula>
    </cfRule>
    <cfRule type="containsText" dxfId="7964" priority="531" operator="containsText" text="Mayor">
      <formula>NOT(ISERROR(SEARCH("Mayor",AA17)))</formula>
    </cfRule>
    <cfRule type="containsText" dxfId="7963" priority="532" operator="containsText" text="Moderado">
      <formula>NOT(ISERROR(SEARCH("Moderado",AA17)))</formula>
    </cfRule>
    <cfRule type="containsText" dxfId="7962" priority="533" operator="containsText" text="Menor">
      <formula>NOT(ISERROR(SEARCH("Menor",AA17)))</formula>
    </cfRule>
    <cfRule type="containsText" dxfId="7961" priority="534" operator="containsText" text="Leve">
      <formula>NOT(ISERROR(SEARCH("Leve",AA17)))</formula>
    </cfRule>
    <cfRule type="containsText" dxfId="7960" priority="535" operator="containsText" text="Muy a">
      <formula>NOT(ISERROR(SEARCH("Muy a",AA17)))</formula>
    </cfRule>
    <cfRule type="containsText" dxfId="7959" priority="536" operator="containsText" text="Muy b">
      <formula>NOT(ISERROR(SEARCH("Muy b",AA17)))</formula>
    </cfRule>
    <cfRule type="containsText" dxfId="7958" priority="537" operator="containsText" text="Baja">
      <formula>NOT(ISERROR(SEARCH("Baja",AA17)))</formula>
    </cfRule>
    <cfRule type="containsText" dxfId="7957" priority="538" operator="containsText" text="Media">
      <formula>NOT(ISERROR(SEARCH("Media",AA17)))</formula>
    </cfRule>
    <cfRule type="containsText" dxfId="7956" priority="539" operator="containsText" text="Alta">
      <formula>NOT(ISERROR(SEARCH("Alta",AA17)))</formula>
    </cfRule>
  </conditionalFormatting>
  <conditionalFormatting sqref="AU17">
    <cfRule type="containsText" dxfId="7955" priority="520" operator="containsText" text="BAJA">
      <formula>NOT(ISERROR(SEARCH("BAJA",AU17)))</formula>
    </cfRule>
    <cfRule type="containsText" dxfId="7954" priority="521" operator="containsText" text="MEDIA">
      <formula>NOT(ISERROR(SEARCH("MEDIA",AU17)))</formula>
    </cfRule>
    <cfRule type="containsText" dxfId="7953" priority="522" operator="containsText" text="ALTA">
      <formula>NOT(ISERROR(SEARCH("ALTA",AU17)))</formula>
    </cfRule>
  </conditionalFormatting>
  <conditionalFormatting sqref="AU18:AU20">
    <cfRule type="containsText" dxfId="7952" priority="517" operator="containsText" text="BAJA">
      <formula>NOT(ISERROR(SEARCH("BAJA",AU18)))</formula>
    </cfRule>
    <cfRule type="containsText" dxfId="7951" priority="518" operator="containsText" text="MEDIA">
      <formula>NOT(ISERROR(SEARCH("MEDIA",AU18)))</formula>
    </cfRule>
    <cfRule type="containsText" dxfId="7950" priority="519" operator="containsText" text="ALTA">
      <formula>NOT(ISERROR(SEARCH("ALTA",AU18)))</formula>
    </cfRule>
  </conditionalFormatting>
  <conditionalFormatting sqref="AW17">
    <cfRule type="cellIs" dxfId="7949" priority="499" operator="equal">
      <formula>100%</formula>
    </cfRule>
    <cfRule type="cellIs" dxfId="7948" priority="500" operator="equal">
      <formula>80%</formula>
    </cfRule>
    <cfRule type="cellIs" dxfId="7947" priority="501" operator="equal">
      <formula>60%</formula>
    </cfRule>
    <cfRule type="cellIs" dxfId="7946" priority="502" operator="equal">
      <formula>40%</formula>
    </cfRule>
    <cfRule type="cellIs" dxfId="7945" priority="503" operator="equal">
      <formula>0.2</formula>
    </cfRule>
    <cfRule type="containsText" dxfId="7944" priority="504" operator="containsText" text="Extremo">
      <formula>NOT(ISERROR(SEARCH("Extremo",AW17)))</formula>
    </cfRule>
    <cfRule type="containsText" dxfId="7943" priority="505" operator="containsText" text="Alto">
      <formula>NOT(ISERROR(SEARCH("Alto",AW17)))</formula>
    </cfRule>
    <cfRule type="containsText" dxfId="7942" priority="506" operator="containsText" text="Bajo">
      <formula>NOT(ISERROR(SEARCH("Bajo",AW17)))</formula>
    </cfRule>
    <cfRule type="containsText" dxfId="7941" priority="507" operator="containsText" text="Catastrófico">
      <formula>NOT(ISERROR(SEARCH("Catastrófico",AW17)))</formula>
    </cfRule>
    <cfRule type="containsText" dxfId="7940" priority="508" operator="containsText" text="Mayor">
      <formula>NOT(ISERROR(SEARCH("Mayor",AW17)))</formula>
    </cfRule>
    <cfRule type="containsText" dxfId="7939" priority="509" operator="containsText" text="Moderado">
      <formula>NOT(ISERROR(SEARCH("Moderado",AW17)))</formula>
    </cfRule>
    <cfRule type="containsText" dxfId="7938" priority="510" operator="containsText" text="Menor">
      <formula>NOT(ISERROR(SEARCH("Menor",AW17)))</formula>
    </cfRule>
    <cfRule type="containsText" dxfId="7937" priority="511" operator="containsText" text="Leve">
      <formula>NOT(ISERROR(SEARCH("Leve",AW17)))</formula>
    </cfRule>
    <cfRule type="containsText" dxfId="7936" priority="512" operator="containsText" text="Muy a">
      <formula>NOT(ISERROR(SEARCH("Muy a",AW17)))</formula>
    </cfRule>
    <cfRule type="containsText" dxfId="7935" priority="513" operator="containsText" text="Muy b">
      <formula>NOT(ISERROR(SEARCH("Muy b",AW17)))</formula>
    </cfRule>
    <cfRule type="containsText" dxfId="7934" priority="514" operator="containsText" text="Baja">
      <formula>NOT(ISERROR(SEARCH("Baja",AW17)))</formula>
    </cfRule>
    <cfRule type="containsText" dxfId="7933" priority="515" operator="containsText" text="Media">
      <formula>NOT(ISERROR(SEARCH("Media",AW17)))</formula>
    </cfRule>
    <cfRule type="containsText" dxfId="7932" priority="516" operator="containsText" text="Alta">
      <formula>NOT(ISERROR(SEARCH("Alta",AW17)))</formula>
    </cfRule>
  </conditionalFormatting>
  <conditionalFormatting sqref="AV17">
    <cfRule type="cellIs" dxfId="7931" priority="492" operator="greaterThan">
      <formula>75%</formula>
    </cfRule>
    <cfRule type="cellIs" dxfId="7930" priority="493" operator="between">
      <formula>51%</formula>
      <formula>75%</formula>
    </cfRule>
    <cfRule type="cellIs" dxfId="7929" priority="494" operator="between">
      <formula>26%</formula>
      <formula>50%</formula>
    </cfRule>
    <cfRule type="cellIs" dxfId="7928" priority="495" operator="between">
      <formula>0%</formula>
      <formula>25%</formula>
    </cfRule>
    <cfRule type="containsText" dxfId="7927" priority="496" operator="containsText" text="BAJA">
      <formula>NOT(ISERROR(SEARCH("BAJA",AV17)))</formula>
    </cfRule>
    <cfRule type="containsText" dxfId="7926" priority="497" operator="containsText" text="MEDIA">
      <formula>NOT(ISERROR(SEARCH("MEDIA",AV17)))</formula>
    </cfRule>
    <cfRule type="containsText" dxfId="7925" priority="498" operator="containsText" text="ALTA">
      <formula>NOT(ISERROR(SEARCH("ALTA",AV17)))</formula>
    </cfRule>
  </conditionalFormatting>
  <conditionalFormatting sqref="AV18:AV20">
    <cfRule type="cellIs" dxfId="7924" priority="485" operator="greaterThan">
      <formula>75%</formula>
    </cfRule>
    <cfRule type="cellIs" dxfId="7923" priority="486" operator="between">
      <formula>51%</formula>
      <formula>75%</formula>
    </cfRule>
    <cfRule type="cellIs" dxfId="7922" priority="487" operator="between">
      <formula>26%</formula>
      <formula>50%</formula>
    </cfRule>
    <cfRule type="cellIs" dxfId="7921" priority="488" operator="between">
      <formula>0%</formula>
      <formula>25%</formula>
    </cfRule>
    <cfRule type="containsText" dxfId="7920" priority="489" operator="containsText" text="BAJA">
      <formula>NOT(ISERROR(SEARCH("BAJA",AV18)))</formula>
    </cfRule>
    <cfRule type="containsText" dxfId="7919" priority="490" operator="containsText" text="MEDIA">
      <formula>NOT(ISERROR(SEARCH("MEDIA",AV18)))</formula>
    </cfRule>
    <cfRule type="containsText" dxfId="7918" priority="491" operator="containsText" text="ALTA">
      <formula>NOT(ISERROR(SEARCH("ALTA",AV18)))</formula>
    </cfRule>
  </conditionalFormatting>
  <conditionalFormatting sqref="AQ17">
    <cfRule type="containsText" dxfId="7917" priority="386" operator="containsText" text="BAJA">
      <formula>NOT(ISERROR(SEARCH("BAJA",AQ17)))</formula>
    </cfRule>
    <cfRule type="containsText" dxfId="7916" priority="387" operator="containsText" text="MEDIA">
      <formula>NOT(ISERROR(SEARCH("MEDIA",AQ17)))</formula>
    </cfRule>
    <cfRule type="containsText" dxfId="7915" priority="388" operator="containsText" text="ALTA">
      <formula>NOT(ISERROR(SEARCH("ALTA",AQ17)))</formula>
    </cfRule>
  </conditionalFormatting>
  <conditionalFormatting sqref="AN17">
    <cfRule type="containsText" dxfId="7914" priority="401" operator="containsText" text="BAJA">
      <formula>NOT(ISERROR(SEARCH("BAJA",AN17)))</formula>
    </cfRule>
    <cfRule type="containsText" dxfId="7913" priority="402" operator="containsText" text="MEDIA">
      <formula>NOT(ISERROR(SEARCH("MEDIA",AN17)))</formula>
    </cfRule>
    <cfRule type="containsText" dxfId="7912" priority="403" operator="containsText" text="ALTA">
      <formula>NOT(ISERROR(SEARCH("ALTA",AN17)))</formula>
    </cfRule>
  </conditionalFormatting>
  <conditionalFormatting sqref="AS17">
    <cfRule type="containsText" dxfId="7911" priority="398" operator="containsText" text="BAJA">
      <formula>NOT(ISERROR(SEARCH("BAJA",AS17)))</formula>
    </cfRule>
    <cfRule type="containsText" dxfId="7910" priority="399" operator="containsText" text="MEDIA">
      <formula>NOT(ISERROR(SEARCH("MEDIA",AS17)))</formula>
    </cfRule>
    <cfRule type="containsText" dxfId="7909" priority="400" operator="containsText" text="ALTA">
      <formula>NOT(ISERROR(SEARCH("ALTA",AS17)))</formula>
    </cfRule>
  </conditionalFormatting>
  <conditionalFormatting sqref="AS18">
    <cfRule type="containsText" dxfId="7908" priority="395" operator="containsText" text="BAJA">
      <formula>NOT(ISERROR(SEARCH("BAJA",AS18)))</formula>
    </cfRule>
    <cfRule type="containsText" dxfId="7907" priority="396" operator="containsText" text="MEDIA">
      <formula>NOT(ISERROR(SEARCH("MEDIA",AS18)))</formula>
    </cfRule>
    <cfRule type="containsText" dxfId="7906" priority="397" operator="containsText" text="ALTA">
      <formula>NOT(ISERROR(SEARCH("ALTA",AS18)))</formula>
    </cfRule>
  </conditionalFormatting>
  <conditionalFormatting sqref="AS19">
    <cfRule type="containsText" dxfId="7905" priority="392" operator="containsText" text="BAJA">
      <formula>NOT(ISERROR(SEARCH("BAJA",AS19)))</formula>
    </cfRule>
    <cfRule type="containsText" dxfId="7904" priority="393" operator="containsText" text="MEDIA">
      <formula>NOT(ISERROR(SEARCH("MEDIA",AS19)))</formula>
    </cfRule>
    <cfRule type="containsText" dxfId="7903" priority="394" operator="containsText" text="ALTA">
      <formula>NOT(ISERROR(SEARCH("ALTA",AS19)))</formula>
    </cfRule>
  </conditionalFormatting>
  <conditionalFormatting sqref="AP17">
    <cfRule type="containsText" dxfId="7902" priority="389" operator="containsText" text="BAJA">
      <formula>NOT(ISERROR(SEARCH("BAJA",AP17)))</formula>
    </cfRule>
    <cfRule type="containsText" dxfId="7901" priority="390" operator="containsText" text="MEDIA">
      <formula>NOT(ISERROR(SEARCH("MEDIA",AP17)))</formula>
    </cfRule>
    <cfRule type="containsText" dxfId="7900" priority="391" operator="containsText" text="ALTA">
      <formula>NOT(ISERROR(SEARCH("ALTA",AP17)))</formula>
    </cfRule>
  </conditionalFormatting>
  <conditionalFormatting sqref="S4">
    <cfRule type="cellIs" dxfId="7899" priority="365" operator="equal">
      <formula>100%</formula>
    </cfRule>
    <cfRule type="cellIs" dxfId="7898" priority="366" operator="equal">
      <formula>80%</formula>
    </cfRule>
    <cfRule type="cellIs" dxfId="7897" priority="367" operator="equal">
      <formula>60%</formula>
    </cfRule>
    <cfRule type="cellIs" dxfId="7896" priority="368" operator="equal">
      <formula>40%</formula>
    </cfRule>
    <cfRule type="cellIs" dxfId="7895" priority="369" operator="equal">
      <formula>0.2</formula>
    </cfRule>
    <cfRule type="containsText" dxfId="7894" priority="370" operator="containsText" text="Extremo">
      <formula>NOT(ISERROR(SEARCH("Extremo",S4)))</formula>
    </cfRule>
    <cfRule type="containsText" dxfId="7893" priority="371" operator="containsText" text="Alto">
      <formula>NOT(ISERROR(SEARCH("Alto",S4)))</formula>
    </cfRule>
    <cfRule type="containsText" dxfId="7892" priority="372" operator="containsText" text="Bajo">
      <formula>NOT(ISERROR(SEARCH("Bajo",S4)))</formula>
    </cfRule>
    <cfRule type="containsText" dxfId="7891" priority="373" operator="containsText" text="Catastrófico">
      <formula>NOT(ISERROR(SEARCH("Catastrófico",S4)))</formula>
    </cfRule>
    <cfRule type="containsText" dxfId="7890" priority="374" operator="containsText" text="Mayor">
      <formula>NOT(ISERROR(SEARCH("Mayor",S4)))</formula>
    </cfRule>
    <cfRule type="containsText" dxfId="7889" priority="375" operator="containsText" text="Moderado">
      <formula>NOT(ISERROR(SEARCH("Moderado",S4)))</formula>
    </cfRule>
    <cfRule type="containsText" dxfId="7888" priority="376" operator="containsText" text="Menor">
      <formula>NOT(ISERROR(SEARCH("Menor",S4)))</formula>
    </cfRule>
    <cfRule type="containsText" dxfId="7887" priority="377" operator="containsText" text="Leve">
      <formula>NOT(ISERROR(SEARCH("Leve",S4)))</formula>
    </cfRule>
    <cfRule type="containsText" dxfId="7886" priority="378" operator="containsText" text="Muy a">
      <formula>NOT(ISERROR(SEARCH("Muy a",S4)))</formula>
    </cfRule>
    <cfRule type="containsText" dxfId="7885" priority="379" operator="containsText" text="Muy b">
      <formula>NOT(ISERROR(SEARCH("Muy b",S4)))</formula>
    </cfRule>
    <cfRule type="containsText" dxfId="7884" priority="380" operator="containsText" text="Baja">
      <formula>NOT(ISERROR(SEARCH("Baja",S4)))</formula>
    </cfRule>
    <cfRule type="containsText" dxfId="7883" priority="381" operator="containsText" text="Media">
      <formula>NOT(ISERROR(SEARCH("Media",S4)))</formula>
    </cfRule>
    <cfRule type="containsText" dxfId="7882" priority="382" operator="containsText" text="Alta">
      <formula>NOT(ISERROR(SEARCH("Alta",S4)))</formula>
    </cfRule>
  </conditionalFormatting>
  <conditionalFormatting sqref="T4">
    <cfRule type="cellIs" dxfId="7881" priority="347" operator="equal">
      <formula>100%</formula>
    </cfRule>
    <cfRule type="cellIs" dxfId="7880" priority="348" operator="equal">
      <formula>80%</formula>
    </cfRule>
    <cfRule type="cellIs" dxfId="7879" priority="349" operator="equal">
      <formula>60%</formula>
    </cfRule>
    <cfRule type="cellIs" dxfId="7878" priority="350" operator="equal">
      <formula>40%</formula>
    </cfRule>
    <cfRule type="cellIs" dxfId="7877" priority="351" operator="equal">
      <formula>0.2</formula>
    </cfRule>
    <cfRule type="containsText" dxfId="7876" priority="352" operator="containsText" text="Extremo">
      <formula>NOT(ISERROR(SEARCH("Extremo",T4)))</formula>
    </cfRule>
    <cfRule type="containsText" dxfId="7875" priority="353" operator="containsText" text="Alto">
      <formula>NOT(ISERROR(SEARCH("Alto",T4)))</formula>
    </cfRule>
    <cfRule type="containsText" dxfId="7874" priority="354" operator="containsText" text="Bajo">
      <formula>NOT(ISERROR(SEARCH("Bajo",T4)))</formula>
    </cfRule>
    <cfRule type="containsText" dxfId="7873" priority="355" operator="containsText" text="Catastrófico">
      <formula>NOT(ISERROR(SEARCH("Catastrófico",T4)))</formula>
    </cfRule>
    <cfRule type="containsText" dxfId="7872" priority="356" operator="containsText" text="Mayor">
      <formula>NOT(ISERROR(SEARCH("Mayor",T4)))</formula>
    </cfRule>
    <cfRule type="containsText" dxfId="7871" priority="357" operator="containsText" text="Moderado">
      <formula>NOT(ISERROR(SEARCH("Moderado",T4)))</formula>
    </cfRule>
    <cfRule type="containsText" dxfId="7870" priority="358" operator="containsText" text="Menor">
      <formula>NOT(ISERROR(SEARCH("Menor",T4)))</formula>
    </cfRule>
    <cfRule type="containsText" dxfId="7869" priority="359" operator="containsText" text="Leve">
      <formula>NOT(ISERROR(SEARCH("Leve",T4)))</formula>
    </cfRule>
    <cfRule type="containsText" dxfId="7868" priority="360" operator="containsText" text="Muy a">
      <formula>NOT(ISERROR(SEARCH("Muy a",T4)))</formula>
    </cfRule>
    <cfRule type="containsText" dxfId="7867" priority="361" operator="containsText" text="Muy b">
      <formula>NOT(ISERROR(SEARCH("Muy b",T4)))</formula>
    </cfRule>
    <cfRule type="containsText" dxfId="7866" priority="362" operator="containsText" text="Baja">
      <formula>NOT(ISERROR(SEARCH("Baja",T4)))</formula>
    </cfRule>
    <cfRule type="containsText" dxfId="7865" priority="363" operator="containsText" text="Media">
      <formula>NOT(ISERROR(SEARCH("Media",T4)))</formula>
    </cfRule>
    <cfRule type="containsText" dxfId="7864" priority="364" operator="containsText" text="Alta">
      <formula>NOT(ISERROR(SEARCH("Alta",T4)))</formula>
    </cfRule>
  </conditionalFormatting>
  <conditionalFormatting sqref="S6">
    <cfRule type="cellIs" dxfId="7863" priority="329" operator="equal">
      <formula>100%</formula>
    </cfRule>
    <cfRule type="cellIs" dxfId="7862" priority="330" operator="equal">
      <formula>80%</formula>
    </cfRule>
    <cfRule type="cellIs" dxfId="7861" priority="331" operator="equal">
      <formula>60%</formula>
    </cfRule>
    <cfRule type="cellIs" dxfId="7860" priority="332" operator="equal">
      <formula>40%</formula>
    </cfRule>
    <cfRule type="cellIs" dxfId="7859" priority="333" operator="equal">
      <formula>0.2</formula>
    </cfRule>
    <cfRule type="containsText" dxfId="7858" priority="334" operator="containsText" text="Extremo">
      <formula>NOT(ISERROR(SEARCH("Extremo",S6)))</formula>
    </cfRule>
    <cfRule type="containsText" dxfId="7857" priority="335" operator="containsText" text="Alto">
      <formula>NOT(ISERROR(SEARCH("Alto",S6)))</formula>
    </cfRule>
    <cfRule type="containsText" dxfId="7856" priority="336" operator="containsText" text="Bajo">
      <formula>NOT(ISERROR(SEARCH("Bajo",S6)))</formula>
    </cfRule>
    <cfRule type="containsText" dxfId="7855" priority="337" operator="containsText" text="Catastrófico">
      <formula>NOT(ISERROR(SEARCH("Catastrófico",S6)))</formula>
    </cfRule>
    <cfRule type="containsText" dxfId="7854" priority="338" operator="containsText" text="Mayor">
      <formula>NOT(ISERROR(SEARCH("Mayor",S6)))</formula>
    </cfRule>
    <cfRule type="containsText" dxfId="7853" priority="339" operator="containsText" text="Moderado">
      <formula>NOT(ISERROR(SEARCH("Moderado",S6)))</formula>
    </cfRule>
    <cfRule type="containsText" dxfId="7852" priority="340" operator="containsText" text="Menor">
      <formula>NOT(ISERROR(SEARCH("Menor",S6)))</formula>
    </cfRule>
    <cfRule type="containsText" dxfId="7851" priority="341" operator="containsText" text="Leve">
      <formula>NOT(ISERROR(SEARCH("Leve",S6)))</formula>
    </cfRule>
    <cfRule type="containsText" dxfId="7850" priority="342" operator="containsText" text="Muy a">
      <formula>NOT(ISERROR(SEARCH("Muy a",S6)))</formula>
    </cfRule>
    <cfRule type="containsText" dxfId="7849" priority="343" operator="containsText" text="Muy b">
      <formula>NOT(ISERROR(SEARCH("Muy b",S6)))</formula>
    </cfRule>
    <cfRule type="containsText" dxfId="7848" priority="344" operator="containsText" text="Baja">
      <formula>NOT(ISERROR(SEARCH("Baja",S6)))</formula>
    </cfRule>
    <cfRule type="containsText" dxfId="7847" priority="345" operator="containsText" text="Media">
      <formula>NOT(ISERROR(SEARCH("Media",S6)))</formula>
    </cfRule>
    <cfRule type="containsText" dxfId="7846" priority="346" operator="containsText" text="Alta">
      <formula>NOT(ISERROR(SEARCH("Alta",S6)))</formula>
    </cfRule>
  </conditionalFormatting>
  <conditionalFormatting sqref="T6">
    <cfRule type="cellIs" dxfId="7845" priority="311" operator="equal">
      <formula>100%</formula>
    </cfRule>
    <cfRule type="cellIs" dxfId="7844" priority="312" operator="equal">
      <formula>80%</formula>
    </cfRule>
    <cfRule type="cellIs" dxfId="7843" priority="313" operator="equal">
      <formula>60%</formula>
    </cfRule>
    <cfRule type="cellIs" dxfId="7842" priority="314" operator="equal">
      <formula>40%</formula>
    </cfRule>
    <cfRule type="cellIs" dxfId="7841" priority="315" operator="equal">
      <formula>0.2</formula>
    </cfRule>
    <cfRule type="containsText" dxfId="7840" priority="316" operator="containsText" text="Extremo">
      <formula>NOT(ISERROR(SEARCH("Extremo",T6)))</formula>
    </cfRule>
    <cfRule type="containsText" dxfId="7839" priority="317" operator="containsText" text="Alto">
      <formula>NOT(ISERROR(SEARCH("Alto",T6)))</formula>
    </cfRule>
    <cfRule type="containsText" dxfId="7838" priority="318" operator="containsText" text="Bajo">
      <formula>NOT(ISERROR(SEARCH("Bajo",T6)))</formula>
    </cfRule>
    <cfRule type="containsText" dxfId="7837" priority="319" operator="containsText" text="Catastrófico">
      <formula>NOT(ISERROR(SEARCH("Catastrófico",T6)))</formula>
    </cfRule>
    <cfRule type="containsText" dxfId="7836" priority="320" operator="containsText" text="Mayor">
      <formula>NOT(ISERROR(SEARCH("Mayor",T6)))</formula>
    </cfRule>
    <cfRule type="containsText" dxfId="7835" priority="321" operator="containsText" text="Moderado">
      <formula>NOT(ISERROR(SEARCH("Moderado",T6)))</formula>
    </cfRule>
    <cfRule type="containsText" dxfId="7834" priority="322" operator="containsText" text="Menor">
      <formula>NOT(ISERROR(SEARCH("Menor",T6)))</formula>
    </cfRule>
    <cfRule type="containsText" dxfId="7833" priority="323" operator="containsText" text="Leve">
      <formula>NOT(ISERROR(SEARCH("Leve",T6)))</formula>
    </cfRule>
    <cfRule type="containsText" dxfId="7832" priority="324" operator="containsText" text="Muy a">
      <formula>NOT(ISERROR(SEARCH("Muy a",T6)))</formula>
    </cfRule>
    <cfRule type="containsText" dxfId="7831" priority="325" operator="containsText" text="Muy b">
      <formula>NOT(ISERROR(SEARCH("Muy b",T6)))</formula>
    </cfRule>
    <cfRule type="containsText" dxfId="7830" priority="326" operator="containsText" text="Baja">
      <formula>NOT(ISERROR(SEARCH("Baja",T6)))</formula>
    </cfRule>
    <cfRule type="containsText" dxfId="7829" priority="327" operator="containsText" text="Media">
      <formula>NOT(ISERROR(SEARCH("Media",T6)))</formula>
    </cfRule>
    <cfRule type="containsText" dxfId="7828" priority="328" operator="containsText" text="Alta">
      <formula>NOT(ISERROR(SEARCH("Alta",T6)))</formula>
    </cfRule>
  </conditionalFormatting>
  <conditionalFormatting sqref="S11">
    <cfRule type="cellIs" dxfId="7827" priority="293" operator="equal">
      <formula>100%</formula>
    </cfRule>
    <cfRule type="cellIs" dxfId="7826" priority="294" operator="equal">
      <formula>80%</formula>
    </cfRule>
    <cfRule type="cellIs" dxfId="7825" priority="295" operator="equal">
      <formula>60%</formula>
    </cfRule>
    <cfRule type="cellIs" dxfId="7824" priority="296" operator="equal">
      <formula>40%</formula>
    </cfRule>
    <cfRule type="cellIs" dxfId="7823" priority="297" operator="equal">
      <formula>0.2</formula>
    </cfRule>
    <cfRule type="containsText" dxfId="7822" priority="298" operator="containsText" text="Extremo">
      <formula>NOT(ISERROR(SEARCH("Extremo",S11)))</formula>
    </cfRule>
    <cfRule type="containsText" dxfId="7821" priority="299" operator="containsText" text="Alto">
      <formula>NOT(ISERROR(SEARCH("Alto",S11)))</formula>
    </cfRule>
    <cfRule type="containsText" dxfId="7820" priority="300" operator="containsText" text="Bajo">
      <formula>NOT(ISERROR(SEARCH("Bajo",S11)))</formula>
    </cfRule>
    <cfRule type="containsText" dxfId="7819" priority="301" operator="containsText" text="Catastrófico">
      <formula>NOT(ISERROR(SEARCH("Catastrófico",S11)))</formula>
    </cfRule>
    <cfRule type="containsText" dxfId="7818" priority="302" operator="containsText" text="Mayor">
      <formula>NOT(ISERROR(SEARCH("Mayor",S11)))</formula>
    </cfRule>
    <cfRule type="containsText" dxfId="7817" priority="303" operator="containsText" text="Moderado">
      <formula>NOT(ISERROR(SEARCH("Moderado",S11)))</formula>
    </cfRule>
    <cfRule type="containsText" dxfId="7816" priority="304" operator="containsText" text="Menor">
      <formula>NOT(ISERROR(SEARCH("Menor",S11)))</formula>
    </cfRule>
    <cfRule type="containsText" dxfId="7815" priority="305" operator="containsText" text="Leve">
      <formula>NOT(ISERROR(SEARCH("Leve",S11)))</formula>
    </cfRule>
    <cfRule type="containsText" dxfId="7814" priority="306" operator="containsText" text="Muy a">
      <formula>NOT(ISERROR(SEARCH("Muy a",S11)))</formula>
    </cfRule>
    <cfRule type="containsText" dxfId="7813" priority="307" operator="containsText" text="Muy b">
      <formula>NOT(ISERROR(SEARCH("Muy b",S11)))</formula>
    </cfRule>
    <cfRule type="containsText" dxfId="7812" priority="308" operator="containsText" text="Baja">
      <formula>NOT(ISERROR(SEARCH("Baja",S11)))</formula>
    </cfRule>
    <cfRule type="containsText" dxfId="7811" priority="309" operator="containsText" text="Media">
      <formula>NOT(ISERROR(SEARCH("Media",S11)))</formula>
    </cfRule>
    <cfRule type="containsText" dxfId="7810" priority="310" operator="containsText" text="Alta">
      <formula>NOT(ISERROR(SEARCH("Alta",S11)))</formula>
    </cfRule>
  </conditionalFormatting>
  <conditionalFormatting sqref="T11">
    <cfRule type="cellIs" dxfId="7809" priority="275" operator="equal">
      <formula>100%</formula>
    </cfRule>
    <cfRule type="cellIs" dxfId="7808" priority="276" operator="equal">
      <formula>80%</formula>
    </cfRule>
    <cfRule type="cellIs" dxfId="7807" priority="277" operator="equal">
      <formula>60%</formula>
    </cfRule>
    <cfRule type="cellIs" dxfId="7806" priority="278" operator="equal">
      <formula>40%</formula>
    </cfRule>
    <cfRule type="cellIs" dxfId="7805" priority="279" operator="equal">
      <formula>0.2</formula>
    </cfRule>
    <cfRule type="containsText" dxfId="7804" priority="280" operator="containsText" text="Extremo">
      <formula>NOT(ISERROR(SEARCH("Extremo",T11)))</formula>
    </cfRule>
    <cfRule type="containsText" dxfId="7803" priority="281" operator="containsText" text="Alto">
      <formula>NOT(ISERROR(SEARCH("Alto",T11)))</formula>
    </cfRule>
    <cfRule type="containsText" dxfId="7802" priority="282" operator="containsText" text="Bajo">
      <formula>NOT(ISERROR(SEARCH("Bajo",T11)))</formula>
    </cfRule>
    <cfRule type="containsText" dxfId="7801" priority="283" operator="containsText" text="Catastrófico">
      <formula>NOT(ISERROR(SEARCH("Catastrófico",T11)))</formula>
    </cfRule>
    <cfRule type="containsText" dxfId="7800" priority="284" operator="containsText" text="Mayor">
      <formula>NOT(ISERROR(SEARCH("Mayor",T11)))</formula>
    </cfRule>
    <cfRule type="containsText" dxfId="7799" priority="285" operator="containsText" text="Moderado">
      <formula>NOT(ISERROR(SEARCH("Moderado",T11)))</formula>
    </cfRule>
    <cfRule type="containsText" dxfId="7798" priority="286" operator="containsText" text="Menor">
      <formula>NOT(ISERROR(SEARCH("Menor",T11)))</formula>
    </cfRule>
    <cfRule type="containsText" dxfId="7797" priority="287" operator="containsText" text="Leve">
      <formula>NOT(ISERROR(SEARCH("Leve",T11)))</formula>
    </cfRule>
    <cfRule type="containsText" dxfId="7796" priority="288" operator="containsText" text="Muy a">
      <formula>NOT(ISERROR(SEARCH("Muy a",T11)))</formula>
    </cfRule>
    <cfRule type="containsText" dxfId="7795" priority="289" operator="containsText" text="Muy b">
      <formula>NOT(ISERROR(SEARCH("Muy b",T11)))</formula>
    </cfRule>
    <cfRule type="containsText" dxfId="7794" priority="290" operator="containsText" text="Baja">
      <formula>NOT(ISERROR(SEARCH("Baja",T11)))</formula>
    </cfRule>
    <cfRule type="containsText" dxfId="7793" priority="291" operator="containsText" text="Media">
      <formula>NOT(ISERROR(SEARCH("Media",T11)))</formula>
    </cfRule>
    <cfRule type="containsText" dxfId="7792" priority="292" operator="containsText" text="Alta">
      <formula>NOT(ISERROR(SEARCH("Alta",T11)))</formula>
    </cfRule>
  </conditionalFormatting>
  <conditionalFormatting sqref="S17">
    <cfRule type="cellIs" dxfId="7791" priority="257" operator="equal">
      <formula>100%</formula>
    </cfRule>
    <cfRule type="cellIs" dxfId="7790" priority="258" operator="equal">
      <formula>80%</formula>
    </cfRule>
    <cfRule type="cellIs" dxfId="7789" priority="259" operator="equal">
      <formula>60%</formula>
    </cfRule>
    <cfRule type="cellIs" dxfId="7788" priority="260" operator="equal">
      <formula>40%</formula>
    </cfRule>
    <cfRule type="cellIs" dxfId="7787" priority="261" operator="equal">
      <formula>0.2</formula>
    </cfRule>
    <cfRule type="containsText" dxfId="7786" priority="262" operator="containsText" text="Extremo">
      <formula>NOT(ISERROR(SEARCH("Extremo",S17)))</formula>
    </cfRule>
    <cfRule type="containsText" dxfId="7785" priority="263" operator="containsText" text="Alto">
      <formula>NOT(ISERROR(SEARCH("Alto",S17)))</formula>
    </cfRule>
    <cfRule type="containsText" dxfId="7784" priority="264" operator="containsText" text="Bajo">
      <formula>NOT(ISERROR(SEARCH("Bajo",S17)))</formula>
    </cfRule>
    <cfRule type="containsText" dxfId="7783" priority="265" operator="containsText" text="Catastrófico">
      <formula>NOT(ISERROR(SEARCH("Catastrófico",S17)))</formula>
    </cfRule>
    <cfRule type="containsText" dxfId="7782" priority="266" operator="containsText" text="Mayor">
      <formula>NOT(ISERROR(SEARCH("Mayor",S17)))</formula>
    </cfRule>
    <cfRule type="containsText" dxfId="7781" priority="267" operator="containsText" text="Moderado">
      <formula>NOT(ISERROR(SEARCH("Moderado",S17)))</formula>
    </cfRule>
    <cfRule type="containsText" dxfId="7780" priority="268" operator="containsText" text="Menor">
      <formula>NOT(ISERROR(SEARCH("Menor",S17)))</formula>
    </cfRule>
    <cfRule type="containsText" dxfId="7779" priority="269" operator="containsText" text="Leve">
      <formula>NOT(ISERROR(SEARCH("Leve",S17)))</formula>
    </cfRule>
    <cfRule type="containsText" dxfId="7778" priority="270" operator="containsText" text="Muy a">
      <formula>NOT(ISERROR(SEARCH("Muy a",S17)))</formula>
    </cfRule>
    <cfRule type="containsText" dxfId="7777" priority="271" operator="containsText" text="Muy b">
      <formula>NOT(ISERROR(SEARCH("Muy b",S17)))</formula>
    </cfRule>
    <cfRule type="containsText" dxfId="7776" priority="272" operator="containsText" text="Baja">
      <formula>NOT(ISERROR(SEARCH("Baja",S17)))</formula>
    </cfRule>
    <cfRule type="containsText" dxfId="7775" priority="273" operator="containsText" text="Media">
      <formula>NOT(ISERROR(SEARCH("Media",S17)))</formula>
    </cfRule>
    <cfRule type="containsText" dxfId="7774" priority="274" operator="containsText" text="Alta">
      <formula>NOT(ISERROR(SEARCH("Alta",S17)))</formula>
    </cfRule>
  </conditionalFormatting>
  <conditionalFormatting sqref="T17">
    <cfRule type="cellIs" dxfId="7773" priority="239" operator="equal">
      <formula>100%</formula>
    </cfRule>
    <cfRule type="cellIs" dxfId="7772" priority="240" operator="equal">
      <formula>80%</formula>
    </cfRule>
    <cfRule type="cellIs" dxfId="7771" priority="241" operator="equal">
      <formula>60%</formula>
    </cfRule>
    <cfRule type="cellIs" dxfId="7770" priority="242" operator="equal">
      <formula>40%</formula>
    </cfRule>
    <cfRule type="cellIs" dxfId="7769" priority="243" operator="equal">
      <formula>0.2</formula>
    </cfRule>
    <cfRule type="containsText" dxfId="7768" priority="244" operator="containsText" text="Extremo">
      <formula>NOT(ISERROR(SEARCH("Extremo",T17)))</formula>
    </cfRule>
    <cfRule type="containsText" dxfId="7767" priority="245" operator="containsText" text="Alto">
      <formula>NOT(ISERROR(SEARCH("Alto",T17)))</formula>
    </cfRule>
    <cfRule type="containsText" dxfId="7766" priority="246" operator="containsText" text="Bajo">
      <formula>NOT(ISERROR(SEARCH("Bajo",T17)))</formula>
    </cfRule>
    <cfRule type="containsText" dxfId="7765" priority="247" operator="containsText" text="Catastrófico">
      <formula>NOT(ISERROR(SEARCH("Catastrófico",T17)))</formula>
    </cfRule>
    <cfRule type="containsText" dxfId="7764" priority="248" operator="containsText" text="Mayor">
      <formula>NOT(ISERROR(SEARCH("Mayor",T17)))</formula>
    </cfRule>
    <cfRule type="containsText" dxfId="7763" priority="249" operator="containsText" text="Moderado">
      <formula>NOT(ISERROR(SEARCH("Moderado",T17)))</formula>
    </cfRule>
    <cfRule type="containsText" dxfId="7762" priority="250" operator="containsText" text="Menor">
      <formula>NOT(ISERROR(SEARCH("Menor",T17)))</formula>
    </cfRule>
    <cfRule type="containsText" dxfId="7761" priority="251" operator="containsText" text="Leve">
      <formula>NOT(ISERROR(SEARCH("Leve",T17)))</formula>
    </cfRule>
    <cfRule type="containsText" dxfId="7760" priority="252" operator="containsText" text="Muy a">
      <formula>NOT(ISERROR(SEARCH("Muy a",T17)))</formula>
    </cfRule>
    <cfRule type="containsText" dxfId="7759" priority="253" operator="containsText" text="Muy b">
      <formula>NOT(ISERROR(SEARCH("Muy b",T17)))</formula>
    </cfRule>
    <cfRule type="containsText" dxfId="7758" priority="254" operator="containsText" text="Baja">
      <formula>NOT(ISERROR(SEARCH("Baja",T17)))</formula>
    </cfRule>
    <cfRule type="containsText" dxfId="7757" priority="255" operator="containsText" text="Media">
      <formula>NOT(ISERROR(SEARCH("Media",T17)))</formula>
    </cfRule>
    <cfRule type="containsText" dxfId="7756" priority="256" operator="containsText" text="Alta">
      <formula>NOT(ISERROR(SEARCH("Alta",T17)))</formula>
    </cfRule>
  </conditionalFormatting>
  <conditionalFormatting sqref="U4">
    <cfRule type="cellIs" dxfId="7755" priority="221" operator="equal">
      <formula>100%</formula>
    </cfRule>
    <cfRule type="cellIs" dxfId="7754" priority="222" operator="equal">
      <formula>80%</formula>
    </cfRule>
    <cfRule type="cellIs" dxfId="7753" priority="223" operator="equal">
      <formula>60%</formula>
    </cfRule>
    <cfRule type="cellIs" dxfId="7752" priority="224" operator="equal">
      <formula>40%</formula>
    </cfRule>
    <cfRule type="cellIs" dxfId="7751" priority="225" operator="equal">
      <formula>0.2</formula>
    </cfRule>
    <cfRule type="containsText" dxfId="7750" priority="226" operator="containsText" text="Extremo">
      <formula>NOT(ISERROR(SEARCH("Extremo",U4)))</formula>
    </cfRule>
    <cfRule type="containsText" dxfId="7749" priority="227" operator="containsText" text="Alto">
      <formula>NOT(ISERROR(SEARCH("Alto",U4)))</formula>
    </cfRule>
    <cfRule type="containsText" dxfId="7748" priority="228" operator="containsText" text="Bajo">
      <formula>NOT(ISERROR(SEARCH("Bajo",U4)))</formula>
    </cfRule>
    <cfRule type="containsText" dxfId="7747" priority="229" operator="containsText" text="Catastrófico">
      <formula>NOT(ISERROR(SEARCH("Catastrófico",U4)))</formula>
    </cfRule>
    <cfRule type="containsText" dxfId="7746" priority="230" operator="containsText" text="Mayor">
      <formula>NOT(ISERROR(SEARCH("Mayor",U4)))</formula>
    </cfRule>
    <cfRule type="containsText" dxfId="7745" priority="231" operator="containsText" text="Moderado">
      <formula>NOT(ISERROR(SEARCH("Moderado",U4)))</formula>
    </cfRule>
    <cfRule type="containsText" dxfId="7744" priority="232" operator="containsText" text="Menor">
      <formula>NOT(ISERROR(SEARCH("Menor",U4)))</formula>
    </cfRule>
    <cfRule type="containsText" dxfId="7743" priority="233" operator="containsText" text="Leve">
      <formula>NOT(ISERROR(SEARCH("Leve",U4)))</formula>
    </cfRule>
    <cfRule type="containsText" dxfId="7742" priority="234" operator="containsText" text="Muy a">
      <formula>NOT(ISERROR(SEARCH("Muy a",U4)))</formula>
    </cfRule>
    <cfRule type="containsText" dxfId="7741" priority="235" operator="containsText" text="Muy b">
      <formula>NOT(ISERROR(SEARCH("Muy b",U4)))</formula>
    </cfRule>
    <cfRule type="containsText" dxfId="7740" priority="236" operator="containsText" text="Baja">
      <formula>NOT(ISERROR(SEARCH("Baja",U4)))</formula>
    </cfRule>
    <cfRule type="containsText" dxfId="7739" priority="237" operator="containsText" text="Media">
      <formula>NOT(ISERROR(SEARCH("Media",U4)))</formula>
    </cfRule>
    <cfRule type="containsText" dxfId="7738" priority="238" operator="containsText" text="Alta">
      <formula>NOT(ISERROR(SEARCH("Alta",U4)))</formula>
    </cfRule>
  </conditionalFormatting>
  <conditionalFormatting sqref="U6">
    <cfRule type="cellIs" dxfId="7737" priority="203" operator="equal">
      <formula>100%</formula>
    </cfRule>
    <cfRule type="cellIs" dxfId="7736" priority="204" operator="equal">
      <formula>80%</formula>
    </cfRule>
    <cfRule type="cellIs" dxfId="7735" priority="205" operator="equal">
      <formula>60%</formula>
    </cfRule>
    <cfRule type="cellIs" dxfId="7734" priority="206" operator="equal">
      <formula>40%</formula>
    </cfRule>
    <cfRule type="cellIs" dxfId="7733" priority="207" operator="equal">
      <formula>0.2</formula>
    </cfRule>
    <cfRule type="containsText" dxfId="7732" priority="208" operator="containsText" text="Extremo">
      <formula>NOT(ISERROR(SEARCH("Extremo",U6)))</formula>
    </cfRule>
    <cfRule type="containsText" dxfId="7731" priority="209" operator="containsText" text="Alto">
      <formula>NOT(ISERROR(SEARCH("Alto",U6)))</formula>
    </cfRule>
    <cfRule type="containsText" dxfId="7730" priority="210" operator="containsText" text="Bajo">
      <formula>NOT(ISERROR(SEARCH("Bajo",U6)))</formula>
    </cfRule>
    <cfRule type="containsText" dxfId="7729" priority="211" operator="containsText" text="Catastrófico">
      <formula>NOT(ISERROR(SEARCH("Catastrófico",U6)))</formula>
    </cfRule>
    <cfRule type="containsText" dxfId="7728" priority="212" operator="containsText" text="Mayor">
      <formula>NOT(ISERROR(SEARCH("Mayor",U6)))</formula>
    </cfRule>
    <cfRule type="containsText" dxfId="7727" priority="213" operator="containsText" text="Moderado">
      <formula>NOT(ISERROR(SEARCH("Moderado",U6)))</formula>
    </cfRule>
    <cfRule type="containsText" dxfId="7726" priority="214" operator="containsText" text="Menor">
      <formula>NOT(ISERROR(SEARCH("Menor",U6)))</formula>
    </cfRule>
    <cfRule type="containsText" dxfId="7725" priority="215" operator="containsText" text="Leve">
      <formula>NOT(ISERROR(SEARCH("Leve",U6)))</formula>
    </cfRule>
    <cfRule type="containsText" dxfId="7724" priority="216" operator="containsText" text="Muy a">
      <formula>NOT(ISERROR(SEARCH("Muy a",U6)))</formula>
    </cfRule>
    <cfRule type="containsText" dxfId="7723" priority="217" operator="containsText" text="Muy b">
      <formula>NOT(ISERROR(SEARCH("Muy b",U6)))</formula>
    </cfRule>
    <cfRule type="containsText" dxfId="7722" priority="218" operator="containsText" text="Baja">
      <formula>NOT(ISERROR(SEARCH("Baja",U6)))</formula>
    </cfRule>
    <cfRule type="containsText" dxfId="7721" priority="219" operator="containsText" text="Media">
      <formula>NOT(ISERROR(SEARCH("Media",U6)))</formula>
    </cfRule>
    <cfRule type="containsText" dxfId="7720" priority="220" operator="containsText" text="Alta">
      <formula>NOT(ISERROR(SEARCH("Alta",U6)))</formula>
    </cfRule>
  </conditionalFormatting>
  <conditionalFormatting sqref="U11">
    <cfRule type="cellIs" dxfId="7719" priority="185" operator="equal">
      <formula>100%</formula>
    </cfRule>
    <cfRule type="cellIs" dxfId="7718" priority="186" operator="equal">
      <formula>80%</formula>
    </cfRule>
    <cfRule type="cellIs" dxfId="7717" priority="187" operator="equal">
      <formula>60%</formula>
    </cfRule>
    <cfRule type="cellIs" dxfId="7716" priority="188" operator="equal">
      <formula>40%</formula>
    </cfRule>
    <cfRule type="cellIs" dxfId="7715" priority="189" operator="equal">
      <formula>0.2</formula>
    </cfRule>
    <cfRule type="containsText" dxfId="7714" priority="190" operator="containsText" text="Extremo">
      <formula>NOT(ISERROR(SEARCH("Extremo",U11)))</formula>
    </cfRule>
    <cfRule type="containsText" dxfId="7713" priority="191" operator="containsText" text="Alto">
      <formula>NOT(ISERROR(SEARCH("Alto",U11)))</formula>
    </cfRule>
    <cfRule type="containsText" dxfId="7712" priority="192" operator="containsText" text="Bajo">
      <formula>NOT(ISERROR(SEARCH("Bajo",U11)))</formula>
    </cfRule>
    <cfRule type="containsText" dxfId="7711" priority="193" operator="containsText" text="Catastrófico">
      <formula>NOT(ISERROR(SEARCH("Catastrófico",U11)))</formula>
    </cfRule>
    <cfRule type="containsText" dxfId="7710" priority="194" operator="containsText" text="Mayor">
      <formula>NOT(ISERROR(SEARCH("Mayor",U11)))</formula>
    </cfRule>
    <cfRule type="containsText" dxfId="7709" priority="195" operator="containsText" text="Moderado">
      <formula>NOT(ISERROR(SEARCH("Moderado",U11)))</formula>
    </cfRule>
    <cfRule type="containsText" dxfId="7708" priority="196" operator="containsText" text="Menor">
      <formula>NOT(ISERROR(SEARCH("Menor",U11)))</formula>
    </cfRule>
    <cfRule type="containsText" dxfId="7707" priority="197" operator="containsText" text="Leve">
      <formula>NOT(ISERROR(SEARCH("Leve",U11)))</formula>
    </cfRule>
    <cfRule type="containsText" dxfId="7706" priority="198" operator="containsText" text="Muy a">
      <formula>NOT(ISERROR(SEARCH("Muy a",U11)))</formula>
    </cfRule>
    <cfRule type="containsText" dxfId="7705" priority="199" operator="containsText" text="Muy b">
      <formula>NOT(ISERROR(SEARCH("Muy b",U11)))</formula>
    </cfRule>
    <cfRule type="containsText" dxfId="7704" priority="200" operator="containsText" text="Baja">
      <formula>NOT(ISERROR(SEARCH("Baja",U11)))</formula>
    </cfRule>
    <cfRule type="containsText" dxfId="7703" priority="201" operator="containsText" text="Media">
      <formula>NOT(ISERROR(SEARCH("Media",U11)))</formula>
    </cfRule>
    <cfRule type="containsText" dxfId="7702" priority="202" operator="containsText" text="Alta">
      <formula>NOT(ISERROR(SEARCH("Alta",U11)))</formula>
    </cfRule>
  </conditionalFormatting>
  <conditionalFormatting sqref="U17">
    <cfRule type="cellIs" dxfId="7701" priority="167" operator="equal">
      <formula>100%</formula>
    </cfRule>
    <cfRule type="cellIs" dxfId="7700" priority="168" operator="equal">
      <formula>80%</formula>
    </cfRule>
    <cfRule type="cellIs" dxfId="7699" priority="169" operator="equal">
      <formula>60%</formula>
    </cfRule>
    <cfRule type="cellIs" dxfId="7698" priority="170" operator="equal">
      <formula>40%</formula>
    </cfRule>
    <cfRule type="cellIs" dxfId="7697" priority="171" operator="equal">
      <formula>0.2</formula>
    </cfRule>
    <cfRule type="containsText" dxfId="7696" priority="172" operator="containsText" text="Extremo">
      <formula>NOT(ISERROR(SEARCH("Extremo",U17)))</formula>
    </cfRule>
    <cfRule type="containsText" dxfId="7695" priority="173" operator="containsText" text="Alto">
      <formula>NOT(ISERROR(SEARCH("Alto",U17)))</formula>
    </cfRule>
    <cfRule type="containsText" dxfId="7694" priority="174" operator="containsText" text="Bajo">
      <formula>NOT(ISERROR(SEARCH("Bajo",U17)))</formula>
    </cfRule>
    <cfRule type="containsText" dxfId="7693" priority="175" operator="containsText" text="Catastrófico">
      <formula>NOT(ISERROR(SEARCH("Catastrófico",U17)))</formula>
    </cfRule>
    <cfRule type="containsText" dxfId="7692" priority="176" operator="containsText" text="Mayor">
      <formula>NOT(ISERROR(SEARCH("Mayor",U17)))</formula>
    </cfRule>
    <cfRule type="containsText" dxfId="7691" priority="177" operator="containsText" text="Moderado">
      <formula>NOT(ISERROR(SEARCH("Moderado",U17)))</formula>
    </cfRule>
    <cfRule type="containsText" dxfId="7690" priority="178" operator="containsText" text="Menor">
      <formula>NOT(ISERROR(SEARCH("Menor",U17)))</formula>
    </cfRule>
    <cfRule type="containsText" dxfId="7689" priority="179" operator="containsText" text="Leve">
      <formula>NOT(ISERROR(SEARCH("Leve",U17)))</formula>
    </cfRule>
    <cfRule type="containsText" dxfId="7688" priority="180" operator="containsText" text="Muy a">
      <formula>NOT(ISERROR(SEARCH("Muy a",U17)))</formula>
    </cfRule>
    <cfRule type="containsText" dxfId="7687" priority="181" operator="containsText" text="Muy b">
      <formula>NOT(ISERROR(SEARCH("Muy b",U17)))</formula>
    </cfRule>
    <cfRule type="containsText" dxfId="7686" priority="182" operator="containsText" text="Baja">
      <formula>NOT(ISERROR(SEARCH("Baja",U17)))</formula>
    </cfRule>
    <cfRule type="containsText" dxfId="7685" priority="183" operator="containsText" text="Media">
      <formula>NOT(ISERROR(SEARCH("Media",U17)))</formula>
    </cfRule>
    <cfRule type="containsText" dxfId="7684" priority="184" operator="containsText" text="Alta">
      <formula>NOT(ISERROR(SEARCH("Alta",U17)))</formula>
    </cfRule>
  </conditionalFormatting>
  <conditionalFormatting sqref="AC5">
    <cfRule type="containsText" dxfId="7683" priority="164" operator="containsText" text="BAJA">
      <formula>NOT(ISERROR(SEARCH("BAJA",AC5)))</formula>
    </cfRule>
    <cfRule type="containsText" dxfId="7682" priority="165" operator="containsText" text="MEDIA">
      <formula>NOT(ISERROR(SEARCH("MEDIA",AC5)))</formula>
    </cfRule>
    <cfRule type="containsText" dxfId="7681" priority="166" operator="containsText" text="ALTA">
      <formula>NOT(ISERROR(SEARCH("ALTA",AC5)))</formula>
    </cfRule>
  </conditionalFormatting>
  <conditionalFormatting sqref="AN5">
    <cfRule type="containsText" dxfId="7680" priority="161" operator="containsText" text="BAJA">
      <formula>NOT(ISERROR(SEARCH("BAJA",AN5)))</formula>
    </cfRule>
    <cfRule type="containsText" dxfId="7679" priority="162" operator="containsText" text="MEDIA">
      <formula>NOT(ISERROR(SEARCH("MEDIA",AN5)))</formula>
    </cfRule>
    <cfRule type="containsText" dxfId="7678" priority="163" operator="containsText" text="ALTA">
      <formula>NOT(ISERROR(SEARCH("ALTA",AN5)))</formula>
    </cfRule>
  </conditionalFormatting>
  <conditionalFormatting sqref="AN13">
    <cfRule type="containsText" dxfId="7677" priority="158" operator="containsText" text="BAJA">
      <formula>NOT(ISERROR(SEARCH("BAJA",AN13)))</formula>
    </cfRule>
    <cfRule type="containsText" dxfId="7676" priority="159" operator="containsText" text="MEDIA">
      <formula>NOT(ISERROR(SEARCH("MEDIA",AN13)))</formula>
    </cfRule>
    <cfRule type="containsText" dxfId="7675" priority="160" operator="containsText" text="ALTA">
      <formula>NOT(ISERROR(SEARCH("ALTA",AN13)))</formula>
    </cfRule>
  </conditionalFormatting>
  <conditionalFormatting sqref="AN14">
    <cfRule type="containsText" dxfId="7674" priority="155" operator="containsText" text="BAJA">
      <formula>NOT(ISERROR(SEARCH("BAJA",AN14)))</formula>
    </cfRule>
    <cfRule type="containsText" dxfId="7673" priority="156" operator="containsText" text="MEDIA">
      <formula>NOT(ISERROR(SEARCH("MEDIA",AN14)))</formula>
    </cfRule>
    <cfRule type="containsText" dxfId="7672" priority="157" operator="containsText" text="ALTA">
      <formula>NOT(ISERROR(SEARCH("ALTA",AN14)))</formula>
    </cfRule>
  </conditionalFormatting>
  <conditionalFormatting sqref="AN15">
    <cfRule type="containsText" dxfId="7671" priority="152" operator="containsText" text="BAJA">
      <formula>NOT(ISERROR(SEARCH("BAJA",AN15)))</formula>
    </cfRule>
    <cfRule type="containsText" dxfId="7670" priority="153" operator="containsText" text="MEDIA">
      <formula>NOT(ISERROR(SEARCH("MEDIA",AN15)))</formula>
    </cfRule>
    <cfRule type="containsText" dxfId="7669" priority="154" operator="containsText" text="ALTA">
      <formula>NOT(ISERROR(SEARCH("ALTA",AN15)))</formula>
    </cfRule>
  </conditionalFormatting>
  <conditionalFormatting sqref="AS12">
    <cfRule type="containsText" dxfId="7668" priority="149" operator="containsText" text="BAJA">
      <formula>NOT(ISERROR(SEARCH("BAJA",AS12)))</formula>
    </cfRule>
    <cfRule type="containsText" dxfId="7667" priority="150" operator="containsText" text="MEDIA">
      <formula>NOT(ISERROR(SEARCH("MEDIA",AS12)))</formula>
    </cfRule>
    <cfRule type="containsText" dxfId="7666" priority="151" operator="containsText" text="ALTA">
      <formula>NOT(ISERROR(SEARCH("ALTA",AS12)))</formula>
    </cfRule>
  </conditionalFormatting>
  <conditionalFormatting sqref="AJ21:AK22">
    <cfRule type="containsText" dxfId="7665" priority="143" operator="containsText" text="BAJA">
      <formula>NOT(ISERROR(SEARCH("BAJA",AJ21)))</formula>
    </cfRule>
    <cfRule type="containsText" dxfId="7664" priority="144" operator="containsText" text="MEDIA">
      <formula>NOT(ISERROR(SEARCH("MEDIA",AJ21)))</formula>
    </cfRule>
    <cfRule type="containsText" dxfId="7663" priority="145" operator="containsText" text="ALTA">
      <formula>NOT(ISERROR(SEARCH("ALTA",AJ21)))</formula>
    </cfRule>
  </conditionalFormatting>
  <conditionalFormatting sqref="AU21:AV21">
    <cfRule type="cellIs" dxfId="7662" priority="83" operator="greaterThan">
      <formula>75%</formula>
    </cfRule>
    <cfRule type="cellIs" dxfId="7661" priority="84" operator="between">
      <formula>51%</formula>
      <formula>75%</formula>
    </cfRule>
    <cfRule type="cellIs" dxfId="7660" priority="85" operator="between">
      <formula>26%</formula>
      <formula>50%</formula>
    </cfRule>
    <cfRule type="cellIs" dxfId="7659" priority="86" operator="between">
      <formula>0%</formula>
      <formula>25%</formula>
    </cfRule>
    <cfRule type="containsText" dxfId="7658" priority="146" operator="containsText" text="BAJA">
      <formula>NOT(ISERROR(SEARCH("BAJA",AU21)))</formula>
    </cfRule>
    <cfRule type="containsText" dxfId="7657" priority="147" operator="containsText" text="MEDIA">
      <formula>NOT(ISERROR(SEARCH("MEDIA",AU21)))</formula>
    </cfRule>
    <cfRule type="containsText" dxfId="7656" priority="148" operator="containsText" text="ALTA">
      <formula>NOT(ISERROR(SEARCH("ALTA",AU21)))</formula>
    </cfRule>
  </conditionalFormatting>
  <conditionalFormatting sqref="V22 V21:X21 Z21 AW21:AX21">
    <cfRule type="cellIs" dxfId="7655" priority="112" operator="equal">
      <formula>100%</formula>
    </cfRule>
    <cfRule type="cellIs" dxfId="7654" priority="113" operator="equal">
      <formula>80%</formula>
    </cfRule>
    <cfRule type="cellIs" dxfId="7653" priority="114" operator="equal">
      <formula>60%</formula>
    </cfRule>
    <cfRule type="cellIs" dxfId="7652" priority="115" operator="equal">
      <formula>40%</formula>
    </cfRule>
    <cfRule type="cellIs" dxfId="7651" priority="116" operator="equal">
      <formula>0.2</formula>
    </cfRule>
    <cfRule type="containsText" dxfId="7650" priority="130" operator="containsText" text="Extremo">
      <formula>NOT(ISERROR(SEARCH("Extremo",V21)))</formula>
    </cfRule>
    <cfRule type="containsText" dxfId="7649" priority="131" operator="containsText" text="Alto">
      <formula>NOT(ISERROR(SEARCH("Alto",V21)))</formula>
    </cfRule>
    <cfRule type="containsText" dxfId="7648" priority="132" operator="containsText" text="Bajo">
      <formula>NOT(ISERROR(SEARCH("Bajo",V21)))</formula>
    </cfRule>
    <cfRule type="containsText" dxfId="7647" priority="133" operator="containsText" text="Catastrófico">
      <formula>NOT(ISERROR(SEARCH("Catastrófico",V21)))</formula>
    </cfRule>
    <cfRule type="containsText" dxfId="7646" priority="134" operator="containsText" text="Mayor">
      <formula>NOT(ISERROR(SEARCH("Mayor",V21)))</formula>
    </cfRule>
    <cfRule type="containsText" dxfId="7645" priority="135" operator="containsText" text="Moderado">
      <formula>NOT(ISERROR(SEARCH("Moderado",V21)))</formula>
    </cfRule>
    <cfRule type="containsText" dxfId="7644" priority="136" operator="containsText" text="Menor">
      <formula>NOT(ISERROR(SEARCH("Menor",V21)))</formula>
    </cfRule>
    <cfRule type="containsText" dxfId="7643" priority="137" operator="containsText" text="Leve">
      <formula>NOT(ISERROR(SEARCH("Leve",V21)))</formula>
    </cfRule>
    <cfRule type="containsText" dxfId="7642" priority="138" operator="containsText" text="Muy a">
      <formula>NOT(ISERROR(SEARCH("Muy a",V21)))</formula>
    </cfRule>
    <cfRule type="containsText" dxfId="7641" priority="139" operator="containsText" text="Muy b">
      <formula>NOT(ISERROR(SEARCH("Muy b",V21)))</formula>
    </cfRule>
    <cfRule type="containsText" dxfId="7640" priority="140" operator="containsText" text="Baja">
      <formula>NOT(ISERROR(SEARCH("Baja",V21)))</formula>
    </cfRule>
    <cfRule type="containsText" dxfId="7639" priority="141" operator="containsText" text="Media">
      <formula>NOT(ISERROR(SEARCH("Media",V21)))</formula>
    </cfRule>
    <cfRule type="containsText" dxfId="7638" priority="142" operator="containsText" text="Alta">
      <formula>NOT(ISERROR(SEARCH("Alta",V21)))</formula>
    </cfRule>
  </conditionalFormatting>
  <conditionalFormatting sqref="AA21">
    <cfRule type="cellIs" dxfId="7637" priority="90" operator="equal">
      <formula>100%</formula>
    </cfRule>
    <cfRule type="cellIs" dxfId="7636" priority="91" operator="equal">
      <formula>75%</formula>
    </cfRule>
    <cfRule type="cellIs" dxfId="7635" priority="92" operator="equal">
      <formula>50%</formula>
    </cfRule>
    <cfRule type="cellIs" dxfId="7634" priority="93" operator="equal">
      <formula>25%</formula>
    </cfRule>
    <cfRule type="containsText" dxfId="7633" priority="117" operator="containsText" text="Extremo">
      <formula>NOT(ISERROR(SEARCH("Extremo",AA21)))</formula>
    </cfRule>
    <cfRule type="containsText" dxfId="7632" priority="118" operator="containsText" text="Alto">
      <formula>NOT(ISERROR(SEARCH("Alto",AA21)))</formula>
    </cfRule>
    <cfRule type="containsText" dxfId="7631" priority="119" operator="containsText" text="Bajo">
      <formula>NOT(ISERROR(SEARCH("Bajo",AA21)))</formula>
    </cfRule>
    <cfRule type="containsText" dxfId="7630" priority="120" operator="containsText" text="Catastrófico">
      <formula>NOT(ISERROR(SEARCH("Catastrófico",AA21)))</formula>
    </cfRule>
    <cfRule type="containsText" dxfId="7629" priority="121" operator="containsText" text="Mayor">
      <formula>NOT(ISERROR(SEARCH("Mayor",AA21)))</formula>
    </cfRule>
    <cfRule type="containsText" dxfId="7628" priority="122" operator="containsText" text="Moderado">
      <formula>NOT(ISERROR(SEARCH("Moderado",AA21)))</formula>
    </cfRule>
    <cfRule type="containsText" dxfId="7627" priority="123" operator="containsText" text="Menor">
      <formula>NOT(ISERROR(SEARCH("Menor",AA21)))</formula>
    </cfRule>
    <cfRule type="containsText" dxfId="7626" priority="124" operator="containsText" text="Leve">
      <formula>NOT(ISERROR(SEARCH("Leve",AA21)))</formula>
    </cfRule>
    <cfRule type="containsText" dxfId="7625" priority="125" operator="containsText" text="Muy a">
      <formula>NOT(ISERROR(SEARCH("Muy a",AA21)))</formula>
    </cfRule>
    <cfRule type="containsText" dxfId="7624" priority="126" operator="containsText" text="Muy b">
      <formula>NOT(ISERROR(SEARCH("Muy b",AA21)))</formula>
    </cfRule>
    <cfRule type="containsText" dxfId="7623" priority="127" operator="containsText" text="Baja">
      <formula>NOT(ISERROR(SEARCH("Baja",AA21)))</formula>
    </cfRule>
    <cfRule type="containsText" dxfId="7622" priority="128" operator="containsText" text="Media">
      <formula>NOT(ISERROR(SEARCH("Media",AA21)))</formula>
    </cfRule>
    <cfRule type="containsText" dxfId="7621" priority="129" operator="containsText" text="Alta">
      <formula>NOT(ISERROR(SEARCH("Alta",AA21)))</formula>
    </cfRule>
  </conditionalFormatting>
  <conditionalFormatting sqref="Y21">
    <cfRule type="cellIs" dxfId="7620" priority="94" operator="equal">
      <formula>100%</formula>
    </cfRule>
    <cfRule type="cellIs" dxfId="7619" priority="95" operator="equal">
      <formula>80%</formula>
    </cfRule>
    <cfRule type="cellIs" dxfId="7618" priority="96" operator="equal">
      <formula>60%</formula>
    </cfRule>
    <cfRule type="cellIs" dxfId="7617" priority="97" operator="equal">
      <formula>40%</formula>
    </cfRule>
    <cfRule type="cellIs" dxfId="7616" priority="98" operator="equal">
      <formula>0.2</formula>
    </cfRule>
    <cfRule type="containsText" dxfId="7615" priority="99" operator="containsText" text="Extremo">
      <formula>NOT(ISERROR(SEARCH("Extremo",Y21)))</formula>
    </cfRule>
    <cfRule type="containsText" dxfId="7614" priority="100" operator="containsText" text="Alto">
      <formula>NOT(ISERROR(SEARCH("Alto",Y21)))</formula>
    </cfRule>
    <cfRule type="containsText" dxfId="7613" priority="101" operator="containsText" text="Bajo">
      <formula>NOT(ISERROR(SEARCH("Bajo",Y21)))</formula>
    </cfRule>
    <cfRule type="containsText" dxfId="7612" priority="102" operator="containsText" text="Catastrófico">
      <formula>NOT(ISERROR(SEARCH("Catastrófico",Y21)))</formula>
    </cfRule>
    <cfRule type="containsText" dxfId="7611" priority="103" operator="containsText" text="Mayor">
      <formula>NOT(ISERROR(SEARCH("Mayor",Y21)))</formula>
    </cfRule>
    <cfRule type="containsText" dxfId="7610" priority="104" operator="containsText" text="Moderado">
      <formula>NOT(ISERROR(SEARCH("Moderado",Y21)))</formula>
    </cfRule>
    <cfRule type="containsText" dxfId="7609" priority="105" operator="containsText" text="Menor">
      <formula>NOT(ISERROR(SEARCH("Menor",Y21)))</formula>
    </cfRule>
    <cfRule type="containsText" dxfId="7608" priority="106" operator="containsText" text="Leve">
      <formula>NOT(ISERROR(SEARCH("Leve",Y21)))</formula>
    </cfRule>
    <cfRule type="containsText" dxfId="7607" priority="107" operator="containsText" text="Muy a">
      <formula>NOT(ISERROR(SEARCH("Muy a",Y21)))</formula>
    </cfRule>
    <cfRule type="containsText" dxfId="7606" priority="108" operator="containsText" text="Muy b">
      <formula>NOT(ISERROR(SEARCH("Muy b",Y21)))</formula>
    </cfRule>
    <cfRule type="containsText" dxfId="7605" priority="109" operator="containsText" text="Baja">
      <formula>NOT(ISERROR(SEARCH("Baja",Y21)))</formula>
    </cfRule>
    <cfRule type="containsText" dxfId="7604" priority="110" operator="containsText" text="Media">
      <formula>NOT(ISERROR(SEARCH("Media",Y21)))</formula>
    </cfRule>
    <cfRule type="containsText" dxfId="7603" priority="111" operator="containsText" text="Alta">
      <formula>NOT(ISERROR(SEARCH("Alta",Y21)))</formula>
    </cfRule>
  </conditionalFormatting>
  <conditionalFormatting sqref="AU22">
    <cfRule type="containsText" dxfId="7602" priority="87" operator="containsText" text="BAJA">
      <formula>NOT(ISERROR(SEARCH("BAJA",AU22)))</formula>
    </cfRule>
    <cfRule type="containsText" dxfId="7601" priority="88" operator="containsText" text="MEDIA">
      <formula>NOT(ISERROR(SEARCH("MEDIA",AU22)))</formula>
    </cfRule>
    <cfRule type="containsText" dxfId="7600" priority="89" operator="containsText" text="ALTA">
      <formula>NOT(ISERROR(SEARCH("ALTA",AU22)))</formula>
    </cfRule>
  </conditionalFormatting>
  <conditionalFormatting sqref="AV22">
    <cfRule type="cellIs" dxfId="7599" priority="76" operator="greaterThan">
      <formula>75%</formula>
    </cfRule>
    <cfRule type="cellIs" dxfId="7598" priority="77" operator="between">
      <formula>51%</formula>
      <formula>75%</formula>
    </cfRule>
    <cfRule type="cellIs" dxfId="7597" priority="78" operator="between">
      <formula>26%</formula>
      <formula>50%</formula>
    </cfRule>
    <cfRule type="cellIs" dxfId="7596" priority="79" operator="between">
      <formula>0%</formula>
      <formula>25%</formula>
    </cfRule>
    <cfRule type="containsText" dxfId="7595" priority="80" operator="containsText" text="BAJA">
      <formula>NOT(ISERROR(SEARCH("BAJA",AV22)))</formula>
    </cfRule>
    <cfRule type="containsText" dxfId="7594" priority="81" operator="containsText" text="MEDIA">
      <formula>NOT(ISERROR(SEARCH("MEDIA",AV22)))</formula>
    </cfRule>
    <cfRule type="containsText" dxfId="7593" priority="82" operator="containsText" text="ALTA">
      <formula>NOT(ISERROR(SEARCH("ALTA",AV22)))</formula>
    </cfRule>
  </conditionalFormatting>
  <conditionalFormatting sqref="AD22">
    <cfRule type="containsText" dxfId="7592" priority="73" operator="containsText" text="BAJA">
      <formula>NOT(ISERROR(SEARCH("BAJA",AD22)))</formula>
    </cfRule>
    <cfRule type="containsText" dxfId="7591" priority="74" operator="containsText" text="MEDIA">
      <formula>NOT(ISERROR(SEARCH("MEDIA",AD22)))</formula>
    </cfRule>
    <cfRule type="containsText" dxfId="7590" priority="75" operator="containsText" text="ALTA">
      <formula>NOT(ISERROR(SEARCH("ALTA",AD22)))</formula>
    </cfRule>
  </conditionalFormatting>
  <conditionalFormatting sqref="AN22">
    <cfRule type="containsText" dxfId="7589" priority="70" operator="containsText" text="BAJA">
      <formula>NOT(ISERROR(SEARCH("BAJA",AN22)))</formula>
    </cfRule>
    <cfRule type="containsText" dxfId="7588" priority="71" operator="containsText" text="MEDIA">
      <formula>NOT(ISERROR(SEARCH("MEDIA",AN22)))</formula>
    </cfRule>
    <cfRule type="containsText" dxfId="7587" priority="72" operator="containsText" text="ALTA">
      <formula>NOT(ISERROR(SEARCH("ALTA",AN22)))</formula>
    </cfRule>
  </conditionalFormatting>
  <conditionalFormatting sqref="AP21">
    <cfRule type="containsText" dxfId="7586" priority="67" operator="containsText" text="BAJA">
      <formula>NOT(ISERROR(SEARCH("BAJA",AP21)))</formula>
    </cfRule>
    <cfRule type="containsText" dxfId="7585" priority="68" operator="containsText" text="MEDIA">
      <formula>NOT(ISERROR(SEARCH("MEDIA",AP21)))</formula>
    </cfRule>
    <cfRule type="containsText" dxfId="7584" priority="69" operator="containsText" text="ALTA">
      <formula>NOT(ISERROR(SEARCH("ALTA",AP21)))</formula>
    </cfRule>
  </conditionalFormatting>
  <conditionalFormatting sqref="AP22">
    <cfRule type="containsText" dxfId="7583" priority="64" operator="containsText" text="BAJA">
      <formula>NOT(ISERROR(SEARCH("BAJA",AP22)))</formula>
    </cfRule>
    <cfRule type="containsText" dxfId="7582" priority="65" operator="containsText" text="MEDIA">
      <formula>NOT(ISERROR(SEARCH("MEDIA",AP22)))</formula>
    </cfRule>
    <cfRule type="containsText" dxfId="7581" priority="66" operator="containsText" text="ALTA">
      <formula>NOT(ISERROR(SEARCH("ALTA",AP22)))</formula>
    </cfRule>
  </conditionalFormatting>
  <conditionalFormatting sqref="AS22">
    <cfRule type="containsText" dxfId="7580" priority="61" operator="containsText" text="BAJA">
      <formula>NOT(ISERROR(SEARCH("BAJA",AS22)))</formula>
    </cfRule>
    <cfRule type="containsText" dxfId="7579" priority="62" operator="containsText" text="MEDIA">
      <formula>NOT(ISERROR(SEARCH("MEDIA",AS22)))</formula>
    </cfRule>
    <cfRule type="containsText" dxfId="7578" priority="63" operator="containsText" text="ALTA">
      <formula>NOT(ISERROR(SEARCH("ALTA",AS22)))</formula>
    </cfRule>
  </conditionalFormatting>
  <conditionalFormatting sqref="AS21">
    <cfRule type="containsText" dxfId="7577" priority="58" operator="containsText" text="BAJA">
      <formula>NOT(ISERROR(SEARCH("BAJA",AS21)))</formula>
    </cfRule>
    <cfRule type="containsText" dxfId="7576" priority="59" operator="containsText" text="MEDIA">
      <formula>NOT(ISERROR(SEARCH("MEDIA",AS21)))</formula>
    </cfRule>
    <cfRule type="containsText" dxfId="7575" priority="60" operator="containsText" text="ALTA">
      <formula>NOT(ISERROR(SEARCH("ALTA",AS21)))</formula>
    </cfRule>
  </conditionalFormatting>
  <conditionalFormatting sqref="S21">
    <cfRule type="cellIs" dxfId="7574" priority="40" operator="equal">
      <formula>100%</formula>
    </cfRule>
    <cfRule type="cellIs" dxfId="7573" priority="41" operator="equal">
      <formula>80%</formula>
    </cfRule>
    <cfRule type="cellIs" dxfId="7572" priority="42" operator="equal">
      <formula>60%</formula>
    </cfRule>
    <cfRule type="cellIs" dxfId="7571" priority="43" operator="equal">
      <formula>40%</formula>
    </cfRule>
    <cfRule type="cellIs" dxfId="7570" priority="44" operator="equal">
      <formula>0.2</formula>
    </cfRule>
    <cfRule type="containsText" dxfId="7569" priority="45" operator="containsText" text="Extremo">
      <formula>NOT(ISERROR(SEARCH("Extremo",S21)))</formula>
    </cfRule>
    <cfRule type="containsText" dxfId="7568" priority="46" operator="containsText" text="Alto">
      <formula>NOT(ISERROR(SEARCH("Alto",S21)))</formula>
    </cfRule>
    <cfRule type="containsText" dxfId="7567" priority="47" operator="containsText" text="Bajo">
      <formula>NOT(ISERROR(SEARCH("Bajo",S21)))</formula>
    </cfRule>
    <cfRule type="containsText" dxfId="7566" priority="48" operator="containsText" text="Catastrófico">
      <formula>NOT(ISERROR(SEARCH("Catastrófico",S21)))</formula>
    </cfRule>
    <cfRule type="containsText" dxfId="7565" priority="49" operator="containsText" text="Mayor">
      <formula>NOT(ISERROR(SEARCH("Mayor",S21)))</formula>
    </cfRule>
    <cfRule type="containsText" dxfId="7564" priority="50" operator="containsText" text="Moderado">
      <formula>NOT(ISERROR(SEARCH("Moderado",S21)))</formula>
    </cfRule>
    <cfRule type="containsText" dxfId="7563" priority="51" operator="containsText" text="Menor">
      <formula>NOT(ISERROR(SEARCH("Menor",S21)))</formula>
    </cfRule>
    <cfRule type="containsText" dxfId="7562" priority="52" operator="containsText" text="Leve">
      <formula>NOT(ISERROR(SEARCH("Leve",S21)))</formula>
    </cfRule>
    <cfRule type="containsText" dxfId="7561" priority="53" operator="containsText" text="Muy a">
      <formula>NOT(ISERROR(SEARCH("Muy a",S21)))</formula>
    </cfRule>
    <cfRule type="containsText" dxfId="7560" priority="54" operator="containsText" text="Muy b">
      <formula>NOT(ISERROR(SEARCH("Muy b",S21)))</formula>
    </cfRule>
    <cfRule type="containsText" dxfId="7559" priority="55" operator="containsText" text="Baja">
      <formula>NOT(ISERROR(SEARCH("Baja",S21)))</formula>
    </cfRule>
    <cfRule type="containsText" dxfId="7558" priority="56" operator="containsText" text="Media">
      <formula>NOT(ISERROR(SEARCH("Media",S21)))</formula>
    </cfRule>
    <cfRule type="containsText" dxfId="7557" priority="57" operator="containsText" text="Alta">
      <formula>NOT(ISERROR(SEARCH("Alta",S21)))</formula>
    </cfRule>
  </conditionalFormatting>
  <conditionalFormatting sqref="T21">
    <cfRule type="cellIs" dxfId="7556" priority="22" operator="equal">
      <formula>100%</formula>
    </cfRule>
    <cfRule type="cellIs" dxfId="7555" priority="23" operator="equal">
      <formula>80%</formula>
    </cfRule>
    <cfRule type="cellIs" dxfId="7554" priority="24" operator="equal">
      <formula>60%</formula>
    </cfRule>
    <cfRule type="cellIs" dxfId="7553" priority="25" operator="equal">
      <formula>40%</formula>
    </cfRule>
    <cfRule type="cellIs" dxfId="7552" priority="26" operator="equal">
      <formula>0.2</formula>
    </cfRule>
    <cfRule type="containsText" dxfId="7551" priority="27" operator="containsText" text="Extremo">
      <formula>NOT(ISERROR(SEARCH("Extremo",T21)))</formula>
    </cfRule>
    <cfRule type="containsText" dxfId="7550" priority="28" operator="containsText" text="Alto">
      <formula>NOT(ISERROR(SEARCH("Alto",T21)))</formula>
    </cfRule>
    <cfRule type="containsText" dxfId="7549" priority="29" operator="containsText" text="Bajo">
      <formula>NOT(ISERROR(SEARCH("Bajo",T21)))</formula>
    </cfRule>
    <cfRule type="containsText" dxfId="7548" priority="30" operator="containsText" text="Catastrófico">
      <formula>NOT(ISERROR(SEARCH("Catastrófico",T21)))</formula>
    </cfRule>
    <cfRule type="containsText" dxfId="7547" priority="31" operator="containsText" text="Mayor">
      <formula>NOT(ISERROR(SEARCH("Mayor",T21)))</formula>
    </cfRule>
    <cfRule type="containsText" dxfId="7546" priority="32" operator="containsText" text="Moderado">
      <formula>NOT(ISERROR(SEARCH("Moderado",T21)))</formula>
    </cfRule>
    <cfRule type="containsText" dxfId="7545" priority="33" operator="containsText" text="Menor">
      <formula>NOT(ISERROR(SEARCH("Menor",T21)))</formula>
    </cfRule>
    <cfRule type="containsText" dxfId="7544" priority="34" operator="containsText" text="Leve">
      <formula>NOT(ISERROR(SEARCH("Leve",T21)))</formula>
    </cfRule>
    <cfRule type="containsText" dxfId="7543" priority="35" operator="containsText" text="Muy a">
      <formula>NOT(ISERROR(SEARCH("Muy a",T21)))</formula>
    </cfRule>
    <cfRule type="containsText" dxfId="7542" priority="36" operator="containsText" text="Muy b">
      <formula>NOT(ISERROR(SEARCH("Muy b",T21)))</formula>
    </cfRule>
    <cfRule type="containsText" dxfId="7541" priority="37" operator="containsText" text="Baja">
      <formula>NOT(ISERROR(SEARCH("Baja",T21)))</formula>
    </cfRule>
    <cfRule type="containsText" dxfId="7540" priority="38" operator="containsText" text="Media">
      <formula>NOT(ISERROR(SEARCH("Media",T21)))</formula>
    </cfRule>
    <cfRule type="containsText" dxfId="7539" priority="39" operator="containsText" text="Alta">
      <formula>NOT(ISERROR(SEARCH("Alta",T21)))</formula>
    </cfRule>
  </conditionalFormatting>
  <conditionalFormatting sqref="U21">
    <cfRule type="cellIs" dxfId="7538" priority="4" operator="equal">
      <formula>100%</formula>
    </cfRule>
    <cfRule type="cellIs" dxfId="7537" priority="5" operator="equal">
      <formula>80%</formula>
    </cfRule>
    <cfRule type="cellIs" dxfId="7536" priority="6" operator="equal">
      <formula>60%</formula>
    </cfRule>
    <cfRule type="cellIs" dxfId="7535" priority="7" operator="equal">
      <formula>40%</formula>
    </cfRule>
    <cfRule type="cellIs" dxfId="7534" priority="8" operator="equal">
      <formula>0.2</formula>
    </cfRule>
    <cfRule type="containsText" dxfId="7533" priority="9" operator="containsText" text="Extremo">
      <formula>NOT(ISERROR(SEARCH("Extremo",U21)))</formula>
    </cfRule>
    <cfRule type="containsText" dxfId="7532" priority="10" operator="containsText" text="Alto">
      <formula>NOT(ISERROR(SEARCH("Alto",U21)))</formula>
    </cfRule>
    <cfRule type="containsText" dxfId="7531" priority="11" operator="containsText" text="Bajo">
      <formula>NOT(ISERROR(SEARCH("Bajo",U21)))</formula>
    </cfRule>
    <cfRule type="containsText" dxfId="7530" priority="12" operator="containsText" text="Catastrófico">
      <formula>NOT(ISERROR(SEARCH("Catastrófico",U21)))</formula>
    </cfRule>
    <cfRule type="containsText" dxfId="7529" priority="13" operator="containsText" text="Mayor">
      <formula>NOT(ISERROR(SEARCH("Mayor",U21)))</formula>
    </cfRule>
    <cfRule type="containsText" dxfId="7528" priority="14" operator="containsText" text="Moderado">
      <formula>NOT(ISERROR(SEARCH("Moderado",U21)))</formula>
    </cfRule>
    <cfRule type="containsText" dxfId="7527" priority="15" operator="containsText" text="Menor">
      <formula>NOT(ISERROR(SEARCH("Menor",U21)))</formula>
    </cfRule>
    <cfRule type="containsText" dxfId="7526" priority="16" operator="containsText" text="Leve">
      <formula>NOT(ISERROR(SEARCH("Leve",U21)))</formula>
    </cfRule>
    <cfRule type="containsText" dxfId="7525" priority="17" operator="containsText" text="Muy a">
      <formula>NOT(ISERROR(SEARCH("Muy a",U21)))</formula>
    </cfRule>
    <cfRule type="containsText" dxfId="7524" priority="18" operator="containsText" text="Muy b">
      <formula>NOT(ISERROR(SEARCH("Muy b",U21)))</formula>
    </cfRule>
    <cfRule type="containsText" dxfId="7523" priority="19" operator="containsText" text="Baja">
      <formula>NOT(ISERROR(SEARCH("Baja",U21)))</formula>
    </cfRule>
    <cfRule type="containsText" dxfId="7522" priority="20" operator="containsText" text="Media">
      <formula>NOT(ISERROR(SEARCH("Media",U21)))</formula>
    </cfRule>
    <cfRule type="containsText" dxfId="7521" priority="21" operator="containsText" text="Alta">
      <formula>NOT(ISERROR(SEARCH("Alta",U21)))</formula>
    </cfRule>
  </conditionalFormatting>
  <dataValidations count="5">
    <dataValidation type="list" allowBlank="1" showInputMessage="1" showErrorMessage="1" sqref="A4:A6 AK4:AK22 A11 A17 A21:A22" xr:uid="{00000000-0002-0000-0700-000000000000}">
      <formula1>"SI,NO"</formula1>
    </dataValidation>
    <dataValidation type="list" allowBlank="1" showInputMessage="1" showErrorMessage="1" sqref="AG4:AG22" xr:uid="{00000000-0002-0000-0700-000001000000}">
      <formula1>"Manual,Automático"</formula1>
    </dataValidation>
    <dataValidation type="list" allowBlank="1" showInputMessage="1" showErrorMessage="1" sqref="AR4:AR22" xr:uid="{00000000-0002-0000-0700-000002000000}">
      <formula1>"Asignado,No Asignado"</formula1>
    </dataValidation>
    <dataValidation type="list" allowBlank="1" showInputMessage="1" showErrorMessage="1" sqref="AT4:AT22" xr:uid="{00000000-0002-0000-0700-000003000000}">
      <formula1>"Adecuado,Inadecuado"</formula1>
    </dataValidation>
    <dataValidation type="list" allowBlank="1" showInputMessage="1" showErrorMessage="1" sqref="AJ4:AJ22" xr:uid="{00000000-0002-0000-0700-000004000000}">
      <formula1>"Confiable,No confiable"</formula1>
    </dataValidation>
  </dataValidation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15">
        <x14:dataValidation type="list" allowBlank="1" showInputMessage="1" showErrorMessage="1" xr:uid="{00000000-0002-0000-0700-000005000000}">
          <x14:formula1>
            <xm:f>Listas!$G$2:$G$11</xm:f>
          </x14:formula1>
          <xm:sqref>C17:C22 C4:C10</xm:sqref>
        </x14:dataValidation>
        <x14:dataValidation type="list" allowBlank="1" showInputMessage="1" showErrorMessage="1" xr:uid="{00000000-0002-0000-0700-000006000000}">
          <x14:formula1>
            <xm:f>Listas!$F$2:$F$4</xm:f>
          </x14:formula1>
          <xm:sqref>AE4:AE22</xm:sqref>
        </x14:dataValidation>
        <x14:dataValidation type="list" allowBlank="1" showInputMessage="1" showErrorMessage="1" xr:uid="{00000000-0002-0000-0700-000007000000}">
          <x14:formula1>
            <xm:f>Listas!$C$2:$C$8</xm:f>
          </x14:formula1>
          <xm:sqref>E4:E6 E11 E17 E21:E22</xm:sqref>
        </x14:dataValidation>
        <x14:dataValidation type="list" allowBlank="1" showInputMessage="1" showErrorMessage="1" xr:uid="{00000000-0002-0000-0700-000008000000}">
          <x14:formula1>
            <xm:f>Listas!$H$2:$H$3</xm:f>
          </x14:formula1>
          <xm:sqref>AM4:AM22</xm:sqref>
        </x14:dataValidation>
        <x14:dataValidation type="list" allowBlank="1" showInputMessage="1" showErrorMessage="1" xr:uid="{00000000-0002-0000-0700-000009000000}">
          <x14:formula1>
            <xm:f>Listas!$I$2:$I$3</xm:f>
          </x14:formula1>
          <xm:sqref>AO4:AO22</xm:sqref>
        </x14:dataValidation>
        <x14:dataValidation type="list" allowBlank="1" showInputMessage="1" showErrorMessage="1" xr:uid="{00000000-0002-0000-0700-00000A000000}">
          <x14:formula1>
            <xm:f>Listas!$J$2:$J$6</xm:f>
          </x14:formula1>
          <xm:sqref>AX4:AX6 AX11 AX17 AX21:AX22</xm:sqref>
        </x14:dataValidation>
        <x14:dataValidation type="list" allowBlank="1" showInputMessage="1" showErrorMessage="1" xr:uid="{00000000-0002-0000-0700-00000B000000}">
          <x14:formula1>
            <xm:f>Listas!$B$2:$B$7</xm:f>
          </x14:formula1>
          <xm:sqref>D4:D6 D11 D17 D21:D22</xm:sqref>
        </x14:dataValidation>
        <x14:dataValidation type="list" allowBlank="1" showInputMessage="1" showErrorMessage="1" xr:uid="{00000000-0002-0000-0700-00000C000000}">
          <x14:formula1>
            <xm:f>Listas!$M$2:$M$14</xm:f>
          </x14:formula1>
          <xm:sqref>B4:B6 B11 B17 B21:B22</xm:sqref>
        </x14:dataValidation>
        <x14:dataValidation type="list" allowBlank="1" showInputMessage="1" showErrorMessage="1" xr:uid="{00000000-0002-0000-0700-00000D000000}">
          <x14:formula1>
            <xm:f>Listas!$P$2:$P$7</xm:f>
          </x14:formula1>
          <xm:sqref>Q4:Q6 Q11 Q17 Q21</xm:sqref>
        </x14:dataValidation>
        <x14:dataValidation type="list" allowBlank="1" showInputMessage="1" showErrorMessage="1" xr:uid="{00000000-0002-0000-0700-00000E000000}">
          <x14:formula1>
            <xm:f>Listas!$O$2:$O$7</xm:f>
          </x14:formula1>
          <xm:sqref>O4:O6 O11 O17 O21</xm:sqref>
        </x14:dataValidation>
        <x14:dataValidation type="list" allowBlank="1" showInputMessage="1" showErrorMessage="1" xr:uid="{00000000-0002-0000-0700-00000F000000}">
          <x14:formula1>
            <xm:f>Listas!$N$2:$N$7</xm:f>
          </x14:formula1>
          <xm:sqref>M4:M6 M11 M17 M21</xm:sqref>
        </x14:dataValidation>
        <x14:dataValidation type="list" allowBlank="1" showInputMessage="1" showErrorMessage="1" xr:uid="{00000000-0002-0000-0700-000010000000}">
          <x14:formula1>
            <xm:f>Listas!$Q$2:$Q$8</xm:f>
          </x14:formula1>
          <xm:sqref>J4:J6 J17 J11 J21:J22</xm:sqref>
        </x14:dataValidation>
        <x14:dataValidation type="list" allowBlank="1" showInputMessage="1" showErrorMessage="1" xr:uid="{00000000-0002-0000-0700-000011000000}">
          <x14:formula1>
            <xm:f>Listas!$K$2:$K$6</xm:f>
          </x14:formula1>
          <xm:sqref>S4:S22</xm:sqref>
        </x14:dataValidation>
        <x14:dataValidation type="list" allowBlank="1" showInputMessage="1" showErrorMessage="1" xr:uid="{00000000-0002-0000-0700-000012000000}">
          <x14:formula1>
            <xm:f>Listas!$L$2:$L$5</xm:f>
          </x14:formula1>
          <xm:sqref>T4:T22</xm:sqref>
        </x14:dataValidation>
        <x14:dataValidation type="list" allowBlank="1" showInputMessage="1" showErrorMessage="1" xr:uid="{00000000-0002-0000-0700-000013000000}">
          <x14:formula1>
            <xm:f>Listas!$G$2:$G$12</xm:f>
          </x14:formula1>
          <xm:sqref>C11:C16</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SharedWithUsers xmlns="a66a734e-d0ea-4b9e-8c38-f6696adae39a">
      <UserInfo>
        <DisplayName>Maria Graciela Norato</DisplayName>
        <AccountId>30</AccountId>
        <AccountType/>
      </UserInfo>
    </SharedWithUser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0B23C453CD979B49BA74410089020DE1" ma:contentTypeVersion="4" ma:contentTypeDescription="Crear nuevo documento." ma:contentTypeScope="" ma:versionID="51a66c0480e11012a6575811318430f6">
  <xsd:schema xmlns:xsd="http://www.w3.org/2001/XMLSchema" xmlns:xs="http://www.w3.org/2001/XMLSchema" xmlns:p="http://schemas.microsoft.com/office/2006/metadata/properties" xmlns:ns2="0b03570a-dbab-4ad5-bdee-6c3636661c22" xmlns:ns3="a66a734e-d0ea-4b9e-8c38-f6696adae39a" targetNamespace="http://schemas.microsoft.com/office/2006/metadata/properties" ma:root="true" ma:fieldsID="0e0227dc8dd6e684ea215a67f96ff910" ns2:_="" ns3:_="">
    <xsd:import namespace="0b03570a-dbab-4ad5-bdee-6c3636661c22"/>
    <xsd:import namespace="a66a734e-d0ea-4b9e-8c38-f6696adae39a"/>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b03570a-dbab-4ad5-bdee-6c3636661c2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a66a734e-d0ea-4b9e-8c38-f6696adae39a" elementFormDefault="qualified">
    <xsd:import namespace="http://schemas.microsoft.com/office/2006/documentManagement/types"/>
    <xsd:import namespace="http://schemas.microsoft.com/office/infopath/2007/PartnerControls"/>
    <xsd:element name="SharedWithUsers" ma:index="10"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Detalles de uso compartido"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DE3C419A-6AC4-4DB1-90CB-FCD3670B2D4A}">
  <ds:schemaRefs>
    <ds:schemaRef ds:uri="http://schemas.microsoft.com/office/2006/metadata/properties"/>
    <ds:schemaRef ds:uri="http://schemas.microsoft.com/office/infopath/2007/PartnerControls"/>
    <ds:schemaRef ds:uri="a66a734e-d0ea-4b9e-8c38-f6696adae39a"/>
  </ds:schemaRefs>
</ds:datastoreItem>
</file>

<file path=customXml/itemProps2.xml><?xml version="1.0" encoding="utf-8"?>
<ds:datastoreItem xmlns:ds="http://schemas.openxmlformats.org/officeDocument/2006/customXml" ds:itemID="{E02BA4DF-3B5D-4B1C-AE05-2A0C5B20E7E6}">
  <ds:schemaRefs>
    <ds:schemaRef ds:uri="http://schemas.microsoft.com/sharepoint/v3/contenttype/forms"/>
  </ds:schemaRefs>
</ds:datastoreItem>
</file>

<file path=customXml/itemProps3.xml><?xml version="1.0" encoding="utf-8"?>
<ds:datastoreItem xmlns:ds="http://schemas.openxmlformats.org/officeDocument/2006/customXml" ds:itemID="{33969655-8AF6-4181-8C15-6542930361F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b03570a-dbab-4ad5-bdee-6c3636661c22"/>
    <ds:schemaRef ds:uri="a66a734e-d0ea-4b9e-8c38-f6696adae39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20</vt:i4>
      </vt:variant>
    </vt:vector>
  </HeadingPairs>
  <TitlesOfParts>
    <vt:vector size="20" baseType="lpstr">
      <vt:lpstr>Listas</vt:lpstr>
      <vt:lpstr>Ayudas diligenciamiento</vt:lpstr>
      <vt:lpstr>Inventario</vt:lpstr>
      <vt:lpstr>Fórmula</vt:lpstr>
      <vt:lpstr>Riesgos de corrupción</vt:lpstr>
      <vt:lpstr>Planeación y D Estratégico</vt:lpstr>
      <vt:lpstr>G. Comunicaciones</vt:lpstr>
      <vt:lpstr>Explotación JSA AP</vt:lpstr>
      <vt:lpstr>Explotación JSA Loterías</vt:lpstr>
      <vt:lpstr>Recaudo</vt:lpstr>
      <vt:lpstr>Control, Ins y Fisca</vt:lpstr>
      <vt:lpstr>Atención al cliente</vt:lpstr>
      <vt:lpstr>G TH</vt:lpstr>
      <vt:lpstr>G. Financiera</vt:lpstr>
      <vt:lpstr>Gestión ByS</vt:lpstr>
      <vt:lpstr>G. Documental</vt:lpstr>
      <vt:lpstr>G. TIC</vt:lpstr>
      <vt:lpstr>G Jurídica</vt:lpstr>
      <vt:lpstr>Evaluación Independiente G</vt:lpstr>
      <vt:lpstr>Hoja1</vt:lpstr>
    </vt:vector>
  </TitlesOfParts>
  <Manager/>
  <Company>HP</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DAVID FERNANDO PINZON GALVIS</dc:creator>
  <cp:keywords/>
  <dc:description/>
  <cp:lastModifiedBy>DAVD</cp:lastModifiedBy>
  <cp:revision/>
  <dcterms:created xsi:type="dcterms:W3CDTF">2021-01-27T23:17:16Z</dcterms:created>
  <dcterms:modified xsi:type="dcterms:W3CDTF">2022-06-21T17:24:08Z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0x0101000B23C453CD979B49BA74410089020DE1</vt:lpwstr>
  </property>
</Properties>
</file>